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Tables_for_tableau &amp; Power BI\Excel Dashboards\"/>
    </mc:Choice>
  </mc:AlternateContent>
  <xr:revisionPtr revIDLastSave="0" documentId="8_{67946583-7E86-4EE7-AB64-6C2F84485D10}" xr6:coauthVersionLast="47" xr6:coauthVersionMax="47" xr10:uidLastSave="{00000000-0000-0000-0000-000000000000}"/>
  <bookViews>
    <workbookView xWindow="-108" yWindow="-108" windowWidth="23256" windowHeight="12456" activeTab="1" xr2:uid="{898BC839-F2CA-4348-948C-D75AD4BD2CFC}"/>
  </bookViews>
  <sheets>
    <sheet name="Pivot_Table" sheetId="2" r:id="rId1"/>
    <sheet name="Dashboard" sheetId="5" r:id="rId2"/>
    <sheet name="Data" sheetId="1" r:id="rId3"/>
  </sheets>
  <definedNames>
    <definedName name="_xlchart.v5.0" hidden="1">Pivot_Table!$R$8</definedName>
    <definedName name="_xlchart.v5.1" hidden="1">Pivot_Table!$R$9:$R$25</definedName>
    <definedName name="_xlchart.v5.2" hidden="1">Pivot_Table!$S$8</definedName>
    <definedName name="_xlchart.v5.3" hidden="1">Pivot_Table!$S$9:$S$25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9" i="2" l="1"/>
  <c r="S10" i="2"/>
  <c r="S11" i="2"/>
  <c r="S12" i="2"/>
  <c r="S13" i="2"/>
  <c r="S14" i="2"/>
  <c r="S15" i="2"/>
  <c r="S16" i="2"/>
  <c r="S17" i="2"/>
  <c r="S18" i="2"/>
  <c r="S19" i="2"/>
  <c r="S20" i="2"/>
  <c r="S21" i="2"/>
  <c r="S22" i="2"/>
  <c r="S23" i="2"/>
  <c r="S24" i="2"/>
  <c r="S25" i="2"/>
  <c r="S8" i="2"/>
  <c r="R9" i="2"/>
  <c r="R10" i="2"/>
  <c r="R11" i="2"/>
  <c r="R12" i="2"/>
  <c r="R13" i="2"/>
  <c r="R14" i="2"/>
  <c r="R15" i="2"/>
  <c r="R16" i="2"/>
  <c r="R17" i="2"/>
  <c r="R18" i="2"/>
  <c r="R19" i="2"/>
  <c r="R20" i="2"/>
  <c r="R21" i="2"/>
  <c r="R22" i="2"/>
  <c r="R23" i="2"/>
  <c r="R24" i="2"/>
  <c r="R25" i="2"/>
  <c r="R8" i="2"/>
  <c r="J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R1615" i="1"/>
  <c r="Q1615" i="1"/>
  <c r="S1615" i="1" s="1"/>
  <c r="T1615" i="1" s="1"/>
  <c r="R1614" i="1"/>
  <c r="Q1614" i="1"/>
  <c r="S1614" i="1" s="1"/>
  <c r="T1614" i="1" s="1"/>
  <c r="R1613" i="1"/>
  <c r="Q1613" i="1"/>
  <c r="S1613" i="1" s="1"/>
  <c r="T1613" i="1" s="1"/>
  <c r="R1612" i="1"/>
  <c r="Q1612" i="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R1584" i="1"/>
  <c r="Q1584" i="1"/>
  <c r="S1584" i="1" s="1"/>
  <c r="T1584" i="1" s="1"/>
  <c r="R1583" i="1"/>
  <c r="Q1583" i="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R1569" i="1"/>
  <c r="Q1569" i="1"/>
  <c r="S1569" i="1" s="1"/>
  <c r="T1569" i="1" s="1"/>
  <c r="R1568" i="1"/>
  <c r="Q1568" i="1"/>
  <c r="S1568" i="1" s="1"/>
  <c r="T1568" i="1" s="1"/>
  <c r="R1567" i="1"/>
  <c r="Q1567" i="1"/>
  <c r="R1566" i="1"/>
  <c r="Q1566" i="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R1460" i="1"/>
  <c r="Q1460" i="1"/>
  <c r="S1460" i="1" s="1"/>
  <c r="T1460" i="1" s="1"/>
  <c r="R1459" i="1"/>
  <c r="Q1459" i="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R1403" i="1"/>
  <c r="Q1403" i="1"/>
  <c r="R1402" i="1"/>
  <c r="Q1402" i="1"/>
  <c r="S1402" i="1" s="1"/>
  <c r="T1402" i="1" s="1"/>
  <c r="R1401" i="1"/>
  <c r="Q1401" i="1"/>
  <c r="R1400" i="1"/>
  <c r="Q1400" i="1"/>
  <c r="R1399" i="1"/>
  <c r="Q1399" i="1"/>
  <c r="R1398" i="1"/>
  <c r="Q1398" i="1"/>
  <c r="S1398" i="1" s="1"/>
  <c r="T1398" i="1" s="1"/>
  <c r="R1397" i="1"/>
  <c r="Q1397" i="1"/>
  <c r="R1396" i="1"/>
  <c r="Q1396" i="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R1010" i="1"/>
  <c r="Q1010" i="1"/>
  <c r="S1010" i="1" s="1"/>
  <c r="T1010" i="1" s="1"/>
  <c r="R1009" i="1"/>
  <c r="Q1009" i="1"/>
  <c r="S1009" i="1" s="1"/>
  <c r="T1009" i="1" s="1"/>
  <c r="R1008" i="1"/>
  <c r="Q1008" i="1"/>
  <c r="S1008" i="1" s="1"/>
  <c r="T1008" i="1" s="1"/>
  <c r="R1007" i="1"/>
  <c r="Q1007" i="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R937" i="1"/>
  <c r="Q937" i="1"/>
  <c r="R936" i="1"/>
  <c r="Q936" i="1"/>
  <c r="S936" i="1" s="1"/>
  <c r="T936" i="1" s="1"/>
  <c r="R935" i="1"/>
  <c r="Q935" i="1"/>
  <c r="S935" i="1" s="1"/>
  <c r="T935" i="1" s="1"/>
  <c r="R934" i="1"/>
  <c r="Q934" i="1"/>
  <c r="S934" i="1" s="1"/>
  <c r="T934" i="1" s="1"/>
  <c r="R933" i="1"/>
  <c r="Q933" i="1"/>
  <c r="S933" i="1" s="1"/>
  <c r="T933" i="1" s="1"/>
  <c r="R932" i="1"/>
  <c r="Q932" i="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R850" i="1"/>
  <c r="Q850" i="1"/>
  <c r="S850" i="1" s="1"/>
  <c r="T850" i="1" s="1"/>
  <c r="R849" i="1"/>
  <c r="Q849" i="1"/>
  <c r="S849" i="1" s="1"/>
  <c r="T849" i="1" s="1"/>
  <c r="R848" i="1"/>
  <c r="Q848" i="1"/>
  <c r="R847" i="1"/>
  <c r="Q847" i="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R834" i="1"/>
  <c r="Q834" i="1"/>
  <c r="S834" i="1" s="1"/>
  <c r="T834" i="1" s="1"/>
  <c r="R833" i="1"/>
  <c r="Q833" i="1"/>
  <c r="R832" i="1"/>
  <c r="Q832" i="1"/>
  <c r="R831" i="1"/>
  <c r="Q831" i="1"/>
  <c r="S831" i="1" s="1"/>
  <c r="T831" i="1" s="1"/>
  <c r="R830" i="1"/>
  <c r="Q830" i="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R813" i="1"/>
  <c r="Q813" i="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R794" i="1"/>
  <c r="Q794" i="1"/>
  <c r="S794" i="1" s="1"/>
  <c r="T794" i="1" s="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R392" i="1"/>
  <c r="Q392" i="1"/>
  <c r="S392" i="1" s="1"/>
  <c r="T392" i="1" s="1"/>
  <c r="R391" i="1"/>
  <c r="Q391" i="1"/>
  <c r="S391" i="1" s="1"/>
  <c r="T391" i="1" s="1"/>
  <c r="R390" i="1"/>
  <c r="Q390" i="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R205" i="1"/>
  <c r="Q205" i="1"/>
  <c r="S205" i="1" s="1"/>
  <c r="T205" i="1" s="1"/>
  <c r="R204" i="1"/>
  <c r="Q204" i="1"/>
  <c r="S204" i="1" s="1"/>
  <c r="T204" i="1" s="1"/>
  <c r="R203" i="1"/>
  <c r="Q203" i="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R175" i="1"/>
  <c r="Q175" i="1"/>
  <c r="S175" i="1" s="1"/>
  <c r="T175" i="1" s="1"/>
  <c r="R174" i="1"/>
  <c r="Q174" i="1"/>
  <c r="S174" i="1" s="1"/>
  <c r="T174" i="1" s="1"/>
  <c r="R173" i="1"/>
  <c r="Q173" i="1"/>
  <c r="S173" i="1" s="1"/>
  <c r="T173" i="1" s="1"/>
  <c r="R172" i="1"/>
  <c r="Q172" i="1"/>
  <c r="S172" i="1" s="1"/>
  <c r="T172" i="1" s="1"/>
  <c r="R171" i="1"/>
  <c r="Q171" i="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R39" i="1"/>
  <c r="Q39" i="1"/>
  <c r="R38" i="1"/>
  <c r="Q38" i="1"/>
  <c r="S38" i="1" s="1"/>
  <c r="T38" i="1" s="1"/>
  <c r="R37" i="1"/>
  <c r="Q37" i="1"/>
  <c r="R36" i="1"/>
  <c r="Q36" i="1"/>
  <c r="S36" i="1" s="1"/>
  <c r="T36" i="1" s="1"/>
  <c r="R35" i="1"/>
  <c r="Q35" i="1"/>
  <c r="R34" i="1"/>
  <c r="Q34" i="1"/>
  <c r="S34" i="1" s="1"/>
  <c r="T34" i="1" s="1"/>
  <c r="R33" i="1"/>
  <c r="Q33" i="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R19" i="1"/>
  <c r="Q19" i="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R3" i="1"/>
  <c r="Q3" i="1"/>
  <c r="R2" i="1"/>
  <c r="Q2" i="1"/>
  <c r="S2" i="1" s="1"/>
  <c r="T2" i="1" s="1"/>
  <c r="S1969" i="1" l="1"/>
  <c r="T1969" i="1" s="1"/>
  <c r="S2338" i="1"/>
  <c r="T2338" i="1" s="1"/>
  <c r="S1936" i="1"/>
  <c r="T1936" i="1" s="1"/>
  <c r="S2473" i="1"/>
  <c r="T2473" i="1" s="1"/>
  <c r="S253" i="1"/>
  <c r="T253" i="1" s="1"/>
  <c r="S1151" i="1"/>
  <c r="T1151" i="1" s="1"/>
  <c r="S847" i="1"/>
  <c r="T847" i="1" s="1"/>
  <c r="S617" i="1"/>
  <c r="T617" i="1" s="1"/>
  <c r="S575" i="1"/>
  <c r="T575" i="1" s="1"/>
  <c r="S447" i="1"/>
  <c r="T447" i="1" s="1"/>
  <c r="S390" i="1"/>
  <c r="T390" i="1" s="1"/>
  <c r="S39" i="1"/>
  <c r="T39" i="1" s="1"/>
  <c r="S20" i="1"/>
  <c r="T20" i="1" s="1"/>
  <c r="S319" i="1"/>
  <c r="T319" i="1" s="1"/>
  <c r="S673" i="1"/>
  <c r="T673" i="1" s="1"/>
  <c r="S833" i="1"/>
  <c r="T833" i="1" s="1"/>
  <c r="S803" i="1"/>
  <c r="T803" i="1" s="1"/>
  <c r="S1949" i="1"/>
  <c r="T1949" i="1" s="1"/>
  <c r="S543" i="1"/>
  <c r="T543" i="1" s="1"/>
  <c r="S40" i="1"/>
  <c r="T40" i="1" s="1"/>
  <c r="S1123" i="1"/>
  <c r="T1123" i="1" s="1"/>
  <c r="S607" i="1"/>
  <c r="T607" i="1" s="1"/>
  <c r="S393" i="1"/>
  <c r="T393" i="1" s="1"/>
  <c r="S275" i="1"/>
  <c r="T275" i="1" s="1"/>
  <c r="S142" i="1"/>
  <c r="T142" i="1" s="1"/>
  <c r="S19" i="1"/>
  <c r="T19" i="1" s="1"/>
  <c r="S4" i="1"/>
  <c r="T4" i="1" s="1"/>
  <c r="S3" i="1"/>
  <c r="T3" i="1" s="1"/>
  <c r="S1583" i="1"/>
  <c r="T1583" i="1" s="1"/>
  <c r="S788" i="1"/>
  <c r="T788" i="1" s="1"/>
  <c r="S33" i="1"/>
  <c r="T33" i="1" s="1"/>
  <c r="S2035" i="1"/>
  <c r="T2035" i="1" s="1"/>
  <c r="S2264" i="1"/>
  <c r="T2264" i="1" s="1"/>
  <c r="S473" i="1"/>
  <c r="T473" i="1" s="1"/>
  <c r="S2708" i="1"/>
  <c r="T2708" i="1" s="1"/>
  <c r="S1459" i="1"/>
  <c r="T1459" i="1" s="1"/>
  <c r="S1400" i="1"/>
  <c r="T1400" i="1" s="1"/>
  <c r="S1343" i="1"/>
  <c r="T1343" i="1" s="1"/>
  <c r="S1062" i="1"/>
  <c r="T1062" i="1" s="1"/>
  <c r="S206" i="1"/>
  <c r="T206" i="1" s="1"/>
  <c r="S203" i="1"/>
  <c r="T203" i="1" s="1"/>
  <c r="S193" i="1"/>
  <c r="T193" i="1" s="1"/>
  <c r="S176" i="1"/>
  <c r="T176" i="1" s="1"/>
  <c r="S151" i="1"/>
  <c r="T151" i="1" s="1"/>
  <c r="S1612" i="1"/>
  <c r="T1612" i="1" s="1"/>
  <c r="S1585" i="1"/>
  <c r="T1585" i="1" s="1"/>
  <c r="S1570" i="1"/>
  <c r="T1570" i="1" s="1"/>
  <c r="S1566" i="1"/>
  <c r="T1566" i="1" s="1"/>
  <c r="S1534" i="1"/>
  <c r="T1534" i="1" s="1"/>
  <c r="S1501" i="1"/>
  <c r="T1501" i="1" s="1"/>
  <c r="S1404" i="1"/>
  <c r="T1404" i="1" s="1"/>
  <c r="S1397" i="1"/>
  <c r="T1397" i="1" s="1"/>
  <c r="S1253" i="1"/>
  <c r="T1253" i="1" s="1"/>
  <c r="S1109" i="1"/>
  <c r="T1109" i="1" s="1"/>
  <c r="S1038" i="1"/>
  <c r="T1038" i="1" s="1"/>
  <c r="S932" i="1"/>
  <c r="T932" i="1" s="1"/>
  <c r="S915" i="1"/>
  <c r="T915" i="1" s="1"/>
  <c r="S885" i="1"/>
  <c r="T885" i="1" s="1"/>
  <c r="S776" i="1"/>
  <c r="T776" i="1" s="1"/>
  <c r="S185" i="1"/>
  <c r="T185" i="1" s="1"/>
  <c r="S1778" i="1"/>
  <c r="T1778" i="1" s="1"/>
  <c r="S1616" i="1"/>
  <c r="T1616" i="1" s="1"/>
  <c r="S1428" i="1"/>
  <c r="T1428" i="1" s="1"/>
  <c r="S1283" i="1"/>
  <c r="T1283" i="1" s="1"/>
  <c r="S878" i="1"/>
  <c r="T878" i="1" s="1"/>
  <c r="S863" i="1"/>
  <c r="T863" i="1" s="1"/>
  <c r="S851" i="1"/>
  <c r="T851" i="1" s="1"/>
  <c r="S814" i="1"/>
  <c r="T814" i="1" s="1"/>
  <c r="S171" i="1"/>
  <c r="T171" i="1" s="1"/>
  <c r="S2014" i="1"/>
  <c r="T2014" i="1" s="1"/>
  <c r="S1415" i="1"/>
  <c r="T1415" i="1" s="1"/>
  <c r="S1396" i="1"/>
  <c r="T1396" i="1" s="1"/>
  <c r="S1394" i="1"/>
  <c r="T1394" i="1" s="1"/>
  <c r="S1388" i="1"/>
  <c r="T1388" i="1" s="1"/>
  <c r="S1296" i="1"/>
  <c r="T1296" i="1" s="1"/>
  <c r="S1100" i="1"/>
  <c r="T1100" i="1" s="1"/>
  <c r="S1077" i="1"/>
  <c r="T1077" i="1" s="1"/>
  <c r="S1011" i="1"/>
  <c r="T1011" i="1" s="1"/>
  <c r="S1007" i="1"/>
  <c r="T1007" i="1" s="1"/>
  <c r="S989" i="1"/>
  <c r="T989" i="1" s="1"/>
  <c r="S967" i="1"/>
  <c r="T967" i="1" s="1"/>
  <c r="S938" i="1"/>
  <c r="T938" i="1" s="1"/>
  <c r="S835" i="1"/>
  <c r="T835" i="1" s="1"/>
  <c r="S813" i="1"/>
  <c r="T813" i="1" s="1"/>
  <c r="S1461" i="1"/>
  <c r="T1461" i="1" s="1"/>
  <c r="S830" i="1"/>
  <c r="T830" i="1" s="1"/>
  <c r="S795" i="1"/>
  <c r="T795" i="1" s="1"/>
  <c r="S334" i="1"/>
  <c r="T33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<sst xmlns="http://schemas.openxmlformats.org/spreadsheetml/2006/main" count="16326" uniqueCount="95">
  <si>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</si>
  <si>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</si>
  <si>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</si>
  <si>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</si>
  <si>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</si>
  <si>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</si>
  <si>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</si>
  <si>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</si>
  <si>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</si>
  <si>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</si>
  <si>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</si>
  <si>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</si>
  <si>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</si>
  <si>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</si>
  <si>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</si>
  <si>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</si>
  <si>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</si>
  <si>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</si>
  <si>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</si>
  <si>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</si>
  <si>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</si>
  <si>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</si>
  <si>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</si>
  <si>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</si>
  <si>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</si>
  <si>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</si>
  <si>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</si>
  <si>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</si>
  <si>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</si>
  <si>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</si>
  <si>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</si>
  <si>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</si>
  <si>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</si>
  <si>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</si>
  <si>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</si>
  <si>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</si>
  <si>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</si>
  <si>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</si>
  <si>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</si>
  <si>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</si>
  <si>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</si>
  <si>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</si>
  <si>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</si>
  <si>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</si>
  <si>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</si>
  <si>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</si>
  <si>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</si>
  <si>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</si>
  <si>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</si>
  <si>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</si>
  <si>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</si>
  <si>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</si>
  <si>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</si>
  <si>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</si>
  <si>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</si>
  <si>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</si>
  <si>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</si>
  <si>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</si>
  <si>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</si>
  <si>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</si>
  <si>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</si>
  <si>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</si>
  <si>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</si>
  <si>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</si>
  <si>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</si>
  <si>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</si>
  <si>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</si>
  <si>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</si>
  <si>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</si>
  <si>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</si>
  <si>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</si>
  <si>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t>
  </si>
  <si>
    <t>Month Name</t>
  </si>
  <si>
    <t>Row Labels</t>
  </si>
  <si>
    <t>Grand Total</t>
  </si>
  <si>
    <t>Sum of Revenue</t>
  </si>
  <si>
    <t>Sum of Gross Profit</t>
  </si>
  <si>
    <t>Gross Profit Margin</t>
  </si>
  <si>
    <t>Jan</t>
  </si>
  <si>
    <t>Feb</t>
  </si>
  <si>
    <t>Mar</t>
  </si>
  <si>
    <t>Apr</t>
  </si>
  <si>
    <t>May</t>
  </si>
  <si>
    <t>Jun</t>
  </si>
  <si>
    <t>Jul</t>
  </si>
  <si>
    <t>Aug</t>
  </si>
  <si>
    <t>Sep</t>
  </si>
  <si>
    <t>Oct</t>
  </si>
  <si>
    <t>Nov</t>
  </si>
  <si>
    <t>Dec</t>
  </si>
  <si>
    <t>Sum of Units Sold</t>
  </si>
  <si>
    <t>Count of ID</t>
  </si>
  <si>
    <t>Sum of COGS</t>
  </si>
  <si>
    <t>Total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</si>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</sst>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1F4E78"/>
      </patternFill>
    </fill>
    <fill>
      <patternFill patternType="solid">
        <fgColor theme="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2" fillId="2" borderId="0" xfId="0" applyNumberFormat="1" applyFont="1" applyFill="1" applyAlignment="1">
      <alignment horizontal="center" vertical="center"/>
    </xf>
    <xf numFmtId="1" fontId="3" fillId="0" borderId="0" xfId="0" applyNumberFormat="1" applyFont="1"/>
    <xf numFmtId="1" fontId="0" fillId="0" borderId="0" xfId="0" applyNumberFormat="1"/>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0" fontId="2" fillId="2" borderId="0" xfId="0" applyFont="1" applyFill="1" applyAlignment="1">
      <alignment horizontal="left" vertical="center"/>
    </xf>
    <xf numFmtId="164" fontId="3" fillId="0" borderId="0" xfId="0" applyNumberFormat="1" applyFont="1" applyAlignment="1">
      <alignment horizontal="left"/>
    </xf>
    <xf numFmtId="0" fontId="0" fillId="0" borderId="0" xfId="0" applyAlignment="1">
      <alignment horizontal="left"/>
    </xf>
    <xf numFmtId="0" fontId="0" fillId="0" borderId="0" xfId="0" pivotButton="1"/>
    <xf numFmtId="10" fontId="0" fillId="0" borderId="0" xfId="4" applyNumberFormat="1" applyFont="1"/>
    <xf numFmtId="167" fontId="0" fillId="0" borderId="0" xfId="0" applyNumberFormat="1"/>
    <xf numFmtId="168" fontId="0" fillId="0" borderId="0" xfId="0" applyNumberFormat="1"/>
    <xf numFmtId="0" fontId="0" fillId="3" borderId="0" xfId="0" applyFill="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7">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64" formatCode="dd\-mmm\-yyyy"/>
      <alignment horizontal="lef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6"/>
      <tableStyleElement type="headerRow" dxfId="35"/>
    </tableStyle>
    <tableStyle name="TimeSlicerStyleDark1 2" pivot="0" table="0" count="9" xr9:uid="{C96DA1F2-88E9-40CC-8E55-CFEE23594AD8}">
      <tableStyleElement type="wholeTable" dxfId="34"/>
      <tableStyleElement type="headerRow" dxfId="33"/>
    </tableStyle>
  </tableStyles>
  <colors>
    <mruColors>
      <color rgb="FF08014B"/>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[Abc_Sales_Excel_Dashboard.xlsx]Pivot_Table!Line_Chart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Pivot_Table!$C$9:$C$21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A161-41C7-AADA-1BAF6D8BAED9}"/>
            </c:ext>
          </c:extLst>
        </c:ser>
        <c:ser>
          <c:idx val="1"/>
          <c:order val="1"/>
          <c:tx>
            <c:strRef>
              <c:f>Pivot_Table!$D$8</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2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Pivot_Table!$D$9:$D$21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A161-41C7-AADA-1BAF6D8BAED9}"/>
            </c:ext>
          </c:extLst>
        </c:ser>
        <c:dLbls>
          <c:showLegendKey val="0"/>
          <c:showVal val="0"/>
          <c:showCatName val="0"/>
          <c:showSerName val="0"/>
          <c:showPercent val="0"/>
          <c:showBubbleSize val="0"/>
        </c:dLbls>
        <c:marker val="1"/>
        <c:smooth val="0"/>
        <c:axId val="645230479"/>
        <c:axId val="645231439"/>
      </c:lineChart>
      <c:catAx>
        <c:axId val="64523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5231439"/>
        <c:crosses val="autoZero"/>
        <c:auto val="1"/>
        <c:lblAlgn val="ctr"/>
        <c:lblOffset val="100"/>
        <c:noMultiLvlLbl val="0"/>
      </c:catAx>
      <c:valAx>
        <c:axId val="645231439"/>
        <c:scaling>
          <c:orientation val="minMax"/>
        </c:scaling>
        <c:delete val="1"/>
        <c:axPos val="l"/>
        <c:numFmt formatCode="\$#,##0,&quot;K&quot;" sourceLinked="1"/>
        <c:majorTickMark val="none"/>
        <c:minorTickMark val="none"/>
        <c:tickLblPos val="nextTo"/>
        <c:crossAx val="64523047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[Abc_Sales_Excel_Dashboard.xlsx]Pivot_Table!Bar_Chart</c:name>
    <c:fmtId val="1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Pivot_Table!$G$8</c:f>
              <c:strCache>
                <c:ptCount val="1"/>
                <c:pt idx="0">
                  <c:v>Total</c:v>
                </c:pt>
              </c:strCache>
            </c:strRef>
          </c:tx>
          <c:spPr>
            <a:solidFill>
              <a:schemeClr val="accent4"/>
            </a:solidFill>
            <a:ln>
              <a:noFill/>
            </a:ln>
            <a:effectLst/>
          </c:spPr>
          <c:invertIfNegative val="0"/>
          <c:dLbls>
            <c:spPr>
              <a:solidFill>
                <a:schemeClr val="bg1">
                  <a:lumMod val="85000"/>
                </a:schemeClr>
              </a:solid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Pivot_Table!$F$9:$F$14</c:f>
              <c:strCache>
                <c:ptCount val="5"/>
                <c:pt idx="0">
                  <c:v>France</c:v>
                </c:pt>
                <c:pt idx="1">
                  <c:v>Germany</c:v>
                </c:pt>
                <c:pt idx="2">
                  <c:v>Italy</c:v>
                </c:pt>
                <c:pt idx="3">
                  <c:v>Spain</c:v>
                </c:pt>
                <c:pt idx="4">
                  <c:v>United Kingdom</c:v>
                </c:pt>
              </c:strCache>
            </c:strRef>
          </c:cat>
          <c:val>
            <c:numRef>
              <c:f>Pivot_Table!$G$9:$G$14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2013-44CD-A93C-DF7CD105FF5A}"/>
            </c:ext>
          </c:extLst>
        </c:ser>
        <c:dLbls>
          <c:showLegendKey val="0"/>
          <c:showVal val="0"/>
          <c:showCatName val="0"/>
          <c:showSerName val="0"/>
          <c:showPercent val="0"/>
          <c:showBubbleSize val="0"/>
        </c:dLbls>
        <c:gapWidth val="182"/>
        <c:axId val="781319695"/>
        <c:axId val="781320175"/>
      </c:barChart>
      <c:catAx>
        <c:axId val="78131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81320175"/>
        <c:crosses val="autoZero"/>
        <c:auto val="1"/>
        <c:lblAlgn val="ctr"/>
        <c:lblOffset val="100"/>
        <c:noMultiLvlLbl val="0"/>
      </c:catAx>
      <c:valAx>
        <c:axId val="781320175"/>
        <c:scaling>
          <c:orientation val="minMax"/>
        </c:scaling>
        <c:delete val="1"/>
        <c:axPos val="b"/>
        <c:numFmt formatCode="\$#,##0,&quot;K&quot;" sourceLinked="1"/>
        <c:majorTickMark val="none"/>
        <c:minorTickMark val="none"/>
        <c:tickLblPos val="nextTo"/>
        <c:crossAx val="7813196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[Abc_Sales_Excel_Dashboard.xlsx]Pivot_Table!Pie_Chart</c:name>
    <c:fmtId val="12"/>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7322723334959526"/>
          <c:y val="0.24230133667636969"/>
          <c:w val="0.48877111416077601"/>
          <c:h val="0.69203863109468888"/>
        </c:manualLayout>
      </c:layout>
      <c:pieChart>
        <c:varyColors val="1"/>
        <c:ser>
          <c:idx val="0"/>
          <c:order val="0"/>
          <c:tx>
            <c:strRef>
              <c:f>Pivot_Table!$J$8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F9-446B-8144-DAB0AC5E63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F9-446B-8144-DAB0AC5E63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F9-446B-8144-DAB0AC5E63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F9-446B-8144-DAB0AC5E63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Pivot_Table!$I$9:$I$13</c:f>
              <c:strCache>
                <c:ptCount val="4"/>
                <c:pt idx="0">
                  <c:v>Corporate</c:v>
                </c:pt>
                <c:pt idx="1">
                  <c:v>Marketplace</c:v>
                </c:pt>
                <c:pt idx="2">
                  <c:v>Online Store</c:v>
                </c:pt>
                <c:pt idx="3">
                  <c:v>Retail Partners</c:v>
                </c:pt>
              </c:strCache>
            </c:strRef>
          </c:cat>
          <c:val>
            <c:numRef>
              <c:f>Pivot_Table!$J$9:$J$13</c:f>
              <c:numCache>
                <c:formatCode>\$#,##0</c:formatCode>
                <c:ptCount val="4"/>
                <c:pt idx="0">
                  <c:v>75606.974500000026</c:v>
                </c:pt>
                <c:pt idx="1">
                  <c:v>44009.566999999974</c:v>
                </c:pt>
                <c:pt idx="2">
                  <c:v>123333.14699999992</c:v>
                </c:pt>
                <c:pt idx="3">
                  <c:v>53434.561000000016</c:v>
                </c:pt>
              </c:numCache>
            </c:numRef>
          </c:val>
          <c:extLst>
            <c:ext xmlns:c16="http://schemas.microsoft.com/office/drawing/2014/chart" uri="{C3380CC4-5D6E-409C-BE32-E72D297353CC}">
              <c16:uniqueId val="{00000008-25F9-446B-8144-DAB0AC5E637B}"/>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[Abc_Sales_Excel_Dashboard.xlsx]Pivot_Table!Donut_Chart</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4010553615547803"/>
          <c:y val="0.22424962973554557"/>
          <c:w val="0.48935817807863446"/>
          <c:h val="0.72104479008344402"/>
        </c:manualLayout>
      </c:layout>
      <c:doughnutChart>
        <c:varyColors val="1"/>
        <c:ser>
          <c:idx val="0"/>
          <c:order val="0"/>
          <c:tx>
            <c:strRef>
              <c:f>Pivot_Table!$M$8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B3-4538-A682-BCEEF84249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B3-4538-A682-BCEEF84249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B3-4538-A682-BCEEF84249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B3-4538-A682-BCEEF84249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Pivot_Table!$L$9:$L$13</c:f>
              <c:strCache>
                <c:ptCount val="4"/>
                <c:pt idx="0">
                  <c:v>Central Europe</c:v>
                </c:pt>
                <c:pt idx="1">
                  <c:v>Northern Europe</c:v>
                </c:pt>
                <c:pt idx="2">
                  <c:v>Southern Europe</c:v>
                </c:pt>
                <c:pt idx="3">
                  <c:v>Western Europe</c:v>
                </c:pt>
              </c:strCache>
            </c:strRef>
          </c:cat>
          <c:val>
            <c:numRef>
              <c:f>Pivot_Table!$M$9:$M$13</c:f>
              <c:numCache>
                <c:formatCode>\$#,##0</c:formatCode>
                <c:ptCount val="4"/>
                <c:pt idx="0">
                  <c:v>87127.555500000075</c:v>
                </c:pt>
                <c:pt idx="1">
                  <c:v>60312.60349999999</c:v>
                </c:pt>
                <c:pt idx="2">
                  <c:v>57194.815500000062</c:v>
                </c:pt>
                <c:pt idx="3">
                  <c:v>91749.275000000009</c:v>
                </c:pt>
              </c:numCache>
            </c:numRef>
          </c:val>
          <c:extLst>
            <c:ext xmlns:c16="http://schemas.microsoft.com/office/drawing/2014/chart" uri="{C3380CC4-5D6E-409C-BE32-E72D297353CC}">
              <c16:uniqueId val="{00000008-F0B3-4538-A682-BCEEF8424964}"/>
            </c:ext>
          </c:extLst>
        </c:ser>
        <c:dLbls>
          <c:showLegendKey val="0"/>
          <c:showVal val="0"/>
          <c:showCatName val="0"/>
          <c:showSerName val="0"/>
          <c:showPercent val="0"/>
          <c:showBubbleSize val="0"/>
          <c:showLeaderLines val="0"/>
        </c:dLbls>
        <c:firstSliceAng val="0"/>
        <c:holeSize val="49"/>
      </c:doughnutChart>
      <c:spPr>
        <a:noFill/>
        <a:ln>
          <a:noFill/>
        </a:ln>
        <a:effectLst/>
      </c:spPr>
    </c:plotArea>
    <c:legend>
      <c:legendPos val="t"/>
      <c:layout>
        <c:manualLayout>
          <c:xMode val="edge"/>
          <c:yMode val="edge"/>
          <c:x val="2.9062876917515214E-2"/>
          <c:y val="3.3628309210979243E-2"/>
          <c:w val="0.94187394665266544"/>
          <c:h val="0.15833461315087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622A8A5-D809-4F7B-9A48-0E5E36A2FA7C}">
          <cx:tx>
            <cx:txData>
              <cx:f>_xlchart.v5.2</cx:f>
              <cx:v>Total Profit</cx:v>
            </cx:txData>
          </cx:tx>
          <cx:dataId val="0"/>
          <cx:layoutPr>
            <cx:geography cultureLanguage="en-US" cultureRegion="IN" attribution="Powered by Bing">
              <cx:geoCache provider="{E9337A44-BEBE-4D9F-B70C-5C5E7DAFC167}">
                <cx:binary>zFrbkpy4lv2Vjn4eqkFXODFnIkZAXirrXq5y2S9EuqosJEAggbh9/WxfT7uOe9oRxxHd+MG2SCWb
pa21117K/36c//FYPx/dL3NTm/4fj/M/fy2HofvHb7/1j+Vzc+xPGvXo2r59P5w8ts1v7fv36vH5
tyd3nJSRv6EwIr89lkc3PM+//s9/w7fJ5/asfTwOqjXX/tktN8+9r4f+/7n33Vu/PLbeDB+mS/im
f/76v74fnDr++suzGdSwvFq653/++s1nfv3lt5ff9G9P/aWGwAb/BHMJP6ExD3lI+K+/1K2Rn8cj
chKRMIljTMOPV/TlmRfHBub9QCAfwzg+Pbnnvv/l89+/m/hN1L8bV32bfnrptP0Q4f+++vhKv30L
6v/894sBeMkXI7/D/SUif3brJewbZeqjefoCwX8OO8MniDDOGY0/wYu+QR/RkwSFSUTZp7vhC/R/
IJ7vo/914gv0v46/RH+z/+vRF8+1VL75eejT8ISRiMQYh8nHK/4GfXLCaMIRQeT76P9APN9H/+vE
F+h/HX+Jvsj/evTT9fmx/KmUk5xwgpOQRNEnfPE36Ef0BOM4Cln0Oflf5P4PxPN99L9OfIH+1/GX
6Kdv/3r0s2fTHF31E3P/A7UwFkcUfY954pMkiWKWJLAon2rMJ77/gTi+j/rXiS9Q/zr+EvXs8Nej
vnFH8/j8BYH/nO4JO2GIxGGCvq2y6ITQGHMW8088lCRfnvkJ9T+P4/ugf5n3AvMvwy8h39z89ZBv
n11zNMuX9//PMafRCVTQJObsM8l/C30UnuA4hD8x+oz9l0d/gv4H4vk+9l8nvgD/6/hL9LO/Aclf
tT9X31B0giKaYMI/y8dv9U2UnESYEITw9yvsn4fzfey/zHsB/Zfhl8hfnf31eb93zz8d+pjRKGFf
wP0W+oCfJDwhIHD+QFv+QEDfB//rxBfofx1/Cf/+b5D4++FY/0TSIfiEIkppGH/WjiBeft9VoRPY
FXDF9Fu2+dMw/gDyT9G/BPzT6L/B/TdopC6eh/LZfUj4/gsAP4HpgWwIZYSTz1T+rZynUHtZQv5F
9C+K7A/G9P0V+Gbyi3X45t7L1bj4G3DPReum40/MfpqcJBGGrgrq6sfrRfaHJxzHCUtgfX6vLf88
jD/A/nP4L2H/PPxviF/+9Wx/1brBy2P9BYD/PPlxcsJiFCWcfqtvPvA83ABliT/rG7j/e9R/JJTv
4/6vmS+Q/9eNl9hf/Q2457Y7KvMFg/8ceAICMgk/9Kmf8f2WdQKoBJRgRkCDfrpeZP2fhvN98D9P
e4H859GXsOe3f33K307PT88/EXcgGcYJ+DP0u2wPxiV0tjGYmh8LLUD/Zck/6fo/D+cPcP/8Gi+B
/zz8Evnbv4G2uZ3UsH6qtl8w+Alpz07iMEIfU/8jx3/r3sQnIDsTRsBB+3S9YJ0fjOmP1uB3L/Rv
C/G7ey9XI9399fvgzqjh+emXA5wXPLU/08zEJwnBMYYl+XS94CEEPBSCOgo/d2Ih9AO/rwM/Htf3
F+Xl/Bfr8vL2y6XZip+xNH9s/X89/MiOwzH/eGryO/f//7/78YXhJOfF1M/wfXcvfUJ2//TPXxEH
9fP1LObDV3wD++2ze/cvV/XrhOdjP8BcfBKGDPEYzDjw4qC8//rL9PzhThSfxBFJ4iSEe3B6AItp
QFOUcJLDTqIkRJyD3QGWB+bQYvSt/3gLBDKOCJQiCAqYk7Gvh1TQGi+yNV9x+Pz/X4xvrlplhh4e
yWLy6y/dpw9+CJSjiCMOJi1IbtjqUAThTbvH4w2k9ofP/5dSvUq4dDZlTo+nqqyCfKxbehpw2R5x
G/nXyE21WDQrxbDMb3HSBmmJBncZ90VxpiZF3hW2W9NEq3hfl0v5utTruqF+JWeD1qoRJeH8IdJt
v+3qwpQHyhNzlaChPpvaXr2fJAmvg1rRfbIOwQUtKncT9JO9iLSeRKUmfwVndsP5zHx336+BTM1U
6nyinmZo5kFeDarPXYKCOz1YknVDKPdDtDSdmJTrxRrO9jqmC7klrlu3OKj0u5bHXvBSTXuMV7Ob
u2a4npZpPcwDo7t5KNHZWkZr3vZrs6GsrM7afjpHNLySKMrlzG/qqFDpiqLbIsRxClIZi2WYPcCA
i2MSl0qEbZTPhS8EUUuZrh16KqYGYpcqV7VPu5qfuobbLa2GjY7WWmBWniJcXzJ5Ny3tTUBrtysl
na78UjSbJplkIkI5Ta+NG5czY2IJ0fvhOZ46slV13eyiFWFRNx0S4TIt7yJdhrfEN3YfLORVu5rp
TVUkOG0kCbZTJLOpxBcaGrLtGjlzXTQtOl/buLubTLjknHm2420wvpKqb4RjnfQChfV0WtqJpUPV
+/sBz1SlU1nPuSQ2uUx8+ehtk0e6aUUTR1zURYPTIMZaGD4Uj74cy21j8XCNcZcIU8tg2xV+zLqO
XNKgIBlqhyveDw/BGEyitDidFkTTcCZ708hsJjabaOkvrJ/vZccSscxhKiv/jmN1Qyus8rmqzsMC
dafxosN0aNZyg4lu85auh2GcDzYo06Chad25dyVyRkgvq9w0492I4tKJXvryLLB90InBdhBEHzmf
IcPajFfxPrbc33uuq0NUxtOhiAEdIadV9KyxqVoavAnHrsmkdplWJp/sE7JxI3yyTgIjOe+5PS0I
gah73Od2boOtY1MWDyvAWxbFaevLfDZjde6SyacqiXXG+ngba0xEJ4P4MZoCsmktKZDoSx5nYxT5
q2UigjC5ZbFJ0oUvWxUugaBLPaaaYhG5IA/JuKnLVeABicisRHjbzjuLlD1FY/LsXLQP5tinXA+H
iOpZzHiJhBz4fF6Oc5c7KjcjYjIfJ30Yka+y1VPYcLgc84lUB9yp6HSsbSnmINxQF/XpgA3eqw7j
i77tLvoxJtdzUA+i4vaxD9wdH6f2MorptUGhSuuhq8QyNhQwJ2vOeXCcO1ed9UzpGxdqL/SCw4yT
NkVkVulcs5oJzpY4DUnrBGwEd1wHwg6ujMm2WkIuRhqk1VDIy2GAN+p0+QbVTbgd62i69wyTjW+t
v/WIng9xAFiVQWY6c8r7Ka0Nfq8btXekVOdMzuS+MivKuvpy6BObxYvSwsWkzPA0PZqlUELaEN/T
ubGZd7E6JDbYYLXMYiDBQ2JVuDGuWrPQla+K1WUMfnOwNUuz4xHspixuFT9TSnX3ZMEm1a17rEt9
TQ31V6onokzIeYCjvVqG+5ajRiipISeH7rYo1ZNZ+JF7e0HHurvgqiwFq+taNG2xK2ulT2k3EEh1
5vZBXY33NmiacxTjQJQ8MAKtlm+Kua4e8Zi4MyWbUExzvb53uq0yg+spb2smD5Xi/dZXDOiuD8NF
aKOLtItIcDp0Ub3p9TwLXdawn2w3pQSZdeuWOBTlpOlmLhNgw6Qos4WVfNssy5RWq2R52OB360SY
qKcCpR0x81YSFB8W7NZDMgblzcI5eqtaQquMl0N0MbLGXfaFOiWyui6Q7Uxe14naSLKe19WSFkls
sDARK59YULFdNCb6QVK1XHDXu+ekaujzDMt2Wq3JdTRqksbxNL+jOoiPS1dZ4WhxgBdZeVZLlEkr
9zGUony0NNq7WNa3DVdPwxDxjLQWZ8EQmft2WMebDjX1fb80q0Bs3ZcurISUyFwH7RipdNEJ6oVe
2UMw01GYpMmHbn67cHNXNKTNJr0GOAUauBht9TiVoRa9GprUBrzOwrKWJexti45dqfou9QHq71Vc
MgmvWpShUFjizVzVXAlkrL0xK2NB2k91EG/7JSD7OJiDN3jszBnIjyrOqs7wVyQMYiqU6fwbHgRo
l6zUXA2BH/dJUrVnqG2DrCc6kAKpBhmB5ejOsO7llEaFQ3edgSI1KgQ0oBo/vvNhPMWiMGOxiyrb
3X9o8l6RqB26tOrKVYq+NizZDW0RHK1X/mZEyN0GODY3qCv7W5AisUCTYWnNfC/6RhaiiLAVOgTS
ahM6XzLK1/PR9v60rOpuS4u1umtJdN9aBSnmm/aQdDM+Vaubj4BHCQWY2fZ5WbtW2KX07yV8aMlq
1eM7vsxyFFoiYMhRagVcia8qs23hSCqdezPeIE9zG1OXQi+lMlkkt1qPotfhhXXFTVBxqMRtkfph
0huf1HdsqYv3yk1ss+Bg1/fLtqZPcWyyIOTbgYxZpdZ3IdqMBa+yslREiyoplktVt8VZXPkhHfW0
J9F4jMdgbkQDRJEiFXTvPsjFA259ctXIfrBiXos+jUvuReHbox2LIFuk7z6k7zm1fptw2KOTgvqV
DOM2WCW9I5GfMpAR+DysgY7DapYbw0sRI7zmUcj761FH7M7BdmqA/Gd7qzlGeaxJclVK0x+V8zRV
HspMUSOb+7ViotE63peUtZCCoP7k0LnNkEzsmfH+3VLz9a62fgJwGrftQk+e6ELLHLRXDxXUNal3
INJ6Gx1ou9a3tKr4RhXWZW5m26ld/ZaX0Tuuw/sEDz5zPTUXbeLITmoLrN4W85u6ULtwsVsE+5IG
5kzG7RYVHFgyMbNY4Rci9wrW2AmzIHmAImSeR72ASlknB7c7uQ0LNWGhay2fbF8deRC7S9REue5m
eoZxZW5oxysBh2HlVYRD9Ma6cTyYYGzvJKvx5eSHfsfqxWQ9m6O0m2aytfWgH0eTFPnYo0GsFcZ3
k6xbkALGxu9xU2PYqtSyLepAzratzChp0jKqRcXGy0WehpVvM9Ns6cQnqHps1xRM5Too6yvZuvJ0
bZHbzf0Qi6TX8jKMR9/kam26nCMfZJEsfE6hwu4NUtd+XfhrisvkYlrtKixtl1KoMWrveMw+/Jqr
6X0oaLkkHdC4wkFOWg3bTsIYygL9dlqqHQ6GnEfFbVKfqXi1WMiZwa4YVrv1Oh61YDgu9roeo/cV
6ftd15QHrvBw6qTCh7qTVlinll1VLs3euc7vV8/RaxtHTTqCEFYiQG1Sp1SxKhSN7WMRr0rlnrt6
SaE36sVY0+JM+r7SIO+1THKkiujUkXnoc7ISXAg+8gp2KQlAnKFF9uJjnqt26d66WQV5R4etVKZ9
mIaaQH4samoySHyZheGgBKioqEwB5ShDvSkODWw0I3zlSAidR4lzN5t+ytE0JY2wPAleJS5Y1n3A
uaxBfZtY6ITiXdfbYRJ1P3eCdKt/PTlrUhtj1aSEuYUKrnz4ysgKIXiQGiex6hpHWT2FBQAXxvfR
0Fd5WbY2LzrMXy1MhnM6JLK6mTVutkFc8I00a5uFC7FWLCzAsPINSscuxmm3KNuJvq2WV/XE+5Rh
3VwC/8uNliDk4CeKYb7WjbosAqs2WFJ3RHqGDR3oqn2Pgn49Vi2VYpBs2sytfTX2rZNiStyUrgaE
BhlAzSEdoRQVFl8E5Y6uCztrKNQkXLnmgjjvTrXp6lcI2gAgJmjqoICQtMEQwFRL8hbQ8XtbViwr
x5qlbR9Mm67j9Kzo/ZsOhzSr4yGo0sQruqPRuO59UwDlmZCZy8UrtJtLPwjcySQdnAapgoPxNILi
fGoHtm7roAmz2LXBYQpimQYTWze+j8NDAZUvbwqH90aXdqcpCfJSWxOkHffNQ790dK+7eM183CdQ
QaIl63iz7GAICmrooGnZ9lMVvWbTuFYZNKw3oU3eNZC/Ai1GJOO0iGFoZB4Mtk4Zgj65kRbaonIO
gXoGslyWscRp2U6BYFUQHEaWdf3tWuKbyZHTuNc0H1h0BQ3DW5884Vnuke63o5+SvWoUaNxICRVO
Ny10fGLEU3KalJiLuSBqD/lRpcMwDQ8Q6JtiNDTVQ/s6mFQiKquHI6vI86TLw2gUS9d6ElGzbpIY
n892DoQuukb0vHyPKeyIIOxYSjyChiEZac5183qOO342E3+f9AHKK99JkTTFuau5T6G9ry8cJgYY
qI536zLHRQZ9MT0PS8ZFB/8zFZ3vhqW1ooi1FG0YQBLPvAB1iMVsTCcCUL39qvEZ8WarTGQOFtUp
dtVmXg29dWsTbIKiXbc2om/GoowfgAir3aSqt4QZLNM26GJ4aRUF96FZ1rxDLd3C0rdZgXq6G4rq
1TRChwjUpkBeJAP0CtDQCwQK6aYtimAW0VpMlaCI11uZhFrnNhx5KsO2yKKC6S1MtPmazLdKr49L
LIesDAZSCqN9pseuuLKcQr9j+T1WJmkFp4Xek0T7d3qMwpRGA60FbJ0cd/NGJroTI5qDC87H5AYl
I3RFrojPLTRGsR/OVdXUlxRcmwO2im3s4tmGDSSn1MVi4rbLZgzdEe6X82LhtUgoCEw7XCQ2edQ+
ZiB+zCiaus/nAB2wsiirmE2yJbZ3nga3Lmhdiiy1UIL6N8PAph00lZCvFJbDJkkt7MjGnSUyhjeE
gjTJiyKKyOlIl/Uymuu3KwnHlOOR74YRGlBoXsLUNz0oZ3WBAif3M/TLvIPvQLHaUlDoIlpcl4K5
gnItm61iUdbRBQRPGMUgQODpYx8d1eA8ECt6q6mNczOpVK/YZd3oizQBXymH1cOgiGsi4rEZ8ji2
lWjr9Try5tZGdm87oKSALkmGNQUSJlG3iSQ5g3oriqC4rdC7AE3jFuzXZdPPTr2bJbhEYHOd1iN/
y/vxMIBct1FUbycHxbitoluoFf2lr3132vAWbAqDoMeayKEo0LrnhdkhVsiUkmIzuuHKmiRfBiea
KVl2vhpDUUxMuCgCwpHG7Evw+1I70HEbhTW9doyobV0UyyaZuiVjun89JdRf9pUJhVHxQ0KAVUyr
t1Xh11RXxXkFenzXFbVLl1UigZv+bmr0Bjt91jbuqYtjnocthU4V3mu7zGo9Nb19wJFx103PXw0F
bQStW9CxUzJsDYnHixr8gnSlwc4T2++hRXeV4O2SFcTJtCaSbVrNBhHqYcl9g64TpzhwaRC9g/bt
HeNxBWK+Qfuuxr1A/ZpVtiiEBAuGgIzOm6qD/SRLk+IxnIWylKblnNg0gPIsRhnuIwb/aMtQHVAj
L6suEjiRixSuAfNPKZlpwsLzrm6KjGJ9Nxf4IuxluIudJ7DzwOJJRgctPVvmbB2b8lGFlfHC6YEe
JVZJWpXmtkPzccDMiqZJnKhMAxjJtRKqm62INLgYbnB7y2YnOlMk4FAEN4jZU2kTaDcZqdIWy52s
wdELK6Qy3YF6XWa7Y227CEnDNxEUnkvSxOchCOtkXDI9RDatwuowGfPau0jvAhaqDaNOnUVxA2nj
8wkY5QIVjIYf8sTs8AxZXjZFsl2G+BqER5gznyxA/T5tIj5nsNNP5wUDjbTQYHrYoAIk4PsSRNlz
vJSPWLVMjNXSiEnGTgBFrUC98XJpLd7ZGDYn6Cm1td4EWZkMN3R0KVt9ny4FHW6aYRaJqh8w0na/
oqZJmzIuIbSzMOiumWFbhwP2Pi5AJ6tiW3XrGzeBnFAjNBhrQ3C6gmEhoOdx24CRh4Ei+TZJRpny
tUgxqs+6sXzkUBSFx4AbB0n2EDUA/NjLlNU0XaNxvG5nfUBDvyFd7YSrqE+HGYNnoNKunOtMcmNe
kaoptzOZD73sYygcy7RZF3y0FTttiuEsKt7yEfIKz+q5blqVBh8ykIxgVg5dHrkONDqlZjhQz3jm
Ylwd1pJdzyMsVzK5vOhLkE5Nsy2Gdc1L3kGprbSEltPkqNgo1rxSLNlHVY2AhqDvq2vddWIeFujp
UbLgO1bi95RF0Vm5RETYkuJNUDJ35n0bnMX929CODwEZskRqnFFnn7g146brhzr10AvmaNVNVk5d
UgoymXdQZzUo+iqdMHa7ysxv5pV3WTnMJnP22RGUR2y+ABNa8Kp+9P38gDRlYmCJFKwp8U47qc/V
VK5nkUX01SqB3ANCIFvI68DrY4tGvEvGc9+sfmc7+Vi1zZovNpzPpqWfM6/negP+N8iWXiR8PItU
eJg8FJO5X9KlclasHbtoGnZe+iVPymoF9LoyTSa0bhBl4RsFZw3xjGjuu6Lf4aVJ5+C5b/Me8t/O
VwTxfIrcFlXvl/Xeh2/GFmUKauNa1SZrcPW8ULOJuxoE5GD0FVv7OvNV2As2NCNYWOXrXtfBXgZs
hXw848Dmr8KArMLgoH4qPWJZY3B4ypFbr8HOxJkOhlaUoavBwg/MKcjR4myCnaUCc8t1cTEEbNqO
yKrzmssu7fr5bipAodPyUEoJ3O+DIIvnwAk4MnhApNn5Vfd5uwblgVS6Pgf4503g6a7wBAJtS/PK
JTMwVcf8gw8eaDJu0DLnIKuYCHEzpqwpdLaQyN2SBsy0KUanMlr3FezELUiSRxaovKjkIXQo9X58
MkV7QSJISmiPnhI4h0GtHUVdh4eglds6kYDYqvMGdWBwsDyoUSV01GYkLNdTttI4LVSNNysPt34u
okM5U5+3UUdeLyCUhI2nETKwmdK+7J1o13A9l0Ub7+ai7zbQTtUgtLv+Go062Cs4MbCC1AbcWzZA
6Y7Jc0/rdAF3JZrnR8whHN6R+U0Fmx0aEJ2u0+0i6Y4pSMJWDPXWq2ofaZUPUHGphAaWv+mqQUA5
2nDP/KmcyuV8hZOiTTdG+dhUYlA8DRdwVMAWR6B/Id/9led4syT61nm9Zs7I5m0/qIMuAvC+phs/
UJvhYoKq7Po7A6pJLaCbnbNj2lDOT+cRji1M7MDuV/xxrglLGUiJJeyDreaWHhyDSgUmmDuQxeRy
8otgLRgIlsNGSCw5WDBmMVQ91bYi5CsLoTKalqSOmokKtqLFCz/yNvpg/3Xn8+rcoQrHFXyTCUhl
BHdOFLI/B4P0fdsZlwaFBeKNQPnlax/1l8MYsrwug0AsBMokho5rt8SDy0CsveI+wLshaOwuCCIl
RReB7iFRPGVzOQ2CuTY57+3oS+F1Avva0BKYVRd1aiPN7/gMdXrySZK2IKf2I9esSVfLyjJruDfn
RdQCMUENknloh3irF2idI1stGTwuudLgvb8LQtuCuov7IA3bpttwO4HHv7bhkbT+LGhYVsRG7ZMe
l68RHVA2JkDz42z9ZiRW79GcFGkxwyOWaLwdoC4/w+LafDTxpAWPRymaSoevg7oPn0rQNp0oirp8
bm2poJsERyz2vktXAPKR9iQ8K2seHp1a2ZaZYXpo+TzfV+A9p3WL281QdfVpycDctyqlYIcq/AYR
Ep2DJUS32oHQ9ECEl0Wi7pp1KM7mKjHXZY/YuzHsrRMJ9AkZTYIuWzwu7wfd0kpUelwvjG2q83oY
qk009zbVEVXny+S7B8/X5HQKmmID7lQPqrYeMtwX6NzMzmXNao7Suiui4PygDMFL6qkN9mWv+QUk
hN9ECZwnwIKF7S3Ivu7gVUPfoHZpRpD0crqfE61PfUMi8JkKcrl0vpXgRU7hadKu5ECraL2dNegR
Vkcz6A4zLFBqkbzkNejhupVsO9RxLALu4tcTmd3TSHufNUXcbtqCLfnkwnUzrpqICHsoi9OaNbKJ
bkgVt3uEuv7BILqcJTRsD61aiyeHwDoBD8jIiIGP6AhkdWOeJg5GNlEcZ93a3w1BFALdBHJ98qpt
RKCiYgtWKT60873uq+DI56GAzogNO9SE/rqXRGbxOsOZnFH1dq60TlmfuENf9DOUMBAXVT992Dx2
qdK6mdN+BF0EGs+i4koV47QLUUQOkfQ8XWZqQCHw+rEDAE5XA0evYDEMc8rHdoDzyaq6cdDh5/9F
YCO7Jgb3dtUj/z/KzmQ5ch3N0k8EMxAkSGLTC04+y12zIjY0hUICSYDgCE5P38ezsjK7yqzaunc3
LBSSnMM/nPMd3KiehDnl28Cha24ydaUME01kgRLj9bf/k674L2b/V9OufSmLf4ZS//XH/3Vtv83z
2H9/j5fP9h+hyn//3T3a+u8/Xf4zE/vfv+qOY/zry/6dzLxDEP+Kaf43qOI/ArL/A3Hxf/3L/zcc
IwAO8T/TGP/KgP2b37j/g/+gMe7MBRcM+ATICyAWLnCIf9IYDBkTCgTCR35WBK4PGOqfOMY9fgIQ
PETGMwQI6IfAcv4TxwiB5DghDTzqAszxuPv/g2MwkG//FcfAbwSm1uP4Rvg5HN/2v+IYq1Qh8X1h
4rJvwufGVNdh2cTeF+5rZchw6FYBja/CCNmXeRP3Nvh06za8lTUNUk1EhUn1D/XUY9mV4BRqGC7e
cJ7axo2gSsDdh3DOPXEK6srEakGV9E3wEFh4R3xoDtuwxN6E5UEOy0n30G4Lh0ebSCteQUxoLr1s
LsRAEi6aC7SF335Nv5o533tj/zMQcQkG90jb4KlgU2a9tNBvhfhultMk3saN7nmO5nw01X2/eVXQ
C+GhrFHnaWzOa5SvO9GaqHP5l2j/4LeLJ3mhvjJwf7a0LuvbiPpJmYIZAdWre9OTOaxqSUObubk8
DXyIA2+FMPC86Qsr+2hUOaZ48lUp+rrBjpvF9hBC2146vLHiZa7hkjJ+rfpf0JOAZNCoXTGkojrK
4iiX5rKiG/vlLvD/wOZd7Zus2x2u5YyuKMrL4j6w8djRLR5DrBID/yaSvJjBsrgWVaS920ogE5Hh
pZefIUcNzGNYh3lTxJpVe6dbstVhifHzG6bu9K6xhz29FF6736j0ohrpj0uwqR3h/Ve+yOPgYo+a
Fp6sy3wO6Hwt1j5a1mI/leUf1cP6+2xa5UaK1vEK99eQMmFsV8r2cTUOZncSu+TqjVUby7keD3BF
qkeJH1tAhFTu0Z1uPXurRBlZvsLBuOnxWEGSMtOUrZaaSBcC1co250lB8lWAcXjeP0ldxgFESsOx
CLmJ7vub9KfnHlYWNpJ1N7iGw3rHn8ha/1oaCRnMXx9lE56w82uI4FCTwi2j4ybihXpZO9OngeMi
b0p9uMs6Qh5qYm9zfhz67TljAKtkuqzVGx3qnZx0PAR13E/vres7d4UCyINKaKVm6F3sdciXaMr9
aKZVXK9BBJ0ebljER3MqMUbE0LSv/npxfftTBcvDIHRieg4io9nltoy4+lVjmYfmmgxhfSphSXrm
tBbPfTcnHRsTyz9Xq197KeBH5ZG2dcLpdBvu+14TnofRxqHrpP5Qxqb4C64IY5Z+H5l9zktzYHqK
pi1M1hUy3QpMZ8XqzB+HoI2dVh+0R/azO1/Whn4JzX9hWfyq+g+x7UGoJFg+obn2B695C/rgOJkk
rM2158GzdXUdLRjBaorHEJpdqPLHfKp/CslxV8a1jL3ZcfCU22Rj/MFu0/iJtedL9M2x+MfNGDOD
xQe7ewOgA6OtX3R3qOZXQfJ3EeIlIdz9GQT9dhjFeBxOItUwrkRepsWGBZ3o1PZQZ2R9E1uR0iV8
XCzpsppvGLoUNZkzL1ii5C/BgUXITgVXsrosIhvMxMbb4lWuK7RJTPJLoa9LIJrEmfrXFe9Rv6A2
UL2ncxMZ82tr05LzDwXJDerSgCLyXI5fGIW3CAhQ4pstWtrijxN2DwU8UQh9Ni7sVkYwy5u4JAQl
KPe2q7Z8eUIdnRMnWM+OwWvNHP/vTMM0hJoYBezEoPE8NwU5lx71DijosPnWV2tUvHlsunUy+Mid
uoMA4z2rgEXB3bzyxmGKQo3Jn+bD81qAzPBXBs3NXKHt7jZqY+Mv4THUs8182W77vA9qbFnEz7YC
r2ZgZ0Bvqvyt2HBqQpHaJr+GU0Mios5h460vvKbvcMhumG1OVcAfHDPEuXeymJIgk5bI85Cnbc49
OKL+d5+zKsYYFCbDWhV7sTIPZkxYwUSrl6Tmy22CHvzLHcWkceNDhQ2N2WhYYbRMfdVlfucnwYq3
ySP5OZ+3/gFC+IIRB15b6+kzdO5un48rSIB2NeMD0LzyUtZglpSwaVi692WWTAcW3ref1n0NWlkf
qpz6h3AU/jPpuU2CfilQvynE7Dz/GK0ZMt9fyrd+bOeMr0X7iAekgo0ly3NQl8tJeoIncvAaGLHw
M03YdikYM6h6KLBJt/o5umKlMBFvl6AXWbf1uHkkTIgtdtKF/O+wL05nC8mvXyMLpfBZhnmXwsUK
U1m0zcHZWh2x5m87ymeHkL3bkSZb2dNQNu4590aZMHiaaY+KdesDSH3+JHxz90LGzC3G6U9BBJxg
7a3OYQ1cGWEe4ai3zDwEM7ymeZu66+BuNl39F8KX9rBUAerjavt4kT/uvf1J9tszlCZFyBIxu/VR
teOy02GCi9xGtdfl4OKUOoyB8aAPbtCJVvVrXApgWXM7RoEo3jWMypW6Z3l337w1eC7Vai4eyLav
kRoSAX2rjrnawqipIQHAZ8fa4tSoTp0IcWW0s5u7xs9w3TEW+OwPGABs9vexHayFzkgz3GCoTSk3
Oo+9Fq4xB2eZ1d39u7nwmfOpr6/GsE/X0cuOtwxkSFHs6y58mV12RTRvjt2Gd2dLMSgEbwzZ690m
Vzfuq2WLSbP+YVVrUSWW8hTyOY/pEK77GnMXaBc/j0l3WZcd3TAsbT9yLJ1EkJ6CKunfN2P+Tr58
VLyjaRHWqAZMX5y1enXL4TDI9VLUzuNGgsx1zX7k9oX1deJ46Cj59rUE6ncDJxcy3K7HZS+xU3A3
BHxno3LJcu+8LH7iNPeZiR/Lge+E6uOivOsqc9LUeTwPsO6xGURNb6Hxh2hU3QXr4FEs9VUKG+v5
2sGiMoY8NG27y10IM5MqoxyD2+A5KVF4NeBhPODaY4J4Jl4ljq02wa8mx2q2TRvEJ1Hg+S/o5Fw1
ITYeavBFUR3QIVZ1L2i8US8/BPBZdkqyJevNtCRj0RA3GmfPQGHpNlon2yw0bPWh7SJ3mPheBoGB
Ot+UVQzITxw7GNMnDMn+H0UwQBY0b05T76u4kCPdNe1WPPoOtLKoYA0YsakmCdlyuvOlFhmrYb9P
08hTd2BOPMCJj43ottNUeOTJKUS1s/PG97ZQznnqm+r3Wm7dU4MTftICQAscQqyNz13eGBjLaw1Y
gIKUjE23TFfYdgrGD6f7Si/dOwCBDUqV66sIos0Ur8SYfUvb9aXaVge8JbfHwRv5T+0UgCHgnD4K
Sj75DI8l0nBMH8IxAHQDDJsDTKDkoaoLlVmIFC/UzvQAcRCWRUGDR+DcAfw/yQ/aCdo9/IwuBUvb
x1sODoS6hZv48wIFxZnrY18ydI+gcyHAjNJ1927r7gE3yuMkyg82DIuXOSPl745moI4np0iGwFY3
4S/q7rkOrkWNBsMDszp/9ScrDh4BeqckBDPZ5xhTVgNYqx7IySh40lsl3HegAPlH7Q766IKEM3Fd
bxgVW3CEd5MkIp0j78VpsLs5qO1lMaT66IUOD4vDF7Bgcw070Oh2+rvp1tsvE8GuXoy/uT9SFESX
JAGx3oU14VMp+I4vzQhLpUx6P8y6niWWkmMnJwPQY6l3uJIEYAC55KZ5CPvlzVNLAib7gS0NzBUA
qAuE921IusnA61rJBhwj/+16c6Zx/ghgA3MuqXMWBTrgGuoDtc1LONevrt6yCp4DNEWUp+YFffXo
DmFKzTQmS7/olMvqF7GOE/nEyZYyaOHxNls6V8ONWS1jeCFxwGGaCdTLqKryi2bNpXUKKFOfeAab
WKu5TYUv3xoFxrTOr0NHGAZAOhyapiiOVahgubOpjkZSyTuA/b7N8DvtxHDxgz5WLPwjFh+GDS9M
5K9leYRg1r4w1tHIWTbvBVyMjbkfiMifsfl5QC7guzlwQKv+ddObeFIKIqiRWxiPGh5HIBJbBjKD
4tVcux7qY6vw4IdS5VAb8zZdWnKUgZexVjytzu+m5LHbjjEMn11OTYyOkgb1EHvG4MpUC40EayNL
lt0CiWRWuHpggDMAWzLqBtxaQ3ZePcgH4Ux/7cCrKMSEnRSa9pku8ag7nBK4pmMJQ87HB8YOMKsT
3SCjLhPAJxoom1jMoegTpD6ZUR5Dhz1IAsrPUHtri9mB1stDSNbuGJVDsWsJtMzBy5MB+YQNyCHE
HD3VNRaVPjAZukNwURPHfMVkueel677THiVhKHxfR44a/MyrKX/Qo/HTetDdtXDLKYXFW0LDkuEJ
qxxeAidndcbgr2QN1d4+BEF1JKU2rwshIvVCp7hppqt4BHrx7mq77nza97sxb0sCRG8RgJvkdvNh
nb9WgAOfA27ZnvJpzGyfj2UcasHvCqcGaN1VF22IeDYaoHrXaA+Ud+j4WGfm7uDAO3yHGdy/SI3j
ZpZAj38mzBdH0OPkSH249pntnPFVTIG9WmWqIylC/duXatHxpCb42/f4QMRFLR4A6I0fsOBgfveV
fHJsiUY0DTnmXJaX9Yt1V/f35nuFSkI/cEy0sC5PXKCVewu3OWYM9CicKZaFRi0Pirf0tDklVrAA
D6Yf1IhHsI4kTdmTi/Hkeqj7oHvIVckZ+CfASTFop5EmYMf8M4r+dto8D1sbWEvzPir0SYjSazzR
3nsWghcfiwgge7rFOrxbAUU487aFvUFAWA4wr7w0rFWTEl4dECUpD4uEaRuJsWdPi0Ng5hoMtUD5
V4VLM6Ex37EeYAjFm648L+18IxFMmYof603CQRLAU1DYgR/i0QqKfLdxiP8sZ04GYg2bYUDa9aSE
RE8QKjwOy5RHS2MAPw9uWs3mXOCpLcVycJYKTAbIe+oMiVogSnij/1KT/oY+O0TzhOkg53lUWe+Z
1gVWGJUnOp/LvbOQOsaIWQAY3Jy/op78yO3zpEPUIZ6Wqv4GADU+TLo6lDksLoMFPbUc2H5OwlQJ
9dHkTIOKLLJZeGnlomYHqnys+CAiBBgwdqlfplk4VnP20df1Q8s7kG6EypfQ68Gy8RySA7RkzA1s
jluzQfedsVYWPxu0EhwbEk2WvtsiPwirkQNwEGMYpinq2XYMaZ4no3aPiwGNAfEX/07P54bpbFLB
XRAvgW3VCbbR+/74GAbwihGUmPZ+bkGlTI/+9lrxLVo11AboSaGnEuQjXmg5QhxwG4A8ajvQoNnz
vncii1QLFj6nvbD2e2TXDVTuzBcQeFX9ANUjiB3l3/EC2gADg5IBYibyw0SIU9llLus03qFyBNsu
vyvHZFUdfLdLqV9NTS7DAts3uEvFoJy8vcMGTNkM+5Sq2is2qQMu5V9QzMAubE5S8LmZksunz/wb
ihxq/LjV+LR/18mktP3IybbGPuSSCuoyKA5sAmN3X8qqCYEirfjO3yh+ffAraEzkbZRDOtQddlIB
Hb/f7Ikq38m6otgNuS9SUOkwDVUNuriGSMhz3Ds4Yl54dnUmq+pX5ztXqdovUog5KS16piRA5TXJ
Q5iejbdD1wmjXhuV9k1ts6KAiNKtrZvWDVyiDq9QXLNmeJSbA6d5CFFaathGw4tqlnMORi5Wqnnr
ZZeINvwEqDnFozElYBZ1mdReWKgSI5AqpraL0yMUAHygqATMQgpypwa51VWdjOH88nRwW8gtYv2T
a3q2IvcfULPnFPzxySshzTuwp1IjWBVB6Y01L84UOlDqS6/6lFuFhxC89/vWLD/OPPJsuy+eMHGr
VIbsQY3eUUiBBEf1qcuSngGxnO2AHIRCQu5qQadfltldrmroA/DHbcKK9dS0eQpanaEr8R+gh2gy
gbj4eA6iIHgWIAbe3HkLUk9Dv53JOOMygKlbpqqPaNGGsC4BEhMoTs+ui2sju7mIx2F8QCZk55fy
sTYY6d2Jva3YtdNuEw/IC+F6mXqjkGQGhcHfZPWk8LTIV9W4eieM9U8+yzGwm+IwbE0W5nhK4T7c
HF3zlxryYomURybrbYs9jdhF0yDqAQsI6JoBIYY5PnwkhfrqZnljm3fEb/KGnnghA9yzIPwU2kDX
WhlKYYXemMvywEsvhhsCC7c1NOWkuXW5gLzIQRIgJgHuGgE3OGhdunrhSWDi6cyy/kazcjDblyk4
n/BslQMRldEqmena36bSaa8YDS4AXk/+/b2YZs9NYOQ9KkGC45DLb2cqVDr525fPSxb5jgyfkVHB
a6+aR+L2KJL9YjOp++bRVx3Qet1YDRdnCrNBbezY8pafVxje14awcj/AHYMjZaHJrKYBEebGaFw3
7edtXLb+m2vVboZfmrCgbW9oPDvTUYGUXcivIy8LQAPQPXl1dfz6OYRdvE7uX/A0/+hKuCP52iV4
ROEnYbRJTNW98mBRe+mhoq5jRj0sERVLRtu9uf7vEibiVS7UvRb2AP88CdjjVOhU008CHe45bDgA
TT/sjk6/9RE2L+95ZavaITk2vZh8aKItXOy1AsqQOo069PlGL8jKrWlZhb9s2GEwLPu3DpIYZHYU
XmvuKxMQ3EgLkAvIReCTLu25ootKRI6/tKxQp6IFq0mvE+PLsSLANXsVRGEwpWxCVqrvUuo3XgqG
ykSV7wqMuKvGoAJR1nYH5BoO1CEXxB6jyW0Afi5IMrxi6AWhDFat60mVcj6m1YaFGLLrOwWJfimG
gkdeHfB46KwTqWHa9ai5qnJg4XphB/AQuFC9B5OFh9CHX/GhutFEvGv4yTSwIPPSenvjiQKKAcau
ZhyGC9olBx24og9W7U9BumRpVJeWIS1glGxV5jM7YNMrCIcfCmci5wHNhrH+YjI4wZw/L750D8qq
j36V9DQhTnVUaj7UtWz3Fa2DyObbpKK61Qk8iy2a7eB8h1SPu5nZs75fdlLjLXGH7jiVekyddU0n
5uJa9n+Ek1dNRPIlj5GoOc8hHvIyB2kwV31Wh8iNuD2Tx9oZvqwOhpcq978Lw5NJekcLBXkuDMlg
2KMjSTHHtkKkODIjdZJF1cOfLuSfqu2Au4nJfWnD+QWPwc3WgPdbV35j+mHnVoxHd/b5aeHkJKeq
jqmEBCzWuUwNAGuMHHlKtaKAnZFIs2Q+yBZhNbZhgWxq96Kq5YboMkKsErjGCsnBQ3Zhk9Wuq9ix
BnIf9R1mAV0XZ1bNR6/255gwYbC2QyuD0mkjgO0oVTyt6+oIV1ZEbgVg6BggKKdejLqMbX/FmpqE
DJm1NfDR+30NeGBEXUTCNiABAgYAg+o7LmLvPFB/ActynTzn0RLomUWv0rHfCIYbccWhfuD/52XJ
hP4mYcRrPPgNRcy5WcBPNyU4JDrelrF65kC5D9zOV6fvjv3cII3A1gfwRVHb0b/IZaDSlyXfdeUo
4wpfcA2sRIYZ8BEASg/vmYvMUfCb9vQHo/YeEROTrMRmZA2fRVedzVpex9z+NV7pAgHzRAR3G6SX
5PN1JfLUr9jg2mB7HwEURmHboHE/1EQ/CjlGkArjErQAcde9Gb0q2cSw8xfgA2IQCS5/GTuziYZu
fZxCem3R82b62iErNhlkHep5V6shTLiWad0Pz7itd0y9jvPpHiHIxW1V9xdYoDI7eOPqXl29ZjvZ
lSUB7qaUEMTMhq4R5MVfVsiLY7D1MsogAOvmILl4D9A2oxEeZNCDyJc3/67PO+TdIuuR0rW6Tg1Y
nNDFy2+rZruWDl6pGdmqRNmAH6CpfIiueWwmfJZlEQdjYUbJXbchrFssZFdz8cvFt7R4pmdXwfO0
f6cC/bmjSc8z7T8IUWfSLzJk6y9djth7V2SIZ6StxXvv/NIMmEPt/5mL/LdEb/PbOb0Dfcx5WfuL
b8jFW+wRfnAcUgCxU3Aty/zU5GGHVlxVGAHLuKbUSXtobc9+gxffa1iYFF0H+c3Hqqzp9ixg7L50
w8Kf22CtYuJK58VtQOLDQpT5FEGwak5Ylo+eATzLRV7H0mK/Wz0+Jy6e4gr7BxRqb0hYNxIw6kDa
GiL3nRN+C4PS6MC8jQzbdKKbAo17Qjqg6kByqtpBigi8aFuFsbkvQa01+tDVVSIme1Vlj4mKrgCd
tB6w+5BHhfwG0fKxrwro6d61QH702BeInigK6EqMJ4bc9FF4SG0soXxHxO+69iC0ZK+RlV1A7G08
iCSEpLgaEEeu6XKqoSG+Vk33Qykk1TXA3llt+AFkFs8BKmBSNiNELqO9HXG99kTYuK88nTTT9lQz
FiEzVj9OCCU+FmMBA00QfKa2xDDFBDkjRJjVarxuHYuKtcKMs+3G9WvMuyvlTwaRWAuMjtcae1wP
R1g3GRvYDpjWU9i3ERsF9rm/w1hkGOv3Y6hQWVC6DmVVZcZOO5y2nZWQ2zrZweX2M4T+MWUgWtZS
0B/nygEB35xGA/rSe/HVcHVRzmXRPQA+S5YRG5g7t/e75v0SrhlSBJm8eLSKvZHRlzEwLewy85zn
QbxZfDoqGIDSl0KuserfPL1mOVcPhScz2R+qKdHLmQfFzpNfAmu4XXncYRogK4JSPQPO/cPae7cF
uqtEylX54Y9L5o5fhZdRt/3QVf+Zr+RG5ztb4CZyQlwSNGyr6rQfz1qxmJafptBxi3WzQhnucGSB
P6RjhVYHUUb7v2qcxh4VU5lgoI8xAx4DjrsfUJ10vMxf2q5BRBGhc2xxThD7VtPDFmLVjvLWp08V
2MnnXg7dDTl8/OCtmw5DT8QOKAeSRS5gfCpyb2csnmhiUYfifpgd8LdTA6AO0gL8x5KGJxXm3p0l
wEddAQG2rR2OuWvm3TjxNm1q472ZkmF5WwaU+opBT0SMUKVL0V69yji/eIA3mLfrCOFWy5/BQ7aT
KpToyqPNu3UQasC8WgDHrML2adH5PThTXbVEVkGVFVjDygvX44J8DL79cFMYB14WDPWxNDpxnQFG
Hv/oRL4P6ua56skrjkXAoC30r3xt07ahcL00imjDQC1RL0SzeoNh3uya1WuQFzB5VGNNMCWJ/RCJ
BmjT+ZGJsEtUrr9Y5d9g1r2xyTuwovgBi4QVo8XZHQBYR41N3vpPYxgeBbJVu3bhVxFAy6W5e6Ul
3pZBCJm2cL7a/ANVvkxUY6EJuwkgE0TpYQMG+bxEHcXbMheItxVHjzVzRNzxcZ0XPwqb+tbP434T
7oPU3rXjwW/C+JM7k2PljudN97uKI3LJhlnhVm5kL1V1040fYC6UzwutjrU7fnjortHab+jgXsH3
rSYZ9NE5El7x3C3uraZFEhKo0o2LIyIW+I0WNo2jLnneIAcd2D9c/fSOBVmI4R4R9QEkCSReVy1g
k23wMxbQs/IZrU26GvRCm4QC/4FIBBTjiUcFKR481z6GI8JP+Zbv3EUhgoXEYSvbb5sXf1zaYLz2
y2O/MLNzDdnnElGfuVj2hjg71+uyYJNH4cP2yXkDR1uCLhVvGAwfXIdUmBDK20IF5s31waNhBMIe
+Ye6Plcu2mnjhnj7ELHwg3tNdurEB+ybz+saIXo47ZsOH1Tl6qPdgl1YIPDmLXdDMUc+QSS0afWu
5VhZ8vH32tbXKh/Q+8PiGfkrEnddCF8yf7LuFlPNfhsPdOxor4CmMwmtIi/aH+bhFAfJxMs9MTAP
XTaSIO0po4lnu11oQncfrGbNxnpx061iIi48D+1aew8LJsWxdm9TPRz8qgaZOshPp4A5Q33y27Er
oPLB+amcVcSm+ofrDRE5tLdicYBPLg+MyiuZcxx8MX4AAr6aqc9IsD4F4o+wWanpA+zCNg5GlXIf
2KMWAplJjvMmEAmh015X5TeHHeog7u3gnUSwO2YTRg3nomFQewMkFkRSKohri6OfVvscBocVScLQ
1I9L/cwUSZB+uqMAXMIm4z344R5rW64OUuAQkTVAKnNmPFoKDt/FlKcArDnSQfm1wv//AT4fVKtt
a2AjYbOFoozhlo7DkrVdADxY9DGCCCdf6CKmlQaOU/t/yVafgX48c1umZHPqqLGTi+Bq+TiCgEUk
c82KBbr5hJ4WO3L80O161IH3V/bj0RfOE6y1JKjCCzSOI9bVFX4YfE3sl1EDnDeWUx3s3G5NAtPs
kG3cWYFs7Vb1DqIolu2MwyCwk6nFIwcHEmMY4l7NdLYh/esBzA0997Vr6z9IVZ9WMX1b3f0lJN9R
m8vEB0YQM9t/jWH1SLgHLcr2TyHCbcXk4wiQGaSVPItqgA2l48VWcPR+KBmn1Au+BxW+9ot6GJz1
rnjV7KHX3Xkcx2sxbzSuexwQM4k6Fg3qqN2AihaQIJsFiEtb6Q8MuQfa9Z/aFh/zkLvwIYLTMjtv
69T9GBi5OA2hJpC/yQvFq+1AgNpt6/cGVDVSDaqkZGGMdNwn5OMONBJyN2XR3dCLjyxcb2GIiALx
dncqI9BOBlN/Try6WPERFXIEuKN8ZefK1FdIdkFcqKKJENkCwQxyCUcqNUjTrT/lPaPV34+VmUOb
aApnVg9tIok890MbJAaKWTSwcYW1gXxwYKHgNSvBiTMTjXwQMniUlyOO5mjiyYNyCzbFyXAEzhUH
1dJzrnDIAa5R/Tr4Om4Y+bONI4Co4sWSYOeUE77jVCFzr8LiVBYrLl8LV0wyt8Hz6JwMjIe472QT
jzgmKcrxrqI94HQesD273kdgN2flD6/E8+pZiNMVg25X74Scfo++TULvbHC2A0o2LnRRlUkw9b9N
v5w97AlF1norzmVogWT4/E2MZQKTlEPlGKZ0nUgZrab4JH31yhevOJlFIJbINP/jkv/N3pn1yIls
XfsX8QkICOC2ErIyq8rlod2ebpDdbTPPM7/+fXAfHVWSnETV199Nyy1L3hlBxI49rLW2+kvmCLuE
2vdhWNjgZflVj+InRFVSuhHB0pD60Tb610KtDiadUzhdB4W7AJqowsN9mR1gEkNKECX07MkfK4AM
0dmw9Xd8rkfFAYpGS+ldnKJjo3KadHoSKZiH1C/vpvBt17xxwuex/RRZseG2Up5jlIWCuT5VVf/B
TtPyrJZcLVPzP5qtBBzRAYKZNECNzvAgxfjFjCv5rI665dLB/WMu4YI52aM29s+QEj5WOlso9KMV
1keDitjdkEnlvlWIcgLx1S/e1wpYt9KZj4rwVTqR9LOy8ENFbZqS3J0Rol4CrrENxs9oEHyrIA7f
o0LxR6Mkf/UADn3rJ3zQu4Ym74AKUE68r7f3ynBfJufJLEEr0HVN0jfLtYiLRR3oEMR/dvT1nO5D
RD1g8BLDnWryWpUmRwnfnoqImIAaohGAj4/0h4Xi+WAPyVNoAQmzVe/P0Dlob82lww4YLUjeV6EM
P0ZV6H+oVRYKJFV90Kc2+mkhqHPKOqH8TCxEY9Kwz+E+G+UvESJ4lOvtUUt4ibIhCp9Brg+Tq5ua
Qat1aj8ngLSeQdFm97mtwiqYu/hxUlr7PKFJcLTDvHmaCIGgoifhD3THap508lbh15LUaVSPma/W
J8WyTZhwif9lkMF3kPtvYKh/typ6SXpbNPRaWho9ioUARluUT30412/SOEyeLZHBTGz6Tw26KQRQ
VEE9oeSfIILBl9f1TjxoqR3Q0Ez+roP6gM/1wkA5zprhjh1U91x7WzTh58nuAbHJT00EwlSL8mpJ
ot5ZOYIACsDyO0Fz/WMVS+U9ClJ/SfG9ILA4lJF1l3Tqm7hM3lWJCenUPykUIE7UkZR7OsoQVY1Z
nKIe1mlkAUe3ow+DLF3E4cBL6fn4UAOUdse0Ce+stHsupPYlitrHQocnrB6ingyEzgw8kKGlHx8n
qCkFdyM9Kl+NvtjqmwEOZD88aRLSDT2XQL4rrP5EU/yuIrCzNJgY9BZD5RSjQjGJ6puIf0C0oIb8
iXt7oB7sABaavylRPx07hWpf0CBGpDcL53aavwvLf2xVIKeIisiDT4OdaNF6QGvFo1LyHMTl2dRp
4k4BgEE9+lw7frtkLxVeJXAXipUxEjbFOXAs5V1hkzHg+CBmGvq5yDJo2ahh2VHniVT1vyTgG4+i
ILBWADsOaeiOc/E5zO/7MoKXML2Pl2LSGOe+h4ZAc54ahwx3VKk493+knfPk97YDWdnJ3dmOxjPc
vMAL4gE8dphQkwI3+85HZucTlcHwKGaHuL8MkTQY1GOPnt2hBbeWlAlQUENYrmPZnpYsMUsNM7+y
eVrTUVpwtgbYQeGbIIFUMWqf5xYGQws2NzfvoykArBw7fzs6LpLyivLV0tAhmSB6vIllRWlemWF8
wVZLp/tkYcApUWLfRfHYE2fpw10+jwhnOP7fISI/XQvOVYHtVyGHZrU/owYqOnUp/WTAHjp0Y/qd
J5erM4B+K8YvSFB4qBPSy+ZJp1We3A1OAQsVcnmaaX9Z8V912YBC1503KJnUdx3/YwIZvTMJstFi
aw+l2lBxhSaJIxlsLxJl+AySDjYI72JmWVRGu8ILnODj1AYFVBhh/czqMndV6m1uoJVQmcc3daR+
osMdHjojHUBcm9nkJWmT8Sto0/5/jkU7/RaGROz1f3Ms/jtj6gXHYlGH/a14KTTmkMlFu9KSy+wC
+7+Kl7r6/0xTX0TFNQvRS9uAffEfjoWlQr/QVQemlIYaJdqW/+VYoBJsLRq0NkL8Quiq0F7DsVgT
LFSd1pEFz4NRaYZwDHlJsBAijkIHKpsHjLSji5LawwNxXvinU4j2/GJT/sPAeSmvCS8E97mIcP7e
QhUJT0gcuqMZsEZ0W4NS8lJbMzaDNCF7jDzVso0fHSoIKJxl0nAHmNoAbRSaTvMMPPgOiGTy5l8Y
lxJhURhoUixMl5fGVSNoYzhUIe+AEqFSlIBUdFAqM3paSzX9XjgLfvYgB/STblvWUC69XreNsCga
bQa/gKPx0jQYQQVMrAi9EvE7RHS0yJvqCVZkUQ7P41ASJsgRCH0TVOH9lAHzD8BJn/UikbSBB1AF
Oz9oETG9+hCOammqznbwyy5/kEKzOaFZGHr47/4pNQpaTbHZnjiS89Gfq+JX5uj1ghzsGsAqSXLU
zcR5b1Mx+Ef7H5IU4rIbR0Jb6a0uZ8LSuAW2qnP8gI5f/pTZ1+qMrBBo5aTEb+KcVvOBXMM5SzWk
V9nRUn+nDOTpRxrFxVcn7eZfrYgCeQeUHjS/RRr6BMxHddwYzEm+t1ULwWi1VWjVGiiqSm25cSsC
0uhQoprI5TxYvdEHtDxGimwLUKG2Ta/Ow+Y+bab6UaR1fgTkFrlkDM3z67+XBUVLwx3YSFRbqx9h
K+TUPqIwXmjU49sqKg1XzHX6DPVCOVtpZbmTGTiSt79OnpIwIUIbZd5/tyRY3Nu/5dpfWOjum7oh
BcU2y8AvvTzLkMg6J28WgdAm1v+uUwPtmdhq71tglfe3TS2ffr31L0yZq1WXfugHFEsTT1cryAIT
6MmHSvH9bzxh07sOHOnxtsGNs7jsLq5aWtKxtMV/vdT+1ZxYScsm9hAEUw+NqPJHw0Cv87aV5bav
lsVFMVTLgl+Ma19Zyc1MV9RW5UQNNJLbRMD9mE0yJSoXd4xX+W4lhrXz1bSNz4ZRZykP44JQY7tc
WqxMSjSC9PdklmbHLkumd3GDM8xSpf1mENIczXKkM8jgTBL/mZovahj5HSmm9S5BB/dea2OKqzog
sz/nfqSafntTrn8fDsBankFTQzRQrjYFP5VWUVekXlO0FF6q0iYUjwaqM4a/Y+r6WNkM6MPxMaYJ
Ig6K0RdfGXZ2O9SFsXxlE3WLMqKcyQ/7GFRp787olf0zbON/uritpTHAxUA83mKN5vL3L05VNhYQ
XKUTkzjSQMkracKiUsezLFXHe/0umqYwWBsPLYHDpakuqfGiRZB6xJHgbmq67gLRzuM4jNbhtint
+hjbKo8H8C3mogCzWD1qKNlZkRpW3M7EAcyaGcr0UPRAuO9QH7IP8VDC1re7QDxrRT2BbjHKN4FC
E8undfqryrTuM4gEh2xsGr6kjU43QmlH6Rmkvw+3f+vWT5UqI0d1nhsd53W5LdagIy/u+wmKcVpx
HFoSB60L0iPuTbjqgs5uc6B8/8YoGyQc5OkZTHVpFOAZjH+QlV7UFLQvkB6z35tcqlOtzPkv2vXh
M+KHyo/bVrcOm2RE03+s2qt7Xtn6zGjKjlqs0xqPC4QwDVN5UubR3rlG184Sh4IGCadMczC3Omu2
nBL0vlifKGKDR9Ax3sTGbP8zAvF/Xp4Nx3VpZrWNAw3kWrPBJyQ+YMSwgroUCLDLWkBTGRlttEEr
q4DzYnfK59L0qTJH45ihZm4k4YMaJtV7Zcx9t0A84ImCifXu9oZveRNpwLThxoFzVld68T1UzakP
C2BYBLcn0Y20i1pb/tGFTvF5GHT/dNveRsDEhpjSFAC7BTnd6jAXaomEX64lHuBb60cLifvn1FtL
P3NsTQmPxhm+tH2Yv4Nqb9OtMbrxHGoR7eDUSWZgAbqvfkeeD7ijjAyz2XlptvbDwSksd8dG7GF1
LNBk56iFfeaZXYtOyTwgtmEWlfIJZ5s85nIqXv2c2oSxltRxrcxmWsf13dAKa7DGDK00DXhOpvF+
RNBcPrcWf2pjZ6wPMYqj729/h+XcXb7iNkNeBag+jWVqS1L30qsnoaYNU9ZmXsKho5Iw+V416sVR
re3irakBHJ11LT1oIhjvisDSdo7Bxj3HPLnEb7dmrIMIHXZU1gBD9XQ7D13pqGhflPB8AdSMO45s
yxS8Z06cJkwO3Oq9NAvi4rQdeJoRv3ebom8e47ZBvKEc2mDHqWx4ao3JijwngqGiprM4nRdvJSV+
WXQyST3HpzuP5qh9TFLDBLmjaxQD/fG+6+hq3f6UGws0yXwtwzSBGEJPvTTaA0T3KWsFXlh34YfG
R3ERZPb0CI6pPt42tZz+1amR0DqWIcyGLaWx8haJbQbaAIPC8zsU1MaFPodmcOeaYdiiimqHbjS2
2RmC66/XGzYXg8Q9uqOb18d18HHliotc/fgl1UJ0RkI9vBcLtKjpOqQGbTv5c4l+91KoDY9ApKBa
piDJM6AAX25vahi1UUQlmp+AD9+mVfBrbpBq7KaArmAhBu/2SrfMYY2iBt6AUH61xaTZ5Ci+priQ
6SgMagj8JvNcfqrCPP2goUO4s7Ob9pDOULVldAhv/eXyKqlUAgklxS3HtnnKeazuGoPoMugXinfW
7uSC1yfI4TvaQsXY8j2Xn/PihsBjBo3S9aE3+7ApyX7bB7TyU0Rr1e5eCet3CdDYPDSrnW3VNw1b
pmY5OvPDHVVcGo4yFNQ6Rw29Rot1CqRpBjoKqOl4b8Wj874QKJR6Y8CtvrNtQNToxyhT8liCJjxb
aPcDfTRVCs7qyNiMGh7934h71yi8i9j5ZMHDeNsFSzfIMg30qKagpa8fVrlKRzkxVcY5OIsWhwYV
yI0CoX7TSh/EVhVOVIZLB9rj7WO0EXgAz5aqwMXCikTn63K9tdHBQJ6BeVYt0N20ZN6DZhkl2KIx
dhMbxn0/U9mFdZy6/YISQqkE4Z3CSI96WmkHJcmmx6XD4inIfO64rN9jaC4dCb+NM27qPD14zNWv
06MhjgYnjDzIpDriarP+gdk0Krw5zTypWkhLR5cxCHsHZPowdPdTNyrg2wDy396na+fpSOp5FJOA
Mjv6OrHMhDYxDcIMPKkNyFaOWX5oYcCdsx4K5G1TW59E6ks1lCULk5rM5SdpHLSVtV5DppkeaYNM
qqgfEGex3AgClQZ2vqVh2iwIkgoe5V+KEkKLG8bBdqWc7QdZtRW9zIwOAyMHEXxG5XDn1Fy/XxR4
qaZahjRM0tnVJemhwodlG4QeLTH9UFR6QmM3qp8A2tuejrLRHTzjvVhg0+iyK0TjFlW0lVHUHHtA
g37gdSN3k5JZGZ4S1QFlU8958gXYNGVV6I87X37x2+sjqL8wu/LrUlGHEZ4ETo62zjm1BT2MGvjL
7Y++tTgQnMR2Gi8midrlNw9AU4Vlg9uJCiHP5gwxrEuG3rP90KS7g8LKOKrlzmfUFqe9Xpugz+xY
FhkO04ourepzOKdaYYSelqewWdEjP4igS11pKvMHB6D60V5C+yQHVQzZB8EGEuS94758t+sfQXle
WLQIhLr6EU7pk7gsP6KIMvHWMMbghJh6/SzRRXvPp+0/W/UQPph4mnMLDOJcpGbxNCS5QqNd19+Y
5pQ3OztzHfYyFktDEoqA2xTm+nXVJBlmbVE4IhAvPVSBczAD1nCMRhsR67hsmXGFBmgb0bDqKMu6
t0/DRikd+4Jq7qIHJahdX36YTmM0heJjv5FVc+xJsBkE5ZhPTh0iwK7o42MB7I5ZQloa/2hsKd6A
wLZqd/ZDgwJDKXae4y33Z/Ao8oOQ0KKifvl7NKet+qquQw/FjemkoYlzRCX5k81olX+z84zN+l2Z
FLxLl5bI8DIxqSMXIUnM01QbxteeStp96SA1CscE+imUe3HSEOp/9vtR/3p76zfef7pEDgxjRJY0
AN6X9jUBAwhkMa7NoPo3Vf5Pkefdx7EeuhOtW8QHgfsfhhplp9uGt/yMqav0Tizb1kh5Lg2jRj5a
yKlgWC0XkI+TPsLWNnZO1rJ968tGL24Z/EaXztb1SyuyoF1law1c0YXCFanIA4SNWbtOYQUfRQ02
5vaqtvyaudwkCukafPzl71/EccrcLBAk7M2RPj2Ycw2TPvcrhMzKimY4sU16VLMYOd/X25XsopCq
aVJ+Xu0mCjezykynCEbUFKHTaiG/Mqlv5RD9EqgGniopft22uHVweJwMm+yRxcqVBw8VwOwBIb9X
GwyLceaqJUadrA62vCY/g6ntaXKlzrsmq3cvzdb1lEvATE1U2Ob6PY4seNiWk0QIpOWZyxgc4RYM
CTmhqmrseIKtA/TS1Oo5zPN0zPouA6m4KEHZsjYPvdAYwIBG5LHRLLlzYLcOEAMUaStTfaK9vP6Q
Nh/R0VC181Pi4Hq27Telr8MbHeH9RIkKLHpKh/vb33JrPzFFb4TQkyO0cr9G0yAKqbPIGfL6At6L
DgEDPI/k6MPOQd269rhVfKpAnhAxuMsLkkCodwibaAxSYkNsgM7kVAaxd3tBv3s663tvQVAlbMO5
UQdYmWmhyRlsIdIOUf0w6bV/pHO9QJyiqjwBWHrqVeTwNAt0O3PWtKNTle0vdGC6e72pqhNBIBSU
HlJwomj0p9AJcA2RDZ6lm+WOC9765PQB6dRbOnNqzVWgZ80ZihbIrngz3DDEfKC6lbXJ7BU1sg9o
Gs7gPKX4Y2eHNmIhoAG6ZOa2RnFmneBOo1XkSV1H6CE7jMnSu8+ijeZPE3ztgzJxwrWuSk+1BnrH
nttzL/Vhp0m8sW5a1YAGDAHkgUbo5TdSmjYN2pz+uR7lnWeo4+yirBqdHKEYSBBZEZJGxbiz2Vsp
FkUaxizQ+tVhLS+/6oWHblBaCsKabKPs7fo+hPxRuL0VQtaYc4RS0j5ZsGsZ/Ny2f1a0fJGRqaL4
GNGqFTuXYePe8VtMRp8aKHFeZT6doWcjIimBl8tAPRr47rdWHwhXiKnfaVctB351IehRGZSYGXiv
QpS4XHYQpLqTTkngMYOPORZIw4dfRSaZ+1TRY7nPgzD5GQum3oUB3LHDkNf1+faJ2/rclAD5cIR4
hmGsPZtRBu3YFaFH68l4zLtCnAfZRWc4Jb8qJPbAe/fd8bbNDe9NVYxlk+jr+hVEQxtJj0Ex0q3R
ouRexEF/VqLOPkPQS09dmYSfbtvbeBQdXn8VSiYvo72uplij4TMlDmUBplLWXsC8WsR50ROA4/VX
hzLPUzKr+c6LsXGIeCu4QJTFCKKd1YF2TGWMx5xWCo/xBLt7MO9TwXwFMZrJ+9vLu9pOEhaVB58O
t2nppFGXh6iizzaTxSfM5QI7TobW3KsF3jI3EH9XfLXaWdr1ZeWo8jBpBIiMjMbkpUHY1XpWpZAU
QqODYqENpucrMPXvSjWpUHLTpnOrWo4H9Vk7Jl1efISXBSYUmtbO/dlYOo1sXeV5NHQajitn1Qxo
oqgtVapCRdURBfvcQ/wNbpZd1Nnx9jZfvZHLqnUTfd6lHaTbq5sSV3itAG06N1N9MPHQ7id5mEpA
7jv+Z3NR4Jd+GxL2utwUID1DUtYqbpxAE5sCiKJKbvY0zgEshpBwD7cXdv0sk+FwVDmkDogMyo2X
37NQtbabFrEUo6sZZ1jbpVsPdfQGZFz4s2ro4MZ6bDyO6jh+BTfWvjXC0fiaqaV5DJoe/HjuIDwV
RFBAKzv/WuVW/ZQUSvGz7+tu57Bf3eXltxIQ0Q6nE8R44Mvf6gRj6izKRlDsx/xBV0T4Y+7V7quW
MDDlUCLE8rWY8tKDo6ns7NPVlV5MC5XOI96aJGl17M2s6ofcpmGhtuAY+7jSP6I6bB5rJ957DzfO
GmhDIjLdoQtE4edylaguJ3JA25JOKlP4ujQeD1TZo0+3P/yWFbpZv3t51pIxXFphtlQB4iZmQoSv
FwzArrrHrmRy6qut0GSiAYO8NBfIWd7AF097rPmioMDsuyMTWB4rxhAx4crcK+BsrAWpK6pWZO0q
L/dqLZEDgsa2IG1BRrdPeaXERxvhoJ28Y+MIkFqRHztk5yxnZUXpQIGjMLf0rKLsjCi6OMJLTF2Q
wtqOF7gyRTkc/OLS5TBBNCy63y+3TZaWnVETQlB0GmtvNET0OQnnnDJcFvx1+wst/9RFFLLIjnOf
VKqogpbZytRgAH5OgwFTdcwgQ83wPcbahATkmlzGakCp9lFzGZiBcNvwxhqRNifBId3nUhurl6uG
dcyUdgADQ2JHb9Mc7LxRdjZyHLq9E+dsmJIEWCbZPzeLuP5yO8tADeyg0RzEkUcAM22Pro5JZvzY
OXEyebfXtbGh9Pdo/AHds028xqWxXgJ4N8MBjZ8xRyOkiu3xsfbB8DBUrrG+oyRbfjZhni4w8SDd
uW9bK6VshFKJCtLmCiuSwDguMw0Jr7q1v0U+RUtmHkzccfApr1+mNLlzuCptEaC/XOYsYoiyAzPN
4lGXyPO24+RSpAs/GN0c2AeYwgYSG07+OfDL+Ott21urJCMHBEIxkGRlZTsyeyV2erng+0kAUHaz
PNG3JiTncA/Pd+VapErKrzuSzj59eUdcLtMHeCpQkXVc1EC086jO/UOnyGZnQVev/tJiAnYqqDAY
At7opRV71AI0LcUiB5blDxKk94FJWvkzaC39FIyNfP0xsQj6QRGjsApZZfXEmCAK6oJ5F24WwdC2
QpCYdMuVE7wJc+ed2VoaiHtQcnSJr5FyycB0ZlXp0Dmm1vzQFpD4katBiaBgOLPuGkPbR6fbx+M3
vH3l08jel+YpdSKbaPNyO1HRIrfDr7pWSznorp+YFnWXTqnmFVPQf8g0OUA6S6fZnSrBKDI/U5AU
c2YNJXq03hxZCE/COvnz9u/aOLb8LAfoEkkBzc6VG+qVWjSs3+ZhD/NvKk987wZBP91P9ji/e7Ut
MADLvlNL1rF5uQVmYfjTmKM0FjFFlTGsUHuyPEMIV2T68bapDYcHUIrgkQyETwZL4uKxqkPLD7IW
KbcaFvAxXBTQ8OFagVAJ2rKhqPtPdje/b5ys+Hnb8saGYplXS8cJLL720nJXILNpTyxyZqDdHTOo
q1MJ6Bfd/L7aO1NXxRlqcCrxOJ+OhBnV/EtbyHEYTIxbFPsyQJaV0TCN3UC5JkF38Iw2VsbE7d6/
rwzAmLoFYTpwjPz175hN2rxgIPBKjAS5/A3xrIU0PbVFsR/YUz8PxkOaa5pr5r3x5fbWbn1U4DPU
6cjzJGDtS1MBk+aQRqxsVzcs5W0fTdCU6T4jMB2jlxozHHaGy3dnxAjvvT74AVKrQt/RlmuyJsrU
egvQzKlt18/Kn9lsDcijY5lGy7xT7to6P8TyVFkBCgEdXZz/i+i0MpyKmeWtTeCBOOWMmt2pT4of
cmDG7e3tvPaCoAC0pZqLuwXAuAoKBoB5sP3RvI8zAIRFZOWuOdQMDEV+4qmd+nTH3vXKsGdYYGXI
jR1qppcr6yRzl8uFwdsOzU/GuKanvovejpUx3t9e2JYhCiug7MFwQCtZuVqkyC2zLU0kx0HCnNQA
n5ov+vCVtfeQbFoi9/p92VU6DZdLyidHQI9EjpaBUIjrRCZy4BXjkqiLKf9iUbxZpPwW4aKz7r0i
9RZP6Bj9ngpNsgeIH3gjNPaoRZzg9ftHQLo8CLzHFHEuVwUpa6mLlpKBb3HoJo0RMndQaQAz6NJ7
tSlIBWRjOsEw7bDVmSgV5pwz5Fy6ZkU/4a7rfO1U6nnxFtme4cdtWxvnfSm60dFflgUk7XJZHaxk
lBVyRkr31hegs+PbPtAY96EsCqRATk63zV1HaaBDwfqxrqV1aa7ORmrlSIBpg4S+2vgemhvMDbLS
6LUFJxw/n+ofZBY3a7UohxR2ogTNbLiIpmXW+AvmpG7OPrOtT8AB6WXcXtaSAl3GMZcGV8uCEoMO
j8E51BJUEzQDXV2KHBXiYrPxHA0i8honL3f2crmxa6NAICzYObytUCMvPx1MXH+s0Wd2u5xxmY4z
Kl5rTOnJHsPoiDgBA4zn0TrDQjLOWT4Nn26veevkQNSk7kEowVSqlU8mDezQSTCkqzD4HkWOBEkJ
o82OGV/1BOZX2wHXLB/tark2fB0KB2TBcu2Zi56bJyYuoFqbX2OfqZoI0A/mg53ZxV51b9OYAxFU
wo2A1bU6QRUJaiIaFjfmKT2dIRjPDIGZTsAo49e2vTms3AmLHppkeerKMedWx4ypmVEpA4rFsI+E
vgQMjaumdv2BBxzlo6r4F8/cQr9ZHh7eHcqll2enDZS+sWNuSDU1yYleETNkxwClq7HWDn0bq6/3
nmR/VEloKFKWWUe5zIjuMj1ikWXLEMdeWhXYR0M5O2oR7uS714XvZUMX4hQFYKozax+TiyqlLspB
kYbijIde61JY7/3sPxhAmhmbXil/jjWBkQps4zRqdetBoUfbmAxjZ9lb7o7Dw88B/GYTVFxuM/lq
4ve9YNnlFNOxRZuvsEKxEx1teR+TO7HgHklbnNXNUKomBC3Rm+hGMi2QjIqJkaFg4Go+9Ufpm73b
RLm18/Quj9D6OlI6oXJBtE1lf3WCjAoZPJOh064oGc1gxDoIddS9jggrK4d2Qpo5QEr+zATfPWe7
5XiWTMICaQcqcd3znTLexroSpmvaYYaqdl4hFTVF1G3oMvfIUVBlTHYc/NaHJEWl6UuuJjlglx+S
2UkKIzQmkwHCU3CcdKQ/kSpWd1hZW17npZWV1/FBZkfMoaHExzADb1Ka/q7tnfkQBf0euGfLFOV5
gAQEGjr9vcsFDaJS7TnSTMrkAiyY6s+MYgHwn5dm5N1+KK6hg+wXjGayTvwb1JTl/L6I3ucRmTyb
2SRuLcNOdcdxmewQmL79BYX6PD7HSajfZ53mpAyjohrsywHkxrCIld/+JVtfkUYYfPtFKIAQ4fKH
RLnoCk2jhGoKKBN921qM8LHnz7etbL3LS4hI8xSYNKHppZU68/3AUQPpFm2pG3dpL/1HaHaoUQ3t
wMAGowq7H6jdpzljCP3mYURjt9iJgBYb69tJXLCQ+qHYI2B0+Rt4F9MymRPppo6Su3k7zkdp9UPt
Arwq75mig06TzEW2c022riY4oX8kDcAjrzZYxGbRBjbl8HFEk6umsXRgPE9F5aoX6JrpPlLltzd7
yyLQNHDFKu8nEJDLheaFPkYSpXo3L1T5rlEV9W4o8OMBClReG0H93DG4dYYWWDEsMhPn8/uwvzjM
itL7XR210iXNjQ+TERTPgzP6324va+t62ounoZIBZcxa+ZsqDQwLRRzpAmoUh9QIbK9P0cK3i8T5
eNvU1g5SsXQArUMZIo693EGho8ncDzhyGfowck1Fh4erMJqlBMFfj9m08yZeA1ZxBy8N6pcGCx2l
M9hnpttWSf/IuD3HFZ2RHWRnMzi6Qn3acIbkqGqN/YbBd9/soZaedHxkDhFaur+9+q1fw/tMIR4k
DcVdubqtslbq3JEkW3OVV98iULJIEdYlY2gixcx+FgPqSl7IcBQoV4mWKZziKHtCtkKhEJErzDmZ
ZrT3dk7Zxvdnwusi/7DEoJqx3iPGNWn2SGw/QW30xpZaaFvLp2ksrB3vvHGeLyytLhAqVrovaywh
fPi5rJP8fpwVuZOqbC+HEGVpB7Og1WuDZN+sCuSJXL8205NRT4SbzC5xG6av7ByvTVPgG3VIxmTR
+urmzGZe9F2n8j3zuL1L6LI8lEn1cRao1t8+OhsXBwdPawW5DjzCOv8aYqeAOU9FwKqZ25cOSI2r
wN5Ots1EPWHG8Y69DZ8OHIcWB36O1rqx+lJdrNilyPA8gwXpJmoscZi0XD2FsV0h/lQkyZ8WsrN7
Vb7NZcIcsymxQDlY1261wWmtMSecZowTg0KERO1Q00guk9l/Nmpz3rmRG88n7UZa90tFB2be6gPG
1VQj1juTemnxQI2FMVtm3SHEw43ID3beZfd1MNlvhshoDiHqJzv2N7f5hf3lgL1w8HHfteWMQ3QH
w5hPqHwmXpPq9kNbA+oXYMkP5hTvkQg2omnaurAqiE5oO6xjBlsNxtwYU+bBFU15Ci1GHySFCp6g
csITA8jTs9CS8lB0ub5z/7eWS0xEHI+r4QFY/v7Fcqe4rFMLt+JCDkcf2kJcQnSROERTUT/PSVch
hF29GndF/5rwhIIZ/U8+9sq9AeBIeKS5pLFNYZBkgfk+aR4/4Uj3FEy2/AElEggjHGGddP5yfdlU
p6KfqHvOMoCB3JvtYUK/59jTRdjZyq2b8tLUystNvdR6M7UI/Ga20q5i7ZRqvnY3lQZCZgRCx9sO
6Jr9tcAA2KzfzylV0FWUZwWh0lC7I730feVnNUhm1iS1wwQin2qMP4dZeVBr5gAe4qnvHwvBFFOZ
TFHg9jEjYJTIqD8ngclQty6e/0B/2fpy+xduPC4cKwafL6oiIFhWd9kWU5Uiv2C5QeZ3T0TGfw1B
VZ1vG9n4wjwrPOG/q1DU7C+/sKFWXWkNnYXwMfw+VBbj+zEpkciPrD2y8rXUAIXSl7ZWWW80taPT
+agLyalmKLBTz5bmKjKf/tJDp/kZVWOrvYU0wFxeMPbJVzk0BuOKmFvM3FhUle07i/aC5WVjx7Cf
UpH1q1/aRYeIZhB1ah7AtSOxHAWpXVAxroyV9mFQ6vGQ1qgLh0Nl72Sr1x+X7IIXCcoTVR1i/st9
R5g7Ue04ZbiIYurPQ4zIKCqk7U4kdO0ZqTITNSzZ/hKorMJTRbYinJWYRJUg7WiPjNclGqOuk6Tj
BO2xzD82wyBcnY7Da3FEpE9kcIRftGZpJa6uV93CU6GTZzJCm5eg0fQSbaJlIHubJu5rzzCmaJbh
/snaSC4u99Kv/FTEaWW6lpOnb5IwVk+z32VM41E+/QtLZBQLZclejF5aWvDYI/orfDWHcbu5RKgX
tjRh7aiJnVDs+mnh3yc+ImYgYrkiEqhFAYw89Q3X8vP4FDTRV/xZe7TGOCbiTwbmpSZ77IVrH3xh
01h9MwY1o+nRYHMwld5V7YAReFKvDhGjvY9RMmQ7a9y6BC/WuD6eDG5sB3o52EPPzpstvToGoXB2
bvXmqnill0o7eedanW6urVnkvgm0vx8YrOkwp4mhqvKuSObxpEg7uL99SDbtUauB20ZcC8Pu8pAM
Qyp7ZJkMN0R5/IM2NfbR1tExqhDYdQOz2asbbF5y2pLUZIgxQWNf2uvaLI2ok3JSEjs7qmaDAFU4
jW/hmKMYrnf2QVEkIwprEe88HlsrXeibxFx0wK4yE1k38dDEjuGaSRuc6ngkD1Xa/FSPan3WJuXr
7Y3dqIXBXaVlzpONRyEZulxpVfdMEBTUwvRQ8c/AbYoH32xnRsYOKFOZaef5aB4yTSBUftgi/6Il
6l7pb2vJgFYXwoxc1M9WfpuXdKo1ayT/LlGor8zYCpisqJjnBgGK86QkezCf6weaNWsAwCw66iQI
qzV3pcPAgwrNEiZnMXLIhvPdynLyar/4fnt7N5eGMapBi/zQOkWq0kh2VUktA2Gx0mOAc37XWwh9
dXJMHwtND3ZOz0avAWvk6TaVTXSl19Gz0OtxKJBRwW8v0KygRzM6kzG11E6/052oPKdKIA/aNBhv
ETxr7jMnVA9Ml3Z2HpAtX8tLRccYLhQArcVPvQjjdcChLd1Gk4ja8klBA/7TMtarrxaATwWr+wR7
R2l3zG6f56W4a4OYIhhdHaY06VLmgjMytatbh0Jy3egfBlOk55YyyV+iU5S/zQmdhRTJ/He65Xf3
46D0e0W5zRMGumGhxqG4sGbiyqgR4xyU1B2dpDtlRRJ+Zb7gHwGT/463T9impaW8AJDKhs2w8lQw
VKkG+IQjWWuLD/6ErnNnKM15psCxs7dbpgjqlxtKuZFu+eUnrVQZTIqKKX0yplOEnACC/4x5m6J0
76XeNLV4X0CiBOprXn1QKkYzRHilmCzsEMKs/jInSez6so/+ur2By0G8rExDYaBdTewB8AWp38tV
pWlr1zMK7S5cqfq73kW8L0a4RwXdcATI6oB2BQ66YJRWe1fPWqt19OTdeAhrT3a19dUe6/5JkfqH
tgumnUVt7B9yUAuSF0IaFduVOT0dxl5TDMNNpxJCWCKZPAfH97tSdCi33N7ATVuQQAD0YvJKEArC
6WBkecSxgAcCZ1m3HlrT+CGcOfnztqX/4+zMdqRGuq59RZY8D6d2OrMmioIG3oYTq2loz/MYvvrv
CX7pV6XLSgta3Zwg9c4IR+zYw9pr7bzKvMekbyToEpm4+VQIs0Kj5hBLFWNjmOfRMuIPKGqiMgHl
bGfAUeymwBY95YHZ3vng9O95FhN4tqzK8hlp5l4flN7K9aYXxASz6mTnOTO7d306mCfFVYZPRV5A
qeBkSDHG+KWHKpug/K/hOLu9BXubLS8FpwjeJPqr1z9iqSPhdgvR8qCYA+IKetqg1M6QCSiEpj/w
LXuHVnKt/r/qHnXSa2M0pvVZjUpSnRz5XbSqUZ6YrXk4d+M05SdrbRXxB4fptUl5BF49G0siJncQ
vXXyzGm477VyCQctcd9HWnpEj7l7mpjwg7/WITfd4jKNpVaToiVdRP4aMlXSrfayMKeE2pjrKKid
2vnnaHG6L4o9awdh155tmAxc2SCSD/ZmmXQ45rrFYZzqMtWePA+2lFjXEIuxOyOktjmHY1z+k8ZN
cfBJ984Ph4eniT4r1TVvs7/rsE7UZ01EUB314qTI5UyFYV7qRazh7x9VBssZDfs1kmxvfFBlwnqy
2pSj7Xr4UTm59VLaRX9h8MU6WNTeOTU1iuuE6h7EsZscS6G2DQNebZ9KnOtp6ifzZVo6phiFKhl3
nO+3F7YXZIGQodHPnDet222BZwE6nBUSIeO2UYKCT9fcJ22GAGmkV989irWfBFN6J6Vm4CxVZutD
KWgd58hyHnRVd8o/TN/iDmXJXy5+4w5Sb9JHuyO+RO8v9pVOEU9NDXx97bSvTbM2lObt9LE1u/i+
igB1emqpcsjshhpnDkNYjOixhppBcHuHpGPYvKm4SKYRGEICXLcdRItqyxqjmecbFbr5DEjEOalq
bKBOT8wwLQynQUF5RMG985BfGd14q6aA9jCixitndaagdvT+EoE8P3gG9s6aRPEYCEsRYm4riGXk
Rek8p/YpbfQvo4Ny6jqAE7DU7EmL1OrD7Y2U13G7kdQrZCUcg5R3rq+rUPSZETnNPqlRrflqGut+
h/rsc6pN5V2sNosU7FB9I6H2N0dl+nLb/J63sCwOAJghZj22YGDLyyYH/AyorBQKy6hPe39EzjdA
SLq6/IkpYBBAxolbtvnCCtNXb0qQblMjRgeZehWS8bfvMw0N2tumdj8hUyVUnLxfc5nXm2pFeVPC
OUove05p6FSx/r4dZ+0EUR/0UQ3qjLft7e7iK3ubgwl9Y9PPMNSjra4g38n0SUAKt4YeqiwHpnaX
Rudc0i7RcdxmP64r0qWnoHeKIQF5pE5RLGioNlIuu2qnd5aZ/jb1KFwHFNOYxMMNMTIjF//qwbZL
CnbJQMmf2W4nKMdU99sInRYvi357lHpjSi7+lam291CyR/LsBBzR9lNtHE99W00HVeS9K0eBie47
VWSqItLNvLLS95PWIWbonAzF6yXNPOI+eaR5D4UeqxcrIQAsGg8B3XRt/tG9pV8PvuHuD5BgSFnn
hYl085r1USR6yO3tE0QiLhK4OYALY5q8n2VtKshBcN9tY1LOihIXJ81Nj4gB9o4rEhw0w3hK4eTZ
vCm1CS8yAZ70cGMlENBqytl3E9f4a1nTLDp4KnZXKyeN2G3YLLbgSEZHi8qKsKb32oIM8zy+X6HW
PCUDpFV2mpZQNaI25zSa/W61lqNezV4gRqeAUjd9KwpCmzNFO1CrpJIzE4hJmfnqXH0d1Uz5S7Oi
4azPfNx8aoagK/v+wOHt5hOS7p/KF8kT+PPrg7Y4/ah2UlbL08b138lchjOF+PrOrScPVeSFRSt1
hxqQ7YJNZeSDakpz1M3YezSlyAFfmm9ubweDDKVnMF7QXKaG9b4tIvgxY/Q6j+RM9vwSLU84XyWp
BeOl12stMrhCMhU8uqX2/5lFr52TBmG2pTCHkErF0cz97qp+PSTAI+nVbI9wVbhpNICO7M0uC9aF
zpO9iqPSy97RlREAtTYGuwkGrxelxAhqLSOJb6vHixEoQyfedQU8l2cBGVqKgh1ifyEXHb5VUmQN
YTWnWP4AzcjzDN6dJg0UQFB6XP8MSIGRPdGotCHSGv+t8tIgcjZXD0rtID4dLw5CI2NzVt3a8M2y
qO+MZowOsPB73/f1b9g6TTVr07wHvZkKOs3KmnRPWl/qd/mIkqkKIP7u9pO694HxUA4jbcwpvZlW
tsfFtJ2YkrFZ1/NdbQ36nYdIwV+3rex5QkoNcPkyZoOdzQ2dE6qWNByt04zaxr/R0Jql75bFlPre
FE1HuJY9V+SashbPlA2sRps91EZnEBWyrSfFyDqmTNG6e2hSdN0CNzGQYRq0lLGCyh6y2B8gkD6q
2O6ulrgBelKcARyG1+fI7OapUPqO0oI1u+em7MXdCmaJcYZlPshb5MZtw1qOpRwnghcDRNm1qXwW
drXSuzmtllrGvpYPXuAoojoNYDnDFGbWUy7KoxmKXau/OsM6/ZU3h6atIC0qZec2t4v6vrbzTzVT
ZxcVUoZHZYY+sIq5qb9/hCjCUQj+BTDZtr9rk2T0V3EsqZfxXRer62dtSoc7Jk4PnezepZABLWV3
A/3Ure4Ptc1ljh0Yx4oOXcwaWp13s1bHB1dv75jKjA0sFOggd7uiqejMEUJh65TUuvGfVfXVfOog
n7+ItDJPzBWmDwPca8CFivlgMmXvhOJqAdnzHxdv81ibY6wnFoNvp2VMEFtPCt2P2I2HuIuP6Ef2
TTHCQAQEx9ZWD8zTWnB7MWVguOTKUDjDP/0STSHECMNBALRjiXwS2Si4+3mJt06mmxc0pXLwns6Y
mgFcMdHDNLtoEJv2aFx++zTCu073m0lgiodbF9PH2rSgBWKfBhGnp8HUFEhaXfEuyckub5vaeREw
BcaJI0KfbTuLa5sMRBkZNZK4HpWfGWoPqNnqybexax1AteURQHXnMabdJf0nnLeEVfLYvgrbHW3O
U9XGpWi1Wynv51JRPzURNGl+MffN/JClTeGiU9qZTC2uTuEryyz+vr3mnQv4SxqJSjjoEDKw69/g
FrFBsEzlZzTt7PPkjWvYM6b587aVvQNDYZ/xTgortBQ27323kr3CgUhwo0Wo5A1z+m87IgEaEYYc
5EJ7ppgTou5ArowP22xqUXs94oOLic580t0Zbmu/VDGRja0esrvtmuJFQAETzCHN0uu9EyrV5YUB
MUSYmxXFzCi5z0dGuUcnTg+ClZ3PJPsUHpTxXATQU9embLsbGSdFV2gy0uWcpIVzSR2qGrc/084F
IBjD9dPBkqw/mzTOHF0gJfK1IUUeQk0fm/+501z+6yn9d1dPh++3ze3sn+TkkLrZjJMQP1wvqnOd
IqoprcJs0jfv0UqCh9cb51DX5qNAZW//oByRrSw0s7QtDInHZ7C0leZS2unaHVLfY9jGuXmwf/tW
TCZzPWIS8tHrBUVtPjS0cE0igbq6IyTRn1wm5+7+YNt4GYF4MHJAGnhtJfcG1NZa+ikxKmtnhH1X
svtJfTc52T+/b4nBF5w8zzPk+Jv1VGpXD7DOUHnvTfNZrYR+t4gkDXKbDudtUzu+0IbQD14CmNFJ
ujamyqqil9MTSVZagSRy3Bi+FinJnZI4fxtKkZg+eirqXTcu0AtbPfHsbft7ZxF2QQYs8cWyNX29
qcRYDF5VROfMAasXRjg/12ZN6TIxVvHltqm9U4INJFgZFKJ6uCmQqlGVlyWUASez7XpJNi+glmg9
vThY0t6WvrajXy8pb/S5ZRCO2yz68auDvOX9KtyWCcesOLfOOlymsrHCRKkjtJj7I2mP3R2VuQ4I
ZerOW2cyZI09Dz0+f52r4klHx+IvR12Fb0Xap9sbumcJCU0ZRjJ78oaubllXuiapTgNuzPM7pHC9
j0lPlg5prn2wpzvxOOuBJoRYUkL/5Ld99WQv3uLWRU+vD8aJ4oc3muqDNaj5PzGAhgfYzcpnazGm
P7jwNCXo33o0KKxtA6wHJlFk0GmeRJYbfjLQFJmqaLjzQBqcbm+ldLmbLEe+L7KyAvEjR3SzPkNr
utVgUrIdFpKZPBqHS1rXxWOCUPi5G6zmBcZ45T9PzY/KOnuPD68bjSFAVYweb0x3ut5MSpLQ28x1
RhlrGj6Vs+Y+b4QR9mrVHQSWe0slzKOWIYfQmC6+XqqS2oOwCc4B7evW/QSzj68vUXeqjLiXvUXd
r4eqC9NkGMPbm7znABhupAsiedrg3722PDGP0K5cvRP22sBblqT0Va9qD7z3nhliWVmro+D2hs2r
Lc0sLRvZd89L858afYVLU2jiIDLZuxGEDJKTle4EK7peTJcwSBJH8JGtZvtSl7l1afpSuTiNUoHW
tpogi5T64ELsrozniHMKWc8baa2hMXrdTFkZXcHiNOtMn0+r9+P2V9pbGI8RfG9wvFOP236lWkk8
OkmwyugqLZd6HnxIOvuA+Lz306Js/LFOxwP/srMy+fhJtC+D928IfCG+VmtVKIw/WOM4+U6mNo/d
ki4HqOx9MxJOTMgPonCztjSJkY4uqNejTaD8bIRVfNYa56ibvmuFrjG4b9wJmIXro5GUBk2JnMl9
p7GVOztWROa342genMCddw4eb6nWR1UNONlmMWY51Wo20oaznMx8rjTlewSXL7T1xkMBIuv90E3f
1AV9B31yj+ozO08PnI70kiRtPVSEmyVqDaCIMool+VrsPVZ9C6OsmduL32mL6Rwcjl1j0PHKuS7e
oG1ntYWtujNT2eYphfeiRoMT6lZJu1gdm3oJbx//XWPsJl+PSV0iwOuPN/VxLMBYOqe6bX7iHNu/
0B5F7GBNj6aL9o4J06ysh4AWoNDGktkrFdQIEf2Msu3OcJLMqy/Q7Drqae4w5QGhpcgkB3VxHNth
i2JWqd21fCy1g7GyEXryNDVVH6bCme6Kmvm9UzGvxqm1UzQWlynWXyYI+s8ptfk46OaiZRjShsX7
dHurdw8wWGIKKUi9UFK43moNxn9lHZnw0Xlav+VdMj6QIjej3y5jdGY/XA9qGrjo/NZQ8zSw87Jp
D+Lvvc9NiRGUjazkMu5+/RvqrGXcPe+AW5AIvGO0f3zKOns5d7N+GGvveFZw+PCmgMukLraNtbXU
ikaDggZV28S9r4dauQhr7AKbI/c/2AKXQI/T/g/OMzm6BKERyb/h2lAzu3eUElBh3tviiz6jXOtp
xfitJKH5g3tKPZoKnIt2G1Cp673sADkXsEfjFHTYuf1Ij5z/cr0oq8vYdqp5vn169q4PBL0MtEoB
HcAI19YmJDOyOOb0JICz85fCbWCrNltH/MGYBgknXAwAiDggW48wQv+ikEExI7Y2751Oc/9toff5
7/Zq5K/dBKConDGnBPegrD9vVhMPttdFET5OpRb8CJW99hIxDhgkqT4iHL6kR1nS3sE3qSvK+gO1
mi3PFfrNsQdoEPIDr7PPRgmMLsuH8TxW0RH9+K4pSjgE1jRAqQ9cfyla05OGkgYT3AqiY/1g5Hfd
1E5h7SZHaKY9l0KD+v+b2lxnozOdums9SN0M5hMGmz6FvQxfB9Q0YXRePH9etTVMzG7wy8xpDnol
e0cSsB5caOABcbibZLoeMku3aHedzN60PuRMnJzLuRwOosC97SQXI1SidMknlG7mdS5WkEPPGdiK
XMTdnYgEsutAFJ+gE5/Pt0/l7tPBULEcovuV0m4+XRbXYObbGFRRq0XWfVeQxQa6OnWer0DKCe1q
G+Ofl5jy8bO9xiinIK1Rt74tbO0riP7lolft/GMeTKU++HF7u81MO2AA5prIoDbfumeIqdAMWfc3
y+azqMF4APL9A9AMAh6U0IA6yfzQuN7tOGkiN9eYnB87LQods/+nVlvlLtbWP3GfciSSwBEEEuXx
a0tE5Is160Aj4R9GysIuOwgOClVDmDSnhnTACLB7iijVaRrEWmRl8u9fnSJ9qpZGyyXtnNUm3zzK
hHdZoeqf8qiwD0rTe++epDuhcgABAdSq16ZU5iqSoZQoGSZJQ52M91S5M/VpXcT+7MzLg2Inyufb
R1f+T7cOVdI8oQgixf62NUlNVInJIA13sRuSp8VqHB/X2lR+6/XqqemnI1TcrkGiERKnXxCRzYZG
CCy4Zb3AaYeYOgQgmve9dRjsmXoj+V9SG0cNot1d/cV8zMmQdq93FYIcxRMqHbYYAcPnwhisz5pS
judpNQo4T9pUDQZI746iyd1b98rsxiNYTLYOaDbhYWdVD7q0aGiENUdDffubydsE3IWmxrbuXxq2
oieSyKEi0SDjtDT0ay04pgNGW5A4IzeE//z2idm7EZItW/uVs+FRrjc07/J+AuVDyzIx7edelEYY
z6bzLnfd9CDq3NtEsKCMBRAo0ZvdmIpVBEYW2k8na0zzxC9VcFw+XAmHedreIaGuhegS8SvDQBtD
gm5TpZXMt/dTjcpHbQ/rOdLmtgkXvUJovfDc0Bvb4e/bW7n3DDtgYAlpAEyRoV5v5QimJ87JrU4J
oyyXzB2Gf9YuA4uRpMajZSj22QY3EcAp3zH3anoHDmcP9U3XGd/GXCb1kjcZeF1o8woChw5jC60d
Azb1i5Ug1eejsq51p26d5qfBbFBFN8cZ4OUMNH72m9E1oQlx2/qoR733HQCh445kkIfM3PWGwJTN
xy1ktFUXxhN47vhMypyfvEGtMn91Wu0EK1B9sA+7VsFu8A8eEJDptVWm7Kd5HAgqM0OVFcXa+Jnl
S/YIgeP6XKeU3xivPKIW3d183hVJdafKwcbNx6cThaoUnHqnBMTXGZa2PuirLnmB/cUJErDDXz0w
ek8Vjx06EKpNrBCl/3N76Ldun8K9WybHjzgJQK7MbYCgO4k9obLDpk9JdCFXgKJONY4yyH0rjN7D
IUw5dTvppCwF0N2RNN6e1+ze0Ofiyc4s5cA5Sbe6fc4koQ1niIY5mI7rT7lkimF0Mj/w5qKn6mLb
l2zJl8uc6ev9MDq1X0dQ39tZo15u7+IOy5VskTNERW4CRG+btjqjBhNtk7tYzccX3VXUICpK8QU+
+HkMFaa9x0ueG3rjT5Y7P6FsmsPhJj94uVgvZqtlR7Db3c2g4wHJmQo15paAsI5aaB16xyF2icR3
Y1H1FLCXi0KL3kBt+2BqMRw4nWE+QUl6xDG09zSRB1IapYpNb39zlVEK1ox4lVoHUTlmz0rTF6ek
0pX3sZm301c1ic2j9e7dY5lV6CoVHCkXef3xia1Sq59Z7xxFnvVOHxzng45eofpBX1r9JRdDF/ZW
axykMzsrBeCPwwJ0Kwd05cl/FSLiHkXGTBnM6Y6WvS90rq+2luWPvlP+t1pTdWBu59FAzYB0FH0M
TTIDX5sTeZ23FKA4Z6NhvxSiQ1CIwdJvdlQZIhCTZz7CWKN98iqpEb8qR/zSe8ulNPNr0IBjvuXp
FEUXK3phurIVGzW+MkFb4OcUUL+t3ejJkMpdfxzcLZkRbq412TcUF5LezHpzt7pSQLjSDc5p6Zvk
S99O+sWZ8/iF6Rv7R5qPpS/soan91FK+G8IYTlDz6wducuc28RsA40DmC7p72+3u7Qx1hUVQ8XSq
9dLZDdwCzKPdRatT+rbN6B3T6E55zrsyO/BqOyEX6Rs9feZmSLK2DBhjadkApTEtylR8bIfG/cLk
qnuvrZ7738FWy9P6ZqvBTtPRkP2aLUCmNCh5JJCbnCavyZ4JA7yfDtqrS+AlOhKzUabpNdFA3j07
c6w0vlArVT+nMb/Pr9Ssr8OUphKEin2Z4Oo6vTn6EPu/kJNA6YCHc9s5tpUxKcc8hYY3ckSB5M1Q
PlE9Nu5u78SeGcplEhHCv2gVXN+z1qpLtU45c1qUJPVJpDVoubZYi79u29m7T+w2CC/QBaSZm+jD
Guts8Ax4yYB75XGgjVn7Se31yB9IVuB1iT/etre7LkZbYHBA1hp/eb0uzcgr4boE1akrqr9BG6g/
HHs8wrrsrkoCnwAbs6Yt+3XfVKYqHFicynWdn806o+cBBfepVZzhA3QVR1dkx/fDTWByLylzAJvY
+P7apeeXZYtzauZRKQIVzo3qbFjJEAfJOpbxpdYAr4eIQSf/u72fu5apU5PPOvKPzUNnN64lvJ7c
wVXy7JMwo/gTbwUHU29s3v1So2JYK+J02+reK0CfR1LH0Ad8UyycWoJwJSNobybPGAFGrf27Jtfj
9wzwMXWrZYbSntPUSH4mXeolAa1X8QeVGGipgR1IGl7wbZs9t1etguibmrnZay3NJrWKv3pV7gnf
XNqjqZq9A0UZCwgQSFlEFDbXpPeskSCO8GookvyM3mbuR7Zon6o4+r6S0B/s795Xhd2LQjOhE92n
zSvrGvOs09R1mXE1ntbI6O6qUX1viaq9eALQeje2R3jPfZPkutABkA9sB1eiQrFLCoRoB0EvBr5p
bpmGH1wBS+PqfavtrHxEIck6QCDvWZWsQEAq2Fbu6rU70AsX2bdEpbtkUJ4olUQJFSse7uM1877b
qJkE6EIdkrrsfc1XVrfBsg2lMGRmdCUU0asvHgxg56VUxTdRmY0aEPrMuj+OOnUMO7WfFX00zy28
jSdtmFcbYiZQjnaiGp/Zxv6vOKvFMyICw8vtO7bnKeHWkkpHyAHy5l9vjaGIuK9pQpySJV4vtVdF
z/24NJfbVvYed3i75WV2eWq2iVEnIjW36AGdUEAAwVxWZqDmtnoihhvOv2+KaQwqjLTXqIvLr/Iq
UtVUVJq8gUhV8ybEpJXM9DMqYBfIp9KD+7O3d0AUJNIRQtM3yhmlTZBW5S6Q3qzIz8hRKedCd6aD
w7u3d3IA6xdwEwSB/BWvFrRkOYLYhqyyleIngLz4Tu/Wb9SCjyAle4ZIJ4mqdCkxvFXZa1RtbIoW
tJrS0TiLcmMOzAo+pzwm2v/tj4RIEdMItOxIm7YtrmrNs2KSUMeaodBHGPHzUAd3HjCq2B2EtDur
IsYjvGELyVy2fAamnpvMsAOeX9M0gpd+zM81pfXvK/zxf2CKjBxMHE0I2gSbLxVPsAbMDPIS5TjN
hcJ+EjoprAZ9ph1VfPe6MeR/cg5HYlcgwrk+FeRBiZZnjXMqMrW+aHqrBCnykqGY4tGvqDEHS+60
Ye9Owo9EzDhdqbWXZF0qP1FHcd9XVnGAqNnxdzS8UDGVFOA0fzfPiXCrotMrlq+OaXsa7IkJrFoj
PtbtNLDm8YhydtceHCD0SG2Go7fBK082Amkt8IxkVhTwo5q1hqJbjC/CiIy7KOn0gyh27yh51BhM
1MyZ0t4KZIy9Ae3hRBSkzM38M8vq+H4mEgjn0msPAD2/OjybFIUikimLwprMhDebmc9FBGiPJ0vR
6skO6oGtfVa0roeFi976B+Si7f9Sve/Gk4I7jfyVyBq2FzirWuYFs2XyhUXCeEIvhdHjuXeaj8TC
mhMma1eqfm9560szg3EMmlWfPmdMQVT+GhdMuDOvk3R+QSyfBKWpVM9ZIRlHVHUcdD+OkQn5UWuL
avko2o/2OSGojxm4bSdqem3bfSjWZvypL12h+ENjQ2MmRKW2gdoNtQiMpM0/zGs9Nheo9Aw1zJpe
V052V3Z/ZZlu/bu2tf0xKWPvY5dE3XrqoRs76im8jSxlD08jVwUPwZ8yYHjlU80R8hFLm4AnuHrz
d98KFHNSa7i0llVdPAdezsYjuh2ySOM5VD/d9n5vD660zutECCSJVjZP1IjkUdTk8u72UfwO3Yah
90lHrXe2NfVmMCe6++MPLIIsQgQM9mJe4Ov15oJzozkMLbs45GcbFEggbKN+0ZykCftmcA884duA
izoriQrssayUosa1vdqzEl1MtPkG9N3gMEmGs6G7Q1CjDUAGrYlzxtzUwba+vZ4YpUMEwzjjvcA0
ro16eRaXBl7vZPd28WVYU51a5GQ9RyCHD95k6cmvbyem4P+h8EgxGeTntak4G5VZROSXCZcxKFMl
eh9nqnVQs987J6+tyF/x6pSmwljSyqZ63qyK81C01fjk5EYRJJNqZb4B/9GffDZ6UMD5GLTh2bw2
GLlaocx4eDLYYQhrfS0CgOXLpcg68J5Mud5nKFH+dizAXkoQpgS/yR7RtVGmNw2LkR76UkPSf7TN
NPLHaCpf5vZwOGXvhEAFxowFlKRUIzbJXN2OQ69YXPvRrGArMac2gEvS9mGHOWI13rsBKCVLYhSY
lHiqr1dFZiGJLwB4xQOaydVkeQFNuegzFO3NO3udLd92y6PR9r0D82uqnKop3YFtWJWurdGtOluZ
Ah6cL4uWdh+mwtVDuALaIWiNCj6C255ld52SRYRXEUYud+NJVfg8ht4FUNi2qX6PAux0YlaxfSoF
Qz8GAhwXeAnqy58YJSWXA7rUSjfXzxzcFA4kYC99odYM7w/fRo+4O1GUIVBEPgd5pR0tdLu3TD3L
wRhCOya9cdubswPJDBOKeb6GVGKrU5/HyJdHVRI0ZbOc9NJbD0pz2yfqlz2CVkYB8J/ErtcHKMp7
TxVTuoZzPnQfZM/pkuXz+C2PRPsAdtC9NFmsfvDaOgp0rYXj5/Ye762XJfM6SsadN97UaUY6GfbC
ep3km5N1y4eUsXLfNuf70kjmn7et7a2WIg96mPhvwMSb3W1ITdeE5lIYRzpaR6JNHrKmUqtz04v2
L1VpmMXTRPc1GpfiaVhc/dtt+7urpUfMfC2jcUTw17uN9J8ydf20hhQoXKgnrPxkJkPxzh41zVfE
eDSi+YZGRH5eCAHhI6OQR1te/qBXvn1GZnGKTGYm86HS7tZ5dX7IpOzSj4MWmqKcT0qj6OEoWvXR
1PLkrwTM2kFUsHWH/AbujgMgAJpbYKibB3Ohq9HzkdfQLDxxmoFRBJmVFUHGjFJ4e393TXGSyA9A
aFG3v17uOselXtM0CeFGGZ/NpFDPQ6U2n6elOppz3DHFdeGSkl/Scd6iGdchtdy+R+4DWKP90TZK
UoM5zx7LXDnYv63vY/+omMBIxVsCrmgrGzvFmQJ8I1ZDvbCTk6Ku8P8tQvkeE9Y/Z1BNGn5llv1B
VLC3PpskndCUf3g2r7fSoAKqV8iNhU6vOkEEC40f0QW9b7ND3cG9UwqiiHsBeoKZxO0Ko4ElWpqy
hpMnpz0WZxEUBjL7rqTx8VUYefHv6goHMl5LP2tr46qQ4cDIeOCLdjZa8qHKsVwwMm9mNVD+GN1u
UNRwyOcvSmwqDxY1NEhZK3FO1okGzcDM1oHRnX0mfpVFJIgQmUeRf//qhq6lVehqEWsh6Yl20eJY
OSfWkn5cyHwP3rMd70cyRR8ByAC13+1IXVlRedfsXAsjrXVDlz8urgbpdFrqImyNZnzyXCgSEeKo
TvW45AeJ+9uVSmINpgZRNJd+YHM5DaVeVMWqtLBD2+S0lHHyd+wV3UnE63p/2w+89bNy2pmkS6pK
ULfYuL207LIODREtLIEjBU5ZjA+jqq8PTeM1vtH1w+fb9t7urKYiUAAmHH8gZ1SuP6LrdkwTQpQe
LsyB+Z06T3e9M/xrjE3+Yml186j0nvag8qX9tamK023rOxsr6S2JNpnFp9y9edX0qIji2pzmEGb4
6lFJk/9Kq41fnD5Xz7ct7ayT6AQ2KqocmmwhXK9T2KNwhYsrWjp9CWtPzz9Cvi/uY6ui4C2G/rGO
UbZU9Kw+mdnsHZQrfs1nvE6IaIDhayFn4aSCWd1iUsaWznxfTSK0cz0xLoYd5apPxqdDWm7Hybue
YoQXINOl/+s2Wj+fZUswC1J1yD4UpE7l+w41zsxP9NhrgsFK0fOR0ybicSBWbx5HuxyoYUFWld4X
fRZ1ftu6VLpyZ4wuRTlXzcGne+tyaE7QIaaNxdroVlxvKN3xVouHmtsfufXF7Nwl1BpVbh51kyJu
UrxhVNs/b3/GfavcQF3SKb4RNCq7Ak5rFatpOeoXpuzmyyDG5dkT1fBft5C2l1OV/HPb6M4pBWvs
Ss5PmLQpTFwv1Z6VyhOoKYRWEQ0+ghrGvWNVS7j0rn1wTHdNObTSXGgHVSqX16bA9xmdPThqmPaN
eWlAQAf4YCWAR7I8+IDSaW1PJNEzOQl2wOZsTEG0XFZ1kqthabt5YKSZuNiRm/qq4trvvchTQjvt
Hqnfd+HvbyfxHNEdODvQBZuoakZFTTTg/kJ1YZzQ1vmaWuIg6qZZ8cG123mfuW080PKJon+z1WBo
8OiAZzIiEIZq7oHXfRWr153Lil5Hri7t3dAN3cNigIr3qy5rA/CWw8F6d1w6N57sHUw8edHWxaZO
bDNG2XF8VDSus7EcH9IpS/7tgIQ91S3kLgcP845ByaIiiXwBCAGSvz5EhhvHutG2IhzNpf4U1xkV
7jiu7lOU4EKFFPTA3ttLKScbaSgRudAr3Wpt5Db1ODrvaujaafyoVO4InM2IoGNI7P5cF8v0SfSO
/un2MXp7fgl2pFieQ9xD51J6/FfhhzkOhpvUbOsI4CiQhS0U6JXqS1J11SNDJd+rWgLPLOWgIfj2
iuIL6DKxuXxO0s9ru0ZOUCc6Xkzd6r0P+ZDToM3T4iHNi+Tgiu5s7JWpzRWNl9HM8hpv4LlZCaAN
lsoittz3amfM5zVqmkAz1uEgAtldHzAjlWltSSi2gYaoNXqoScPX1Goz+xvkdfnDsXhP5qT0Dm7G
W1Pkkzg5yQvHLPM2ep4bO7aGXnThSNwXCApF71Y9+Wg2jvLbfhV8BMcFZDfXEGbD648GgUZq990K
9C/qiqCEmfNc967pO6mifLx9Lt9GGhKKga/hzktai81r0aRQIjK3hilHH++beRp8xenKs7ZkFEM4
j76oEMeDM4fhd/H7QqtwDakmnLVUfoDBMI13vdR5LNcaSes+VNe0vR+qxf6STI7hUyzSnmt9qAKC
pP6uKprxA4/oeh4YpDxNwA2KIF7oeBx4h72PDLZdk3GthHVvvJELsXMXwZAels06Q9hSqp9pjtD1
0twjUba398XVeDdJaXEKlEw3R9dGAbo01qgKY8uoAogsf8x24z1k09CH9WSsHxMxHKHV37ohaZPI
UsavMr683m61cKK2ILgLcyWKpQy07tvKJN6JvBhPqVQCbIXQz16fHCnKvnXz8GBAs8/XZrSNBu61
5RWMY1xWeh3WRWIRuWrafZO5y0UZ0UJcCZQ+3D7Ye7tLeomvJ2SQONdre0VWRfWgmXVolbMbpqqT
B1CBpaG79uZd1uX/o5p51HLfWyNFRYbLJSUmjvfaZk7QTsin1mFUL3qQOW0CzijhMqlLFsS1a/+2
8+PmvLK38ROz5fRenWp1uJhN6utt47yrxVBdVLexD2KT3aVR5EKjgYeT3OB6abWS903Uz3Votubk
Q/pJEaFqlPc5ZBmwE3u/X8FjaaQ/kPISiDAudG1P1H2RkKOwlUse37l5/XPKa1SIO6gpu9HyDnZy
7178QhUgBUHcvPW4vW53Ru6OVQjRmfUlpuMfeE6anmq0v059qznvrL7LgzwzyoNXRS7kOrClSQdH
P4uB4I3WwvVCTeaci4KRnTCJkv49s+niyS6n/KDK9AZggJ99ZQZEyLWZuGkMoQmrCmnrp7A5D/HJ
MLv+yY3iDxHSxA+JUyZhAkg66GLmspKM3TbncX5CR24grF/MgzHFvRNFf4jQj94b1PqbL9y5Dbn2
4MAwv4o5bLOhDdceMXO1XeezmwxHNctdex4hAoPRslS6OcH9aCNlylBO2Olu/qNUJ+fvRtdnNZhE
X+Z+ktbTv7dd0L5FkhZecFlY3LggO+sH0nQ+7dL2pt9R2wvHNGrPmilioOju0Tj7ztsFyZAly2rQ
hpDmXn/jQZjgf23z/zj7sh1JdbTbJ0JiNPgWiCnHyppr36DKGsxgMMYT8PRnUUe/VBkZylC1Wuq+
2LvTgTGfv2ENwy7os7CECXJWZCsdTuMo9ZXzdCm6bm1SXCYYFoFv9XKpzIgZQiQZXl5W0/vYLa6U
g0g/VKp3d5D/QsxbDMBvb2/ohVWhu4WxFJRVNzGnsw21aEams43EDiq56iRm6x17C7isQMJfGEGC
osW06sqi2wd49oFuOhbQKfwzoTpXemyBzm1XyuVOB6lFRyOu7rsh/pnYyJSwUXE3dRKyP0Y1t8oF
/MpXcuGRIeSEhhNuE1T052qWCmpEq4sgZRa4yhSDBG/AUQZB9NB2H1MyBUUTh9eMHl8RvXBLQ4UI
TaBo07B9tdHDgM4aicasBFB4JDtMUlbIAkubPCM3jk9MR9Wy62Ed99jPwA3fLq2uvlLBmrGciedd
uXvO92D7NVt0hLwUIIAwcnt52JYY486+C7PNY3I5tcqY3TrJdpfoSWGeBhXTSvTXaFnncRmLIveG
Iyo6N4AEnMuHQA3WS+qOV2Va18Nn7PbwZZmuMsPPD9efVQBAAmIXLdRXIL2gouiB2b6CAE4f3YWe
F3/rKVVlFTFzmifL9yoak1w3jbgdbHYlQJ0HjG11dDS3HnG86Q5sG/9XURoZk8AaPqYlM+N6Vw/R
TcR8ezM6NKvf/nIvrYSMCH0bABE2QszLleZJRA6iFMB+o+pxeTKgJZWDjim/+cM6XIFzXFwMWJyN
PP2H5HS2mKSJW9cQ8PZk7VQRV2QqHCajbRGF6/Lx7Se7dE42+u3/LXZ2fyu6msUzQJRPehwBec6m
QwqYzOF/WGWrBjEcQVp0PlIYyBIFld0Qt2DW7MNGJcc60+n7t1e5uHEAhGBCjXsC5//lxqVuhL8q
cPMlZA77p8qxT8DDmf0CR94rz/Oq1bUdvU0cE9geFKCvRlFQukjDdoxAYAVKFQ3RiP8n44EWuETM
7TjVQSErqGZDhlYdoslm75Ao/St6/c9v+IPnALYJPdOzjMCNsm8yBXw+9CKbmznsgtwPJDlB2Hop
A+atN56O3ZWb8zwpwKLIvkD4AIAdIf2cQK1JG9d+0yKYkdGUvT8pV7QDImlVhdPBQ0l75aVeWhAp
9DZcROMUKg0vXypoLVXTQfUJE+gKfCcJaim2OyyzlXg3QXvVc/TCIcJqgFFBCBSp1rk8g2V8bE1M
IRqsA3FMx97e1PFC9imy9it7eXEp3FDo/iC0wHnz5aMNleV0cFlWVqEbyiAa/VyiHb2XMVh+//xp
oB+6CXZvPDNANV8upWaCKoBbPFUr3ake2fMIMsBToFAIvb3ShSsBxGYo3UBNCmpB50mObj0bwPsF
CgITJ0+LDacvmAc3ILMlw0eUseR2qFZW+MxV6Hk7dmX5S3sKi2fcR4A0As19FgOqaZGAbQOp2qOz
tg/UJA8u61Q5LfPz2w96IXKimYYWLPpO0LA/B4nU8CZK5xkxjfbgN8vYo9/Cjo5XLoNLxx9QNHxz
oPRu6KKXL24kA0kmSLKUenL9Bz319alhrS1iZbJjgNFd8fZTXXp9QIFuUwrwqqHe8XI9A4PRdE0w
eOXKmsMyMu9nvxD+5AdD3MLBp1YHYrPhviJGfhlSxa7Zrrwq9bYIs+ljbnxXfICvWs2NowSNXlqC
gu+zvUumqqik4c+Alvufpnoc9m3AnCr1SOIZhjZK72B2SD9gnNvD/Yc26eeGMvs/HKwUpTWMA7Z6
6JVQQoUBnx5WCs3XNdqDP7PkWQTlIYmJ4JWP9ULCuIl6gVm36X6/AjvFzM9aqFLQcpXQHkCkG+nT
UpssyBOWmIexVdHOyOTagb6484A7Aee8jf6B6Hj57hFno0yBdF1yUTefWhnWR4hWjY+yZuSAyki4
PJrDzSt99FnO/GT41Gi4tQP1b1e0d30jnv2kr65haC7sBz40NDWBD8Ltc97d4CzmxlSSltkUiFxj
346rwoL1gkbnGGjR5BNcXfdvfwkXIgliMxxGtgbn1sV5uRvJKDvWYZpfglW5olqI9M4liYWR8LyW
by914aND8wToDgKfGJz/7af8lci6BGj1oMcd5xpv2sFmG7gHokaQqztdaJQJJ8KHT7Hs+a5foWX5
9uoXAhmOGWiUiGMoTM8nWIIp3RJa0xKAxeg4wcMdtaKrrwSWS9sJE0+IfWzqMqgLXj5jbMkaVR3u
VVDnvw/JwD4xnMFb2KReI0JdCJkAXG0wwU0DF4nay5VkI9k89NhDC+RaISQUbATUVYt0VZuXt2yP
b+/fpfVAlMcFjlITdNSzu9VvZD/5kaLAqugeXPXuo4Lb/cGTYihGzq+Nkv9M+P6u6HFAYPe6TQAh
04/G09nzKcs6vKSJlmaoh31TNxaSzKkqZBiON4vy1mMtM5tPsJPMN5vfvIFo7j2PcGypU+RoEvIT
AnthMRM00eG9565syKVXjfCR4tvBG8Bc5uULCA2wqZRyClplE+E4M/I09THPAVysdm/v/bWlzvaC
49ZU/YClHPf7UxukPYZ2UfMugRTFlY/0wmeCXB8pL2iDmPeeR6Ga1aZ1UP4oZdyxQ7wOGPmunrjy
mVw4TKiRoBwJ+QGodZ0rajBAfvUIg1CovHp4r8OasTxlKtiNsQNvSWfk99s7eN463sIN8A9/Gm4+
oBBnBSAmr2tFCDSrKjjtfgoy9KPSit97Y7N8XdD+e4DYgs6HteFXnvTCq0OWhjbfH4QOaEVnp0SQ
PqQuwZNuDgYZtA5yimH6Q8xkf6ULdfEZN70lLLgZBG6b/ld8rZcFrdOQVaWF6M4vEDCgtlZ7/iCh
Ii3br0vCwod08qrTJPW0f3t/Lz4mDIU3ahxQJudkl83cJkqhEYIkvw0/ywU4oyVLKp5TYa8RiS6t
hbi3gS+gfQws78vnFG0aLWQmiAxZH+ZwQs1u2q67yVbQm/79qdB42SpBzJSRqr1cCcYMM2rNsYIM
WiO9Hdo9gCYa2wtT1J1tlitX1KV6G6CHzScEij+bgtPL9fykgRFxVlelswLtSton+hsJWwPHr8zP
vbUDpacin1ctOcxY+rgYBjVeObAXAgB+wwa5AEV9a8S//A11xWIQwQY8MzxzvkD5WX6SqC+uPOqF
ZAfdfYyH0bz7w+17uQouTk8QkaJxZ3u/3WV9LcCsA8NGmqCMIS6U7L1ABf/qi4owgKYJzihaGsg4
z1UX/VB0XRP7VbkGU/It8R352Dr28Z9PzYtFzt4ibethHQMsMkeqAuUEH1soarbvpXO/317qUjKL
tTaOLZTbIXx4Fl461VddGpkKIuRLf9OxmU65STX/FIbd+j3wSHOzeHN3kC5qP7OwnQtA7Mb6RmWT
6HPtAwxv7SKuHaLtEc8ubyQK6J6gEQxM+PmQw3N1ZOI1qEpTB+0BLdx5D5O8zXipkjmX1yRVLp2m
TWEMNeo2qT+vWrIlsAksBrBcyOqqyydQjkyONtlqT5iYZe9mi27VAyAU6lqeciEYAcCHxB3fCzo3
r6bJQzxTMDW8MqtiAJMgff+hkVzCNKtb4n/POP7MySEhvuFOzjt/npdy5yINt3YeiEJ10kc7uJE7
F/TN6e2DdekFbiP5/1vqLAoEINdnQjkP0lp9VPKZmj3kSe2eekYXA4q0K+td2sYECmfAmUAcA/jD
l/EgoLJyMlk8yOFITMqrIP4ZNvOXPjDk89tPdvGT2VrpENXFtf8KY27TmukgxBtbqFi+rxH0QfPI
n74bCWniOSThh61sh6Yvr3MIZ6QnaJ7EufSBjlXoJKEPGcvy7d90abc3wCt6cRFoqufm4VGlPZ56
vleqlILCBeahfZRwZ8sH6DucQNs1/+rNvgXCdMP0oNpEvX8O9Fj4KD1/ER4a4p1GJp2q59jYcQc3
rIeVJv3/EBLR7YAKEZq46Cadvd7GVBgoBC32PBv6Y9sb+Mlk4L80m//123t56SSlYPngmwSK+NXQ
Eyl517kWERGk8eoTb8VXAFjoPkjZ/3JmgcEEOQJTOORbZ7E3oO3aN2T2ynUO06+LrZ+meHJl04TX
yMvbXzoPp0BXAEwPVBCwp9sz/5XZLWndjQvF+ejmUJVjF6u88uZrO3fpFKIVDGoSNi57pR+PEnNF
lwffYEyW6ZAp574AHljlHtfdnnUgTL/9pi4+FXrCoGAANJyeV+Sen5rFbVKNphN+OaetfDJLC0D6
28u8PhAoZIAmAKQJZK5XfRV/hVrhAEmjXVIT8YVPABAX47CIp65eR3Ule7qwGLImEKFwGeF/zs/E
rMMZtpuC7dagX4tIU3rwkyotbBq6K+n+lny+PBSQKIP7AsAZm976OVhkhNwAGBgxvikXpc9gr7HD
MDpf5fCNNKcaON5jIBOT5GsS0zmvosVd+apfv0D8go08Aw7LH1bby2MJy5OwdpJ6ZTA7fjvrPrhp
B4jmv/3+Xh/LbZWNYrtx21/x2iOrF9VOnAF7wyBA5TX9N8iK8nZXy9H76AVDE5Zvr3jxJSIvhfzx
hgk5b1RVywhbpk4ztKEmemrXpoIWhIx3NWYc/3yl4+H+Wmp7+L++bLMwJ2g8sd0kOl7qZNB3Y4Wy
KWSkev/2U118WwSS9Tg0IfKIsyYCLAbCrK0N26k5g/F0oNQHn9H+f3ggTJa2WL81Rc55TUbGdCA1
pF5FM9FDnYw/WM/svklhCP3281x6S2ggY8y65b6vQBdTFa1RNFcMfM2GnUhQ+e+HselF7jdo4f77
WkD6b5Rc3Jq4w16+piBrWn/WnldK4puyBqjuqBY17wiQff88LoOyylZ04h1BDuBcDjLuo7FePF1v
rZD+uLKIHadAwm4qma+BZi6dCFzIAPX+aVCcG8D4xLFAmLDegZKqd1rNwaZmJ/f/vnebvMHW5wdg
+pyGGrMhjatG1js3dSlo/0TnBJ4Gp0iya9H3QqjYYKRoMaPHvDFFX74mO9PaYcLf7DDuZ3carjr7
yHPpTvY9PwCVRN69/WgXNhBEEHSyMAQEF+McqAsAehcQmdQAucTuETY67AFeztGVAPi6utm4SbC0
AJVuA3KdNRpjz2MymmizE0EVFWaKbEEAGgbhvvXehS1rdg3S5yu3y4WtfLHoWbRgXS+ZrdNmRyYh
AC4Y7Ltu7qbbtF/dczbO+gof8sJWQl8ZvAtcZxhHn3t3GBeqMGSI6r1SUYE3SU8Qd7xmeXShw7Kp
7m3WHVClw7E/OyGt2GQnoMG9W/3V21U0U8WcTtVOIJoUpPXCkx0GdtBgh97ghcM1O+zc7u1TcyFw
gfyN2iOF7urmb/rylNL/b4/Hut2SjHXJV2EPmfYqTBwH+vXfl0J1jViM+xlwhrO3yBXGb+AHtLvK
76fTOHtNvgbjWqgpy66c0gy/+iwd2Sy70OsEyxSTw+2f/3WTgdQX9qLmMM6w2XKDYzI9wYikO2jc
po/S31oPVvAGeV4P9YS3H/PCYcXaAAfhPzA+On+rEM9NA5b03c5jHtlF6yxyyMoHRSRxiYejuyYK
eukN/r3e9sX+9aySVf2SxFgPhGFVZK0TRcbi6TY0Eb9SGF/4+NHd2WAogDYinQtfLpW5Xvs8ou0u
XGv/+9xjyD/HvH2STZwOOUcn8D9Ud/3h7Q29+IAoEDEWRNB5RaI1+OaTFtIbO5kAO4l/jx8BGAlu
qDT1lQe8tBTC56ZZhIkzyqiXD+irrRiRFO/ONa6sWNt8Dj3gGSbIL19Z6tJeIvcB6xrNceC0thj0
12sTU88nhWnjDkYPA5iyUuyZD0uUerHx4+o6cSAgK1xJuy6dzb8X3Z7/r0VTnUQeHEHwXaT+eEM0
C4qx4eJGGNPcZFZfE8HZ7h78yfNPEVNW0Nc3wU90WV8uqaxTrKtmCBnDacBGOSJRAKeXEd4yuaqD
HtItlV/VRRXNiyrQY6CyNEyKuPTmNiwZnDHmPNLrTHLZevJDgO5EBUXHSIrcORefemDpZDGApTLm
KXC9vyePgPU5LDF7XlIgjouUzrTPlaASxr8UiuX5GKcapmTwt3LF0ixygIBL3WCdpp7dEdDGYcRp
09F/lneyP822ylwZahPpwoz4N7FQB8W5ugduKXfT2B39pOtV0Y8s/NpAxHMqta6XBzBMWXswzHj/
JUtCjwNhncqDuWmyA8NT70LTAD+vxWzCArlprXYx1TW8IOC/VY5eq0CVUFOAASK28OQrwfocvGdI
JDkKBnWuoCFyr5o6/t1Cg20qdAshZ0Dx7ShPA2y+6zyTntfmvPHXW9vUXgTOfdv6Jw+TNUx/LOJ/
vggUModqyfgHywJoIjWMpYcu1nD/UtlIf8ahp35g5NptpYHmN6bVaXw7yqypcxcS64oq9uypGyMZ
PGQL8e864rvotp5X9hmxIXyya+O+D33Dv0HAcvqOwdpoc09lPkXvJeruqECHa1epBAPcKvHI9yBF
iCmmNHNs70+INirwl0egrKbxIJemefIV+EhFV1l5jKFKAalK3RBe2ND2srQSupW5D4Jkna/95P2Q
3tAa2AaPVYiJv1tPcoz4lFMQHcfCgwLBOx1h0nhc14q7QnMTpbs5Sgf0A2CvBXHjeAYIQEFJIMvB
q9efg1pVD8HS6aacxlh/bWtv3pAwXcqKbLb8XiJq/QpbGi55MwIzeLQAezz7xtVdIcUcRfehYS2M
OBiHjFeSdYMpg0b0X+CnVYlioau9mRTTYwmGojjZaCBx7vkVaDvjaoZP3DLIbChZzbqotMSbYFzC
twRjlPgX8lyOCSKYRVNODJu/EPiyVzc9FvsBVG3UF1CLxtgRN2eV5JjDLc8OYg+33SDJT4htAAjT
0Wodd30PzaFdBw2FbhelRrxTNPLSXPl08nNGdL1XKHrTvK0S8ztEDfSz9qm7cUnV8YPvreFHnfYw
YPDEQBT2pPKLUcBYBY4nMMzFtrJmKdKRUwYlXK9Re1bbeSpd3wfNfvHtICBAGHZ9AcETsTytTbuS
HXeM9BD/EORu4s5kObJS/ztz/oBuO8A2JxeFncjDset+WAnHrnzpew/2zZY9g/e9fEh0iAwrbucl
KDgK/TulMBAowOdp4h9+2tD03dJBC2hERW7LOJUaxL54nGWxVmvUDrBnFmO9X1roJOJt4AIuBmYx
EDOGwDkSYzP6LR69IH6qwjmCKLjSwAzkOnWOn2wYjFDz8ZSsdQ7savK9NzBx2I8p4eI3BogA+kyg
vfq7UYT00QSt8Yci5nUVF/gRlbhhkIHs8ibVtXtgXbDaHDMyd5dOnRdDcFEAcOC8aWq/Jl6Mccsc
DIPDp+SlJ7DsJ5ubwFeqSHlVqY92jqPlICZmutx5a/IL7l/sHvo8pI4g9Rgs71gHiYRCOuWxPBvd
zGSe8r77TgExn3KoS5r2UUMWO5tyIdM6eN9lSAyKlbTNp9EEHs3TuLEd/H4CizkIdAagbjB6DnAJ
NWtR1oxHUZ4t9dIcaGTNlyRhFcnTjmXhcV49KvJOurTe90szB/t1Bdd2v0D9NrxbwOrvf9k1YNWH
aKoH9V5UIv6wAqwGmWcaa/GQtGHY3OsMylk/uVcFwy3ojrR+SP2Zh18hbxNm95kdu6BEvu29H8d6
5AgILCaAeSho7UVkDqMiXrq2OSifdL8oT81d4jqnjzJAuNmnIxTljjQVsj/IxtQSwhVSrMVAWoKX
2HgKOtfE6UNUV67dJ90IPmpfpeZXHTR+dO9I3/+eYeW8AnBLtERQG0x43/Yr/zR6s65uCAPzqRxJ
k71PjR/0O3TW+mm/xEb8JiYdCMax9fLJ08bywjDnNXe1bmayp/g9UbkaCjeaeAlGduOTymb5zKXX
HLkXQ3zXZODvQ4BBqdsobhL2fdFWtOU0JOtaxpyPY+5r1YXvlWyG+h0OoOwKoiPuyaL3cdwe0s4S
SNA2KYCnfOEhPZCxIzJvpzjSYDGxNH2PKYfny4Io01d7oRtvLi104SBJorppUXuOh5H3o2LAx/iN
6XRfgNXqoryZDLlF8WT7I7VrSveN38MWl3uzQU5dwW8n3mVMNvpnE63sm46SVhVskFm6EyaJPvHU
d9Ndy8IMtpkUdg4fAPgibTnEBMLxEDU0EdCMWVibdYZ4AVUrspOsxm16b9Ox9wA8hAMnZZDmqWf6
O4h47T9yHvj2S1B5rN61fAVDa0bzMYn2ZOjXbD8p4vgGVSHTDkJtoMwqDaGodO/6YJFffQa5Ly+v
MZjs9p7yLAQ+hhjmswfdtt2Yx0Dftb/gagAlNNzPqHEl7HXkAa1ppz8Sz5+WQo2yRlSEgFhQunQQ
wMzVa4c7L1oMxScfiGjfZiaVGNxP05gLTGddnq7p6P9Hm6wV+aZeEUFrdB4pqgaQzgpEr8HlkGOc
x2KGOjLKUbhPpIUfdogA2odDB/zJqF7uAIoFYX+xVf1oLOmXXW2qpb4P51HcTh7nbdlMkt8FtPP6
Yw+lT78IHGfPtsU7hOhL1nEg7TAeLdpGhs1Oc21oDjhIspS16el8o2MEuXwNmVuLmc/q6wKC86Md
Fgr81JTOVWGGxvh5BVTzaWbMxZDkazSCmw31F2NraiAuTliUt7NeHgerE+8A5k7IigUh9TN1E9wa
oLLPH6GBipDbY1palwFCQZcnJg6bd9Cm8X3EfVg+5x3TDYXVemASiRimw7iY4nDt91r5oiu154Zw
v1TcwB0ZiiK8jKJleVTzMEVFgOS6yUVN5hjSp5rbAhUoCXEYV8seGICz9U/Vt3rmhbBVBwQbcvSh
SHiGhDhoobSV44PI2j0Xc7LcwYpBxScV11F45AN80Y+JCvR4YF6l8dsxaOoXCGlPPSUf5bgQ2SEF
MqqigKzJlOVxmwz0XsaC6/uxrWOD3zaC7JKH6brEWb7EqSe/Il2V45dUjqJ6rHrKEAN95PGO5V7S
mfHWunBFYRvOWh+DivQPDIMcVqayq/UprjLFphL/5TXwzWZ9gjp4ULa0EJgadsSDH1PethmyMwSH
Ps7ZFKCdDoqwavKF9tD1ma3JxDFCz9YrocQbufcwVIw/Bfhr62HFpIblsxdO067HdzDuQ3/Jvguy
jlUOf06RHqViUCzW0QwT5YhWlb11MVUf0xVFzy5OXQpM7cCgg9wmSk+Po+aen88k/YPd01CmTxEg
6rzliUIk8qDheT8jfYZAEa4WWwZT1fxI5jRb8L20yX+hqxJZuJSyJ4WcJCwxk4mPHvGhTbJwijYc
yptaQ4M8qEKYnsTqDuev8g5RC05LTtGueFQRFfNhUPhnQ1bHXdkBQfUbSulwtBrROX3fxG7+pl3f
PkgeoWhsOjDp7rqRx8g/ZMWSXFBn5LH2FQO0VICnElZ1ZUsSdFG9g0ZJzHd0tMGnpKvTKdfxgvk2
KGPDI4S7wSrxeDzRAnDG8J2cgXfMgbum+oASTP5cV93fUpNl43HuufsKzSB63y4U8vrGAtGG7CHA
/4NYuqhj06V71UXe4xAPBiG4jrKTgTvZzw7+bsNT5kz4iIMZTSgcmPcB04+0RorHuxsMQKpPce/1
Ku9QTbyvuor5ZdxM4iMeK65v03pgWKbJ/MfZW2hQDF6g7ymZ/RAJr1qrWyLm+IvykcXiUapFH9uF
iKhUUQLqLqq39Qv0s/HFR9Qs8UFNMJc6yUzyNJ97vJ8yE9X02C5ySvPOtAwcSmGx2z7uulvfhf6P
IWYd7lmoMz3DoSP86QkGiahF0/Z+1hI3W2as3+TcIvzs8CnEX1vYpg87CaocPHF1kvCiQcWT5EvT
AvEfZ3rNA9YEp2wKmShClzHIn0RcFXT2bVhEsTbprotscCcanFGIcCZVn7eKr30x2bQajtTF8QDm
IXQ0d0nYejeoJzy2J2IiP2rjYeq32qlvUE+vvMMNM+IOWaOBqgdkYnCVZoNKgr3CDQDGHVoSv/Qi
ZvgOWcgiHLqkq571alrUCqaNkh3Qe4TkIsTgMkKdy4D7rcOtnPLI8iFSWYB8E9Tb2zFU+NuYgfsc
SojDQIpuXfhhNZWb86Hpo/a9sYH/AxZNxBRMpt2w75MZ3/+EUrrF9wtZE9wLJPjRpZSzUiQBkvyu
IkOAgj7BbEUMgs6FJjzkZQt/zS4PAKV3eT0PNi64AOooT5XtYEPsHOBq3hADlCsV+W5rM807XNtM
4WLmMsgD6sv4IODc3O2GWbZ2Z5IUbOhGaFp4g60WvGCorxzrlog2D6bJZAWJWT09zBUfH3qoZegc
zHma3Vcodo+W99EXjGgrkwunhIK+Oo0+tDWwTrvEa9ay5tvdEJkQrma+PyGtD1sgkYvZpOY9iVVY
54bUcXszSLQbc1DB4o/waFLLUY0t/QLaTQSPehb85ys+8Lu1gRYJ7tRVjoUbePQUDnBPfdcOZPze
xh4f9iuy2l/zisu44PiJvwXgtYgkcKK/dz36TzmyRN0cl1AY7GfkNSIHxCnU4PKKhuYq24iLYRMj
YxlW8t84zJbdcDXA1Im4LLYFUPcJWmdx0qdQeZgVjiksQHGFEcXpgxnckqKdg3bLI8TcOpMDeKie
QtZX6975s/jVdzNMrLNkpsim5ipBTyiI6+etIsHlhojt9ih37U9cBEED+aOhgeAMN9gQks3NPpEz
/EXRD1jLngmP3sa6Dh8BhQo+DCP168K3izmhv1mjakrT9mmIk8XmYwhRk5xARTLOs4SrT0EVN89h
NMW/9KwpOtXVKA6zhiJJgZINpXiM6jfBJ0jlTZetVuV6yKCv1YiRV4jnwfILsT8TsB407r9I+B7H
3huGFrDussd+U5rCYLXuf4jYaXeAZ4mSJfYU+uiEkfB9tYoQZtrzGvW5J6ACe4g4coEcezx9H/12
MHlriZlzDGnExzQT+i4BfFDkA07C4yRa/qWBMMuvpk6qIzJZz0Gvrm+Reyhy6twqvzoL2Gg+Soom
wRDJvsoZfNHQx0211yNh7IIb3fCmOUR9yNBbm9YKt38fzBDVoAxhrnWTa04EXqZjIdU2VRPaRyXg
9yJ80H26QP6/NnbCg8fBEZsxMIj5R/G4w9+wH+Btk+CG7SPZlWxxAqee1tOMNECPz2i4pD5yETa/
b5G8DzAZgFZB3jri/0zQ6GZ5PbY8A36Zq+ce+HCSj9OEmnWe5uxhmiYBZbm+DT5Enh/8R3ntgmLW
U/hDcyqeWhz4tUhkaG/gXD6mhaeRgZyIgT4hepOJuIFjDc0Kr9Xxvl5Q18ICzk9d3gXZTHbpWDkP
CZrrFwSnsfkKPj//ImnQfVWtj9aD8heW7HU1umdla/GetjCDzhUlKiyTMSHfqnqGWbJEs2lFmzny
n5u4i+4chuKu8GsPphlratnPzAnkgwa1E+JAmPjfSFSPaGkxy5A6OanuCMRcPBTq3XoHT8a1Lixd
MaUNqSAfA9XGp7Cz3dchgUTHrlYJ+YV0a8HX6EnyQcFlfCxrf+m+YJTRPgc8WQyw4cJ+D8B5CdFW
WJEDEbjT1oBnGsx84WsqnpcAeK1cazp/Bpyj1wWY2gSnFK4C4Y6NIkD2VPWo3UY120NfwVkPGj5J
fJRpw/ycd2JBTyQzXl121bRFbDjrPUoezAy9siT7MddS/bLAiat8yDKowEd6agCSh27Be1BaUl4s
SsofvkLU3eFYJb8WhOXPAI2Jz02iQnQfmgQZROUJBFDO5TgVadN5brdGAbwkRNriV3eT8jM0IQAb
hboQtV45UyK3qzAbT6N1CAXORM0j9RiUrUiqXdlZ6EgVNm5wCTkURL8CjSQKHI8hOfWmhwsgypz4
s24xxntIOhSGBS5sneLz0D30VHXNZ0i5Qa/q5DfNHL4b4hRnaLWwnypq55JHpVcoU0SmbrLjhG4v
qjtB4vomQpOR73Td8psxmq3d976naR70fjIXhtgxKDKoZHe7cY6JzUNF0u8YxUx4LUtlQrRsBoji
BGgxH2gbuKhg1TqDVt/V3S2HXYp3H7Wo8ksbUW/MMx2hb0NZEmP20UUBsnKbCfTEVSs/OOt3TWlE
POtc99TUj+jd/z/OzqxLTiTL1n+lVr5TzTz06qoHcNw9BsWo+YUlKZWAMWPMv/5+RFfflhO+wlv1
VllKpTmGYXbsnH2+HX/tdNid6Gmz7qErLI3C+lLa90VZ5/FVzin/VFXJgHYxIfgPaXSrel+iaZf0
tk2Eq6VWmW0ATFg7dLIXedjMQ/Hcdg5X1X5yCOYjoo6Wup3tvavgYUIX67rxDnk/eSKP7qPF13ub
c83KLacheDawOS7k2NS+RrbxWS9HJTl6UogvxEPcA5WodsCLeiRl6PcoJBsSReHHuDSqL6lrRh/6
eRrtNYsMJrajLuEGo+BGEyxSWtdOmdVDUMRNT0wNP7PyJwK04jAVljtdVWTqvuCaYD7GipOlQcNp
7/l08Vn5Th01rcddMurfxcbkwMIg+aL5dCCTYStdS/kycb24Txare98Mc/ZQZTXBVelW7ns+K15S
7UbZTTVG3O7RS7v6k+opSnqFM56BWqery/VeYQ/8O8pwI2PqLbOW07gpO5M7ocklQgxEcbPFrXIX
uQP1ezwDaxF4ubAOZjzoWD6UmVlxRNrVI7tH+VCV+SQ4FZBT79rI0kLDakqDPNagvSN8G/iUkFdb
7m1bkyO9bbmzQQgC8HG0xml4tEZt/tqXfZdee51kG4x7qR9lYSdOMK4g9KCKLPen0ljafcxWwydc
x10W5s7kfaDtXiMPm5bOlzlqkByMXueywKLeec5kWwqY1DZ6/bJoa8dPPbrXfTerneSQjnqv7VWX
fACnWxMjvyjzIiKfZ8WZb7ROL9cw1j3kFem73SQa7X1vmvkHK+7NO8zpZnw2WpXMbxVPM+7lJAZ9
bBREDRtM8eBseEnyue36SB5Rx8Qw8r38x5wikfSbxeFChLJQLfZuG+VqaJeedV92PR9HMgmKOHZs
TiQ2iTXV3WAn9aNDWewvU28GAY+QQIidnTyr78ZF7wX5Elvfc7MT37G1aWKAxaI/xjg6ZbdV2XPT
1DkCuLrYznRN6g3uZhs7Mn0sjVXubpVt9fuSk7XrnP4Fh2QUjSKntb1O16oiaTCdotGnvOX2WL1v
jCK9oP44WylFhYEo06EZZKtqNxN8QbIoyUNon++KYkQY1CcHNFz2IQJ0HFSee0mMdG5INC705K66
EyShpw826LNqN96YhjPIojXn5em7prOiHTBnYpYKHcMhbd3fb9jE7VWjQMOk0qK1lQ5QtowVCkbk
w0rZh0OLM7ziOd1t11t//n5NHZKLicRlNX51NjIeRVBaEJGahrC3raPADTdIJ6OnOKPIw78xFAAX
NFBIM1+BXPQ+4oZKeBjmnOH3FpWpK0u15uM8GJf6h1/rdhChwqZB2LWCEOzNa+v5PDk/HRFCtSgf
4OdUt2ZHcfftB3pdRGfWDFoDIHKYa9P26eIAUj9E/UphJDu1gyje722XrzOu1O9UJo0Lo61qvtP6
OV2n2DGjYyQQwQz4dDSpLaWX1uCcnDKhvrDk7h5CwL3Vc6N1kmE8Sq/Lqf110cEwp0tdYK8/BD5w
OnmwGltJrduWnqQfi16bwEtmEYXC3Bvmawztq2fTI9MZ2Q23s8prH9+e4NeSAYztdHTzQI6wz9l2
27qZcMzS9WSIjnIIskxKMreZwnlPP8JvDwVRDiUl4wEJ27r0TJGXDIo3FCFk1X7gqhrjSRzLkqKT
bjviApbqtSzJWxuQVFTm1MwQfWze5Vrat9sMk77IaK5H2BU77lQkfBwKroVbPhWRYVzR7X7hKc+N
y4e3WotD0uQCfjpu2QKE5cqdh4YonHeDmov70V7sHZWi56TQu0Mp8LvWZ5by70+vS8ui7uHUQ0fY
ZuBUbZfVuTcP47Ydr7QhW650p++hWrg5ufW3Bzv7lC7qbAenTDTF65f0i7iFXG9j93LKQ8kZTMtT
r0kyP4W6z/r5nhJi8770qNRSrLoE0DizYGkMXwXaqOw5qDbv1ZwGnR4eheDbUhGVFYNxaAivUWCo
xYUldHYo6G7Q5di/+EQ2DyksdtFUrjPqGrTTAaC0lDa+N5u6vPAZnptPCAXkszjbaVbe7jyNIBxU
qjzMXICrsEjloVaGCsSwrn0cjFo/zLrV7+DKDRfW6+sd1iOoWJuvGJzvZCPDitSmbQCHs157k5SO
l6j7WpUaFpaJ9V7Ecvrw9so5o8RkQBObCHeFeUI4O51VmXegDTD7wK6znO+MSE5BJrmSxRLvrkjL
KNORrLwqcjnuEmXw9n0hLiGczyD0+BEoMFdZ/Ip325xeBNEdFIGkQEMetTcLsedz73XZn+lSO10I
vZ0MVRLD4vaHJeFeS1dZE+8sMH/XcFuo/L49KWdWGv3bkCjXHhK40ts5mU2JEmIpQjUGJYdOaSTk
t62buFySCyHC63ObQ5suf5NzlbzX9n0nyKGaPPbK0MsHz++TerxB16Be+HTOnGVrVyp8As5RrBfX
VffL/lAV3WK4U8EDyZaov3Dyn9XStO+tyKYTdcHXrlWa6fn3ZxFJg6Uh8l29CNZZ/mVQKtAjIY9b
hEvSjEHlTsbR9KpoL5OqvKAoPLuKX3Ygj4lkAW0eUMEQbUFBX4ZmEn+se6S8xjDIAO1OeYsRR3TU
ASbugV7Kj5WxtEGe69Uloui5V/nrb9gs4lhXYmPsPJ53Ah5EAiUvbxMl139/b1q92KE1Iy0EorLZ
IVQHS+SZ6kfIWBQipCq+UxnGdHYZzO/IL0gAiGxIvnAcXkIon9ucmOCV4IfxMyDa0zdKU+TCTiHK
sMzN/jZ1GjSUc9KiI4Tm1ylIxt5eQWfHA8Njo5sGr6Kv2/QvKyit6c1X8hYKrZrPIbX5MbCUzN4P
FvKbfsXyvj3emZ5UrnMwaVZvVIdNcX3FvwxIh2aszlZehlGR18lVNjNSUOlWdDuPtrhrJ6N7khJB
Tom3Db7NIzoxI1MW29fNwQ3jqrCuiz7TP739u86uLOhmYD2BkdtbDF5fWkYawZkMMVjOvio9LeUK
qOcLQcTZ2cZkG/U2Zx5Z+NOHT/qpI+erExAuZP1TT6nuM21Ei0Ze911LHuHCLntmU8LphY0WyBMl
4a0oPrGbxhpIAoaYonpXet93e4RMFnUywjU16qzHxWmr4XefkhiU9heWsAVHWd+iSpcm00zyVGUo
yzr66Vgi+0hT1HxXa9NyNZs05F54zNd708uI9FTjhkRMv+0aTQpgAOmcVKFjdQIQr2W+N3OPYpm7
OEGKxjsoc5b3PHcU6jQH0WSBAvbtFfQqoFl/A8RUm4svV5qt5LprB1OIWWFhq44NympxrzNz7XQb
qLCXeazvXbV2A9Hk/e8i5RiZDg2mHM4DP2CzqhDOGF0kJGxyXLePfdfEIdJT6dfziDfUYF5ChL9a
xet4NGxhS88+9Sqe4QSd43kpKrxvdPHNTew63zkkTr8v8FabQF/aS64ar9YxI66tx6tFCgruLWRh
KjxkPyRoaGMZ8KNzbHk/JMhRU2x4bhAzOncoJp0LW8KrEGUdFBm8A5eJK/LWjzvth9IFBleFfe2W
vuct9EaiVSLEzy+FKOeebz2+GWVVKL6Griu6iS6iDFNHzRvfUoqmOIIN01zfWNTuQKow+1oyuYe3
1+zLh3Fy/+cZQQqT/eJDBRu0WTrVgHQUAXAdKrSMPXUkrqmCeTiC52I0gKTBq/1IdU+ETR27n0gl
lOhLhii+TVBfI0JAyh0m3Eafk0SLXD/XkTj9G7sJrVJrjEiK51XzLyk/Y0jsqArduiqPCuWzkJRB
fXA9qj3JMg/3b8/JudVNBZU0GeHcegyf7tGx13SFSV4/rMdmDqw5T/aTkpg3MOsy2FfiUl/sy+Ld
vgNOw7XhTQW6vKX01XaB9qno6jAaTQrNarQ8EFzE002EgdW9M9tLF7ZzYnzpFN25E2pZPNj60EZ+
0S7mYy3JV/3+lEPaZPvmpCJluD0Mh65uBllGdYgLbhF6sqqPVFqSEDCXtnfQN17Yv898aRr4DUwq
MASiq2kTb1GfMMpYHZlyYaTHvu2+W7Mdhy7EnP3bL/fVMU84R188FyDAbmTxNiMtZpSYsY4+QhAs
S99WU+MnpLxLgMPXZ8G6fqBw8UrXzMTmdhOP+Lbg/dWEWVmrezS9wKUNQ7l2lxzkooUis4kc44ob
wyU61et73prh5V7NTkJ7GNjP0+WLA7pXOaPRhAbaIy62GSpMx0l2HTyrIax7077qqrEP9YQ4x+y8
+j5pevmZG9Il093XbxVzRINclGZpfElbxnY2kr1XUWACCHCjozKN018eyfaHsbOa/sKKPTsWcSXX
a0r8EB5PnxqVkUvqgrHcRu38fDKA7mpi8ad5zsK3l9C5oWiq9DAT12g62vLVyt6qq8W1mlCdpblj
ieVXelR8yLRGXNidXy/W9Suk9RKWMMDK7U6EOMKgs8XjVU7ZIn3qwDSBJDKu4wuz9yoLzJqBKa8x
fbiBcR6czh7dYs1o9gInqXb+KDv7vULicrcMQoaWjf/0YlBwcla1YaM02YVP8tx88ogkJVYGDwfu
6eCyUo05WXjKUcm9fYsm4wr5cXrM2qW+MNTrY/bFFRDncr5/YonNc5Iw1Gr0sG3oCKvb57VqP8xE
TqHqRDVKWu5IFuIar71QYjr7TTooZf5n3E0GT7ebRM2wWEUzzp4wNkN8VRSuttfLWu5L3Ch3gA7b
q0J4HidM1z4vZut+K/GsvrSzn5lsLnrkbogJSYZsk9+LGQMczsoWC5DeDuhBU6+dgtbcpvUuVbnO
rF6WLMsXbrPNq91MdoE5QsL9vA1nZFQ7inzdTUVB++tvf40rfWFtHGUg8i6nqwcGqcb52LQhnl3l
oR7mJMS5TvenUpsunFKvAwOai7nRcHuj+MMWezpUBTkvdhudr6TJ29DN8eiMpVH+nPiofHeCkHPh
szw7IBbQKs9AgWZLjUncSUMB6rToSsA5jnRT7/LM+hP9IP2GVpZf+DrOrQ02T6hi4GNoZNqcjbgx
J3jAVBJGQmwEaWmpPlhDNZiZ1AtfxLm1YWHjSpGQ0wEG8OlU0iDlTLmHW0bLbD9qIw5gO88W1GPe
Xh3nxiGq5t4AtcWGJXY6Dv5wdZJlMQjeznVDL+ruaP285Jt2bt5eXDL5rBxqg5tBei60ShyNbTgm
HrhY5AH72OmXnVXynb/9PGc2MKy8Vs8KQgsebLORSM3qhnaqcYMzjdX2F9RelEpUrUM6vYM9bwd9
Ovw2GpJlT0mA/OKagXW2zmVYbSX1IEYZagU3d68d2yONqQ/1LLULB96ZmWQfUN3VSpn4aYsL0CgI
lqNXytAV2H6MGRZ3grbhYHSR2bw9k2dWBtMIGchZ2QTUAk9XhlxbvomfZJhj5vKA7sTxzc4aLqzz
M18wx5pGYAK+07O23p52CfRrWkzWeZ7NoUiq5FjWeovXAkIfUsn/RhhELZd0MFRZNsNt8ViPpKHl
c9+FVULHd49FrN+UhIGiSKb/Tjr8x4/pP+Of1cN/X1DkP/+Lf/5R1TN1n6Tb/OM/36U/2kpWf3X/
tf61//+vnf6lf97XP8vnrv35s3v3rd7+myd/kf/+v8bffeu+nfxDWHZpNz/2P9v56ack8fgyCL90
/Tf/r3/4t58v/5X3c/3zH3/8qPqyW/9rFBjKP/71R1d//uMPLgi/rKX1v/+vP7z7VvD3grb61qXf
Xv2Nn99kx1/2/o7uYbUP45vhVrcmY8afL39i/J28Ln3/eCcRFXOv+uNvZdV2yT/+MO2/r/EIsDiH
UI//SYAmq/7lj/S/r/s/dV2brPvK4fjjf5785B397zv7W9kXD1VadpL/MKv616umjmkR+TGK34AB
SKSv+8svyVdyC96klGkSAN0ndS9nsYt1Omd+mY9/jfrrKC9Zg+0w1HVYhKRs4Luu3/kvw9ChYgwV
vRfIIjWE5rpUPza2iqozNZv2KZqq/oMuBpoDrQqLjLIrh8kfUJnREuJOsxKki6N+SuSMiGrGZYg2
qbm16UvQc+XGKu3ifUJ6vrihcZg7nMet+s4bh0QgQsrBfmBhL6rQ0Ad39EGTKF+KSNOexzwVH4cs
m2iJGJ1G7JKiA2BZwSpAbW2puygvxQ2pS6QAJiYs925PC8eF82i7HzD/CG/ILqz5wZUIezoxM/1X
Vl5pWI1HS9CW3p2zuM9m+SG2WG//sXnxv76CbUS/HWjzBhZOPW2UDNTE/aeZLsoGNbON2NsbjZCC
HPEKXXCYub497OZ84rnWTY5FvoKCCHs253qckjQzSjXy5Yw/60DDUBiLnAxa5ER7c8AmWsdi78JW
vg2vX0ZdybpkiShvstGezmpDnBt54xT5i4FSpvKGNMy4cgfjXNBqBDmh9KVjZ/sx0+mJaDqk9rNZ
73I+lguZ2Jdj45eVv1pUg2TCmU0jugFisvkpoMutMS4mpOl2ZdW7oU+sd6SY9MlPERDQb1rRde5z
cfTuQGOP086UefGuSYWVHmPcY4q92vXqLTfqLvINzE8+QfiKnswm6x+VHmHqdU0P+hgMWVxFdKbP
ynwwRT/X+wbn8yYQy2y8k/z/7yy9TmlniuyHSTGG0acbBhyV1jjW93W3UfdqoWkD8kMQiHAXxPxU
x4NWBsRroCYca572MAYk/dVDrk6hZ0nxtZkztbmwWWzO/JcZw+FyvR2Rf1TdTUhj2U6M426v+EXt
9miD7ebjHEEMqCd9vrA6tVfLk7dD/LLmrT0EVupmLHJs0oa6otD1ouVBjczTDlzZd7cGMvsH0akd
iCT0G5L76p2SKRAK8qZ9tES1HNsBjSqoVIX2bCOprme1FWFFgx3t+ogmL6zpzUbxMiswYqjasIxW
tdLpknYdCFR4jtJOWirjgYthNgRyUTAArdX6KTdrnE/f/nTPTQ4lG+zXiJUBqmzD/z5p66abhzho
+MaerNxxf6KtL4evc93GpY8kYWpgwyb5EScej9SrWQA4MEqpfe5yw4rpY4zmq2ZJuZ2MZUa38GgV
w4fU0fsywNNA6heixc1hts4R/E6yhlQV8Cvd+hWT+e0EfTSKz8fx1BiSDh7DKvnY356YM4sGviWC
Ku7M3Jxfdp9fDrN5qDI7X1x2F9Oc7ztKeFRX9OdGWbqHnKuSX4MIu7B9bwta67Ot8hS2NG4UZKE3
79+KoYbrfaHQFzhrNv1B8yIOltdYVSCA5MJ/oMXEH6VDC7JjTvlwkLPacabYhnj/9vOfmWbwyCZp
IdL7q2Xe6VI0ZwgIrkobiBFXA61j9MMm6ZLu3x7lpTy22TmBexL6INV4kWmcDlNYObYG9OP62TKo
V7RjVSGdfT2hCi0Z8Chi0/w6jFN+Fek1xkUZWgt2wSL5UVd1elfl6Pr83o0mP3YS/feIbS9vAwo1
HhG8ftJUm9N0Jm1jJNCo/Sany9bqVeWKECf+/VFQG5BfgNm0Xkw2h2cdt0rVePCDYqF1D04FQUev
dePT2xO9SU2vz8LXvdp7IxuxkV2ezrPjdra2TMyzZuAErdgSYnqnFUeU78vdZGNubJjggpbCia7e
HnkTk7yMvAa4mG54mCBtcY9ArgdLdCwkU0jX5SgEg0D7n608ChMhlNIhwMY1SPnsULdMaZSKxePb
v2Bb7nr5CSZJKZIBKA/4HacPj4uL2pu0BvnFmJLiUMp81+J/R6+zLZ4UQGrHuu3ig+yNgS6+ur3J
hNYfIR+SA6Vx7VrLR07WeI6CzpXLb9bNX34dC4xDCgUC2azNMuu1KgU74NI74rTafWbb/WNMG2od
5OB6bt1cqy9VC84tBs7BdWMjdHt1zEw0+BulocUB+yzop0IuN+aoVN/LGDt70gISD3bHeDdLd/78
9qs4s6vijESkQaXtBQd++ia8uAf4UBkxzUgNoVhrsCDrcdh5wOVSP5N2FCJLji7sZWdGZQHiPK2i
x31d/pn0mH70qeeMU8nWqWMTfxkhOmlha4w0O1pa2qfBNCyXIHMvUPfN7obSmDQeYmuwPsbm1bYA
E0ZAYnFAa6DpQoPhSzjadtlcxyWtKWFsqzUuTURg1zU90MO1UfTKX3M3K4o/FuYSH5tBVfGNiER8
LIDXaAE1Qx3SkhWLepd68/IdDeFCr1LfYMVgxUNNL2luNnnIVQwHay133fc0mBSDDxVX9kfN7K35
SurFbK6t6bIMpAEB80Zms7T2c5UWR3Z8yOUNWrAPOtqyPtDXCqRLW7F30KJKZ8cthd37ndOXsz/R
B0kj55RhzDBPvTWFPf1EF2R2W7Ok9SPhIoyghe8YrYO3OY5oIMt7C6IlbRN6dxPFq8QBI0TQb22V
HPq47ANRZOouHfLxVrHM6sabJ/XOAyVwnLOmunLnvr4SieHdNZ2q3w/GyAXz7cV95shk+0b5jRZE
ey3iQriKyJsSbgC4yP5TsJ0Fs9IMF1LfZ/ZT+is4KZCd4IixjZxNr53oMxIEXknNVaNA3LnTRxuC
ktshFHajar5FlGrYO7dzpwBqwiVvwbPP6XHd08iJcy6uf/5LaNSNWU8XsK3QOa5onzUdoghIsvhC
Eu1cZMpVyuKbxSxuLfGdDsMFrlC5N5NOqC17b+Zj5WsqtG8vMov9bIFjAcFVe1cVydmDpbfp3m2m
9EFHqU13fabTqDe35cekYscW6qIGmP2ZdK0JuJlvv/jX+ykf+aoPJ0/D9rK1QAJcDyUm43AtSocz
ooSLQQFYfKqrMb5b4ElczbH4NNHHfOFs3YoI+CzIz1LFWzNEOmT7zbFeqq3nVYlU/FI01jHXaXkt
B6+6WluFj95C75+TDvZftlIaNN7G8lqoYrxr6T4kT500l4jVr1cGPwd4NKfYGp5vBTszDiW6WjQE
jYrV7grwBEEx65fSndqZ+Wbpr7BqJn2t6J+ujERCPHXGUfGnRO+QCWIi2WAMmnDPHfRDoZXLw8iF
/8uCR00dtIJeTAAr806mamXuc9VAzaqpXhFIYRVjMInkO5wa51DCHPX7wnQvfLLrNn96DJgGvnyr
ESbo5lc1sTED2t11pAfGsfpuikrWfk6nbZBaU9Zd2IRen3UoKXSMRrHbwINwK1+KC7NSNHyyuDwI
975f2jwNRG58aOg++wAKkLAClcX3tz+As+sQ9aq6Gm6sBPFthFWQdmsnlXXoJR+gYTd7NbLYnfUM
zFw+Z0sSKgVuygpXqgwdIl6bED0QPmYTLawp5ebfg4y/fBirBlHHKWwFV29OXtptp37kNuVP6Hj3
cTORhFLqsUU9nE7RpVvMmQVpkvshCb9KwMmzni5II7HJC3hMul4qxlM/TjP8DTFh7OyDh/CyY6Ur
BgBOruHjEdCmVQZFUYo8SHK3a2FhWVO+c3UzPThUf6fPUElqGYDL68S919Crte+WokiDGViWdnz7
3Z397awULjoUuXmM099eKLHmZD2/3Rm08XEQQhwrd8ZrMR9aGH5m/g7SiAhiGuQu+WO8PsrYK0hz
vKTMmbjN0EJbWrISHokZ15BqoBOC0eZedCJQlSFVHjsvX5FGsWX9VI1xeT8Nmmh3bz/+mRsoP4JS
EGYW3I84a06fn37laAJfxI8wy/T92AiLbEvsYLlofXAR9R+HZSWNqPiGAl8bPtd5k8IR0mbxoRnp
6RCWR3AW1cml1oIzs4OChnoY2kASu9ZmUaVzreZ2HMcBzdbLl37E3XMv4Xe8SwdFLoex9nBVmNJm
uIpw0k6vai4X9Ye3Z+fMhs57XTPXqGsg1Ww+o1mJpEfHRkzm2qQvXMPfeprjS/eRM/sjlW5eAMYv
OANs96zSRaHrQjPxV9YV3NIGNAJhprNCSmijePuRzg7G/kDGYVUOmZtIsixsr8PlT+EmOlSQAIX7
rSuLz6M+aR/fHunM5JHgZNZwEOGM3nagZPToWzgc82UBEr5Kyn4IMzVPLySfX4yUN6cLmjbKf6QN
EbJvxW1Ong5wDtetzgNL1NbL+BFAijSu0rSSX3FnTPQrJ9NxPM61fLfEmkDBoMR/6mPft/7Q5d/c
XiOfhlLsryKNcfZS7bQP+I8ZsY9NHzr9GX3q8+9PDvkO0FH8YhQjmxODrKLlzsagoNpyYXd2Hkwz
tb5kKLa+zO3cgBZfdWj0c5DnPP2486Ih7REzilIifJHsqIdUl9oHo0qcW+JYeeEk0NcC8nZAkma8
Bkpg+GhsCsyAKBRJMKz43ANKH7qr8knXk2ZnLLI/xO0KIymi6ZZ6YBbEeTbsumxahJ9Cl8X2KF2u
+tEqIWi4xdGWELsa6F2IkGPzqlKMWzjOpbyFqXFJq3RuqaJj0FdTeZVa/GavAbs3abUTKX7FZYlr
aZselVmdw99/51RJOWOoFjnGtrU/6Vqlt3LuttUC7KJd6Hp3tLa7MMq5D5xaOAk13FnsVwfaEmOA
OEZEWxIvhF072TXQGM8Qu1wDAPxv7CZ4IcEop81phWeeLrBpsfAdyGfo30mR3KZj2l5VcDkPEKm9
q9+fPT5xGovZUDgYNu9IGrSbQuwisrPgVJQadtI5muULybIz8SNdIy5dUNwv1+LM6QNlCbSHYWI3
GVKnCwj12321dID05NMky50YUFv+7nNRm+FzoX/D1rnprb/ol+ukJdO2pp03DmIutH5mTvW91SnT
hevk61WBSdaLuxgxMZfWzX6jaaVGhoOTbOjVfK8qDkjzYtGcEFJnfPj9J1r9W9n12Qe4Cp0+US8g
SipIKwJub+qucZXGjxu5XAjczlyDyOCh3AL1z2LXtwqdbKUbV1EZB9EglR9tDkx8AsZzvdgNvHlh
gsEVefukZrG4W1W5N5aY+yPp5hU0BuojE3az09r+RzaW3jOw4PId+FHxUaolYM+3p+TM9Ns6+iVu
hSikuSWcTkk+VEZagPkGF5OQUFcqKivAjzzKsZH+5e2xXi9hsgUrGYLeJy7F2z0YjCE5EY0MiVSd
2jfgw9zCEARsayCi4uhrwfW6yJEvPOKZSPJ03M0zel0EzapiISt4W4VWa3wTdZ3v+SnLznEL6z1M
avsgzEW5cubOvveG7FuReSBPZyWr9kNXIHzIxurb29PBOcfknh5K/LC1tMQNBenDVpdewMdsYb+n
ga1iKfYo50VRPuCMmufXLRxV8byUg54HOmjuv1zJ9xi0+BaKndN2on60amxbgrZV1DuQf7m1x2Or
4X5gxO4zZT6QpLz43DkA+Nc/0ko+l2QGp5Zq9YDgicjYswCEimoOKnXRdJ+wJIHNXUdCCQBxJYTQ
0muzayBji7WjnKUDoYAXDF1mWTSx62AgcTkYbfUnKH/rqfe4VwXLOPaPJKkEhM64LX8MlZbKG6Am
sOwpKJmZH03GZAX8ytkKmpHlfQv3p1g4a9fCbVfBbvJRhMyfDFvgE+C1mpOuBKuqZZ70+obcIZ0g
CO6Vcpct2fhj0tFB+y5Ck5a/6Fm3iFs6e2fk3UzMhJ3mIyqV8SctlehKwJA3862Vqr2krT6LgL0N
kehDte8Jq9RKzp8sgoWnSANmOU4OTT5GYnYwg5cKcFEnDX3ejergPY5QPPMQZVdlBHIg5tfc0bEC
t+YyDUV7WIxdVerGF6cpzT+lrHN9N9H+dx1HQwU7yxoGbPPoIJ00FZAROcKW0IN2R6yqAJv8aIy+
/mR3tp8KuMJWgpuBD/GAq6BOxOq3oyG9QCsMp9hbpUioTom2MxEWtCaoMNp/nsaE2g/3JVqsD5Bt
4DUqaZIYh6RN86diFNNnQMHj52kuHo2mF1dtarda6EZF+7OROhTOoak+wdBfHhbcLLNgFp0FpW6a
DDgdmCbe1VQUil2pA4QKTGgB8hozoxbqqW4XFMjjuHsPBh5KZu5I7WOZt6C/2tJh7TiiBuRZRVmt
vevSMbuJ7MFC6TO3bu63IOLGY1aM8yNQEOWb2tozWg3NVT516ez+EIAbFxBZcfJslGvVe55kuwQq
DTt2YGaj83UuXafdQZNfHhy7PESFMmfB2AEpC0GxFZ+bJofdkkWiHALHjTv4olzabH+w7Oh5HnNd
B+gaa7ejbVc5UGm1uxvmNP+eiWK8y02n+w7HvBJXDtaiV8iPdX8pJ5v1qWnyuRIi0fyG/gcL1uY8
s6Ebk3YzV1XrhJbd67lfG6ulgK1Nqh0mnipEaKMEoS0ywl3Tn8GslegfUzXZ0fkUfTMh4ye+5XX9
HMSwYuOA9VfgSFInhwmTZdsHL209W4MSd8FSOi3ZVAfq586c3DY/iF4Mf5aw0L42jdSy3VKrfRtU
GhYdcMy6+mNeiLLa5Y0cGhBWqvW9dzIlxqsSHntQx6aLb1OBG94BTDjsPwDSq2TdTufiJlWhRvvQ
EJfiqAwWnBqsG4xPWSur1AeAbtzMEZX1VSw2/JVpTvle67lvroDDEXfxTo7XCEMdZ7fg6AggcizS
n5UHWI8GByX6bNN2fFvOkBKRSkXeV7Uqh89m5dK34ywkvH2yW6tWtKIRAtQ4nrvoOPviXsEKEydd
0pDvYYgsn/s1TdG3dMMjlIBiE8AQzJNd0i3dR7UZjZJ7gSXvF23lg0aLpX9xhiR6SNm1cVyXaf9E
QmB59GYMPFh5JreitFkwU0CiwImNxaU5XDeuiQg9nVutAY9WevelrPIfndTo3hjFMoZWLUxALKky
Pi5tan1vhlzeq2PVYixhDur3Eb6cw7IdM1DVKt06JELrOnBxJPqrby31E43JsCBwYY0fUXOlgg/a
knbAV2wxxbWrLn5VLba506nLPI2uQVpRm4ZJgImVzvVUL127Mxuzfwe8PLJ3ljk0402k9MW0ozco
f08/fwMfLa7N95resesBbhZPqtskcDdtkuhRZLrf0DJlAEf77tnUh2k50vKs1yQJVp4piqruk5qU
0cv2U7Crs1G0DrRNP06wRKXzSon+WuHmnzrkEtmzbSz5ZzZvz71VsbS2fUwIqh+dDabq6PRAGny8
A/IZCVf+wc0bMOwRn+n0YMep1cF3Hwz9XsM7Te4VfVTxcVeNIvaFESdzICaqID5qkuKWntz2tmEt
347xpLTEAs0CEFIDNMcn05e45BQCEjsSrbUhmaaFb+SDywalzRjfRC1IfaxwYBLGkWLbO+Gl2l1H
p/7o47MktaM+25gcCSPK7qlXR+0OJRGaMA+FOwA4cpMC8RBb565PLeddr2Sp7XeNOlFdVQDwQu7H
C9GfqCA9F00TPVEHjQweOpPJPnE7jWbq1kg+jO7S6ocI9U4rIunnPOY1Tp4wG7GuWi1yBCjM3k0B
tsheUbRdxeqbj3ReK3fShl8XxH1pf28Sp+j4M72512p+fqj1SXK0uoSUmsuKgRw/aU3nL0m7jAdV
JM1TVmpuumcbSIkgnBJ2ZtEYQ+4PWDT9iNlgP2Jk1f9pgkBUjxXdo5Qd7VF/6Gy9EoGJfYUeciw1
Nlx8F8hA6YGxIuy0FGQsi7W4h2I03c+6sz4NEOihB2Q4Ow/YG1CLndQo5/8um0T3q8hRIQ9OmEjX
Kj378Wx6KUgz6/+xdybNdSppn/8uvW4qmIctcAYdzZJlWdoQtmUxQ0ICCXz6/uHb9b6W7La6dr3o
iFrcug5fzuFA5pP/cdAP5tKr9DgaU/BlMv0xPyu6fr7cmr4IVcyqNriqGqOOyUGqSWH6KRiSTmNf
z6pdHEhMokDDFP0bOU1CJ+WgLNfRJxXG8euQdL4u2Xe2lpMhmQF67lLpV+NFknvBi9N76gkU065g
shLvPvDXYgqrvqjs0Oq6+itzYEXKqgokTzQFulNoOMr6uswVe2XGnKdRCjUTJU6in2OEheaz1CZj
YIrYDQrzijaN4JqM2uFOJBmV8muXXmPz9ZZTI3ldzcVqiPC2jPmub3oqduapsMvIn9AxRsUil2cG
Pl+EwilNciDpyWDaMbbwRNHNi04Q7yRvUwo9nmh3L1ml1qW043J0vatKZk0U2KOCzc70eCRF+LWQ
rvZ1NOE09XXJHLSPnZVHBptmEupN2uzNnCFpb1mLcXSKXg27jF6p8tCbubn34Ka7O1fqcxE7gzml
d7wfGT0UQ0obEgVwtHeUqeY/qaXMyEAtiqY6r2x7Iukxp6n53KuzHp1KpVd9LLOqKM9KR7cvx6Zu
CejwutGJNIaILjRRF/SXztgltIF1dVlvvXKBFXdj1wwHU1tG/0AbRi5Os1+UJjhg0ZPDl+hOcQim
3kb0NC5DSPn8/FD1WnHf5mYw73r4hCqspGYTkp42/YPeWiUz0OpMBoNKWbMMDQFFizNpC0s8TkH5
iCLKptUxaPXPxGWnn5x2rs2T6c3ZqZ09A4NKKaiYKANU4AOPyk3vlURKWolfHCmvUwWdbaO6bIDJ
oKlmpAQhio2xidU65UM4ES467qQrvU2C1gUoZvJ1Pjalz4hmBTPP9eJo3kU5b50yXiVr76JqrYA1
0F5H5pVMC9JIKRncGbWn/H3LXPwyTUPq7deZLqmorxyzOZqjg46ZDpLsdfKKhM/GdHJZNYt+5SSU
QnFxhAxxpnzzO9vl/JmXidRaC4n4bUs+DtiIqG+EkWXJmTCT/kkXQXONNrtMdrVO8UlLVDW6BbOG
n5TCmOYoZZrf9WMKiw4fIC9YS4YpcoS+1Bf9SvI9nZqJ0e/EMIsjGaaFjG3FFBCSbGKu+0ountz3
bl2acYsmzeENG0uWpDI1xrigQGPciaSZox4UznXoAahY9m2VrZ/RyndXDsp164i1nazcIZBlfVvS
6yV2vl5Rt5AaU0dLiEHTa4iMAcu4Yy38/f+ZroTpkhmQ8kAzTVGBQVlQOkw06cC4SPMDhPMPVB+Q
BmGFm6MAWcv7GMuyqoJlMhV7wOIIVMjDy5jRFdHSRHEyfCPhPvgOgLPSv8l+7E+ZPslTJebkh+vO
HznK/gQrQLiT34kvCnHbO7RqQdlFEF1P7rxjZgehlfIHcf8JNjYC9D843/+OJXOK9jE3Q4TgKXsv
1HMs3KKtRcEZcpI2zKZAxkoW8rXRTCeE9jY/OLf/QbZGqMemCcMmu0l03wFjRJibpbCBkWwXmpiT
XsNGqa0EnPjV/JJktfpEMgNLoFF3D6Xmi+tuCezd6JhTSFRcUTNkBKLbao3mQ7l6kNt/Rxb+BLSQ
F7DBuchRiAx6C+og0dRbVwrkyimfcp4yDqTBTIztOvnazSDQXIxNu3zwBP5OWKIYxdqHuYrLwqu/
vaqXsjvyRnFVqx3PtdlQflgOhB0WbbDupeeCsfvWuG6NeOUHmNvv1+bh33SqRGFt/ZrvMFgzDZLS
b7h2vxbLqS2Vf5RTLZ+k2XxlDE5u5hpwQGraf2yxIKcWhBS3qwOpDS/49kvPuRZYlHswyGhqPHHe
qU+WnmCyB/TMwmapvkCGFx/c6d+feKSvKHCgZhGmGu+jJbXeCKp1/akBLizKP7aTAbErh9bJswv+
oPoAN/3DE8/CQm4CdDRKCVCWt99So6Rr7gRSSKnRydwOJHandkKR2MyMuTVrJ0bszTY7pc/52+ZA
0nGmQcqZ3QV6RxEFIt2TMY9ok+w8yCJFj/ZHAos/3BS2QVZAxCeg/u81faqYSK4355QhRLihwqi7
19uLrLD2eme8/P0F237Vt8Ad8mt7e9CRuiASfscuKE2v6rmh/dGb2pY+S6/XjlRuBFQAZyTWRkNg
p490jGkp4JFO6D19t43/AT7/u9EG+Ab/BwSmge4ep83bXwVtHeldm6TEpPimPrXmSnNXn+X2fW30
6k7rOuN5Tqa1ihu2HTteLJPBCm+F/0KH4ocpG3/AWUkrQO6kE3WBmPl95l5u+Zr4aVmYit7cddVq
YwFiwBBr6d/WWQuoXWd0V7WdHxZk8MU0b3b7bkymY18U09ME/ke6j0ziv/9avz8Z2+eCckIEhaPl
vca6N6kXWQaejKKqq3hekTR4+YIXKvW1Y0X24gfL7++LEZJWeAYcI8hbIVPf/i6DNukdDyJceaP8
xwV6KswH8vaZHrYjQbowXRcl8OLWuq4+uPj2H3/7aPINWYhgVVgSIdreXtwdi8ISyYK0VS39oe9I
kBs4on3w7P3hlvLk8RJgitmiG959xcV1i9XYpIaZvdqfSiTUN7250inUrPLMr1yS1P/+G/4+ULCj
QIDxoqBQZtN9+7VKcAlNc9jSxo4AVKfW/bgpGo8iWERm//GlSLHF5M8wsWlb3y3pU232xmDjvEFY
u8brIIvdjFomXKlf/Whh/X0h4Qo8LMy3W+LGz4X3F44t9fCaTTTSUcGX1efu2IhHjDyUG69O419m
U0ptQ6IpeUHkln5Uq/lqTnkbI6qk3WoAMB69tj3ZPaLKbtTWHRBNsndHW2DJKD11qtC9fvCZ//BL
kG2GmRlfHZveT/brl488BTPaz5S3CbCq+AFjNJ0brTKoalzXs7//Er+vKJDR/NYEhrLUbTHpb3/1
CX9cWflNFkFO6/V1P5bSj4e2m1+KrG8k9rSpempc1EenYiaqBENjnk1fKZwoCWla+66OfBo44AKg
LMxbkQVp8MHk8VMQ8eaFQybxs3seHgdx4nsC0xp0SSwDZSwrdODymOYzRdsK+wYZ/sDVc5xqEzVY
rtFkdD7OZrA8ICCSSIRLL4lnslLnCBFED1XBEr/vRNfi8hPdqBgnW8TjMD/aFZnfZr+n2Yp22s5O
cjM0MSSJcB6TRp3oM+wvxzqXJe2K6byTqZ7N1D4nOpyDRsnSlZzN0fzgRfm5zb376piDNs6bO7CF
lr39eZKk5rja0szcM9YdlLbVoVX0PT6DPVhtvPok5+4ADD3q7bagwT17qmpjVIHLJcaeebnoclor
qMtyvXs5eoX1XMEv3NP0unynrwm0sAjstaWBlJ8+ZPoanwv6hoAYJnupdgUtfRI2Mc/u//7g/baI
AlhypCD/CqcVzevvxskuTaqSeTOLNJ2DXtA7XiT6RX2ghfx9rNrCyD2AH8ZmpsjNZ/4rw86d8qkI
HBCCjom4KKh9mA+yWWQWV7XdH/LV19YHGusasO28qY+9X8iRAEXRxpOA0YwIjwy0OJ0pNDwH6UjM
3eTPxfqBkun3u4HpDYEsPCXZ3r+1urtg28YMjRfB3MyHdJTQWxzwPthS/nQVmoeIMWTz4k169zCB
iTgFLysgUualgOBmoEfTWuTig6f2tyUXkb5JEQJ+aA7J3Pm3N13j35tUkeSRov83dnLXCBOQkt1S
D017KNLZPZ96g9ZsOdvy1Dt56ez//nT9Nh/wCbifWLIRP9EI8u7porp6srqVT2CbrbaXNtG5Hk6z
C9jZlKIya5h3FKIGB4LRvJu/X/q3fZtLB8igOCehiIWDf/vlZ6j2Uc9Ju0hVt0YK58llTlH3HYuO
cTsndG///Xp/+FG3UyihjdRBcDx/d7MT3nLktIAtgyj1s7myX+it8j/4RX8q6d6uQ5tpm5PQ5s3c
JvK33yrhJDxUy1REuVs7j+SU4C7Pgg3Z75kaaO2VZVrGUstw20D8NtNuxTq6CJRgCmwJAUZrTddt
Lsfvmm1Qpm5DIJ57hE2OR5iF6hE1yfwt0bKRdaCVoOqSINw79GvmVeV5g7c3Ve7RY7q2lgzBnb3n
WRiBthvLcrLjdct/4uXRVILTSVKyEDpeO163iyBjoUIQCcffaNp9jgYw+eFXVjcdcc246b5WsxXs
4GETXLyohCuqjhAFxANNXOsO4Lm246BMU3vPRk9FE9Ir95HcETeNeyHMW84kqv3UAv8s57NZrqjM
52nodsiuZ44pBOgbYSOGmt7GKZVfVuRYBiXdwqHwLcswmOYuuP1hKNeAiWK12muNeskhnhYJUyV5
WW5ThFZWiG1bfA+wvyRHipX6+UlANZ85Hv2CIcfAtf9ntfj/eSf/w+Tp/a9sid/iTsIfVZqP9a9x
J9tf+CftxN3CSbY5mRg8He3pv7NOTPJMsGP8zPdnxgSt+K+sE8f4F8g4yBkVNFv8+4ae/TvrhOyU
YEvW49CPE5jInP8k64RL/Hou2dSLW24rZR88gjgh3q08ul3QQ15v8Kqz6GRrNthQxsexss+TqR/2
5vpRFc12G36/IsZScni3Xfy9xjRv01YVPgj92JkPtlF+zbMFWqX4JJPx3gzGW1+QcJAo6zEYne+6
1d+x2Xxb6m4rIbX2/ej8yBznohxIYejkl9Zi4pDUvO5s6X/gNebnefdhkbhv+itOHeyvRH9vt++X
qXpc0sTVEyQe/VaCbdUVBV5wr1cZcEkPU2Q0e5rhiiNVWOan3i7X2zKHTcl6dShWhoSWXvgKJiKc
rISNZSJv2JpR8AOVyCsKhJ/oURQbPUmbuNVZz5TY3Pa2FVsuMica6MzT6l+nuT/saOrdS0V9dT94
1m4a0+mhaZRFtCJOnTbJjzgDKEtN0uXbbA5XM4HWFEVSpO5R4h1bRqNFZo+xR2rzndkLOxp7NDQr
XWwhJ/H0QonCi3UG3qj32mca1McYiILsC5khg25Q18aZUxi3HZjFLQ3xFNtD0OyDRljHcfXTrWqL
rtdR3wXacEVasL9P6IWeOA8u1o+k1MofsrWL/bi1Vg7mio901HY6Yr/I9/J7iSJin9XNYzbYwRmw
15fVFveO7MM2NQY2fXqJSzsvUE3o5cHr1vVis2icFSr5TGfhFOpzMIfdzA3SA3qvQcC1w9jnArSp
Q1I0aadg6h7Spdbv1kkoQnunZmdok3ZZIiz5Bo9WHJLFOvD7BUcQ65EKtI4TztQ4l3ltn9VZ8aJy
rb6pgiS/cBp9NOIGMPGQ57TjYbEvD4XID9OicK7AIDtnTpD4cKP47879hWbjvFqz+85szB3lsX3U
ZcVuKDQ7xK6aAQb4IW+g/UAwxKFYyuAsWM2vTdDXsdEaKyQ1whyyj+udUVk3zpoTsDesTdxAGoR5
1rdXjkbi5VS23a4VYuWfnGGrthWXbMEcZfzktXCz9CWdna9yGSrkZuhL2Eiy4Ui4bnu70kxKXyuB
gJrLE1r4Rht3kNtRathF3CPQ3qNL/d54a/7V9LXPKqusa0vm5cWaGfJgCs06z4z0qwfQ+aWDRbwv
F5pEM8aekta9RMbCSu3LHun9Do8LxYBOkamo8URz6hNxFWA+e+7mxDsS8whGS99aDBtWnmm5aGJt
McodpmdKjYV7nRWG9WnIvYKb49RnNeqliFmpuEqSQexL9u5vXr5WO61DzEaTXb+n4+2mdaqB7HNM
uAVtYkfWvvQBqv8OnV3BC5pW+35YjlWbHPNMBaFwexWDOcg46QXIapod+76eCU8la6ayzfLKGYVz
MBu7vQK3W58WSPInWqns22qB91J9hpJnQbByMHNRh15wK+kUO0c21Ye1s6hL9Cr2GCaZH1emlxzI
tKEG09LGb9XsXLtGTw09GYpUkrRhYi6XufIe7MV6sS1pXwSN8g6y9cedU+rknppQ0LcT5UURMS17
q/ftg+4C9StinLqQqVfuZG7nUMdz9zLNGmVZhNo8JYn8XC9b23DW0EydC/qF0QS6TKJJ+5nm8K+r
WYsro/TtI5nGj4VlYuRJXXkrrTG5aqWRXrIEYXqYkCtguSbPHniChr2gJSNsMW/8dfafSXwvDjnP
6q3ohLgQeVPdmLRDRB4ZbFHiOsvOzMsymvLGiMyEpmRVS1qg2+E1yTrI28UDXrLJwbKZ6ACqh/ZL
J7LnZeMP6nG4GxbdOGTSsc9rZ0LHpOnXQ6o+kRj+ODtQu+VYu5FKRHpZVl12LMFm3Ih4LeNOWvp8
gtg1zhzOcTHs8fyDblzvHE9MchRGwonfE0bvMZHV9DRPRWqc0cbOkziNhAcNWbLE6PKro+UJ3mtZ
000ays46YpxcDh2mXxN+CXMLboFOXIvO0TN2AQz9bSfGJ29AWLevkhHxXJdlY4ncbNA/UQE7c2f7
5tUWY31cSYPc6UbiFRdeSj0nGIWf5NWLOSxmnHd+e76l3RznwC6Jr/IS7xtemnZvaXkST0GAPIOZ
Mt/Vg9WfUqensr1yhzhpU+fSt1CtJmTvXdvE/x/T2dbO0sTSrTAdze8recHzzvHH5JP0RoNjbjYh
X1mEuko6SPIBT/xtWozGjsf6DGCywLAo8RDoSFv3mt6u8ZjN5j51STvb1SQnxjVOW2pUneCm7ZNu
u2MVGh4VUw6N1iNz3NAKWn9Pdn1xWYogeUWsM930iauCvUG0+spbs9fB1ehYLZQKTXspU2oxidwP
zbUKLsYke1WaDD63vQx29MraX4fJa8/N0VYiJJNmPDczuOIrMbrioOh0JpnfAIRe66m+FuTlfNMW
qaMfU+txtqd7s2uSE1L/8Twlbmcn8mLdiWD8kdVpBYZDyL+L5nAvK3XqPdCewiqHGyLHg7106keK
kMtwdskPZDcg3HDJGx03SyXiBnnDZaXraUyCm8sysSjcLFWg37YaVt0SFSEyRd8fYktsEhv+/5Pz
U6Wqr9FIEHBQd9eZXPOrUqnhbCqTC58d6JLJoMBN43CAoM3nrAB9LomPqNS9IMh2r23aztifVnmV
BOUdrog54oVILqiztR4t5o5IrE1z7fgdcQCjc6ynss+iYlAExw6anh1b5fkXHdlgZ6VtJK+jByAK
RNyeazLrCU0QPR7O4jWXPr4qx23PO6MKPueSh5Qlm5TrLJbj0vUnvRDTfJfrqBgiP9WHk09w9RFa
ANIwsbIqqhpp79c1K+JVuvOlvWmKTffVrJAFhJjVgz2cz83iSMj9ypBePOjpZZ8hxqATO4ilS08v
ErIltEsSTQrh2GxJrnOlegftyaiJLysO12O3tu1RYoQ5z2YUaSnivEd6ZiFIhd9RUzxl5/g8BvDc
YJxxzvfUwc+a+GZXeXKuSlf+0GaAN2IoKHk2sXJfKgiFg+Vk/Z3tqtuBkB6qxdN78uaaM86iKlo3
I35goXXlGJmGjkIGbZXmcETp1exGeFv0uG1x3hqade2rLYVrsOwLcH95oux2OKyOd5MnBoDmTOCR
7Zc/HBslFM00+tHLmmPpW/l+HDUkfjRuR0Rc8gIaSxsju1wiNXXNcSrQyxlz9VhSMHOR2cnd2vTe
J1XT+c7y0pzsyXxpWtWeJMyg69TWZ4H45Dad1mOVcdlW71/6FM3a2gPYTEg/S7A59rTi1tMme5eL
abwd/VGysa0+reCiImBwZPOU5GawOnYdvb4FukqVXjRB4f5ILCku5dybn/M8DR79ISGoo1iCaE2V
P8eiaNybDDH6jbKWrYcrnbN4db2ASlCFALvJC3GOx5R2qbz4Qgc0w6Opqtjyu5ye9qq/MpaUgVCr
0CsN7U1i1J9sqcnINBo9nPGzHqzROaFByu9L4V52lawi4hJ2g6dVFwinvhQyQyPoBtUZsTfTviV0
MQoQVTnCu2ely6Oazq6d47GTEbf4KnroCk55L4i2vtbJ8GlpxS2gtHdZlf534aI1U272qQ2yJDRS
8xIv2yfBkH2q8+wLdR6DG/HJCC9BIqwrP4/QkDJN1jx8Ssp0X3aTOqPItoscA1VqVTnjMae0Zl8v
C0G7hVlGXodJaK3X+75t/D0RpgUiqdmN9BSYIbdv+CXRSC79pajITRM48KKlZge1RxxGdpu8aG5O
S72c12hi3Fx8xFjYacg911PCE9nAwgJRf0x3PdQTurdPrl1mF6WbaAcH0Cc1XLJWcN7qUtaXlVPV
Z1SUy3BF7oWxvbYZRn3zRs8R5cFO23sFN0ZDynDEbK32hUD3VOG8uFOzeLFIjgxhViXHJi8adLi7
GQ12pFzrNFWDfgV+rMKmXq2dl3rPntDkce7z+dqu81OhqmGfFv563ggbKVKj9dnFUjlxo2hatmRP
608FdLt4xm3VskZS/B17tmZfiN6qb7K8qkNjMDfZUDWc5OyN/l4rq/ZxkJoeNfmKkGv2X4KhfVyr
5pverSq2Og44IYaAGaxIn77RE8/sSyL+vTmkYxtWvsmDOjs9qbc0sp8t1HrDUZpjvFTDhMLWtsaw
oQz5iI8ErZ92XBrRougCMhs3Hazg0eOIuSbDa1rqzo5MU5ZjQjuxfQwOe+KkLXEv9adOvqKync9I
QUHPL/L5SakpuCYWIviulesaD31LQRoTUhjIikBRI533c9nWh9yx70BncbgJ67Yvg2/UKt5XQ5ae
7Ja3IV85Rg6Ld59nJPYABhpf5sbNDx1H8rl2HwbqgQm6y59JClyu9G2l84KqCrMC7g6d+biriZGo
N/8cVeyM+rD3tUEIjUAkaXrEXpvtixzX+r5M4dRk4+hUZJfXFS9fzM6Cvrp3yjOKUpMQDu6+6sbg
xGd6cpfPFTU8e5rNrzmsm3e9Nx+UWzVrWM/LndNi0/ALTz7RWcMp2U/dw4jC+aAPC23g9E0d+GH4
aoSah/3KeYnPN+3Rhm89crywQvRFbObDlhPBF9j1aXES6Bn3PEA7NyvKQzAzAuvzhTKrYk/wcBN5
yV2wlOWlwuYMzJguoAHuQ+tVRzsd+NFJQ74gOk7sV33TLrEursgE7vHgap+ZuceLCULrrG7q5Lv3
093gVyPqFgcDQSkf+3I8eWU/h6JFaY3YGbsL5/NYc5Q4FW4hzMi2hP4gtwhsGDLtcgXfOBsmQ+5p
uaJglrPsDzT04vtq9cW+x9XzD2n8H4GEn9qa/73POX6Tj/x/l5t8+NFuicPy/X/q/8HI5I3T+D9D
iGf9j+pr8/IrhLj9hX8gRM35Fx0zHmHX0N94P5Ex/BtF1Az9X8BpCAyRQQK1I934bxjR+RdUlrOx
woSIwWbxt/43jAjCSE4QOCJaGZIOtj96l5z7T471nyOT3xIYZDEjaviZ2Asyg5N7+wi/4mQGHedS
Lr2IOtN8QqKw7gOBsLxYa3aABqnrL3fm5h8O4dfg3ndhR/9cbwsIQ+ewIZjvxYWlyamyIYszkg0w
e6glax0Jk/awCVRqP7jTcAgSAwLHIlgny1znS+F0bC6D3Z4JuLzToOa72RHlKa8AcjQGkl1RyeY/
00f8/JyOvvHQm/wN8cc79oy0oXWFaRFR7vXPXauyU2Z1AflmXfcBa/n7LwAPH7hcjUgIeNJ3VzJG
aQADiD6agqw74AbjOFH43m4q/PYZZfdH9s23wPH2zahAgEDaRHZYkd83wudmlde9ifnPLJWJB21l
ri6bPLKycrkkob4ny1f7iFL6w5d0MWs55EeByFIh+vYxq1AKycrGcNlYnkY6Dky7kGUZ95wljlar
vf79MTNB2X/Bqv/5kjwipH9h8A6I63l7PYIDUqvKyw4JeZNxqEeX/5AZJb6kVm/klwIiMQt5gLR7
zv4GNbVr794TIu28eHpbBaGyBONJivWo2bkic6gB00ZRsFdAbcYJtqNPQKzW90w1+nOXO9hWhEnY
NWy60R3//mX+dO+2WHWELZQJ0+309rv0OUcw7IodwlPdv2j6vjzUTHQXdUqIaDOa7u7v1/uHRfxv
/u/n3UOxg+oMbRAqkfetmavjDlZXiRJ5oocHMS1aCp46c7zJcx2OtzRkfmhHphhoqjk9c63K+jK5
bXDekse9hLpNGvOVvfiTExZr0cBY+Y2YiNdz85NWpCQy5/gTco5kzfLDqjvnSzfaGrMlYubLTNap
xEdHDM9BZPhlS5kW1q5fjObz2JvoNbBhZvMh85mFohTJ1mVT9vR6eM1gnoTVp7cFPXreFooNY2n7
GSMTcTJJGvp4DO/mcQXLkZP+tfMXBk5hYETAI8ikCVqFXH9AK2TurKFZ1p3ZDsgCJn3GcjfbQ/c5
IJmeohtRpiok0HLad1D8Wej2xC2Ha5GQTsbwrX1PsM98Zk3DzMfD1n2pxCpvyhFjb9R5uXf0Ot2+
XTk8FbtJpfpRQjA7F/lcV09tOwgTY4befUuq3n+we9yIcZ1h9lSWRd4D2aWDHW8RhGOsVKJ/pw/L
fLJrGoZukOpYXpwtYBuhakvS5qlVkvhk8Pu2YVrneYZ7qtedaEKIlmHYcgy1a7vC6HaGwHwLWKay
S6/xzIe+Fli3tBy/WNgGoFCR0+A7oGdSyTpi+PYvNbOYl3CdyswjSCn1qTebhObFuVMCdNv4GRYm
Um98UCYulyibM0T/45DbT1LpcA8TpgMZLVJMzm7B9Ptc6wYSlDzF+5pXc1DsMvCfZA9FAfaWm4ZE
F5R1AECNL7kTZlPYnJKU0kOqlW2bQW0YOHgMEn9c4HtptTMFZ/lYM9y8jjre588qV1Ma+wRA1bEL
GETTnGot/tnWm8cACB7wmJzap6rBnhPygAPGYq5fVRR4pXUx1OM4hr5ezI+9UHbAPBlQ+GUtuiJt
E0wi7INi/kqYH6Z81QzdDU7IxRVhMAh/xUu2ptnetrv1akHK6m4oMcttMc7VIRvdboi6hPbhaBpa
OcYuPNbRXdbF3QO0SRkJp9viKnJp3JiMoETBExMdhEmSLeluzHIF2FyVr9MqcK9ZxlQ9Vq6jbtxV
H+st+tOiohPQ7cqsGgDLheda7TEJYbZwhq66FrVpPeiKxW63+KY4y2oLs34qdc4rkwqmfeDOqojV
4LnfMt1ZPyHcd1go+1FK/DBN/uJNo7GGqSGHpxLsUUJlzO0Arm3lU+Tm6EMIveo4CUpSDM/GdMVi
7y+zQzlk4WPWTYtMf+WWizwaBuEgGFyU8YpvCYVeT47OsBvGijzd1Vv7FgjdconwcQztPBt8A/OO
nUA/zA3iuajOcifgENXwlmdObl9Q5kyY4sTpS8aa7c5VNNRkiEZYYbQhBk1HONg4mkp32JEchZlO
LN8KC1sZDGaX3wyaP8zhMEo1hDmpjSp0OWd+MTVQtrAocS/GTWsq3EBdZ0f51AUvozHyYZMs1z41
Q7nc1kp4+gFFNXJWJeqj0PXkbnuf7YOLzcWNWJmmJ80WwaNceYlAFvLWCMelUeiFWNeI1wfN/hH4
Q7ayferqvJsNJw0zfzHtMMs6LLNKmYxV+MXb+3wYcXnlY7up2xdTXpTVgJ1IIxzExU/Yu1AbitXA
nZtSRj3N2g/msAJFF/iWXxz8vM8D00J7UJN0hrOEVzo2UMM50WBNaBgGb8G+XpTteOc2UKI4cpp5
3KupAO+tfA/Zp1KzPp1lxN1eQwQSrjaJIjAix8t06mqdbXk2MlUcMi+xhhhrlPVoqt7/JJZEHw4O
uYrPwep11Zk1qK7cGUqzv1CGa9JCW9ZOv6tNY20ww47d5bD0nNjRzJY/Mi8LLnkTxTN+zfa7W5jU
zzvkio2s+Ji5YW7q6Rwbl7acMzNl15hyq3Knu01vhizJzsvqaD08mybM5xEUFf2qpE6wGDpO9VOT
Lk1kMOJfGqNf0S3PgFPuJ9eRVuQt+MRf+TlVc6eG0jHixHbtIS5re1l4qFLzpUhSPCQ9zw0ZBrX3
sDkpntfM02lw0Iy5jOZKIfFvOR8MyB6J1gsHAIMvvp+WiF5wp1+D9xEv0YALt8dkykkmyPUF9IV/
CwKO/mm+EKWv6sgQifN9At+vdsnCyxCWnZvAPQiyDOkempldQM9T74x2rN5hE9MA5Wd90c66qV3A
ProZ42ZntFZLsYqGYTop1uaicJXUdxwg8ooPtCWOTt6arRAoSG8Opt2W1105Q7Hg3K+0MFiS5GFh
MpXR3MD4EV5hVY9sWgMrr3Iox2RIBKoWyfrNLRuZ7XhCl/t61HGiz3XP9r3gREj3q9taEMatbqfx
CDza86dui2GvLjuCFIaasJel8fKzGtnOGnp16X3zvaS02AOUIC7DBtHlietJmOe3NS9aN8OGLKvt
KzA19p87u2uzOK+8kmD2jD4XkLuFlzKdBj8cZLt+geUnBdWyK70O7cWzXuspoVbCzERJ6JNOhmE4
alXzhKhEKwCmWv+7QTMfZhLliefJGLuagLLFvsMqOFThkFvFBbMVrKuZTMZ3r/P0H1uWaezpDFCh
LqfkNZ38llgL/39RdybLcSvZlv2XHD+koW8Gb/ACiJ59T05goiihbxytA19fC0qzMjHIIuvWrHJy
zVI3EwrA4Th+zt5rE3O9xo0fPjbITOKVaRi1FYwFE4SETJc3Y8YbSpsEKUA/WZdhLD2xmjOjucoz
RT9XKgla0DbzZ8dW5JWbKHhRLdqOYpWAZVizwWSbIm34sKhGvMmcqNon9CIZTVXp6Au63uROV0r/
Cy79/GxZsXkHaGc86kiv0TDrbQMU1unb55GQFIAkcdEHDDct+9w0SrPdpbM1Po7wTmqfG6ee49Uk
CUNL3f5xoEj6IXuv1faxmLO7kF4a+6re0Dsdl/z20Mw7cSYsJ30CflPVPszIdqMLIotXXZlhaI4G
6txVHyW8WGpGe6WpHUTuZAqQjeIu/w5DBG/6HfZFQVGkGbXmp4OAltIxUrydqynEzFpM86OobKUK
Wnz1FyncenvVZJLAip4l5HEcJZH7RppjWa2GsHLuxAg8ZqXL1rYSvMxWFfsMWFtvkzITJAYlmUPc
vUbz1o5tdod+XcVzqvW4/FUwqfdFDIRlh7jAemLROndxTc+H71zk4GN3pBJo0i1KMnwa4QWmmtgE
X+VVwpxhxMq+UnXRxZsQtkG4hhYdwQ6O8yQ+qLlb7QW24GSrpIpBGx0Sx5MyOXwQbfrQhs9IDT7K
VOvxmR4j2Vk52Jlf0f/VPRDihnZ44hXpqyBN1grcBjuWL2za1X5SiORoTqrMCf/KvRu1F7a3M1ud
IZeuWu1tF/I/9BlgjvfabKW7Xh0wMbRmWjxPlaXfoFv13upCne40p5vmgIGGKrGyJxnlV+3M6GoU
NXwO82EwV3wIaG0auaJHu4Sg0Os2qXCv5k5BznyqxsaliFtT80M3TFXA5xH7O07t8T4p0duBz8XR
7ndpD1pCpxAQWEg95QriJiWajbJjD0GGLclQlOzNzGjWr2bkjNeTFuoOz0kfDnVTT+rK6Qc3o31t
Jd5WMuOhTCtG3GkZsy8PVUk9X6UKE1mqA6d+w2wUc/TQdBRE5NjN02rJoNnTq7R3cFBa8B+uvjb5
kjA/x/2xq7pe48n0/XAlp5jqHOBVzZFVtiYjBL2dLhV7HAZ/wp+nXBPmYZAWPsdjwZdk1n6hhCGr
CyKXs6pdnTgc6Ff0FWQRMk6EFZe1AXLxeNzh50PTDhBFru08pxnj9KJ/bhpnMiChqNzTkM30l3Aj
JxjMHvxGnWZoVrA+J8q6gi5nb2zCf5wgKkO6OFZWTo3f6VnJWmrC6sdAMURDN8zCwfcMdmZmWNrY
+HkTO+epaJFEOYOU7ANUhKvGQbqOwbyRGQfx3ADDManqtZmEE3Zw9LSGj6qJFk8OMd4MRiG6c8eY
5t6PvIbPaNYOIGH43lOV82+vwsYaQ2wexvDLjkwD7VRBC5lquOARSmwMO1mNTR7EDdquFaoDTV0N
9iDv0EuPZy5DX2MlqfX3mVZP2WrgoLwX5cCCC/PavOkHOR4I39MeBw2lERV9AXUaloF8CXUdblDp
qmIzC+pB2iu1ziiZSQsHOD7V61ox5XXogGVbWBTOHc4fBPsSRWnlA+2YwzXmD05AVsGe4yvUBZXP
pETeIKFlZ5sTU7uKqtn61WkdZb1gXrdiwFH89oyu/ZnFkSsv0naun2EY9dSDThrFW34m9N1KVHVx
3UOeeeqbKXF8l4kNOExPQ5GXNB6znlhteXOiSl2ywPnmMvk0UjKRwraeH9uuMeVRbyTdujaVxoWW
gy33VSNlJ84dRezmZuI0J1n29go9qxmuW2peje9bUWwIjWai5UGBlCtFTs0DmA5vCHj42mXeaACF
rKEZmOy2YMRqFXAiDVHbXLQe6AxngMtnXhtVyGkrG1c2/3cZtYlWlXeZFdtuUMDP+ilyzTuXadmd
dUDJsQeLxp79Kq3z59Fp5PUIbeRX6op0AXxYYXYwBvhG/lgMIEMqKtfzOVr2lDFMR21NnbQcVJDQ
MPHAr7nVBRMHzynzdqdOZbLvjFa+eVBpp607Nb0dtK6SRPTzNVoKHqlBr2aPlSuqqhLRI9WR4Uvh
5p0/5NqYrZ1w5oYKTXE4Ki94GhNxpPD5O0XGhi+ipwZ0gpV005FItouZEZMSZ5nZj5m32AompS/O
ciXibsfxkFzo5mD+TpvJ/NUmenN0E8cZdhRvnODk6CUP+uxY93oZsV/YYRGGfh2X6eVEsQC/BwFy
60MhifdNxwQK5r1t/hZZm/aB6WD2e55Ky5TAm7FeBUPbqAd6E1Bymgpj/qrXCkpHmaXTHjdRZnJk
tFVrM6SiBkuVwOfb8mXN8wDGEDTaeHYTd42lFJuFmXT8qghjqa/CcAdfDfZnpoSrf3Z6nIoA3cR4
kRnZ/CK7rjtrk0lBblYoL7mKe9U3ZQXTLZ680jhEQhhUBXw5O7Ks6kYcMtLDog0nxvpHU3bQyXj/
Jx2vVwWBoa+LyL0wmdLeMn12JtweY02boWjUt066ZsH8aDkmV0aMcKxtK/z3Wo4wPWu09N7qRvOJ
WCZH7otOmL+mBA27QL9I3kiOtpTTVGTXLD7N6lYVsD76L4ITCIOaSTlmbML811nl3jMCKrxtguS4
CoyqZ0tB/oe9kYZqztokoogJmTG4SMeyhDs+oAQ3kEFpUGBivJ9d2RuvAHGKZqVXZlvuHcQ6Q+Aw
4jq0WdnX7L4oF1dllTs0+kOpOjhYPc3bOCMtN+iJabdFlAI6sCfvogiaQhUX9I9jhYZnMVlE6Mzt
Q+i0zaVIDNH6KAXikA6QXZqbQtCh8Utcfm+kf7B1zhR7KVM6tb9GxqrEgR1l2RMWjgXmNCJU2RMN
SPePhA1wXWpfZ+IQpy2l5MpsOF+uLIRoguqwSMaAP3W7yzGtrNdEa+Bp1YSG8DEs+/RRj7vSY1Rh
Nk5gFyEMqyialIolqVTZFnv0/HucUvdsprRvYdEkxSufOHnWaoUdB0tLErUiM02gnyINrQCzAFEl
cBHKwOyqwoM2g24LpaUZXokmp7KJUt0VB/on6ZEDxdSuCK3Te1+0JqM/RCejQZwwPQXU/3Xb+V7t
JZT3ckACcCv5beVm7BUTR7WDJrpjGhgIw+1NPzKGeESHpQ+vfH/7buM5enwuszCy9kWVOuU+rXKL
Cggah0WG9rIoUzuPmKNCnfsv5EKaWnYKD5cu4lU9iBlYVdRd/FcZZtNsFyON8LzUc3TCsbNrcnok
m6+bxp9MFdioDcuiLQDt8494/C+99ZSFnPUEDfdatSFzzu0IEQqlBkA7ukhz5617p3G+ccMsw6nT
PrVBW04DeMrsylymAH9d1CjGuNZ4BejrUbr2A2UJdCx721jlqwg1ghAcPlBh5uTftMi191r4/3TI
DYdJiqGz45mnEaCg1JZmSrrs1fqoraJ8zGkCu7V11GrVOFOkTmOAme2qQUVyrGhFqz58rDogqqL+
5i6c8FH/85dxMa2DQLAwW5226622oEndcBtUJ6tvMiTXgT7QSRjl/KsfxuGsUAxsfXOagdXohv1g
onn0TJjuWbyUrQMj6zqqdbR0jrhiNqPvAU/Q8zVK+58vE/YNgxmUpdu6fnrfbNG0pPVUgpGTYtJT
6sszRTH6oE2d7EIUSngbpvZ3+P3PnhZmDPgCjINALpzGDQ52ErVRnwhE4aMBbnOCuDOCjN02pkjX
qpKHe00XaDmZGARJiejRyEFQRJVlfjP/XGY1JysWNR3OZHi2PK7TAAXFclt4omReQXrQD4note2U
uPLWBgf6jQdiGXF9uBRRpd4fcxqSxfcvhw6dT8GRUDMCM9wjsh6wgjHZQF+/959eBT4J46llfrk4
Yf5+BVsrbjEVcyA0gPev865Sbssqa76ZkX68CucVj10F68kyvTwZgdFiplkP0Be3+lxtSlC6DJCZ
TX3nwP34ePDdLnfMcIBeuNbJhgLQDOVo3FU+wiQNMwE/pIpMOsndlPzjleDaAEe8ZQzLbOc0QobQ
TRrBsUfzhTPLUYHBtkdooq4b0YpvNohP7p4DxoVdirAazELLn/+1TXoa6Pm2oEjna4iab2k10Ecs
v7nKx7cMIYNGPQqTDaMvrpX3l7EsV0HcyWVUG6RXWtMd5ovqvsrBQGBeJQ3nxFAGZWzNa2KCKTnq
ir6LHtrfrPwP3yKXzheoHkbcBABiZXz/F4kce+Gvo+xRBpB/LiZvvy5L65jLpiYbB2agEZFV9PWL
8OFbxEUxTXoG/3GY+Z0AFZyR4iRZlmi5HGCBQDerUChodjpinlvdjraD2uEXSBhsfH3lz278kouA
08nhQ4hn8/3v1abCsJSE3xubhgOELvR84Fho7ZRCP2vIPfFHeAsXqd3ox36oKOJTh2FoqMtv1vRn
N541hiWOm05S1PLV/GuhaX2odBmHLT/DOg9Lszor0mXe2DK1i2hZHGaVzPuvf/3H+w4biYA/tgU2
VeSY769pc9g2SkFnjk99vYXYJdDOqdahTCPPD52q5VhtzAABo/KbJ/7JfbdMfdHMAFNYcv5OFnwX
KkweY0SkpGzT6iqa+kgDh+N2GSUPEppEMGXgTTsli9eJ3TTrqDeLgBn2dxz2D9sWuxa0pAXCjhH6
Q0K0TN2saAq34jlDIYShKTlLU6anI5TFr2/3h72ES2Gqw6JlUmyAf3l/u/NRDHqH29bPSjfbiTwH
AG78wwAFKhr2xuV1wlxNvjrflfdXmaDZmb0cS+pZtUFdXyQ3UhH2N8v1422DOrZACbDJI8A61T51
Gn7taEkGrGvOkUNcZNvYzNAvDMz/v75tH98Mmzg/D5wSrkQP2db7HxSmYoh7g0shW1X79VibyqZL
XHtdpDYtshlmj59HbfZNnODHl4PvMiWAiTeevdBdpCV/vZCJaJS21IfKbx0lI0sOp5fMw/Js0Mbp
rO10dYVpFHl4991u+HGZLBemHIBfxF5wCgUgSFQN3a6vfEeX8i73kHpPhvodpeyzqwAdoChwyRzj
R77/eVYo29qui8o3C909LyvnSaZKff31o/v0IuDI+BUItfQ/Zvm/7uHQUwqofU57zsjM3aiJ/GqY
q2/hU58sRmIoTLR+NmJZvp/vf0tvyGYoypCYSqc3LwygjZuBmuiMBhJhAsy5V5rXqBu7NeNr7Gap
P7c9dGjdSvUgBui5Kyw9ObqtVO4ra3B/fH0TTsgxf95ICgOLECvHwN7gnLz3YIlxO9Lp8+vC+q2C
An0GW3pjj3N1NDz6DEAhKx8sGT1+Z3T6c6hiuDSdfrwAqYXC35TMBLV0fPz67/XZAgd+v4TrqJQf
6slXt/H6yWSQXPlFrRWbqILl0w5aFHiFnR1mMfyCL11stMl7+/q6nzwtc1kSi0aTIZ67/Plfi4L2
mkvMFosCqTwD7dClMxIukdVq8d0udRKW/efWc61F6omzHHjPyUvM6HJQZsAuvoCDuh6Q+gPanQzC
25FFdWTW+0OUeDj6SufC8uYCafKsfHNu05fP6LvTBMuSIgMkH9JB0mVPNjBYmPSROmbeg6mHPqpL
fZ1TeKBlbxt6tlO61ybpHRhYyB+10ukvIFJ/N52tUYAwDyHOJb7M3LaE7y+cKzSn+Ih1ENi3Map5
UgsbIBBNXwNREFNq0aBPVAjc5NgGXz+4TxYMgDcdd76LAZ+clPcPjknhpNZEEfhCM/tfFg7tm5DG
0NrqrPJmJhnoUUM9cC4NOndfX3l5TCd30CIv6U+3gFVzWi3EptrVKqMCv+DKr6MbqlsV4esNZYR6
Iybvu1fjk30LZAGYAfgvLn2Kkw2lREqkqzEZujkCwhuq7P5yKk3jm1/1yYsAh4A4QMp7Pten+wJf
mCQFI0ToCA/2Vi0NwY4VJZcuSQSXX9/APyGfJ3eQ74nBw+Msg5D6ZA3KzjLZYZrCbzot9jVM/XTY
pv6owen34y5CjTKqGuNqlXcl0ettMxYPWhKe0Y0Kj/ogvtl8Pt5hR2PLoQH056x4SjWqcxFl/VDg
flC0dGu2lJk14sVvXr2P64aaASkmx162AcqV9yuWwNkpN3iHMB7K5LFsaFQOZDDuSmS6F1XJSODr
2/zxiXI9cIMLjBHh+Z/kr7+2NhMTGtUm1zMXTEBrMmFnxhxuYgIm//Hi4VKOhxCcf7BUT35awrAv
x+GU+07fN3trqY9AG8q9lbjpN5f65FktJTJy+uWQRrF+chcztBoOuEImL0m1sQrb3GKHVb65yqfP
ClwIy5QiD1HP+6u4WqxmcuQHhUhneExWcyyZdPidXHJa7GzY/T88q7+ud7KbOVKoidsIfhVetVth
u1AfNDXdxLL4ronw2bIw+NbxoTUszbFPtpPGa8NR0fhp7NXuyjQdzW/h9R+Vnsy2f/6r+NDBe6T8
Z+y43OW/VmCkj7XUBqQaad2Z+6HLQlzXhXZRqZ0SfH2pk7zt5eOKBn5BhVigq2jMLYX7X9cqrBJN
VIdartR07VXYFed0M3WvahIP0w0RI7ZPUG5/n2FqC7IWZ/TS1r2yYxGSiFkLnGgihKGHwJypf1eL
ADeF9s0r+XHxLn9JFpWGLNuzDOP9X1LtqBvrnk3WlllNvg1Mwojh6Tcbzccn7OoU0jYpRhTVH3jD
jKNpHQ0O/j0Uhts4LPK9EPYcmJklvrnUx+MQbhcCPymoqXlpBL//QVXS2zn2A/yZyVwCs8tD50G6
CGsmrZPlSs0dMN+DO31XxX58P10aU/xEi39y4ju5Lvmh82RSTPt4re2QQKWI9FlH63aDFh658dUN
D789sNTnC30wh+OUOdU2jttoXTu0rPzUGZJ7qWVXKrKBO02M8zeP+uNDoBVjU2sBEaJWOL0zRCLI
Wu2Q1DWkLdwqalSd92Qy+HGkfNew+3gzPA5mrCm6kDwE5+SQDb1fZWiTZMAgPe9F1zN3NSDJkkHT
TdWVIHXtm5ft4zL2OEOwlOHFOSpN8PdPPa3RH4iaVkklzPYeCPx04zYz4Jqv3+nl7/2+TKCwM0hy
VR0WmXbqNamt0KrcjIwWg0HiYZYF4uyeeR6qaVcuKmz0McPojnuF+ePKyxF/ff0X+OR3ctanUgbh
qHIAXv78rz0la2fN00lD8ymjvbVX9ema9K/o9uurfLJS6Ogu4GqqSfePQ+zvq7BHNqjtyBAm12S4
gRN8TWe2eLJyPjVfX+mz3+NhPtHw7fCRtk/2yEngpx8VcHCZ6oWbsC6GV0f16ruvr3JCb1y2YjpX
NFDpH9Lz0Z2T5TFXNYacnAhmqTT9OiUuBzxPh3PcmcI0gO4Tre02nwJT75BR5FNPZNL4s7Nad4vV
P98g/kIIn06dT2bxd3XuZ4uKZbUcwEgj4vDw/pki0wwputolIShuL9uFqlBmzOvnViIc4W1e4AZh
uantHD05rdpvFvWHZ8B9YdWwK9tALj/sC2yOTdiD5se/PGT3ZEtk504bfocX/HjMp7SmPqILsXSS
KTjf/8yMcLeWD3Lsq2j08Ld2cbyF1IQCvSRzbGVnmbvzUmI5Iw3x9bqI5x8mgTjAl7p+rSQ9lFgl
d+5j1AXBn+Xxj7yn/3fG0sv6V3nbNb9+dec/6v8P3KXLQ/g/u0v/p0dXlfCh+1V2STft3/77X8v/
4D/uUs35N4U6nQFGVth1ljYbCr/uv//l/RsKKoU1XjteRd5a1nNZNV383/8yvX9DSLY4uCwGzOVb
+L+tpab9bw4a7MwEFVP4U+n9E2sp/bH3q3bBGqtL/cY8gOvxj+XP/9oJ0yghAWlmK1a9ITy0VDAe
Ml4Sxp7CKHY2hiMOXtNuVWNr1OouwWG1NuWLk6S9T4CPjdqmjO88a8JUZipxdo8OBDQU2pAI6Vd8
N8ElRvpkbUOk6V5BjpsGs8T3MrIRc11ukuSunQwz0EwQK9qwZhy6sqs4ggRAeGI07Hto6nr21GHL
OjO816bpDxNOrzIOs5UpaeCbbRJUsC4T55DFl3rv7SWIZFjBOqgWgI+ZvGl1IF3mo0IUGuHOfEwR
CxYzVkF1viTQIveNNAEhyVxixHAyOcpaac5HxcOWrgRFlqLSnZ6lhhgoxdkntHoj0Iw3JcryNnwa
JmWnZx1JVqSqJFYYNNFLBak5Hg9a/dJ10K4S98kGsYW0vTee+/Ktrnlb5eOAN5YBhG7sHK9AsbXY
720ArL16L/JiW7bjfZ+ZPxGlEUbrZffVfNAnF1xF5m3crDvLcREY5Nj5iiGPXqbsnAE3HaKhnqCX
w6iTEOil8c4cbwwZHsa4lA8OAvzWvXO8S4fO85ppN8Wz5stKXjZkuVBjF/02K2M8Bk58Lch5pxu+
UwxnK/TiTJVYNVLvGgmf+lCxpd9p7CjnKjirrtNXStO9RPzQVlWftA75tCqedROZdMYG3NymiCYL
cm9X0EbIbaIdgO4I3V7YVJDB9LXjvYL/PefjfOxgdga1rNftPB4s3XSDbDL2A0G5A6yRB7xMvhgL
yoJUBeLlVlfNFD6MKPReZ9GPv9z6Efn4ypLTjyZLgyh0r/o0v2r00c/FNZ14XM3NClFB4BkyCoqi
XtqTDgw/p5jP4Byt2sa8o6RvH2Rf3k95ht0RKsAuqaZ0gxKJkZGq5qu+0rbS0BDQ4gMANmOV95QD
61E7h5B2rdv1EUzH4JOj6XcuJt7Uu4APi3Q3CnC/7YrUuobB9FBV3NJJwC8/mARmtRl8CM/ejlWx
BxyH8u68tvekoAJJRDodmzuJ7j1S+lWjF/cui9ty3tKo8KvqmDnFZUvwwMqoA9c6Wnq/mYbhqNvE
rXntnR57t0n+c46O0ZTekyzKv3puG1m/ppYO7OFlLl699to204MR94Gstr1XB7GG6Ss7UskB3674
+2vTEYrsK9KrlSoFgKP4OmRSERqYkkQTIqsDmQFqdoL9UorkXkzqFTEljxNaPnWGOUQgpGb7xuTB
GZILpfAA8zw/8xI4XZQtwo6ua2dvyHzvhIMeIA7eFW0FOU26fMWRLOIZi7AJGXKHAPe3TJzkCGLs
Ssuac4I9f49J8lI0fQz1Nn1C/uhwQlDXYjAuPGBuOD8Q5pepNf3UyBR7muvavR7zqtwyeelQrjFc
Kg3tLjaHgerUbS+L2es3DammmDk0Xi0SRn3iykDieM2V3lq3DQcTrDznmdds0zwtf2fzZD3kzoj0
iOM33dXwzjIy/n2yK6RfJ+1NFiUbqyXLTm13Q6yc95kaNNgPG6d9IbUGbmGB1NLSX3G/7vKwOzaT
cht29F2cdLGS+mlUdmuJiH6D2rX3FXcinq13xwCmSuyLaB2JH6HsEcmA8KsGwHHG7xFby5ja8qk3
j/jn/bzuh0eXKKE1mM/4bQxHSUaDpkACayZv2knMpMyJWt8Al1aTCKu+jH3mnBErHcLidqt10naQ
/6g74XizTIW7iC9bSwlacZml7RSkkamSF9lFgFrEE2Ogu1hr1G3qKS1filn9OQjX8L0qNxFAiWlN
Rb0W4hG3ylPq5BbGyaemOCiN596I5K1uUT+HiC4zka4mXrJ0N/By1BgT7EBxLhP1sETX9t62M35i
oe8iXg10BoY4Tnm1L6LhBRlmHFCK7vCxYV1WNxnLsK5YsgbAVDbuqFwbyeRTZq44AQchWXGVNM/z
kfDQcMF+MkFWp6eW/Ux3lGcQh4EjwExB28m21lw56xydFiyf8YZQ2nU6NmdAFc7qIr2JLfvW0NQo
8dW8yo914V44dfLSSqgycS/PXH7eQDd+aG4T/QxHR88hmEWiIxab3WvXjJ4xCAcRg9cwcYN+iQa7
FeyvQlfxzUQvHI4DnYg7xvzEjkjmzd6lh9gTm0nbnLXREz6iFwUWfywOA1oEC9dGjxJiIH/cA9MW
Ow3A5ehCgHlwKuXckvlzgn7WFvdF3jy5Nf44dsEj56Z8NUbGtC5Vp0GqgDmDyhoIdedc2DXeSbMp
iaZqsDYxxl21iNyUMbsmEq/em3Pd+UUUzbsa7lHhXKB43uIOwFUcEzbrrqqBp8xIiHTcTST0wHXp
aKUWiVdxnm+RER5lKvY95qqoptBgDu5b1TDsvbIlcilPp4DY5WdEpndgdwGJ1UdJttxqLMKgSHUf
w9mZMtsbrOPDbV9qmzhz33RSZQM9Mt8623vsNA+TZtQdTN58pNL6vJqLxt5MOj7WUDHpTKCrWnml
i6QPl1r+LHGDrSYJGqkA2GOO+ZMWTXIvBcoKoXOshWyP5pYfow53Qqb7yoOs1CnJBtXWOnWaJ8so
7hQtvNYEsSIC2CYdLG81JEQ/E5CdbE22KuJbNwzMNxmBrt1sHGtbbuD89AhacFChOO0fIHTsgWRz
80lUwI7AGEfVqUzmap252hGh+yXJx4xqca0BTdoKh7sDiMYus0OJHD1f4pixiyXlluqg6o1kz0dM
hzwYblLCtWdiJG2ZXFa4MGl8/BqMZlV7TuBNyTXxX7e1UVyje7/UbXmjxNVaGmHxbHDkzXv7NhPd
s6r+Lgpj21e/CY86jO0RsmlkETprlPtR7Tlcjpjv822GI6LltVEbnOPncX0+uNg3DurwoPFGhyX+
3YI5/cGaHkuvXAt12mWE80GAKvGSTPBxFe8BkJnvjj/awl1bjdwARyOQzR8I8+Bx8uxw6avWXQoi
r6wks+OYz0Xxki4FXqeW+iPwvEAPLQTmLrwgQLKunHY60l0Ok3AsZzrjQ0Lkdn+LlMNeJ4RAVWH6
W3V5lfrsGJnjWVKhK3ea4SKN95rpMN+fgP4W6oWUIkh682fTC1wXqrl202qndcpGNSJ23XpX56jP
9DoJhFVqvMLXdqZTvsnXshZEo0B3aAbFhwd90BN7T2Lh4myUG6CA9/A2150rbrT2XIcrNsf6dZ/8
dlSykDU8HpV6aGP9YMzllafpCXRGYlCbLmOf7x9EpFF/dMDWQ21lNOG6tMZNnXgP5tDsE0qnCwWR
FPblkA5zxsZpWorK2g8zYMCFxJkwoXTl1C15FjBS3E2n4k5vD4Z1Tu6uyqZj/LbD+R6qXLnSDNTV
cOZvPFjNOOlHDhWpfoVJgW5XcW3Vzavtql3gSZ6JLatjkio3OP9f5NStZ0251BsNtD0C/OrNInEp
tDg6FLFZHXIVgCVf25Zc+X6+J4hv5QF+1at2b2ReEM8gYZ3KPSeb5KA1zUNnznjXJtLQx4fM0c/z
RDvynQCJSl1TqUdhwIpD9Y3Zeqcrulxpc3+UrcCsYBI2OUCGUmyoV6VubuKYqT8zWFyzaXwUtroG
ipasZntaiUbzEXXcYQLaeSjlOercTdxyZVyovGwqi3cXgYsb0L7PVwB37t1CUuv2arwmVXmbmuAu
1cgC2Nf9aBNOATiRf1K6Ns92yf6fSU29iBigsHkMJWxYtMVDr5mgfiPdDmwt00gDxtS5UhRxdMI6
2UU6ONVaM3ZotQisTKMg6cLb3J6jq1zS18ROUt/jy2LHjatidC6VSWaXf5xCNnrqjTmUReABRJtn
1aSW3obgrZH6uoFdYmLoca6w9dXruFQepVuFV4rOYW8wcKDPndzgPNnPjVHvnN66k4py4boLdKBy
WZF1Jd1No4z40VUbLGk57yqcRUE19GvXiZXHGASiTzJS+AJd+SpVlQbNBRW7pmeXU+rMRBVk7T6n
UbWq8XRgqnLWZIkcMg9ff2OoBEjXUMeRRZZledUMIc3n8i1JrXXedHpgw2VbiyRT/LQofzBbSK+S
NGrfIDG1OzeHcKKr6PcSSjdB8LY/OqmydStSOxkK4ClqcyqDJGHe2XtnxLpgD4nwdElVOViDeacr
pHIz5qv8nJMWIYrEyuk/Br01NlXZi11i6gqGOqDJc0s8rjM0xp76Z1svGOQa4A3Tcigv3ow+qt0A
q9NW9nzZiWwPF+m6Vb3LgvIvTiAgZsObQ8DMiKUZHEoUOLP+yyizs3K2L/EXUmvysugkPjD2j9ad
pnD6q6BBzGMZX1LHK0HCYXfbdTy2cC4hIVhFu5kaQ/c1C6VBp7YvdaM/jY12Y9T6bmqds0qIdWeU
l5KVfcyS38J0nxu1342e8xtHT5CV2a8GCk3Shj8I5NvpxU/Xe4hG7cHQ2tsmN+8sWcSHcIp/Ko79
w2ral4qUQ0fpbxIIQL5i6pdE4+Jxne0fdcSroCbrCYL8LpfdviVK2KgwTidvBYf4I1LABLgvxLkB
0hs2FoC4Ezk7VZZyeykk0n7GtW1Fm0oho1IAXkzd+kJRFFzz87Vey3hn5C81mY+rSMUmlVjdJZJ8
G7ks1im7b88VS7Eu9DYvfOR+G2RV/lypkJCZyMFZ12UNfLJ/jRdPv1POIMQTWwYChijmeo4GHXLm
6DEv49uqzC9Cq72o9SywAFcQKvc2JHTK+fD6Mb6XlcjiQHR8rkHVcUAeAYKogZqnW07lN3k9EK1L
HvLkTD/oDUOSb5Uzx41+J5Q5Gv6YXAxXpTpAVMSPDz+eQz+i03wun9zZ2ahLPLFHtK4hynXZuE9N
CmXRUOksAhNOV/qSBagT66a9JGl3hQt/ZwEhMJYPiW6Lde5CM0BFxWE1guQwH3LT2zatxcrXDqVm
HNWxZ4zU31t6AdmycLahdDaDqwWZNgZJkuErNXyLUnLlsVNl9rRrQHs42EXpouiPcwrfJzFpb2gt
x2x8HFB6wbNQSjk/zKTaFbBc+4QvYVfve4OWhgxJMPYWSdbk5Wcwx3EChdpV08QXFvDzzlAekmpB
xirMCIWVuiq62HHYRW3dnzmkylKKAnjMp5ZTa9p1j1RE/Zkn9J8Y3NCQzoFG+3nlxvSg1SGyLhhh
yYiTuMQtb0zJxfgHza6QzjWu5tqV15i78igYLXu8TlusTnQzbg1BklmqAkOFMXTAy05TilSyVTeA
AejTlgmotfb+F3lnsiM5kmXZL2JCOJNbnQdTVZvVzDaEmQ+cB6GQwuHr+zCyC1XVQKPR6GVvEokI
j/BwUyVF3n33nksd2EhXddm9Jul41an9p64ciIb1IK+x3ZAzcp12eqNiARpxG5cITZKTl0rWSUw9
BzCYUT+T9SEzFN6WqDrzn83yTKiXauITnHlItt0A7WW0x5uuu62u1LruIIHwi28Fn7wRlmtyIpdE
pLscvsMe8zQBZMEJ48CFOfa0MAbEmuJUbZMieWfnsw0WMGg/0DHhIuZccemJtcmIbGfTR1MERyLc
9Lo4ikgh4J6Tp+pnarDSh34ap62fEs5CeN+TIz3NNodyPvp0HVRZ/irbhvzupAFr0lS8Mcik8VT1
fEPK8VcJeso1m+6RpOEOhAkbYd9hEjkAydlEQIzNUsQ7EcW53KYjX/tOx96Vl3x+DyyEvYxZgPf1
J73YVKIDMnI7ryTChHGaGON07V01vk1lOn0bhYj/0k66j/olK3NIZfzLtrp0HzcsBvoctlRAuYXm
ZUoRcbvKDQ+w6rtL131aRyzudb4Kevel99H3u/GQQwTca/tIMdNfO0X7IJcI6Dt9GutqZ2fzTlNK
Ab9JzheCI3fDFsfSaJ8HHuKVlsmzEpqQTOT+7ZJ2v9xRbG/YRoKO0DNglA0E1rXjqj2E9dfA/mXT
MV2kBYVq9nNY6WlTSvuCQfC3NUhOUVkfdZufU78sDtYcPWeOvEjL3IsRaWrS/FVNcyD9x4uhvEif
ySheSj8cdyLWzsqgLf1eRJ/kkh+s7jksn6VXHeIBmG4zmzeEKc+N0TmLfZONhMp9aX7NirCyyiAP
aZFtGllciURd0uinsV/SmW1HPqPJtfbH1Gxb98NCl0PTG/EKBDq7pqOxnjmWDPBNG6OKto5UmrvI
/IHocWL/eTBNJBDfNk8+mU4oAgwDpnzRkcEAl7qfhmAxWeUeOU9u6Aj1qyAPntMGZlrnfUFEgh3u
hVtM+1R4daWPsiLPmfuqCOW7vMw6ztgeMQGz+bmozVPgofakKEBKZIdYEKjntmeVAzKC5Rxjxp4p
tNbWsIBpp+A+RhmBjChYgdMpGaXrVWMQr6y6T2XcFKr0RESgsRZAwGZyxz0X8JWnMsLAM++jOQrj
jYjH4SOJn4ji1p21HSqoSn78d3nAPE0MpJJ7oxUfHSgbJvQcuX66DvHL6AcngnlHLxErw6WsTe91
CMd64B0qnvqy/soxh0AWjrZWUxzDjlfy0L0AH4ce/Jp5EcxqlywL1+axu2jt7KVYXtDhvhp/jWbx
pULA0tEHnZpkAnfDFPzJmHIMBFDKBDYl1YLeJPae35/ysaO7BIjeNrdAQP+xyu8i+Jjg+UTJ7y4o
z2Grt2A61l7+qdI3VA1RpvsGFVo48wZd4aoKd0cw+Jya5tUJjR02EGS1Sp3L+G9Tc7KY5aWNRspQ
xJ5AN38COiQS6WyEQ2gZJBpg0FXUZNCIk7sPcplBl5+cE5+s5Cux7GMFc9nQj4WJipx7/aEtnUNq
gDN3vUe3egnsb1pfVxZ8d11bz2XBUN86NKhYcFqcNr+BPjxHzG2rrLK3pkdfq91uqhmVWhr9kzcP
P6UT/65NTkLc1I8wjRFvnEcaQR9m3nqSlHsRzCwnyoS6D2HdG5Oko7xLfa3YhETDuwmsvIn/juwT
QPW01r0abkMHg6R8Bx/ED1eticeWj7MB0WhwqiNFNrlmHQEtZe+N0Gry4OSk+kG0NaJwvNH2Rzp3
x7QZXgvrq4A+l2n/WSuHfpVq5eElx60Ru5/s8yEva2x/of/Wu/WwmobioVIUVsjiXHe3KOzrVzOF
WGgYB5n5EPtGJsVw40cvaYYl0PbWwOD3tjXtMpfa+3xY55bFwY9lq3qUib+ejYiD8HlwXiHArQhf
lhcv3cbdF/G9CcG3oxUyYf7u1vmQrbU4secx2wdmKcc8l81lFvzoECiTUx4cVTofjfhUcUOmQybn
sphuq+q9mG+FV+5c8WVwjGcPTX0aY9pUuEMk46ujs8uQbgsxcYhEfHdOISUNaQ7CTgLC5yuzjIaO
UR/S+XeEfQP6HAjskk6de0BhfWxhUC7UBY25Hhbpeb6aLmPkQJFzFT9imsPJa+8zG8BAem3lxc3Z
YtX5CJmeqxLqWhroDXV0R1+6NwgqYXTnCFhFfrUVVL1VZ7e4eOJdGfBLkIt2dmqu6ubPWL3bisXX
NrU4Axv/WZb8UrO+RCmSiFUcCu3twM8kENHfydNvoSABXqd5RTrWNpj3EwVF9dCsoSSz4Lm2Ft/b
eC/D4dPOnmYFIcBYIbFAe24eqmofpP0aibizebGkvKasnRNiXhrNHxMwZ+JXJGPKR7C0sIxCViCB
i6PePxuWITdxWbIIdMqLLoDpJaF/h3Fob+u5P+SMYFyhCLDNR4yg9L/QVmdmIAy4YCbXZowgsJcC
QCg9KK86CSyGhB6HCbqImxyjiEY4ie/36EyKAa14aExE26J/UHNXHyqjudFD8j149Rf1L6iZ/R1k
q7xnGoY/bgmuhWbeXMBTfubjx7wUxgilftVF+tCWFFv1OWrPPx2W2yDZdCLYlcYtj7rVIpKH07Rv
fYO3sLdqplsk+CNPX0YlmYTpkZJ1+obfAYnj4DjQyUeINNYEGYOt7SL5vubMF3JWLikVGkh61mrN
wyS58FfbMnyfzHeZXW3aQ7mir2aD/iK+n5ONE8N6KG39aCrIlAZ+3PZoBd9hlz5nqLBW+gjOh61M
u4Xyw11G7lqU5Lw+JgUI9W0SfVjDuXJfULmvbWlz/+7mteXCbodaz/JMdi9zkdEl2tmfoTtsivAz
0M0DQP5NCPKAKyQIJhnwKimPWTFfxGT/riBxIB5venRKIOtylUR+upN+dUUvsNGiwFTkjn4A8vKc
UYC6rgbKM1yV36qozT+9OfIA51uPPFvdNmNPsp2TfYAiERqfzNk8Tj5bINV/gskh2zwTILafYpAv
K+GlfyIl4aFYl1DH8ymlI6LL44NUdoswxy0lMJpNlvFNxpPOYWAgLU7+QftU/VQOpjjM8T+1EV6r
mT2uIZxrkYcBeI9Ov+rZ+aZeHrZDOD6Ttd/Bpfrbd/I4ZRD9ARV0rL1Q/EPkSWzT7ETG8YkAqPju
XMM7qLkPTh4jij/DnXS/J1btK9JEI1IREkusvfLoh9NF9TZ4UD/2NvB+RjTBRD6BT3mee6aP3k3e
cCnbgDBROZKoETxPKqZx0bSfSnMXUbbF9fo2wCZkaTeAm0vt7zCZU2TUeGLkHJ2b5H20CroJOBHx
Ut5aIo0wOwchX6FwPmdm3O2DgQhhSWbaBZUQ5zsf6X3jlO2h8cd7DBR6JQeHrs/2PgzBwUjcbwLz
O4pnWWQ71nssZkYw2DWAIrBz3jwtIc4WuzjgG6iSY2OJhy4UVz+hVDwzPGw943jKZrFqeuAzY96K
TTEbYh/yTXr0vels1kDZVgU2wmOVu8VOwEtt6BkqirvVN05GNZLf7pVyrGRDZMfvGZNsy+B9Er+m
OUyyla+Ig61y/DJik03ZQrjfqsbuTobtwsYoavvcO/yZFFsHNFqssBGQq9TdRVFT75WongmpVM+1
yYIUwp5/a2JLEkDM6KDxUuvNVw01aaW9ZdQkn0NKdWU2zDZwV0cKA5Eq5kR0LxLVZYuibz4OhYB0
OE5ed7Dngl11P1LIAOg+nZ6kBje0cjBX7xqL2ViQr1iVtvmSR80vqkLM/FpFeMhIstX251D68q9e
RN7YMod1M6A0Fbls/86pyFdhPPd/eAY1B4nd3+a69bd2DnZuKjOWwY0hLyX/HE6GSTNWzbD7GGBi
R69YUIxbVpm/dQOAo0gK67H1/HcdIpE5TXTIMG/skr6yP1m5s5ium/7WWxQXwZHg7VEN5kY0othR
xRZ+xDnc1FXRDV9BYP1JKul0h8ob3AepBvu7BdxzJrSZ/2kqeq1Wk+RmL2hFSwbjEEZLzWc4S5Q2
L+kf6BCsDoNwqgfPQHSijIzPAk4o88apku0fQP3NzQ0TJkfWkZy3I9VnHE1oPfStcK8bxDExuJcJ
NfSwlSb3Q1ehrNemUiGRqxFygSMMvSdkvUP2GFyIqfW0SZhoACUb6L40bil/FbPPYg4upuJP6/j5
C9a15llDAWaBMtcbKDVfXUQqSpRz8SfMCGZvFGIRq1jd2JzGaZU9qR70HHVLam2yQOJDDpnuYJ9x
MSgtsHuD9WmCnr5JEVmfHXPNscnd8kKLq9xbrWtdAbvF3HAablT1hP1/QxGqiV8GljsCOK2Jooik
x3Nt1g9ZBqLQHRJ8fHJMt8CiWz63loVKlDfevhJUq0wGm8TRCX43ri63bLQFFEPcLTdRV+EPBGeT
3kY4Srpp3UuEL3MHoMk4oVBzieIsvSltjHegYxNtipb3qMxJ7TxKAhErG9c7t60dXoMcdrJuOpww
NiOFHULlXI1ykIwTnv4poILSIm1Q95tRwLBu7bYSp1YFzgNENvPZ7GIqvBrbr7dRyDqXAYyGx9So
A1wXHYs+EF0XLCEO3Yj1FD/2CMDb3jH1Y+4Rb4XtaLCVNilOCfsuubgm2+DYhgHLo8woR8PQPgce
Ea+NRtyDCGb5TpbpeHDKIvjSeRdrwDzlLDecYsazlWP78X3jt4jKEZlhin6XrQP0sGLpRD7J3KbY
qYAK6ii8hjGqSVuE/abL/ICPJXWPpnIfYbqUnJoVDWQRzGukDQ84f1P75t2BlQDtToUtvqKmMK+Y
A3tjlS1lSh5q/zrHRLI1jCAzeWat+gFtA/07W8hEDjBBupo3NnieJ7+Jp/0YDdlZtBRh1gOWITL8
/iHA0PYckXp5apgvpOWX14yLJKaPIfqbNhSIE7GPg0tTp48jSaA9HHsqd0hJ9pS00AcyoxI3lgWJ
t4k/htx3qJFx70NdyZsDpvbRAnXL65qCNv5YFj/rKDogInVnmUfmx/Iq3LkhM5TVVNPbIDQfAt+J
5zi33D2dCfyzY8q3yGnF0XHq6dXrPVQXogrbwMZEk6JPPInW6p9QqhqD1TuIKBh1OvQ2AG+xIdMi
6TaboivfEjYJUTA4q7IoB+BCU3cKBiV5ImJjMwZm8IcOTbY0btDt6oatL88QSxXpLIhgrvm/syGZ
LghyP3XPxlwFzT6cNZvkLkeOKca5uvo1Ib5Vprjed6Boj0lL3ZQHqebUDvZ+CnHOqDA4+j60dxX4
QBKFPEnm7KemcvoLS0tnZ8pxugA+mrZGV/CMZSCPQwLPz2NUeRdg0oTMtDseylrm70GNV5XtreVg
5x3G/kq5GipTlIqI+47OH8duTHfJosZ2VvI80Xt8m/hs+xWXE3vLOslfuqre0ywonkj1UaDi+NG9
hg6I4pZ/mKgL69JQ5mYex/rQ1uUu1M6wMzWch4hb41vo9h/k5oNtMyyb23oq+nd85wusnCpEKLJe
h5w0+11zaOXorl2w85eMJiNIUrUA51uyRyrYSgQOi8qZBenNd01sWSUqEJvk85gP9lXJpXwVPhlC
D/pMPYw/ETV8IJdGvBeDR5G1Z5nbsWlnverYpC+dTXTLN9DemcJFxLa4rLFlQK3d+kMBfgq0FYcG
FxGozM1u6vWxRM2DcmoyvszRlxXnpsMLGwAXb5wxgtkX5t9mxUcXWRgL7BJCxSpPF/+FJJGEzQvP
SSfL6E8Vm8HDhOwn8dZsZko9Y5lBhgprfy3EIE58QfNDaA3+T5mHmDNZSt4wcYA4xDm/pwvVY8tj
WsZVWAl/7jo/RF3fosDQXn0UINAlsm7M6Dx1EU7pibk8VbLA6xSlzx3GRq6YAZWCWWOlh477x4rf
NrgDolQH2OflBPte87HEgenrjVJWQk8RJUw3K+87JCNcbFdfFGjroO2PmQUxaB32/bx2fJXdG2YE
PF/k/zYNLUh/B0Cl9CPOHpQGzUiGE1+hWoTjCf8rG52Efx+oeHfW5kMQNPIxd6boR40wvFe11wv4
eIb8PXX1/DcvivoUzmKC3BcbbApsvWxgx/gLB4Z7o+pc7ywEqJOlNXHdgWKAJ2Oqqu0cm9156JHJ
gcuYh3nU6rOL53gThy63abtonsNephc0LIreQOWvk2T8pDgr4UmsDQTDDpPHax+N81/K38tLGEX0
lxVzCG3SoiZOub5Y9wLn31yPLYB+JAsCCrhjiwS2ajtLfKwlyMTbGIeHMaOXnvqN7ugFlXkirBFi
RRqri4Q2ukmzabqNNXaeNvWfI/aTu9G3s88kyMGTu4yt5x7s2cYYPczeyfwFUK55VV2IPSurWbn6
Y/cuFF+q1QjSGIGu88/kUDAoDk+2F3+gwGNGEFN7LWRm7zsKs26jiNhPp7kfvrVe3xxqrxj2uqSU
wKh79QQDkYNh1BCsgWjyJu1mwtZtUGFfmqfgOleYrnhmjIeEYMhPG/PDTGwr5vyMJWv2ChkvYDW0
iuJ5oHaBkjlbewJOfeNl1XokXL7N3cy88zL56dkqHlkLh6TcsmY7QAjfVemYXaIp4xmhDoNnYXDn
4dsLp/ApiC9FxOojIUD0GJVJefLiuP29MEEjGT3IfN6jZ698r+MK0EbzzjeX03w2zjJGp3T6ioXL
2dW4DtsOeouDpbY8O1Xa0eoVuoyT0Tzy0Ad23LIHomaXC4r7i52E88nJEe3xKhYAkmvf/RVKI3rv
yyo5FAgZI9v9VI9g7ITBxT7zQAISm9kUBdhi4VDgaQXJvjTbQ5yn7wL5r18Hsxk/BvbJd9pDGyGv
N+3A8rhu52MBRq1L43bTCOeczypd93DnqR97iIL+3aj5O3bC72ah5LvTn/97+///j9VT5kJ7+9+n
A47ddzH9t2zA8uv/ZzggoG8eKp4gtLngcZbI5r/TAR69UwAFSH2JULjcbUj0/Ec6wP8XCUOL2JIJ
4IVQDsEBBQOE4IDt/guc0hIqAOBE4Pv/rb8eEJvrgWRDYBKEFP7XpEkN4BYqIGpZknbDOfMFTxMu
jKLDsD5bmVonrpn8H3AopmkvAZb/DIeRSOBt5jomciU5YGI0/LT+ayIBjS9vHZNjpIk6Nb81Q5BV
bLWCBotZlHH/1Vpl3kMdTU1zzbAX+bd5iNiQ5o5TsX+pDLc9wR9jBrN1GyAdKZ/mbXB7aLtONLTb
hp/tb/ogTS45eUyOum6TsF7MbZP4DIpa2IcmbGVzEiota27iWVNtfanHTZ7nEaa7HBv7isOxuce0
6fwmeGXDNEKU2lASyKQEh1N/6DxL2G1ASmWnA2S7fcywarzgH8npDR6a2TuZuKywqSvu6UeOCufD
Nfo53hssivDNklPuMw5ih1J6BVyQEAOVohQe5x5Jr8WlyywYTouqjU03nTbmzHlwTrT2QCd3ftHm
vLBaZzh2zBflswpTSgUQRELeKH3/lCWmeeMNjNVYoMB8lqW4GfQOsyPCoX/Bo1ztktbT+Lls8iD4
3xWjYa0cmj0Hn6sch+1ovCiKO6FcDHZfPIg54vYTeNmICYE2p8/BrLw7Vhc8ZFbLttFtyuYzaDjm
RBUMP72iJ2XlunkQbSI2egi6Qxo2a9OfrPJH1Koc2NqRVlwVNo4qPJSWifAPNcs8iHxpf27tJNz0
RslSLpUCL8Q8xbCHETnY4+W+u7OhfeEW9OJuGzekV+Z+KGzJS5FKmMd0wh3/osqA3zPySvkpFi68
JycwGrZaTIvx6M+nDADuNVfKcE5BXaavvlPTK40JCJl1UlH2S4CXpX4olS5UfqOwPGIBpBiRZmmi
bVZTSf/RfiYww2ZrDmY7Im1h6OF3YLejaYOqlhm1iU48i+Y0CRZsu85ZsjhcOTL1WIq6+RQA9ugn
Mlg2rLVDPBM6UWGRptB+Wtc3futJUikYRVW+Nfwwah9zZdr5I10YWIGjqRwbrG80u2WLgYfvFysG
oZ5GYiCsXanErvphM1iWPTwKCcr7DchkUjy4fO35FnpoB4LeV4HOyP7733+RkyjV9GLTNr5JRMi/
mXPQ9zEc5IFHy0bRxAGXAHOIXD0TW6ni/ghgzve+nNiIp82ERw3LEkVTxr2lg9nbz4nm22ync/PJ
uegxYRDzaFka9fypK1vxN+MGs37VVMvyXSupPll94myLPMAyPCk1TQsBNGSMDjHmyQrll6QHc7zY
1z6x4DddtDwqohknYM59TWUuNeNt/jjg8yopvsddtG3LlPdGx4hlb7MwxHCdeZl6BUtvpEfoJ/iL
5WQH/i/SgBlk27FXYl/5svrTKSP9C5Q2fO6sunE/scgvxr3a7HZMJacc593OiOfg3c7QjXeDq5xX
rkL+te5NccFvdEhQKGAGUO/BWJxQhgwpdKJez/Qx8vnHTFtstvyp3Ztev5tj9w2Hqz64MR9VV+kV
rWAx/oXefwzjmrIpVxgkfIJU4ApLx7Odm9G7htXesk81Uv/Js6rXyi7pAY8W2HE6untRAJvqZ6Qt
Gmx7fvqpfU14GVMiEjrDS2XyIixSWkOtEukwH4W3LLMOBJXbnR+7dxJCNLxUiYOWb743Qf2n5HO+
+JLW5cQxD1RUq/0km+joV/1P1ZU38MrBlt4wNNjIeDEy7EWD8qcNNq78MSQZQ62PPBFI2EhjfBvS
bt90TP4qSZN1kA7+RSv2Kb3W+76NVtQLm9tQmSlr+/rqVxUvVtK5RATAnlxJRL0HyK2ps8Qf0P+2
WECjVZ6lDY5tk36S/L1ypnOwrB4FYQ8aPveeYKnX4bJqvdw5TqHcFS3QEitYOAucBXY/n+NaFbvS
xeTdw6vZCSDbGAK7s812fQv4/5kTjOKEmkc2dsqT1fAazeaAVYzt3md/erULD1J0WYlDohCAI2tu
jwQBjzRMKzz3XOIi/dXMRM1bKmsBp2P4IaheY+wbgnWIHEerPL7q1FvNYbBwqjexZf+GdnY0zAIa
CXbXRpXTZ5QTQ0SK5FNKBgFZX5CKNY0HK4tf7RCmgkuyqg0BRc1j202rKChZh09plmBGmhMK4rUd
PEkRGu7K7uTFib1TnFfhtY/cJ9HoYZ1QGrNit3vX2n8SWWKsepUi3bsHHRCNC5d6qzTixT1iIoqd
DH/MlKEuW9NxmopH10jKjamwNniOHZ8wybrIj4qDyqAH8Wg04U8GxmhYUZDAcOD8MyiIZWbg2Rqe
wmWOMHn3bN2heDLb2SAD1gmJwVlhcRmDqfoe/plPjH9mlWYZW9LZXfaEKOhbcgyMNmblHobKy96m
fyaffoyxcZst0aKVw4wEqCDm0ZhVvzLMPiVQYfX5CSNBQ42Ub36HJEK+QqNpvLXntyGtSFODjsrk
1i4zHLDo4MNfhjtnzqvvhGYRc1cuo2CPvN5tp4af2YiBJKbv40CqDs2uzXA8bvtl0GQQYOZkXmN/
Fc2OwfaAwZRNHVNVnEM6prYL+8cyxo7LQNuKxP+CmMEGkMXkU87tkWMix/vksUm49Wb4LVxZbIN/
pmZQVgV4bjOuvR83DzvzgdZlZvCgj5nHMRbzpfHZ6OGzYGAfup5k1gw+Si7jfLgM9mFdw/SsJyO9
u0Ezs7NfNACJFIElxnSxLOeRtFCSI9tDQfCiBNcgDs1hzccY3AUV0NcyjYd+XVkJK9NK5IJtXTcO
G0NU/KGtIaJLOlPGFbcIcke0KB+9ZqRTuk1uJWHPfbQoJOGilcz/qCZ57uNojGkqXHSVAqB9sfbG
Er15zEbiiosWI4UnuWGELqInxfe4Q2d74ykjlxfTClNMutpHdlg0H7fN5YuU03yw+KvjmgyMeWQL
sMgaKufUj2P9C2TYtLdVZn4s9uqCV2JRzCwNxwQnT9EnB1pNYNT3nt7mZd9Zu1gbISh0mYp3H8OM
DOlIpsqlO0ROWx5FKUbqJAzeObUiluDGg3MxM+mfYqusX4LRv6cMk2gymlUKeuiBJVZ1xS4h8Et4
e8V7ce9S9GxtWtswX4E9YwsqccVj64N5jBK1pzfDfqIvPD04vEAPCBvZMbVrlsZc3Hkd0gfCTK7O
vjTaPWB7ilbsQh+7FjO/nebek+au/dS3uO+qmA1C57p/R2pojg1wexS9QKMfFj3dcFmJ4sn+JzYv
WY71xFP9fGVLX5S4C2mb2cZRWf6SgVLlFoNkdQwoP7rOIwnXuo32dDHTy8Kan+Vta2OEfe6MlhtW
7GURHlhwMOibxs9UqORDtKplYAmxK4EACyOysma4gWwUsCAGOjRTNX9WfinWI+2KfzhTcXkGXUcu
aRjb05QwVAC5C9f2sEjAkzs88erB0c8h5O4T0Uzce5O2P8w0+u3BwfUBAg6Lm872MwJx6XiKqHfa
ZdbcvXW2TSw0z4zpwCo7OwPG6nalNbAtZ9Cp/9ALD43cIojUn7U3d7dchcN7g/Lg7JrSQ8IuHKPR
q4laupeA/NzFbn26BvpCPzNR0sPIomXYC1hv6yQY45rdds/LenJm5MdCqPEVDBetc0EfJH+JovCV
zsrJ+oqhLK5VSx3AWkwh5UNO2ww7irJoltQDGb+migP2MWMQbLSkNEbaevphcdhkuzBPdLJuPWu8
eYOBQJFTNtkevM5lmztmce2f6ct7KtATlx6KsAburVv/lIAJe7UBFpPtIiPS5/Z4qiDnoasFGUm6
7FcjO5MFT2fqB7dm40N8fNluj9NwwhsYsYiyKZFMu2qVC1YaqwL7+G4mm02cRfNSrw2q0VbsR7Np
DcYzdraa6058S/j449XQeAEtMIzpGODR42yHlc0eG7y1ifhmHmzf/Va6np5TvCH5bhgoQthwFaPj
sWuKyxBVxrHjTf3QJ32yJpv2HmFvOfNWN89BOWMDTvHktwvPKqSidQeuMro4vMVv7lD5WytIDe4A
cfrmDpIGczkn25rY/EUzYm9UZju/AvpQ78C51MPYFvrJiOhOr2ilyOxCHvFO5A8u/QJvLVmz3dyw
n+tErPaGU1E7Z1k4fXkHNTjte4k/RHgU+wYWUdWOODSlHKLe1mnKRX/m29z7Ay8nOT7PmpZjt8IK
z9VDJjQ9F5HqCRQDyU3Ysm5sioRpi+DIx5Ii9VFU2u5wVUXEl1A7TkHlEd7gkcHXRXvnjk0cGTjw
VUinU8oNsaHGmk7jvnbfPRZ0BLqYu7OYp7Z3O4tDfFbLVMkul01eThoM2SsaPW9Xwse4FLLy3+No
mv8SJGWd0gnC/KVobwyQKlxL/mu3YaEdnNjUAFOoZ9BR1xl9eI4wh5DT6Qj0BEGFVTsLHD4toM9t
2s7I35m7QfH0wn0xGPmj59c6RNKOc35p1/ACi90wJjhkm8mpLwYylhTf00Mrs46VT5H+ljWb2rJ3
2AokqdPuhtJIuh3NkTbectdavpCMmefBH3wDNkBXPxhd5R8nVWLpZ+FJ4oVHfuEP/XgTZuBpmHDP
K3pMVqJXEaGe3mEVPGX44GIGjHSVtKSAt0SU8s1o2fHdxsn86RYxVv3WsZ9Nu5dbl55STD5+eqoa
6BKrlojCaz8oM1x71YgLbSZT+JeIZfYqhP+nJGq9q3TMJTixlMaJbyF1EmSJrCXG3dJUljX2rxby
1cbuOOC4BhTMn2MCSwIgWHMmXpWTOaWAF6IuFK68CGKCvRR4GmnGli1WHaD4kahynprlxuroD3Ta
nhJAt1d3DrfyqIbWvvbz2B1aQ2LVFHxnrDXU4eIlxJ19KWiQfi1ZMlNljGNo2Qvz0w/OPh/LCfds
vpP2NJpbuG49aBTe8RwUIs9+F6pQO130qf1r6u38uyiNkg928n8AfIynxm2afVZV9VG0YepCJmhZ
kdKGnRJ+LePhqWsjH4pnws7j2GvTfcG3YelDY3XVvdN86OQmKaIdcoH0zzRNrp0XoHfOJ4mvYS4W
Mwm+9nxvSSw366nL06fMYibaRrnlfRVmXPRrNJtFM58b2pVXU9YVB9/KiYYWnfJ/hoaN5UPuDjMt
UdM82sdEJdV3UU3yWxjl/DaKnn3aiCup5TFaDK5isSBcsHdOkLty9ovnnNAIVYJBck/YD0su87mY
Dy03Tna5qeKL6ie0LhmpkV4sJeJ+Y7s8YqNdmnjdBmLdnTvEZ4Ia0V2W/ivnt+DkGFT9e+hh5wN1
D6XLN2tS3zlkoYVBwTge/aNvuYXm/5ekl35xLujkOBiG/xTYpm6ot/HaN/w3GQpWYuMkk0guB2qF
ZxLdaaNPRjDLbWKK4TXt8BSkpUvoC9JJcu+boDhlhcmKGhBj/E3LFMKCa0Qmk1KkDbQGtm12QSYk
qO7as0p3l8wm6prR+SgD+QQICieVUh0kKptw1pgG/K/kpY5MkTioWB39al8j63XMtH292N1D4HSr
oEyWAFVL1uAUqf9B2pnt1o1s2fZXLur58oBdkEGgTj3svlHf2n4hJEtmTwb7IL++BuVCwVbe66yD
AhJG2pa1t7jJiBVrzTkmGKs1QWHNd/41Rb8YKDWsLFdfkaOH57JVIaJrI81UtuXsxjdR4IHJfY1q
c9jlynep7Il82rrYyh+l1SIldGu+jGfS4eYNhplnyCnSYtmx+PP0o+8Erk19tZPCORIgcIoiUlAx
FHp2fkxCYS65N2PDbr3ES/WmWnyI1nzIW8zPyZrWoKquCyw9/BQWsqoJDSW64HMeDKNvI1AcaTs5
vjIYkRRVRpCmJgmc6OKA9swUaPW1dAXXSjkB3wKAKr9aaWGj0qbNXT0ihGptyfHXyR8b2LQNJzIl
u0MX9+xCRppPvEE91k522YLvql+xrtGCKRDc0f75aOXQv+Ii2V1KK4iRZ5LjZTASsSlrP0Q4WDhj
ejBHw9To9Xtktsgj1FdDOHwDQMxcpp+9HQflT3E2UKC1u7E1+Qw8pEsoBRzN1wTVEmPbisjy9pOY
8X2uRtLX5gMps/xIXevw/Ts+JzqvSpXVNWYKPn8abVZxrpsag1ruo6hgeEWo96Np97m+ZbmM0j2G
PDe7NFwULvuY43p2WUzaTcV6kmmfXVksPcXF0Gf9M4V/2z2Vng6bR6s1Z7VjgFQtG1oUkswAb79e
NxKf+2UBzoxInbES+RWIPN4VCPreO9IGNGpyn7ppzZbelldpAxtkM/Ae9FnquAroazm07YDThu56
NBQy+8Sr+BF1jkGcyWUPD2JUTbRPUG+zZ7jFheFN3Qrpj/uUaGlzSpUpOkxrR7TgXDy44TB6q/9r
2nFJu80Vq6oLhb8qzSmc2ezSVl2TyWlVR1m14usvg5WbnzOC/1P2xU1FhHv7z3/7HZcHDkkiVJDE
d4EN9HgOP7OMxsgOzMThrrWd+rrUi8y5KwZUBAGMgmTnWH3R/Q31y/7Li/JvFyCgAMjEVOYzR51i
mtkMxdPK8w31le7dYK5D7ob3huPdxu5ncUJXXNcrORgInPO+NAwwAijOCVqrb/OxII0hGEwBTw2p
U6nNYjc5tfhWExxKHnI8cjSuZ0QyqwkjZcnBpSNxnkzCe7+24l1g1daJUBer2cB5QFb252u6TFt+
mcZwKcETk+AkAaohqfp8TWfDVhbbB3gAOpvc2yiFoziDoekIzXjfHS8dHxhFWkX1w59f+a8X1oJm
6pAbRZNrGUX9PgeqedSGpJw+5D8UllnuYZGJ4vdYKA4QAROovyPQfsIXcwMhnIXUhfaMEtUy3QXo
9wsMqymTFlowbaQGl8bVjKmZtpMRnDSRuEhXw0BekLqJ+ZlZ8KmUTYA7fomcNXvZGjujq7CyxUy1
+7+5yX4HCS7viwyaBfTLQJCB2+d0JLSJdlazoeNuskkELgp9k8YN5WJjptQGf77un4hgHy8GmJH+
Jl4JnqZPTxEaVa+qWosE7QDaPU4u5ZDfjibu+OfX+fxDWXDPfNu3aJKa8H4lY8xfL/Y0MOTnmUJH
aLZ020mzxnrWVPHQ4z+u2Bv+/HKfb2RejvgNz3aYkDIHCD4hEsvJSkrWI6RxHxtPohNmD9NEE2gv
w4xFHz7+0oRiY6CzPFNjbf78BlCCf3qWmHVCNvVtVzBS9X7+/S+3VzLaic6YC62o7+v+OW7RKm9T
1+1QvjCFuabmcIet0UaKaUHcZl+hL1dokaMaAwuaMRgwPbjRYNUxVLxqo7giQ7X0pdoS7OrhNJVp
kq7DznHJW9AhZsisY/0ABTQmnDFmez5oJx2RVhkxWQAhS3S+mszKNhHCKiPeiL5j7f85lhFDx0bL
IGGpQV2HEZNNb7phJOCSuV4Yuv0mycdOziTdJfYVkwhPbYzcm/Dp5p3Z3eSj5kMMWm1Vj5wt2FCZ
3DAdrJHbMrwaTL6xJE04XrX9InbVZrJsvWPIr9VAPiCGjlCca5KgbiM8V6yCwhdk0Y4wKlYuK561
H02x7MQpWr21jRiFJEuyMUH/QEVkcuoAFoEiFu4goMtT0bQ0gt3O7y+IY0Gw6wAzW3ONUQiOgGfr
U995IZr2gBTnVRPH8dPcdPOtb0wdm6nt8hZEHjKVsum/5xdJo9jQc/gf+QXCUD0fYjFNIOtzlyq6
CuLeuNcwLbrjBH2J3hs5FTQnFDpb/HEyKXZARfg+TkInaWvPdQlDL6CkWk8NhtlNBhu/3dGnSfaG
TrmWIdOcmQzqyOiOXaHZoIsJuPv+Zz0i6ixITrpyDbB6Djr9dVtqbR6g75jFWftj4a26pKZ93QeT
qreQOpaaJXF5kZ4BTbqp2rHGTB4lSXBgtvdxEXx+aJ8xOIJY9CP5xUyNTzRbMcTtDRHb6iuhdXgt
cMaHdJrHYJeASX62nYa7JjWZc2AnqK/CriuLRZ8aMtU35AtU28uWDNiFOpNOV5bncoDM23QyTj+r
ND2mqOFJ/F6Mo0Oxcels/rCqzL7FVmARXioXhSqpyXN+4tgEiu/PD+vv+GOkFR5LBSUUjE1fgEe0
f1+cApSyyrFKjGZtQk0fMVNc3P+sU9IlDWBt1fEV8a9cwD+/7ufF1/JQWjumz+vDW7c/VxMYbVFd
y5F5dx6wvkfkdcV48yd98+fX+by5WoFAJLJkzzm8pPQ/rYaMomKCVGiElK5Mz45Fmc/Du0x987L5
SlrFYP3N8rcs578WEmgZaKEh/RfSRwL5+RXp5LpDly6wGMfwn+LAKt5xuTf1ASqeWCKZfY7K+QzM
/xzOVvWF4NDwx59/6L/sOAFSG7JbTBf9DEKBT+hU3OypLjIGsnOcBNd6Cke1ibTzHkwND/WfX+sv
NxCvJbjGS7QDpHXf+f0GivH9EpUKGkrPVfYqRJjUKzfO+YNgqBR2RKnffioe/vXX9cDbMxgD5Gx/
lDi/7DFzMNlGWXjzCsGmvgFXyFVNKv8WdjpSE0dMb0U0cWf9+VV5ID99vLZpk9DkCwmBlwv8OWWQ
vaj04AGNlCRdfm3igDtNLnZRHOt5qba2W3lviZ/pHyKprDdByCXclFS2L23sJN0WeF39ZldpY2+R
kIhzxmAPiFcY5Ld+MTiPqvSLi0DTdMT6OaRPATPilyKx4QJVoZScfmm6sQMOE/3FBF8qJK9heMkT
uShpkkCfBA9DtbHHYHpxxECCn5EadYr4D3N/DlX+dSTmo97Plq2PSCZKeaMtn11kSpoo+VIFsug6
4ttqsLwrz/ABWPkfx96e/dpYK+ZbBfOWwg+PHa2q/j2wO1aHNpSzOo3V7PpMucrBOKCDYTGN3XTR
GgIixDLycXwPGsWflx89HwN6in0Jn3qWN+4w8R2iXCXlldlV4V3mRwuKdB47sziBh0vltoVxgain
LwqOojZBgiu3jCub/SyYbyJSL1B7SBcNyaxYznPGfpf1QBzZLpld1pdyTDGUM7a/1x/9mThq5hWp
1fNb2pVL4ysJzOtWFB0/COoZWsETe3eQSr0XWe4SsVoit7HK4UeeOwL/bzZE7MfQSHDv+6xDgOww
76LsdbuNalTvHir0+jQecag9J3FZ+rup6JG9zpHzpVXJ+CQkG/5GGp5QJ6NyxLlsyEHGjZYuhtxA
tvsmXW7tDpHcgSmy9NYAFNiZptTt3LXU49Cc22xGM6ZGcf65VAuadg0PRmhkFz97NamblO1XFSOW
XqGsZ6tWUUKZ9PPrGdDI6GwmMD0viGfHROLTSfyiRQXuU3paHbppximQ5a3x1WBs8uCifqGp45rh
/A21SnYuLQOf74BZimY21edeTIHA8B6M3Y7MLfDQ5tz34WVa0hfeNUXX1lvEGUVxmYztBI5BE6K4
EehujDVqQG7mn6qUuZl4y2XZRWrvFZJGMnlDHm41R6HWbnhGCgZjy4ebNsmSeuI1VXDG7K33f37y
//rcY0QxLYmN1/IsNIu/r3MlMrmgA8a3igKaHyv6iJlxW3VqLl8/Xuhfokv/b+Slywt9rxQFURR3
7X98UKej92rz0r389pvtB8T5tn9vprv3Fn7Hf/w7//K/vvJ/+pf/hYJ+mNT7P//te9WX3fLdIvAx
vypBl6PV/184umteyu/vn7/+p3AUeLTLBkOqq/hARzscNX4KRw3xDw5NkrwAaXJfepyh/1s5Kqx/
mBItJ4pSCP8OJ5H/Vo661j8cNmZPuhx8Fy2q969wpX+vLoQL1kf6y2GLozu/k8tB6JdNKKtF2ISq
RHMUo4I5aBayJzIqglPZFO0FJiTz73Jq/vKKZB6y2bGt+/Dvg8+nO7MwVNdWLbbQklm2E5N/yAo5
Wgu5s2mY1dvJfPvLp/H/6Db9hcSOSlVIjox8FMt/n7f4CrFfxShu8Y7MrCvpsOyrLdQOAtZt2vI6
Uv7W81mht0gLoi89ZxYXVYD7A8BDTgd/if2jmauf6TOPcvfnt/d7AcJVJ/QODLNpc9h0fID0v38G
qH88mKsObqdqwpIOvocs8xCG2DUOf1bOOR/lphRsVX9T6H3qovDKBClyD1kuMVAmAPNlyfjl0yc5
xKc7Qco7PiPESpUpnX2UOzOYyIpG75L+xDQm8ezmuo9UY50XMhrJz25r0LNHMZBh4+yT/A4HUWf8
XaXyexH48e6WtEXagzwkPB08A7++O1e78OvocHAQqTTMaurjm8aF/VWBik5WNG8T/2A0Biwj4TWT
t7f9uPpRSUy1hKYa7Temk8lt0ZeZcRlDszY2k2dQQ/z50yM85nPBTAuKosr0P2LlmIt+yjNAs+cF
WnAxUuIyjkkUNlt+mpShTW4efLN5Q7s4by03aJ5iVCCvNXmqVNe5311ju8gvphQAB/EALvazcmiZ
l/vOOoVlzaFPNjVeEBhVX5zEqGnYJ/GSxT4I66VH+AUIaqQ+C7Ipi/d1FLCNaEkD4YaNi062GyTW
6xxCD2LiFfYMNFWPEuNmpoOJ3SCoHOc2DYrZ3jpN5yTlqmCSbzOAp+OMli9qNAMO2DvpDSSsRO8j
NHopxo/MbRe5hIzEaug8v7v3GwEpXYVavvqgSfJNk9RGe+xzo9sNEzPvfTeoNKPlYfi0BC1fjWuR
cs+h/aBR2fSqtXG7ESB0nAk8D1dm1Rk4khvBkNLzB6NhwR/1S+THoPXmMuBh8GLLTS6mRDBeceYM
I5Fn8h1nNcEJGcxhGcuowr5t2gmuWYculsiZNrl0ZwwZl3QQAWTbwC+xQencZthJZwZjdIV0fGU2
y46MUSmsEfZoOMXVbHMkKgY8yPvJMM3XyOOoAPFs5gsjUfTrHE4Upqgxqk+KzHd3182EYD8MbdeS
JQm9YTXiH5yue9NBKWRVdf5k+W4rN0EUyLd8YjK5Eqik12i+tV4Xwey/4uxhuOfDtMkZxuT6xnM7
1umPytsYOs1o04gXnzOh1JzYK2l+l02cZTvEsOGljKS78yZFvQ1O2XG3hihhVVbBvEZc3Q1bPSH0
dWcj4h60e3M9khiEiTzt41s8MvItqXDsUFh7APbb0ltBMrBumfd0DUPbjNrWSkWgH3p3qCCCOFUc
oIyTWE6Dsr4RkaYLVS+TVoOVZTiE8NTuGZtU+iiMgTjddJnQysxlWAvnNUMK+DHExWFUHWvBZNdA
S3BycvlSfIx9PXpNL3PnGvZ35YXNrl0mxFMq0BwaH4Pj5mOILPoSPFhR9udp9s7jMmsmC8VkvNu1
eweEyndR2eklDlnzwac2Z14X2LR0hmV+TQvduWISUhwjj+m2WObczjLxhjFabMAr4IFe5uGiG/j5
J20DeFnm5VH7MTo3qmHR1wCDL4XLveuqztrposPs38qUdZw5PlT3ZSzfLRN6QhlCSCIZyAbI3ylG
ISH6Hl+CI3cW031vGfPjFg1+1AbC8XX3oQNoF0lA9aEOoC2SnKwGgtaUSX/jlo7awrtU96lrTFgi
ORc8Z4veIPmQHoy17bPMfEgSFEwLc2tinAPks4gW5kW/4C9KBndOxWuip/K60XRVvLqmxdGjfagX
FURVIRZZqUUbwSh0kUnUH5KJLkMdhQlMNLv8Q1VRW8Z7JYPmsl6EF72FKAN6LwCf0Z1iGBXM3n9U
LfCKOXRQbUyxgYIjW8QcyHQkcjUflTjarPnOXGQf1iIAySLQZRo9YXw5fchE8kUxgpYL8UjfaW/d
2kQNqA9xSckMnBJmvs4+pCcKldiXxVMORMiLHCblBGe0fY1LC1f2Ps1QJRE4ANpjWIQt2SJx4cqQ
+rDIXtCgiyeg92hhkg9dTFwxXg0ae+Coa9vVrq9TCTIh8rN1j5vkNPX1tDfrXHQXNOTco8NsbZ9y
3FOr0lgEX3nZ37Pz56/SS5zL1GqGHRODMLztrBmJtRPIZmCiZNd3hUky7AGtWn/L6SE21yA9PIxu
gczOQ1cCrAJofWOUSA6FOSJikGbOWhZzeuYu5ogTtS4jq8r1djPCSnafqHLlbdZXhXFbcKerY4Kt
NziwIRvhceBRAD/f6ngHTARSd5O5Vy2ihnUwwu8ZbHNkIBkbaztL+43Rivakc3EzEAQFx+KBg759
kQ3TtBuNbo+EcV/71vcin++UGby3lrqzKmhsmf2K8vK6mcedOyc3iUFCHdhQDOVOAxgrbxGwOX20
sH+s+1x5lzh2SVFMhhWs8/Gki5r/y5wCzQFqUgxD1tbiaX5cHKm7mjzP3cK/PAwTrmY6MM6Rnc5n
bJ+k7yHkra3LBB/+a+/D9xi7V7wa+jzwEmQlcIfDxeA6MqOon+h2hOamM40Dsl9Np7eR+IeF05XJ
qVkSVdbY/dW5T0nao62SK5y8TJJXbta/pAD5LE33/NIrMowblhGbOz8ZG6TiXNAwejGE7jELhtK4
V0kU7Vif4+iYMPCl1HKKXBzCMDLl5SgzxPcYYduHymRRRdZjcYWJDhrJ0gjvytqB0YTxflxxE8KM
C6wwOhUM8ql1O3EBcQQ1QJfolmhuMJpBo0WMhWPUVziTAtz0QQ8A35mU3iYIQ9Xac8x02AT1wJkY
SeNwsGQjrmqvpnwnCwZ8QFUVBBxNGj/WykSofUfihuIRZo6PyjEuxNcaQmKwtYsYP01tztYqRcoP
3I86CoeHVV/gtaIDXhoSQmQzkA2QToW6mVmAdqmD5Xc7tFH+JiOCqrhG/pZIQIDLjpoEkJ8qSR98
ansmLSOmp/XkFJ4N3MZwGQYkIajWIPuBd9l4rHuVgKbLk/LYxlEEoMzNmnXm++06AELwqD1Hfonx
tPWnugpw4KRd4lZHQFohOweAUKSjVX1wy6Hc6CEKNiV5rddVsRhE2U3ya2kE+mtvF+oOkQA61MKU
twN/fYn/63mA8n3yM9e+rJw8erKnEapITOPpGxNOcQ7Qqx4IS7B+pK3jP0Z9g7WFLsl3rqz4SmKo
eeaD447hxwvBZza20a2TXDTPXl2hu/M0NHtQ7uAFy+ZV25Xezpzl1pmD/5e0GqbCmSr0hmefKgBJ
qjMe+ii3vinadyvZZMHJqisfeObA+8SHX5Y7EE6oB7KKHNEKK+rkAPDxihbnRg2pdFTVsKUtmzyn
GGFXM9JMeH4YhNe+0nySfeBMOxeBGMUVrocLLELnJEqHUxEC0Apnj19MRN94qBBBKB63PuyPoZNG
e1eSyLFl7RqvKuizI2kQd32Ofop5lzMcR43qpzaUvBlFZz1kMdS0Atnp1eSr6Ya4RcwWM9TxXQac
YvshJppNfTSmIfvG0TReo9CF28SusZemxO8Ggn++BmmPYVilI7MreBPsaKJ+Aw8eXgBvskCaGO2j
w1n9kE5ufSoCmCL2WEU3ONnOiNuv/ZkoeAJ0TXvDAeAU+caxRNb2xQur8UWEffXYU+zs89y7NTPm
XvgAQZ5V7d41sDtIf8gvml60a2VCmowtzwYPYfWXswGsUjBBZ0PLR2zqaKDyJoCbtcCzs7pQDw7G
kHUlgXRM5aQWG3IMRTlj5IaNwc8VDpuo66+CzC/Xo1fEZxu/IZoYHDGWo9trB6fkcfQYXDr9OJ2n
VnUnnCHGAyUXOdKiNM7DGM9M6ZYu/KgWo1Mdx/5mgoDyNEXw/6Wj5vNYluOm7MVrrPCEuGhYt2MA
86HIEjLNQucdiXKFHhwS6DYJ3fBcLzELcdxiXoon+9ooJgCDcVteYqxBCeJGib/VsUM1PYGrnPts
3Ek/7s4TPjSAEYwvM98ArW7007kgWvchnrMfwSjbt2IMsk006KBCYBJJ+MQ23IR+DPfMAfN9bnaE
HBtxSTxCWV1gM3+bwircUXuXZ/CKZADYHRwNp3a+ZQ58HZxsEetO2175WqClyqt2NQMjIwghbRiM
UXmEMyf1wUv5iBELtgCMbnvZ2RgQ4/Sg66Hc5SPi3JUq6+ASOPC8KntSn9qUPAeGK+kOjrD6HlAZ
vvsNREC0iuwzYWgfizY0Ll3pZfupdeVj4IacnTqsSmeDTJgtQJ4nOUesuUiLEeCW6L8Du3m2qm5j
dGGK4gRCxGp0PI5W1sDWn9dmwcFljC6MhedNVWxuk1rjWlKetRu76J7PRK/o9jubELvLrg/GJxni
np8mnR81EUGta81bXAkxx5hy2uUwoZEKL2EsXaHWNeS4zeDBUzJtvF0S2i+IRAbeJN4RJ8Te8pAk
iXMwKKWOkvqCA13pfM89BDVFP94xeBcTe0EQPwPfucmjZN4Ztnz3TGGf+LRBwrC1HHH77YlynbZN
3V1NuR7PrAUc3UajuKdemw80seGC2jZ7qU4u7J6Z76osXFmsw8Dvt0GdT+j/K9wXAdt7xON9oPUV
7iiOvxb+GO8DvNvPBYJz/H6gMXGcQiKHOLnzRwTkbRa80oq+twcAPQoR65q0sB7IU17tPHs6GDxA
q3J0HXBnMn0r83x8HgvJJdCR1kc5NitnItYBnDi516Of+feLU3oH4wGsB1p/ihrxAeuevyQinnet
6/QcxkQ/gWKIim09ECE8I8vpj1J7GrNDTzYnUoKBjxB1OsMFZK8rJiGU/DKi+DDz8jXsqudca/lW
T12KuMwrkDP0MdE8dS9wiKmUQBLMyF+ivgLsPFQDIRJiesHE29yMlvpAfkz1wRTixVWm16092RD5
gQPshXm6uvFSMz3VRBtdNnbp3CyqSCIQOV6MVmLecqAUp1BmJQ6FXp1ATChQzUZsHcsm708GZuPL
Lmn0bRXnzVWdBPwWVfqq7w3nnlk69IXJHb817mC94l0rNqbR9Q0CeJhEuDey6RBAqsdcRMfriMaj
5Rdk5q1Tj9uasu5R+bP5RjDMvA16Ob053OH7kbCQXeMvqqA2tvJzEcLQFkav9jrnELQNwqxmVXBd
i9AppqcxuxoeYmR2hfPo48Ttt2ElKDqx4T9X82LCwKAi3gej7TucDHV92yoMrM7MK21SNfS3IWKF
k258GqFZ1nwPax0cMvw8X6oKSXRUijdUNiWKtKBdG57jP1C23+eDSC7qlBPtynPm2xGVPoJgStlY
6f5g4id5zVwJYk0RpBTbHmVW0+0rpG+ngWSsC4gx1Ehovh8WL8otWrtym3LTkENpmkCRoVJplQ7r
su/sPVgtyFdjeasnFW9c0d/2lW19z1siWZyiwpcwjF8JBs4dNiwTDAAec/XKyHEAzztHKKuzKuo2
nJJEvMJtFR6K3lBfdCPqzYgm9Yz7JwOuGeNOQC3DFA0lj5eD1AT0lnonp9RwDBmz0cihinVhOuXc
753uo3WAeIiZDmFydyqfsuwwOAFxLHPD2ETZk/fuj968ra0xvVRRdV84oa6+x0SHg9kdbDJasKj5
0Jsr2hrXxGOLcDuKGmaCbkzrZPVNTXXez7YEWaRHdws4VMdPNd2ncWV5ynwldcibdiE45m8BhdcC
jq2DPfAeg7uQuAYoLZZ7O2QN7SUJcZymkesawSI0ZTxLMtWUZsnBafwo3tHBozouJlylZ1EP4Ygy
OZvkIShDmLjlTMPlQtloSXaVEQ72yqqFnW4ayzI2KDo4ZVljHu3Z+Sa8ZmPQ37CcltlL3Y1kSbQA
z8gP4qYVX8BatdZVDFfZ+0EHLoNr7pPYDQ0R6iiLJ+lIbh/unIKSG1Bao6xr1wN5wMICyWGXUrW8
DYsJyOZAgGIh7+8Cturw7JOi9NQVTf7E6QnvSmgW7re5gbG8T0op5isSGOxknyAI3Aoxulc9TxlE
zhSuzgaQAfFAE6fWy4i5V3ss6CUSvtKF7U1jY5M/+Xbf1auqJP4Gr0xxUebKQCwt46XcrHJd7ksZ
E7hgDNFtzOwQtlNPj5hbK9FLVojKfwQ9PdfNMhYTj6Bqu3wPq481PbbsPN9GtqJzaEurq/FnjiOo
LwMl1ZVl6hIhtt94tOFpTGYHp/aYIDSQgqp1OWPU3rdFwPxkbmt9M8wDj7cXee5wFyd2ZxOm0fLl
pEYTCZDRynsIFbcnVC0TuaQasU1sM+xS3XqOYndY++GiFSSLi2KinIiyGAzLM3cV5Lp0ndqGvsTO
58/ryPL7ZwYe42HI4lzceZgHkBwKRMSOCHGdcUjkzCxKh8ycIoovo4gBBBYezTi4Shg9LeNeYa4T
qk+ffLpszNZwbKGiWTJjLpmPKV30n7pCYojmfkNIRwJvnwoMy2gy+rezk7h+uZIhgUYOuQY0NRRI
Aph6BlemrDvsp1ir1l7awSPQFG3o0tNSP6QxQOFNMnuk/HjIALr14CbaO87lGHab0AaSF+tKvcVu
YwFW4MD9FVdEfAO+onwDltE/eYgD6IGr9tptTbJC7crH8yqAYkHmLjBG9k4o3IPwQquFhIsJ7lg1
DX3auHEhaA2Y+S+gaCEBpay6gaQwiTWO1PzJoX5/nmw9X0HwwvCsmJk6bKiVeBTmZJIkHmgkbRTL
/stM0suOBOOKXVqXEuS88ofiGXNbSEFftH7yA+k/LXsr9vvs0I4uJT/9ZwR0tGHa4AKxoNgDk8Uj
m8hw0jveufMyDIHoVo4RSu74CUpFr33uPiezx1Oj5+SLPVfNg4R/eGU1WYT9LeeWMUmBlhtEBFF0
6DoxZ+d5ykx4kUzJ5aZyIgLjErfgUU7nwiGYAdLHTW4Yln0jaiQSZ7QfqMg6T+A/MOykJKVwqH02
bhi14canGz+tY6sIzrpsadXDkGRh67I2X+dTh9c06ZziZHpUiVvOatzcEPZdsJKiN78lYik7E7MY
790uLp11XGEIWJkc3Hnm+sLAUTWw1I85Bj6IYVxKrBqwejmCe9s29vDQBqFuisPcFNkVGorAhkSA
RJGGhEVppSYPY6jhu4sQjqdyWHvKWDz3H/e7KdEi6yy1va3LMe8KhbjtbNTAlFO2YGfXGofrt1aM
TruqRw8DYkic0z39XPmS1F32bcL7o/e4AvInjMU8BXOUOU8zeFI6jsjAaa77BXC+Tg/XkscPzwaS
+mdrytpx0wY0VzAbQ/QnwtDgHfoFGtBtXOUd8QTRokbBCWZekcInXsOBxjOIEh7QPur46Ej0NGOc
rQLQXTJQdvOKWE83jhuWFlYxR+0yWVG9EoRWXDDDxD8YuK575YI7jdZ9bpr7sWtw3hBwCgXXdyJn
k0BQXAyQFjIK07bbcY/O39F7U8w5O0YTM10ZcHHkQF4IUVkXgxor0PIsjSsWrtzf9oWNbj8IWPPY
hPsNfQ4d7jjgFOVFn47jRevOknOi3/nzF88tqu8TluR2wzZuT2dYGpm+xQUVUZ7CaCOEuJ0nkAuy
qh/HzgfPXxcVc47JSOVw9zHFmgqrwFU9J7DiQIpYr2ggg6shlc20a7UtS07vdsTUNlDRfQZ8wz4s
i+fW42EDvxr3wRM0OqCA6MoItUjomxwl1DvyPILovQ1IhnCqiJquStzgiLaZ3OO5k90TirBZb5q+
cWbc5IXAGliz1a3g244XWOMDtVNtGWBckjT5O7r85YGEYHaG2APeSyJeeRFadhmeMxkU3lsPp3i6
SYOujq4aqELhSpAZhm5eDzVPII0SGz2MnyJMHQhKX87PeKBE0IXzBgSMavmAiuZHUxlRx/jMyJ6U
U5vkvMJbDL/a6AMJ5LJBqR+d1mq6FxNE8Pxkh0t1IK2R1FuRDYEPQMA36nuXkHdcURaaX6sL+rVX
SXAgdICSDTIx+j4D1NKYYz9wx2PAVVrsxarPSIX02SleXRR6kGP02BT9DV35tL3FEW8/ztDB/W1b
E9u7gw4UCTCCohfX/YKBLcjZ2MjBPOO8te8Q4GU7JNPWs59n8/cIpOUl2ZwWx18hzqhE5mf0OEBT
q7a986O5OqhJipWIPKY5nScPGeXSNTa4ZoMFwlRwtWf/gmKOV7KV2W+Yyvr3ruN137MCqAB878Tf
m3Fc3zDHzt8t1Qw/2jnSCU/VFG7mfKjvklSlAZzBQp49BZOSyItxTNYGee/rETfrs2/q5NDCtOts
aOybLJ59jGYBsSl4Ax4NSt+N33Er+DigN6kRifciKcgpDRzfvhwwCR7JgDavY7RCPmkBgqMtGFJQ
AHlFVERSpXAEBiEOHKsaBT44rV5VrDwW8B555G4yHeRbfR2/OLObHoxc0wEA6n3G0YuEDvXG2rMw
REwxRq1IZ/5VjCNziyOok2uQmyF53Fq4BoOQ0NoXeTzf45oj/C5qSxPVLtyRSzm7mpDJLnmxOyip
lh8Q0+Yn0Fd9UmOIYAbS/n10AlI6JEZVht5DetG5tkcEJW0UohKzBDRNxEkXF1wNWaNCo34902/F
q6xaRqsiAqPqWmogpbEOi/sZU9oPZtksdtbAiS0uTBNDGW5SZ91g2oM/HHdkU7iZu6WuLU9jp5x2
Uy+2gDrviTbiViYFJQlhv4xQQqTsIc5b4BzqnnDXeY6OVpUzHLPCZyFpbh0nQYrM2reqSmxnEmCf
p9H6IRM3vVL98AiilPSXAY37REfrgvkpQEcVk+iAMyy5q7pRbJCI9kQo+oz7mrAVJ9TWjF0co3+I
J1e+THhcLywkFjc0U7nxZ9zjO1P8J3Nnstw20m3rF7qoyESXwOQOCJBUb9mWLNkThOSS0fc9nv58
sOv+R6R0xKjJjTOpiIqoEkgQyMy991rfgv0wWaROJC5CNmCG6F48PhpZMG6pBxAC0W562CDHnbIr
u/TdXNTRMwx/7YLBG7k5DdgqLYmbfbSMWCA1Loj6mszgzUh17KWT9VVMTn6FkgRnKHJdgm6ZJJ7p
3DOm1RT6t2ZPNsOmssbyegkq95wCOfvGxCH3u5SkFvIEMSUQbEO+l0k+Lci2vvwxxQO72DhH5T3e
VnUTL8n83a1qfQsBrQfH2sgH1HQjHV3sxmhaGxoWRop/YNePNLJWz86lpbGTz5i3w10oSKPA0vZL
UzhzraLqYKIhEfL+D2q/mZ86AG9DhlW76U0gz9x2NXtW3HBmC4MS5BdNqRablpc5UL4+VnccanOU
zlxat6kHUCToFt6mI9Fcw3opiipizU3gveKKR+C4BP3wc7R05m0iV5+ScVV+f3zZQ5HU78ta6EmQ
fiHYs9G1H0pfoFVMFshX7E2FpuDCZ7MZ+Bk9b5bU3KE4IMPcOXFNKVa5z2vhN+YlXHG6Usx1UAm6
R4KbprXdLs+YPneDuXYzsakzhxIsXhsURF2zi+Dc3U1BxxBXcqZGDIGjkKE/Fd+QQr+AN2CLleLh
wubVYkHxqtoJIoLeWdq5rdExhxoPJt16ZtzMGbqyzORXnmYQvsoBe9mZRZIrPehEdj+VWzIC6mEV
S3Zml0x3i+BvWHi6rUENWIybQVb9vUOVO3p5x7H2c9nY2Ct10VfdWdTnxE7iPp3nbToGqvZlZzGe
SyiM6md3NlcFiValrKK8dLTKXCHv3LhnggofQDsXwYxtthvHuvKUPSznllGAZjYSbP8ptcLzCBzr
cx5NzhqzQQCjoXG4xMFjGqafhNrCsVDLg5YeHAxIv4mEtM6hew2RP7fFfG5ngpptsiy6H4h8qguZ
2jVzE+rrB4SPdeFXVqm95FADVrHxRCYGE6v4u50VELPjZHA6mDxy/pk5oGE9rZl6QseGqRXbZJjA
BtQ4gv2uohNNoVmSM6XRHdOAKBh9fZ7lHXl1wI5oHLuqaS5BOrPNOMsIvnhyGgQvIUF6qV/BV6Qe
08gYDnMYF3B8DQPGi931A82GCJJAIlOX5RvZDNwSaDEXpsyEu4NuvZxX7iz+EbL+f9OXvpaX/t/9
S3nzlL+0v1Wm/1Gd/tGZ/udf/3eIUG2Egf+zCNV/KfKnJn2tQl3/h3/wpWhNV4+Du65lFlI/1rk/
KlTnr98GQkoCxsEovFcF6D/4Ukv9hbEFCjtSTR0Jq8560P7Bl1rmX/w5zjqm7fAPCXH0/4lv/9Fj
csv+iHHf0WceCv1s3A8GV+ZKOu8CFowjEWqJQG9K4mWEu9tAxq7d2A86fE8zh/SzV/fknUsdSvV+
X8qRFpJCJeil4ps8XFjTWMHg6ltc87yuCAkNfRfPbXo1cRi7IpW92nOQze6TqiFAIQZ18PHljcMl
9s/1lUGOiI2LweGuH16/pwMX5MhKvNhMw+hW6hGOrMmJHWbdq4dVi3OMVG6NfJ4mj01vJopC+VUZ
g/oZJiq41VERKh+OukA+lVoc9RfZqJp0B6Z1O30h+XavZDL+qnGIJZzhoxomg8MtbbQsjzgalczC
oqYufk0BnepNTpYKsSIMp+54fpzQa8w6eA7pCz4Mg6Xfi1YrCNuZtY5Quiy6//iGyBWP+2rT+eeO
mBbHUrCKhmGvD8crDepcCQbCHIfJ5XXBIeGW15+KwWJiMRNaSyZgYpsPItPlU9biGUXOL0GSVIif
6B4tRv33QgGpo3gILGLfMmJ1kHpWP1tJxwkHT5UHHrmTnH2yMLQwAea98VNOuiX3oZV2dwFsHfpC
xMw8W31UZzuEac10hk2jfJx6xyi92A7mL1adw2htnGhaRcTwDxCUNN1PYiqnO4o1qFfkQs3jjZx7
wjKnttYvWhP386cIq0O645yQt+eCcPCBL8Txe5PTP+79yUZKx/bkEjbdNOYK76FVDPssLSjcMkFX
obBnPPhtj5z6egGhq0EMM4hXl7WTnkH9GIlqHhq57JiZKOVLiIaKTLq++2pbZhjekl8z6V5QO9GT
apRun+mlTgThqKacNkmjVnVIW8DoSLuAHl6FlocZB2V2TXQtpaOfWDFly2IupCrWy2ByPjAKl8yr
eZhE7XfLCD9l0BipXbZBgOAooGcMgsmFCqY4QUqs9eDhOJpmjTqL5eTqP/nCtnU5BzhOPGWqEM4d
0o7xOgg15m9L7FQxTlDAaLuMpyL3Uo4FGeoAgwDFYEjhDRK56hafEvTqRBHkid6t/vvM8DNUVJ90
uyCcxcjUSLEGG46pXQB48rlfzCjemShX4apMLV0qnEVE6i6ja0a+grXHMLbIndF306SpYEEyc9fS
gGQFgUdmOHHiem8xIs8B9L5hCwzHR8Jv4jKBlwkGRBC33P0qZ8V5hPwplTpRPgg0UXEwn9wRqcnW
nPWnXHaHp8zfr56LAwDBMvYEVLXrq/nq1eskUihSscEYJSE5Wk1pXuptH18ggpH7UrrJ1YmX/Z2F
3sVlp3QH4TmGuyOrnV1Hsqyk2XtjwUSvM2n9NmhEL+OmdJ76emqgYC2m3yH69SFXifOsroznkjyz
eTfNa2AcWTG7xdKMS0NLSNU58fnW1f+/D8DrDTEFRnoa38oVWKWPhNx6Dm6jrjPiu7SgvCXiw6KT
nJjbUTAyoYqOJa1ygqUL3GMu4y6dk2lnLjtEdN2+7TVxYrd6u1uwVzNHxTvCvk1H8/AHKjRqcZBQ
NOtzk+z6IRk5rjE5yk9QC95ZhC3OB5DbgJybjmUdLcKSwKFROLOgMzsOtxzq2oRWwWgkm9xs1Ys2
lTSPpsSyUXk1EZC0BbMdkjubLuZG9iMOQDRG42NtLYbckdxSC18RBrFHhh/kPipDpC0f/1hvH14L
6y10AB3PhOAQcnhvHEtZagjWjzws1bM0kNIEuLR2sSoiImc1c//x9eT64//3w6EEkAmH1gU2DapC
3pmjt1VTadnj8mUqwpTsWx3g+dnEjQ340glX8mRN9jq47iz8hOYs/TaiI6YSr8FNfPxBDh8Kzi2c
XOimSIeDjLB/H+Vev7URgAtZAZL0TEcbP2eOo+NmTOe7j69y5Jn5cxnpupbF6MBRvBqH91eOI6Fr
QwwalIW/2EjUMl/zOre/xKRh/exNvPpd2yz3eZUNV0FYwECeRJEIIiSxZO806ZTyrJzqp7BfivjE
m3q4cq4fjnKMYyP8OMfhJHW0kFSYFFqThC6vGfMAqbijbadMRvsiHRDPpQkCEWzRAbHrl2Ie2q8f
35v3ro6PDtuWTemmzKNDZNzobWj22FcVo7tw22XMlMo0Zlw3R2FLgE6pMRvXCeGQtB+3jVrGHx9/
gsND05/vr+u64NFn4aYEPvxxsHRFHPJ4BoYCHLnXVauft0sYQZYgcRHwZ/GZzlBl+/Flf5vpX78D
bFLCtDn4W6ySGJeOdgyjLvECVWPlmYmxdmR1Ie6zsOZoNECyu+asprZaW8pPVm5DSirgDIA4sOI0
80EeAUZCwkNo28efCqfa0au57p1MbnkmqO9dGlmHt6Mve72dXbv22ooBZA3yOIZ6wUCS1Hq4sByr
0MExDlqwPJj9jdXnWzfNfQwoe4dWXsqMkqA8YvNgk2Hzcsg4NBpWPIOosnojs87+metlF3ttRDas
j4iMbLMoldGjDagU01jLiaoKqmzPvVhuzdB9SEIRXlH5ywDMvIPWvWcyzspqZUQJs5f/siI3ejS1
iZDNoqOHvhUW+Dgvb0VTANur5p9aFNQRRDhHPx97ZgT+kncAveHOBX5T2BZPuTNX3816JA2gkvgp
8ogcxg2K/5DW+uCQq2S6clC+6IL4k66NCSaESurnoqzc9pxjVAVsE0IT0t+0sr6OJUwPpOs1TuLG
hHTpFVD312BYeyBWYcoNKLKx7DCMz4Q95/jDM58TlfML2RoBMNPYufe2RC62qTnLT37YpqiFrI7E
Pj0AwcdwGuy2X2UabMOk5YAVasXiZ0Pf3U2WUT5mQdy+MNusF2/CNES2WtskLxGN7OCcNdl0NgZe
W9oMzTQ+s5PTGlnYJO+EySRpB90sa85ICx2dTSKCNNwljk50pyzl/KnoM/nSO9P07MgouqFeGow7
voz7bWiLlFNh3JrXvSYLKqVSh7gdA+sfOZ/oCMxzcJTxhpDCNPX0SXRAyEj2wvAU8lhvSIjgk7FY
1M4N0JD4Mc9Is/F1YvEgvIsIwnAX9E0N8jFy98gI0OiVNFb8SUJN8kjEIJq6WYkDjNIy/h5H+79n
hJLfTASAUL9HKzgHGUpSrjbOHWlw1TwQWQDwiN8PGAfpYDNK86EDzWqg5Pmuc1T5m5PlXPs9QYW/
bKzojxHRmIWfiklO5zORiMh2tMK4ayAmf8ctLj6j7nE/a9mIfQtWaXKRlwmBAyk0f8DLLqJ6ysll
uumGheasVhmzIq+iVys5OaONlCvUPHppGhekRNjBnmMsBV1TGiDs9coKh0siJ6kYNLt19H1L7GK4
Gzgct34epSSRw6JM0ZXj1aQWSVHIgTskLILIMIOv0TsivjDstMHJMqRIgBizm+gmApz+HsTA+gl9
fYdqS636SIpEnQeyKgUxyNVU/8I7FT05pUHP3JoWkL9znDqIU0UP4yEc6EpwJxGNbNM27J0LOBNk
itdpqp0PIF41j5EElPWOpf951Y5NG7XUdnXBN6+mm34GQLcn/pK9uAeRT4FeTQmOgUDC3R8Wg3Ju
JQomyH2rlkY2h7EKk2Jn46PrA9IV93HLc4Juvg2NHak/BAFijNMfqeEA5jhxYNzA3uxQyIvOzs90
e4Cn0HSJDYdyITcSva1j3Ll9TuNOhal7U/IbOcQshIRaDLzcCIPduLuqcVC1fgjfwKDNCauFZnyo
PyISIPuuBrpcc7xO7G8jEbuDT5OP7kFWBMkjIECwnkpzeu0ckaT6USEJIJXFLeXPye6qz8gF2tLr
Sdu192AoYVnqc1BcNghb0PtisP1S2kAAPeyavEpZZ7jfdc1wfnUY1R5zVJVYyrN+va/T+toZbns3
z4vO514qp9jKScOmZMUoX3atcrTvkvkfehQjddnvIsu4DWW85Ls6iazuTDekft2FZuVs7YVbs2V8
rryxGmrqymowv7hWNv0e3LQLnq66BieFOeMrQgIXHRva23lrzgmeMV236IuGy5BfxbG0UGc6HYIN
vre4NES93BJbmH0VYsQ/VmUGXqi0aywq+ywKS2R1XYz+D17btHWsSjvDMgJ6uZ1seVOVCbNRGgPh
mcS9SDxdm4R/W9IMM29KJ3ER80S4fk5GBeDw2eSkTXueEa1iKKTtnM5m720zk8IkbZfP2qgXL2Ix
EnRBGJdbLUDvmUx18d3JmxF10JKSjhETGFiwx8Uo+mbHLH0R2SEw8EgYrHhtYX0ZTSsyLqcBIXtv
6EbxydGrLmDmbdA9ArJKDzyo528IeQblUelNDwPhMoShtDwsZ2ShkOhmDQ1jcqejFvTbas4yjOWL
TYlOsmNPysi4/GLllDdugjx/U7fOGNL4jtbZWGJ0zaZHVnrej0htPNnUAVwGQUBbD/+xTCvoFGFF
eCCzpH68ilCH3GZoOG0fFo09oKjO2tyDekhmWlVU+Q/0IIoAUTA9lsKpskYMDLIx531ch7lxLevC
xXiYMGzwQxRN2tbQFxjxcMQdSPFDFQQ7bNADEGk8Q6wbSNQveHNIyM5de/iclla/k2lsf6v1WfvC
3HrpzpcsT6/1CacBAvQIvCpN977fk9C+ZRioXY19UAFtR1WaeG3zBS8X01xcvjkemfYaQVn7kmMn
fZD1eNsQTLjhTHNRhTnWs4/PTm+Psha9SHAwFH26elPx9ujG4iwoOy+VAExJM5w4Ri7sWpXSLmkN
QLsim9JPk0Tc2AXQ+48vf1jEredYhmo0pPF502Y2VwLC61pGznpGoqrWek3kzjcLedd7DVuBb/e9
2NkMeE8U1G/PzZaBTRtZrDKAYaijAr+aFmeE8N5xMq3DR6eaTSZZ/bRzeMnvQQePrKZB9vnjL/ne
PQbMSCUFsY+8rPUmvGqz0F1DaDjYEFbcuLqCJaI9JK0YLhYGZJsp0Ppz1CnBfTownyfPRP7772w6
0gUSSHfPNX9P/V5dXiuA4sZBxOVB7NNJ6OytO47D2WBiJ1WIbwHIp+L84+9svPOl6SeAxUIGSmTL
cW8L85DKGFK2npG1w98Fj4CJR7NxXX+Mq6LbdRpmUfjSuJz2kFORQgVuND9FnR4As2fZLPyl0pEn
T90S7mppxZYXMJu8xqlrAyRS6/TbHB3oLGklte/CaNlL9Cq7W+YK80eUmEgHU2Z/pWtcu9ZQSp+0
D8jzuWrKNXsRYTuNTGdaQ59QOi0FlnjfofM/eW2NCM0PacC2e1crW7qZAgvKuIqYt2WnkNF9fLve
1vRAKXSx0qBQrdGCOXxEEiBtgi149HDnBw9zEqcWruJink5cZ/07R/UbwBAmPlTPqMGP2U8o5Jwu
qYLeizuJnIkdgL0XWsy2L8vPgTmSOc/WtyLDYfeduPY77zqv3jpi4pEwdffo3aOUFxzNtZ4jWzZs
lBl2572Y+m9mZi6XA2D0h4/v6Tvf1aGNzzR7HbUYx6MWYwLtoaU0G2VhuH6qadY25Qy20Rqn+5pX
6KBkGSHhLl37RJn8zq/JlX/nBHJlwJmHvyZqkyIj/rrnOab0DK0g3QZqyk4s3fKdqhcIjEndA7CN
N+zoho6uZWdW3YAewnB1FvKSXxuNQdJDL4u7PlPN2pJ87ltOTGbeaoQDqvDe7UJxzSLjXrRwoc+T
xiyeLFTLJ1ok8u37b0vEEwKwyYqpcY8Wvazk2Bc3eJAtPUXUVHQoUb2RoOfSs6wm/RlbCVk0kGGX
Twk5r/lmUmvBWeEEQzis6X2L2wgJNC5JsvW8RUX9j6bKUL91NRpwH6BJXHgtbH3y/YIMgO/HT887
rQ56fb8JOw7tNvN3+OGrZbOeZJXDdJoIaBf4Lh0j2VdzzvrVI5T7WyikczhxMJjJFH7FCl5AzDDd
xcbEYIqcJmM69XuLdTc8fHtpeLKAW4ZjgmQ9/sG7iMe9gMlDghSn/YtBNOvJaiyNJ9uxGfK4FYl8
fqZr8TeF6DX2qiYlIkdivfqGgbwn2NSRw2e3KCnWx1AwmuGASJQV7d/Y+dSSk/AC6RD3npt1A0TQ
CHElzSR9mNdLzrRR4HD/PXY2CbJBBJ/e03udc1ZoVNlz3biBvADNUY8eIC7trBf8XptBaho4jmEO
vvZYKYnyxVdyh9ItempFMBl+B1v7FwMh8T1bQhAoa9wfGQRFUJQA6s1y8sFjkYJlBo5LwsTIE3e2
jErGlzapdPdZPOHFigKj+R4xqP5KDEVueXmBmJIxGLIF4AyQzI2uU/XWZI6nXRoE+Sy+FfYWNhob
LRoen/RXjMTHBnxNjbkZqVMtHyUH4rk2EPaVYKb+A8nV8jQkc7LSbxvYbQqTkQZztQuZMNEzyLfA
BZKZ82tDW4CaGkxEgX8Fdn4ZbLOwrx96t5EEK1kKQVveMf7xitbNfoQaiWebwCqzraZbg9w7qk1/
2dT/5lnWD7BEaEZwxF2ghoEyzlmoY4D0GJxR9H2CFBITS12P2RWlkdN6taiq1p/SCOYwS3F1Td/D
kl5QamhaRhe6y79e3LFH4zRTtMkd236z5IUkJNtTxERRjySi9mncEhZGsI7rzBfExI0nXs+3mwlA
LV03af+u8RrHkxExNID6GhjhQeguNzx/dcx4ego+dRznYi9nXnGKR/R2VWdIBiTJJjmBf+rrivdq
QVDQH4SCIIGJ1iCgqHMY13NYIZDn45XnnZUTJtf6pstVC/F7ZX11Hdkjc8Wm0HlqbuNbDnTJrg+p
gEPZaI99TsvHojI5Z1MYtkauJbcfX/7trkJPgU2THi+rBoXy4dcUIogWMaBQGKbO2fWERt3KHmwH
Qszy8eNLvfMjWhwIGDJQgqzyuqNLORj7OXPzTdUyfwXEqQebEtnR1nEpAkncbr/9+ws6TB75ckxy
ULAcXjDrNFzTJDx6kBSSHervnLh1O7+rkc1f1faYnLievm7BRys2qht9xe6tCcHHjWm8sXZrC54Z
dPHI2NK6MNjdEMv7NQEve0mmy7JPx36+q2xLg3dEbuM3LU3mdGOpGuWrTTRttSOVs79pJ5fhv0pC
MksckBFfUKlZiS+guMCGBlmAgS9s5ame/zuP40quAxlKlchp5uie5X3Uytmg0wahbL5o+in9lOcx
jZHaEngZrDC8mEbN2LZFQjQu1hnrxPvwtmbjxGqiELHW0xwV4+GPFtJb7Asz4ClpA1KrSITcT2Ku
fnVBatNPCUnmFkgWPn5S3nnZOSbrlKfoTSz9+EBeuVBwWnz23qTzUAKGpfcYJcuJDOX3roIaiUEm
7/p6kDv6aqWCPJpxFbtUy+eG8nd1JleXH3+X9a8cPYS2adqWMtkaLQ7fh1dpqOp70QbEKeKv2MFU
r3zId/R/CjBUVQGO4ePrvbOCANzjpeZ5IW7h97D51QKGe09YI7AhQDwFaAuEoA8lRt2dxHsVnrjW
EcJuPQThXDQU/ERKbPRcR8sVa4aig5aPHr2qH8wNmkt05Uw8OACcx1WHH05qijDegelIV89bgkX0
m6HI512KWwmVI1pmcepDvfPaO8CagRtyBF6l+4d3fFgat47Tqfe6UAs+OWZRnTnk3X/rJIQIzxaj
vXWqICc4Gww88U9uwfEBBszHv8N7R1gKBMZ1FJXoadRRVQly1IjiATKZ29em2lSMU+/bNNe/1nPY
4olpgKGqFO/ZRpTT9OLguJ9vM7w1P2n66MjjUpJpth9/qHfeZoeRslwHiDq36OjWtEPr5MpokYBo
wVNhhjMuFdu4EAN8KLxVxX5E83DiRrytBFetCXNBmrVUg+Z6rn71QDqZ5mRTGPWeWSzJeRiEmS/N
1MW2h0dBsc+h+x/EFXHc7c9//W1dyeZmGPSc+ARHr16Iy66BxDZw6E3FbcR0FervjN99tMOz2Wq6
Z0je5dPHF9Xf3mNHGUryTZ11Dz9eVkqCr9aGKMuKXTaOB4RF7244s8WV33J2WD3BXb94Ue2uXn6a
Gj04EZJprmq96B7UpOMALysTy+osIr3Z0U92TPRbZOOg44dBTO+6wkc8NPPnPnXMl6izWJoNMDUt
mWuTtVtqM4cbR6uG7Jwx1mE2hu18je2kPXGGeLvYIHDgwCIQwvCqH9dEGuy1qnRoFGv9YO0bMyWG
SXcIrg3i8vzj+/rmUr/7pIpzp6tQvL5hpeLUA97lLF6ud3dLrU37oBktStbI+rcPLCcUlra1JcKM
zDl+SWKIGbkcqT0Z38T+KOvgHK9d4QlNVv7UysCvjar9soY07T7+jm9lHzysDsxNGgqGZfIZDt8V
NgYMxEG4eC4CdRKkceIYM8MPiFfEesHTuwVahtN6YW7L1My4wfFVfpZRbW76LlTnaVK3N225Lh8f
f7I3e6XNJ2NQwju8Co/to71SEBhV8tUXL5ns4DpyevBn2DAvPr4K8QF8wYPdkurFQO2MHlkx7DHX
l+vVYmGlIJzqEuYdYMgZ7rZ0sUpiScz0rWIW/4gBuXwUk7WqsixSHv2gwDS0LzAP4kuiDp83IzNp
mJwRezKxWVHzwwUA8lwmJQF3UTEWzrVOm7nYjqkQXzVSEz7lTtvVOwuvBb77ZK4XbNBJieWD2qf0
ZK3Z0bkJuo9cGZAK2H6QMTNepByMtlOb1w2O8t65dhOyYemVMNLYCGzcdPjMmDAabOZ0VdOlpYIn
q+17KyWyTx2MlPBAhPQNhtt5ecEiFRNwQqKFuGwiILgXYZ0yfBmbvoVwQ0exPR9Te7A3tpslM+J+
DXZhxlqv+dVo9O1ZzwxcfcmducFGF/JA/AK7Yd279TT8bTnlUpxFeZ648I6MCp1h0+A9ZP2pjB0d
V6ajDZrkws+HoXsOSND5wdgQPNCghTnH5n5iCGMNeX3bwVNkSkSqOWJnpYUvlsJHRjeojpkO2bX5
M65N4vDmru6/k00Cx5cxyOUy6ahFtSatgM/hKClW5kJxzbRPJhdLkpJNAThboOAxwu4rU17gBIIK
lj7VnDXkuaFv6UEpzBAvRNFS+akYEKKPbRu2UmtWzVfiRhqxr0qEx741dMhYx65YvhUglu/LjgSH
jTutyhLsfBMR4jaj3w0q0zrw+3asPoXmNP50dDzFoNOb+Ue3BHjD6rrK77W+tq1tlJJf4kV2amD2
oFzNN7wtIkAENwLuHFH4RmcKw3667/WwOBMIkJozut5OtkvrSgrfTATOfKVRTPhIw1Gf1Ok8EVTu
dPovE3Z66wX0oHvKP5Y40l81p2EbkHhQCitdU1/08hpRXu5ubA43kmomHUNixIu1h5eXWnVedysu
CQHbSJoZdBETitDqKYRGp4x9RNrMMzzTyLiK9MDdid5uzW0/NyD+S80e1CaJzeaxYZW7Le3IKQly
rvtrBEfFQxLV+l2PFKPcttkU9H4P9pNcWAIvv7i5Ht0l7uTaHmCL4FkwO35ul2HEM4jO+DHnrGaD
K5YLwnnEpTSCYyC5m9qpLct3mC9HmwnUkt9IejEoTTX9nqirats0S/2T4qY/z1OsLzBQIYn5EYbi
nxyl8Um1Q01oqLkUyDwskxsztDBKSL9RTr2LGP3zE2OXzzwyWl006Q5y6E2R8kpuorx2/7ZKu37M
FnpQmy4ygJ0Uuqwu5dy5L/M4hKwFdgQWU7R2lPpl79QEPsVFhJbAxObuG7TaC79zrEHsyJ+04suM
w+cNpQ2hIcCdEeZRFIT6iT3qvZ1CEb+CdcOhJfmmmG4ZjpBNSQMLcLEqdiG5IPeF7dAxw3PV4EMt
oEkoe5q+8JIFX2rm5ucFRs3PYxGm/eUq6LLpkcnmgT5c0p/YLt7ZrClWBWxthx40e9rhMs55KyNo
MAGlkifGMxElSG5ghH0vy+jEcevtxrRWITpKXRsJGk7BwyvFXZpn8Ui5Y4aE7aa85PtKq5ZTG/Ob
Qyy9Nbw4Lu011K6I7w4v0wUMKpjVI43oR8QCDe8N6aPwFDGfORe8VO2tnjnDZWVW8z6Lyvo7Chte
njJzPKxmjF3giJ5NMzIxHdHZHv3E96rUtPuS5/FUhNcbsSzVj+DAi26ZWJV1EnD4aZHMlJkWtMQW
M9v3gbjgvGuhYL3Q8SHEHoPsvuxnx6OFG15DaSkvh9Hs/23hy4egXc70kaPMaqU8/BCAhg02TWYQ
ea5r+3EOCP6sp++G1Zk3+PvlidLm7cmBy1H3MkWX/FDH33kaGJ85iiHeEA3GTSjy/Hkyl/QcMwLW
JjcOTjwSa/FweFJRgiIbUw7HNXw/R/OflF1GEzGtOVg0EEfSHJyPlhfzdSGicBu4gTobg8X50tIe
3jZOwN738WHpTZ3B/aW45aSkr4D248lySarYCJ1lgu6lSj/uc3VhNIt6spLkZUjy8XHC1/7w8TXf
vtdck2MZvQWT+CXr6EsLLYtyvSXKOYjThLZ2XJ1PaICQoobqxAr322V7dIOl1NnfLYo3pav1s7w6
ChI0pkUmkxCPbgbcgxilEgbNxrS/j6Or+ksVDe13+g7Al0B+0oG2CUa7WgIo6ATSR+aXitzQh1hL
9K8AB5GA4ThZ+v1gVfLe1iSYmCm2brA/BZ8F4698U1qgeH2jbGgIaAuUqaUwzNizEZSu0MLuHiN8
9BQIPUSKR518OQ6Fe73EgxPtdHOwUM91SX7rwHQYNjY5osqvZL3sJ1BNsZ9kRuhswTcWT7OSESQM
0muerZYDLhOQERbAbCKH6rQEu0ms5UL3RkHu6h5myPCLvvo4b/R2aVCHjG4TXpPKPNUgTiOAenTg
lItiY4jZUTETnmobvPNuSZ4yOGdS58c4LkuYmXe2ZdRURFP2PYfxejWROOtrw4juDjlPceLRfud6
rBk0bSn0UE/8lje8+ukdw4VqgethFdBCSMV+raHCU1XuaaxsPg+2OLGNvB3nUndgi6GHxV/HIXO0
WuHbsjTJ+8Q4d1luJtZxWGEwqJBFtU9lF6U7cKHSVzbQX1piDeNrxOYqtR8rV8xniBSd7ZAIA9hE
njQn1rZ3XjuDFhJRiHRhTUJpD18FrR4dtzCpimo5xQ9GxCQu6QZFB8u2lxN19jvLChJr3m0m6IiC
jp0HXZ+PkWYoruUmwyau6/qq6hdBMnEEGa4uo33A4P7EFzxOhxXsWAaVtoFYhe2VTJbDb9iXCfwL
i284RKTRe/Vs22Q/p3Zk7ipTH2wO6EEY79SY6Q9RrWGfdINKbGSH6tWP4niYr3gj2ebmhIbWpgnz
9GflBEaGgiWpH9DjdV8tWnCL17RmPe2WvHY+8TdNtaUv128HK0nrfVUl5S904Ihbevj+zokl7W1L
kMJ+DVTD9kV+DD/l4bcceHEnYhulBzSy+RbTkdrRnM6HTSULd0tyRY4fz9C8cECmGJERlaBJ7Uys
NXZ71dQwyD9ezt85PPF5yJlzqbmBDhydahpJcBhKeUS6RZXGnGKZPeGYl+GJuh5D8vFmuTq6OA8y
0cLrfDygbPCfuhX8Ik+Ec3zWS/IltjOq6M+zKqA+2gWKXSZ7SfREOoTV+dIm3RrvQB4+JROda+hq
RnQeE1RebUhIy78IzhbqojY5flOUt7L2ejVPn+kcTQ9xponGW+JxgpzQYp5HBREFoUecuoJfny6m
pxV2+TeVr3xJ9UlRjAur+IKFN7lSsxvdpgRzRhtb69pg54BAAZs9BvWDXCrEFKlCtOgx27d/ZQEk
hN0c1SGvhp4Ap/349/ndPz/YA5FwMmZlj6ehbwJJP3xgwk45SRBXlod0XZYrMaF81KD1j8ypF7A5
mgLbI4T+xdFAFPmghRqSJI0kv0sCZX9JB7MIP3P0WPGNTBD7Ky2Y8qdixgntVyCJ0Y3z6futamu3
/KpUUqstO2rc/PEe/itowHX8synb8ld3bPY/IAJ8ql6Kr13z8tJdP1XH/+X/wmyq1fn2P2MB9i/N
ejtfYwHW/+E/WAA0YJQTjO51WsXrBPYPFsD6i1MPY1IWRSb6EtfPf2MBrL+w2SDb5AmnuS3XpvY/
WABT/cUpiZBKHO4YChmx/hsswJt9QDC44GV1WZpB8fz20r/agxdORJXREQ4RzHQOwg2pfMyPOjMQ
CSy7yWqubYQGmLmL9sQO9KbW4jxBMjkGL4silOX38KFXY0ugXBjh92lzqC8qEuK5trtAbVEawA0h
BAEwJ3zn9KXNe4Qgr36h2z9v1+t09LfVk0CUi8yHc8Dagzz2oXZmW7WVnZQe7j8we0uSgQJy7Lbc
l0yB7wF2Zi9w1AodKtUiEfNVsiRbVpzyPL45BQnyxBmAgnmgqmENOLwPGL1GDMjEbaR5YA53QAod
3vAg0a47Q18ZcTBvbz/+7m8OGjyQ7E9or/j+PJFHheMgyqyuwRR5KMOsS2GkmKTgkl/00USr5eNr
vX3AuBZ7IIcMKjbmo4dfr53GqesFqUQdEVvxpmonKz3nvE9XrcNARjcyFtWNWlrx/PGF3/uSDOZo
G2Ddc+moH124sNUMqixlF+D0f2NPCZxuY1rhgBqeqX//NXmPeX9IE+Jy1tEtrfrOcOY1JiOdMN0P
yfRf1J3ZcuNImqWfCG3Yl1uA4C6J1BZS3MBCUgT2zbG54+n7Y1XbWGbGdGb33I1ZWV5UZCQlEnT/
l3O+U8bpzCiwSouvWhgBM3ve6r//DW9v3Z+uDR1nbkBzygqKUuOvQmu5Mp6orB6CJi3ch2PccswK
zot/eJnfv6gUDYxukRjfZvW/PS0qZypciioqq8o54az5KuxpnLarxNMwG9hQ1UreWwWb/h+OiN8/
QooIzk4WivzYvwme8ERxb3aIOheH4wG2TsYqrZnWLzKfgAP+/bv5e9mGxvOmoMKjzdmLrPLPD4yn
ERDUEzGDBdwuXsGMujgFDX3aGUY+DbHsXLvcjFCEKcsnQjPCZRwpHhX8BaDXqK+xBjbUM3//Y/3+
HjCS4pQ0GYpzgfy1KSt9PW3HhHxywBmWOqHkV1Ezwru8Ix882P3vXww5JtNsbgSkDH/5sq5KtzOZ
VpyJHTGhY6/nO4f9No5Ge+ne//61fn96b5ebgayMkwEAHzfcHxt/l9Ou4EFCq5hPwc4qFp7emqF2
9w/l+O+Pr4e3z4JgxYyM2+YvvxP2MNnmTcr0fWnmOzK1q926AJSryHNpQ9cJ0k905/VznWjkn//9
7/j72e4ZPL42CmUOWga4f/4dx2ZIR9nxO2bIYD7Y/Kx096ubp0j4CrO8mzqTq+fvX/P/8r4yqEK7
ynnEavqvRXhv+DjPEpfAU3OVF22tqldO3n8Cmf12rCMXoonj1uJsoGa9/fkf6oYJdGax8huHDaP8
i28XyR34E/tY5lMSSdvvnth++Q9//6v9LkThALrJUJj8/UswdHu///CqrdBmzZrRfPhVkAWnhFnL
vqpxF5RDtvoAGkk93s0EICxx05ImDCrLTb+gATd7zCBrcCh0r7T2JSFC6z981L+P6vmgb9JFJJqo
336rZ6y2DEaMvCqCHdDuGJsX865wnZT4BnMmHqPxihPJb9kFNlFAMO9KRk4xp3yN1/Jn7hEAFLHV
7xHmISL+p+/1b18CFi+0MCx2b2ccQrM/v3H45yDFWoSwjcR7fRPjXH9fA+Q1MXu2/LoWjabf0VDx
YFInUgYaQN7NGGugR5hDZ31zvKXZm5OHzzlIZ/NIeuCyxLaYvHQzVEISTr3eAptLJpkyFsWERRqL
sk2eA2+W3KiuKb9awcMUzWY5001Jf1y2S1NjPgQjTAHISH0YQh05xx1bef/nXBuN3A+QfoutJMdv
2Xamz79nKqQDsamX1TFVwZRv09t3S7DVRWiVSX6IYBofpTDyi24lzdasc1Zq+iKrT8+oFHLnBY6x
D6Q7vTns+S/m2oynv1y1Kcyk5Z8g3PYNKcUz1RfIO798L9xC3ue6hYrl75/ov34unOrU8UxCbgsU
1A5/uXNkBfG+non/0e4rcsnIakVasWnZgP7969xuCz7iP1QLNup6VBzYkyA53JRBfzkHCwDMYyAy
PzTt3M1+aCb20dCQCpuxqeczAbFiYP1KRlu8wsIZN8VoXRLivlGvAPYJh1FYZ1emDh61tGvwt9JC
r8O6rcrsbElTQwSN0DtcFlxB3GnJ41rWa7+x+OKRnVCjdl2butqBbDBDL0lWwdo2/76aGC1DRCtd
NCyQqFsyeGJ6dv3HMqgb26J400Fwsz1PyuUpt2cyNSm1GP7ybhLv1pkzI1/SM4GD9NfbkZhve7bR
5Hl53YVcN3/GVIoNqvPxxu7gpDNfHv2Msz+dEou8qBtmoLGFJA/Qg/NAtMyik7rke9elE85dWWWR
WWq6u50yJg6bJND6W2hih+omAygOwYFcd2My1m9Wmh8YKVrrDz50orkG5JbE+Mhq2GlIke1w4OYR
Wxhh87PO8J1AGywYAy06ug5VXI25s6Ab81Oo2Ohdzd0Hqw+JtAa0VDjVcMXF3D0iMyufTDOrf2IE
HWocBD1CM6NyBjIhO5Izkyl9mHAZWztR+Rhr9WEIfonOEC1fNc15S+ZGqggPpQ8h1oKEBUGU0BPh
yelC5F1/NZy5OjBGzc9NnzhHbbS2rgj8rbAkUCAQNveNQiDb2Vqxy/1psCLNAF0Zp+CaR/bhzs8s
Ud+1IlO0ktMSvAmeqMdMY6zTTlMPTCoHTVQthvU+6r2xXwKfqJ4qeSVgxLwQDkFA72p+GTdiUpH7
PuiElbFt1KpZkQVYYR9OwdvfKQAYp7p2nMcuMBbc3FPqYoMorDLkxcQvqbzWj1oUBeZu9iejvK+S
7pN8iae8GHy2DOZCOA2kMCg7awWnzbeMVyIbmnSXpKa57YpOv5oFCP1CdyShdp0VkpPzKRYsFpMD
DXWYia/rsCE93uAX0LvZuSUk4JUbeql2Z7fI810exHHDqTU4UTnxDhYakPABx8bRCPyxjpukTJIo
z4X3bBBEycZ+TI80LdWhFDoa0poY1R0GA2AU66iqbwTNrbyTpVNxYqQp1wgUoEhW7XSpV03fsWfQ
QRLYRD1MrjzSZrt8ufP3meilkJi9JwamY0i4UdhP1hYFy6sonFcQcHBlILSyz24OSiYyXrjHCZTB
umuCQGMuVZfbqp8MGL4A9L/MIkDbV7cjhIrBauRD1w4zQt4sVWgarDxKyROL80r24VpKEc9o3K6z
NLQHU2S08CNKXDO1otnJXhoYnQcvSJ+6fuyvk+rzr2x260PTVudiHICGOunGrRHnCOcHFtMf5EVU
hE8Ao/lOtfMV2FxuUps/8CTbb4VaPZ5n2z5gUCujea4fZZA+aKptTjqpOd+KZH1wpLdEZZq/G+uX
aPIXPw2+gOHKaMVOochK4ZDC6D/NaJKGXb8a/Qb8CWbJwX4n6gFLmGM+GNqQRyOWdRAxL5YHtbXW
JaEr8q4hau7GTHhJNcPaQSH7BcFg0/nme+B0H3qWvwTO4oTIB92onrAQDan8gQNmYhrcqU/qO0Co
67Ovl/pWw0cWmoaGYr0jNa9t6h7GanrueMbwZYew6R77JPWjjIv33NaMxo0bi2WWLimJRbrJXOOh
shWf0DrLKCvSM+Unnv6qZczTuSZZMUq7r0d7CdkMgJsikpFX0J2jJAhzY/o4Feu6tcOsgQubsjFp
QJeFXk8O4mgBAVxGa6/BmAwbq3hGebm7hdxSIDh9LPmekF9N3gXQeNPiO+Q37UMJVSogT5BKOP9J
nJp9oHoj2EP0pj2EheF8sWuFlVfUmvwaifd8c0ajOZI70p3tltxEG6C50eX86FALiLmaH8rB0ABH
mfLJ1sQYGXXzApjotIJejUVwazLSfIpMh5VgBzXV9O9W1BWAIBnXrYj+Kgh1cWXWJ8RKb02ZHAdR
JbtcNiwK7SkebYZFTFYCzHVYqlKRZ3E3+8N95VUv4PVaSDCGzgdTe8/9umpsD6eXgmRazUmvFfUX
WHJLhoTsXcvC/0xdNUecsSSE9c4Yd1r2OZi482eTE7FpPEAQ7DfIbBycTWCW6V3RdZ9mJo59VvpH
MtKhYVfNL18jVI7Xzn/RHmLgqhI99lWbfYGyhwwBZnqLSrh6Yt5evZC0zIfClJnqRoOGg3efA9rI
NszLt2up76iad91igllwzZ/oj1aeOjr/aVD5HWG//kF06jEz7L2xzE91053HqXtsBlm8SdaUeYqB
WMsgR5ud/2moKo0RulmHdRYmwyUF7yxPSqJ1RJxUUoTZmN+DCnAfRT8/wtu+KZ/kznXZCLbyzroR
I5zOfmlLmgs/SBEWpJeizI695pxXOV/NDATaNM33pl3el173nKy3BDHmJftymX+10D3CtlNn6J6c
G0QEzObkYMq7hXZp+i93CDrFh2KSmmg1WH7M5VS2A4KZGj2PWS1nzDM7QhKakCrDOySDvFoNT//W
4I1kIcEHXo/vXjqzIpT2DuevDV20yRAGpWRPkr4Zmijg8IPWn3Q2WWiLgajn0mynjWAKx7O4AvOG
A3rfD+o4ioDAtyl45wBH8pqv35M5zwGZpFzilltQpxAiDXQFc6nE9WdWDpmE63RdIOVFjC7qEJuK
woOatGEzJwhY1lEjG0olgFyK7RzkMVGKu8xHR2wr/p0xfyzNgJscMl0kuvrHogUeGsbmi0w4ohpt
sqb9aQxR12dQ6ojWG2broaGOjsjveXab/uwCXAkTE/o5tM0f6WKcyO2UD2VSTnsntXE/WgM4GqV9
mzs3v6tq5UVTl9y3bZ3EBgMGKA4HncweL90ni9qoGWJRb5xyPbvzsiLWfcFt3JCVsiQaIaFkhIF8
seK56r9gx366Xn4gd4d4BXd9xi3ThGq1vcOC/xUfPraDvmZWJczKID6g86Frursuy3faAlXZEeYF
UhFxvk+9Yydb+D87mPKvCV3bUuBqNu0LlcZWD1Y2ZmW3YaLxZVbzccjb06prO6GjwSWZKggHR9um
pdrOnn9hqvyi18lX0dhEWDsxkyOQWHnctt7T4tQP64Bzca3Ld08QN2EtyIOIOZy4YcF6xfZsY0Uk
bmFr+dWF+Wm1ldPcxmZtLVFvVYR6NmROGSC3QkiQmxbK031RACIZ3YGYR8534mn3ATLPMG8QAzpk
cKWLeOoJlBKa1m195mmhM98KHq191Uc0e57UzyzUHlF43NuEREau1E5GO8Ld0svx6CoLf/Fs41eo
0pNm4yFonZU3aNQQdGpu8D1n2hMnpQJaP1rORuJyUKo4rX5zLl05YwdpPz3laJG3FIgQ/RuYQBff
fJSmHkj5h2l1s71jwgPTfa5u6K3kr+Z7SyXaS05X8pz6wYc7dYyLvAPO0Uff1Z5JFYjGgQGhdO1f
uefPtKFAPmbP+64HpEbmLrl3i9cb4WStdzmiz4gYGFLBvfmdWfePaYRZmwivi93Gf3YXw8RqbG7b
pkLPscriiBHquUz9pyzTPMYa/RWs89VLZXuPWI3tY7t+txftKCClIhidsk1leY+yImkBI1US12l3
0UqAPEMikey53oEibUeY+rBFouqw9HCqDUPzhzwB9DKgUdyybrm2ffFRigklpZY9tF1FvTWSkRf6
A4wlo7rWJOqEkjkSOtnuddBN0plV99Vay9XoAvvQ+cp60YwRFdoyAjlIUhVNxiCP87I+jB6bV81M
562TFrBve1V7ISlfP4p6OptVd5dzgR37FfCQRdez4b7CicYssLzjuVtPJBO8j03lRvh7OOcoR1aO
0LOHYDTZwDlo9knWfkKekMdxxHblZflDPyYPzZAflxlZe4c4GfXuyK2jIMFoNrFYhujIfPPJnmhL
CFy6uYq4sOBVFYLE+qCoX/t12Hu+5DjjZAkJ1IpVrTXnykEAydxjs07NC4jQn6vT+xedoPg73e/V
sfV6c1vnfMyyNbS4cpf0zpr7rU4ea7aYOxZD2vvc8MKE4u3Aa/EN8skwbSrtUvjN1h/UazqPr22Q
D1jr04OH5Z/TDNwbhKVBWud2HK6w8W4xKP0ZmF0cOArUC8YvLi+KnLLOHqfAe24LaUfOKi697ryp
JngIJms/1bpxEFgxQTb5clNNS1ykw4u9ai9G3uun3m+vi58+9kb7WE9omss1f9fnfmc1fO9Wxz7f
wEBRO5hHQdQScprY77s7qQvaEjoYruotiXycUS2AgknsFilj5hiHCqoiF8vQ3PsOSDLiJRt1NoUz
x/0cHPI6uRoslaPZA9ynL8kh6Goi6xZyK2p/Q6hxLA2aWiT3dMrGr7GTt+9uh1ASW28MlaRjYQ82
or1lbuj0rO1sEYVbmWW76YtlcbfaIsQUgUQNXmgYx6cATywwMF2DGagR/nGDUhfQ/kIQM+u9Q9xV
+ejmgmsazW417FmCZ3eAP8urTNv+19ACf7m5rSgZe0JV781KEM1k5KOtHRPJzAcAsGN+MclxXjGq
yb2mZ8v9aLnpuDOIFXklXLR76HIfobdu5FoFUnEyL0kH4wm58py4B1Klq3iEteBv+Er5/UYfyKTs
JuO5nbPJOE/O6D273ZhdsFfgP0/Vw2omz7izrwiu9A8ppb0h74rzrosK9YGO72HxhIXexiyObkqm
AwjQoqi2YEXGd8kbxBM2QGtPWpeON5uvjlkTjMo8SxtoForsLtHSZ2nDim34uaWsHkljA0M1Xcw0
uDIIxl4koKfWgfMgs4rRh2qLO1PCW47SBFqzkxXlQ0bCTlt4ZLq0epSshQ8Y2P7oBUkYtZksh4ol
MWd7u9j8pdXBIsOzGzmCW0Ys6REeVhrDl2kfWjjD8zR/K/OhDYden56FZ743fvfqeYTHkIzKKLzL
vI+CiF96DqTtLMjWUx6MVPpe9i2Dts70UejzvuYsCYE+vlbKr2CJpG8mEHKeua51Quy8EZRISOVA
zkKqvn4NcTWMPoMDckHTtM+sDd6pZVOj0PeG+QDfDqqq9TCubU70nZmcWK9/tGXR7tJcyaes0+r5
PMmp+UFfln70jfAvVVf2Wwnb5zHtTCa7uYxyhSOYXcLyyIByo1L/mJGCeZEzYDZNpArJrct5VsAK
nYqsOOtN6jzxBf8xCHnJqeYfMB0ULTnwxN0A+EIbXI1MXBMWO09qFOuBa5GENS7W566mx6tIab94
3qSO3hp8W/VGO8Lzu6RAyMi6nE4orts484L1VXNrHgSKtiEeBh9wWUtHP0EkjJdsrF8CoHMU4LXz
ZEBpjwSRpmvIuu8gxx5MouMul24Nsk/EW+6ng9DxlZA5C4qc/dobun8CvVA9ELpBHe7I4q7yk5lS
gi06wZZ6WPRSIjMxTzgcp0h2jhP6C4n2mcESf5CfhTcQkNizQVvED9bM1UY43XXpSe7uMqZPfGO2
NZJlZm12dmI90sQCS8Zhbsbp4JPJvc/npNu3nTO/WBIjSwQm7c00CKvpKaIjSiljawe1gZQApVcZ
1GWMCC3OGQ2Fdq/MPdEifjRLBb8MVfSGjLUnpJRZ1JpWeVz1Yd7yBSzD3CFYxXMoZIQ/vC1q+YUr
Yqt8C7gEtWJUTaYZ55kFBr1VQ7FTc++2T6nQCYyrTVfcjR0ALOCms/5iO7DqTLMDHJEGxTtDEsVA
xdVlhBjAOJFfpu9Q2DM/0/CsZuN0URaVdAV05jCXCY4DFPFV2As5b2e9G/bg+r2NrBesIp1ZaYdW
ucW9qIEk5qmtQcjNVLslPSSNlJ+mT55eOndNgSCoNuuNaznVe0XG2DsUPEeGxoDYFEiP/sPMSrEl
SsH6CdTIYElgSVL30lz8CAKSJM8FErqYPXqVhQWmkc/uNmmmX+qLTZtMFCp8d1IbH3dW8EAq/AKh
ohakXCTW1rW23ToRaLbxvRHA3iBtzbu2oGUQJk02D+RegZJz8VD6NFH0PlOUjkXwA5macmlO1iyg
4vbTLjmiqBXtYU5IOGRKzWz3aIxGbv8cx2Xm2ztOIiHUeW3EdxKSxPJmBYK7wChHK/0AapXLs76O
bn5Y6mlIY521wiuwrn9tJQA0x9PA1yssTL8j7GWmeotIRmKQYky6sev7xHIO3BVuSwvkpvmTXtvu
B+J699LT8Kd771/rBNGXQ3GgPFU2BUWDYQsBuX+tyMuaj3Ywe9Y2GYdy2bdYrL61LkzlCA0k/4ck
U6YYQyXRFzAI8bTimJlSAcJQk2WBNDQluWOLUFV9b/W2vFRqKsTWmnRrj7HWDSLhZAn9FXNH5tmi
VvoHOGkdbb7utz9HUxvsBzWjRYwLp7YdVmWOnm76dCHsTMgWtiBjeSILZAaLK2Z5idGGm0tj0jN3
QXm08mT044Kp6kZo5oZ2e2es2lXZkoms33/UBOhY5kJMbvcol3J5a1E5k4nyCRaXQeHwgC1sO4uB
bN6x47gJjH4/M2K+roxbNz6pQSc+7feMqjabp5/+qK9x6S3r+4C0GsUsGLHBJ3x7ZXZHx8W8gUhb
Op9Rwm1RBQOXWxOfbe2282g1v4tsQUmtuxprI7ANW7p4FOCztZZRKr7ywCe+cPlupKN7D9ZQB4sj
t+mc9g/8FfuJkXn5bAWT84rFq9hPDljb0ebqzlZv31Ntx7RQGXbB3vSOLT8rYSGez0fMmDIehNUw
ryvnIKh2tj627nXBR+tB85w5DaRw1W6wEZWT6KokXxG3r63zRBLWR2ovaR+VBVGUx35YaotZw23d
ujUWs1j2xZDT0NtOKfxNk430Ba1n0Z7QN04T050q2LWtr+xz3heqjfvOdwJiJrpbdPzSI45scqyT
t6RfUlJ5YPxha82z1E/EZ2jOA8Fb3i3AIifO0taQGCSEI5d3xpzq7mnpdKs98PHm696YTRPflBz5
uT2vRzaGWoUtLGqOdNmS32iWVypmmT6PFW6+cyl1jgJ31vin4hTyQ7SKyBmtboDmtDbJWRDtN25l
EwzZNnNsYBtt4qc+ETJla51rY1XWU2ktwgB44AzVXs+rddn7tVN2ffjvY2L2i6n+PmORzC/2gETy
ruxZ62z0ZRq6IrS6dFjDgNx37S5wOzPf818mPyoRWXUy8HcxzRQ9FkFBh2V6pTo6bc2VaJfDA8/w
Om7FbI3gKxEqLK9TgJ7XEpIUS/T9w77WaAPBZHXJpdQ7sUdHttx2Pq/9OBh+mHRDsAETisKNuvN+
TZv8wC7uV+Ct37hSabIowE+9sNQDh/d4ym33RARZta+zwN0hV7gpP4BHN5hrdrCy1zgjfz4aNAH2
rw+ojRp7OWQDVgNxW74ryV4rctzJ+pr8QtuyM0/eksYcjNtYLXurhzxbtsOCcocuX4hizwia2nIW
ozqj1c0o6nKeBYdc91PlWQyCyPkN7mup5N7MfTycU1A4tCFNQnBkqYjC6chCDOuhGZ5va5XthMn4
TYoy4DG3/Oaz16AFTsI5p0lZfsjUUFcNrOJ1HvIl3y1+KSJPIz5wxbQ7mUQ+a46eb5FnuAxyKg9m
XjUkkeqDYaulk3nMOSL6o6Qh25HR+7NKAY+WQdI/mQKFNjJr2+Y3UetC+4dFmA/tKWN98p3MxGWj
V8GwGRsIW2TiElSstxrvqcoxVjaK8dYqdHu/DhYcbSORF7IWlovHcxehcP8G5oA0Uza15kfFFIHF
mTdCCE5t9VKyaH3NSqu9lob3Zi0Mdhaj9uNazsk1SQD9xKWvLrVIdE4GPIue2UCPEsJjWD/6D2Uw
EY5NsC0/kqqwQTZDOR8ApVQ7opSDj2Wqxl2HE+psEHh7byW4jz0mlHTfjhm62e2067NXQ0+sk9dN
H6I0qxhZ4cHLE3lW0Mg23BjjfTB6QCHStmPDJLofuJbzZGP0JjxH0dxmpMQltVu2iVYMAy/JN/AV
7Y9Jw3ATaUHTGzGgC56wcnHVj94riwVKnGbS9hcwlVjcvWW2Gt8WHHM7nE1XLJ/WnQWk9mGy2AxR
YDTrUWdzHGwUK7P7hVJkSxLS/GU7/XBt1my4aGI6FobH3MhwF2/PQIGplSMsBkVG4dhZVLar9Z71
K0Zf5fex1armfrBTfS88dAAkunA1Rwb5QLu60KvYRaiTcvCs2fcscX3SjFqdIHL22qxgO1hfEBgQ
cnWSOXEGJU8rsTQT8rbD/4izDV8UNrPOgUiGThbstPD9DX4H78m6kd4U6s0dC8mApV6WmPhwTXp2
T6v0KF2adbvaen+XarP48FRh3Rfl/HPSgbnRK60HepqUpPWEoFOQU/qhIZ330LsUok4ZOCfIEjUL
Y93ZAaMHvIVt2b5K01veu4GcHiJ7enWHTdV5bNKFygOQX7yuDbR0B1Q7Bu397Kx7+rd8O+gTScq6
fEQToj0rmLNXwVaM8jVvtzz/yCMCiFh9lVvfBqigdG4J+PTU4UkMpWy9R9TqzcZvi+oQADTZd8WU
7KfCY0KXB5vC19sjX9lD2WTrO2o6ptops0e9cMVVs5MBUzSgtTAdivJpshbjbXHM9N4p85m72cyY
47jmgykJE3Zv81UyiYvd5Bj5RgcqFyHHywhvCmp6u8Hcl/lq7ZKsnC5rN1WUGVXC858FP60lGb7q
svlZFQ2Ozn6a4MqZ3n3f2v0QdhMKVG+YeB12eiy7bw47VEH+YmYUNkV1VN6w9SuDMCnD2dq9tpcJ
vBvHTXHcSudomgvgG5hwUdCqd7IxixghyQtW7U9nRGbSanVoqM4OnUY/t07Q25QL6AUTU6Mm6oFO
IQyqx61W3+obEns3jWq6iLmKPJd040O4yuyRUXhzknr1OFM5z36du5t2oJ3QJtaRuKuCYysBJYSO
omVOa01lp0EA4A7mOT2h8xj5IDgTActzAdfMsKp5fVr1pd2UHKLxzEMcVcuAlErHmjLZz55efNTo
xbaOD0OPhSAu8Nx4GY1yz6gdXn2gvneDMZCLAOtfa7mPcmvJ7ci11Mvqd/g8unxBMlgPq6rDXPrZ
UVvr4FtSJzUDS0/l/A2j4KycyTrc+AmNAUaFlWxZkmJPFf6MTTsv2jPhEuPRnBZ1wjLDlZYR8E6i
BLgASw4PQ+8zUPIqEbEmzk4+NocoQ6h571eYTm3GzgoY1I6ZIk0IbVcEzRHlX4CXmpTR7jmHGhOW
HKpxU9XOlgzuZWuvZhErrcbRx+zlLjVcZsE6KHkCGQagrV5wGhvBLeikzqOeeOq8qql/cRKaWOxg
5ZvmEnWrtCNJAaC9yfZsz0yxI30U33PSJS7T5AQnt6jBMhiOse+FNrwkvm2cRK/75zbt+y+Gx/op
1/oU8zZBZomVAwJJC/0BhZeWxJxnbB1Yk7H0SZvIwYq47xQiQlLlqBnblQghvJoxdvBga5qaQxJG
6YyXyW20ewyW7Sml8X/utM6/JChO48pgFmamq1yjWVXto252P3xraM5DxXW4JQmi3Xtd68Y5rPZo
lGr8CEa2/BWiatLjXI7n2jy5ktbrTjHmfkyXjM3wWqc9hiNGvUcsVoxwKRnZALUwLXuj3CS6J3fM
TIwjXi+oqQm/QSMQYBULk81tWQ3DEVd70IVCKf/Yko98W3K33xUnjdzzrQ6eBPbzNCo6QjsybxgU
m0yt3StpcAbkFc4j5Gr72lNjjDaBb1vuCPEtAaAJKQ6RlNjMOMmGkMmdfpJCs48pMxUzIrnTe7FT
U/+V+SrYj4KabFZ4EV86xx2ui21rL00+mXei8cRxHddvRe/Xd5IW62oVjjjWidviMlJ1RnRFbR1c
r58EY3STqBBQA8HGamY6e12qO0b7VezQGJI/wRi/PVQuNPXQnVOD+XUqZnujjamIXHfUp6h1uuZT
WU02xYG5Ji9ZP5a/rDIJ2Klo3AW+z6ZhHHUeG8JhCx75vNWDsGvz4tnslGOHqOJMn9zr3qEGNobT
OAzljgONmq1yVjRg9I0Lkl/P2A4jRPeQRfsTGgbJPHtqL/hUM/+5Xjj9IGLy6ySECzz0DPQgYBKR
aLzaaCoongo3PfpNk0R05K61NxsGDXpX56C4M8I8NracHaiuc0fus2FP6U99xIVYmh4yLXKfjyDx
jQ9rWPrjGKycDw6gV7xh6xkaCp0myPS7FrbVN6KmPzLZ+Gzk2X2XDufYgju4LD15DyO23HqdtnSs
Bm9dst1+kdx8GPUuCXE93rXe9J7zkDNNlLkZ5W1G2Gru4N6V5Llukq6r6wjVVfNAsF2TxojQOPWo
tvdGot2cYDmTJaLL+gimYrszUjLZQ1eBxaRW0TwkSL4dzq73yRgv3xIGuQMMRdr21Ax3VUG2iKhK
wA4DFgUk2W4IpojnXzjBNlOiPpg0DZEl/c/ASxE5IKbc1b0xfis0Iz0EbYIvtRp7sWcc1fMFQghB
s4u9uJfphfcbHRF6vFMpC+IeSIKbtytGnC35GQyPVz4kLRu7zcoWQ8P0udbPc0vvuXFr8LX8YXO3
2sZ68ckEZyqviNo9cq6yo/XYHlNBMfRiP2qzDAprHj4/lvlYHIa0oUbnz/R44JBmgVz3OhMzJCo0
JOl+di1LbBx9meMUYcmW8R/QhGaxHxfWjFt8BuyHPBsRlnS+z5aD1c6gCopKmGN7OqzxjZirZW+A
wqVw8BsQH4PWvVmTw0K1a23vTTgaWkFPqPpuTJzitOiSn4OiL2HnRb+cTiQMavNwzSxGmkOlmIFO
Tbsecgaw/yi6/E1yiUrH1clKwvXqoQHnz/8oV26n0Qai+l9y+tUXCvtj7boFVsgGUY9NicCZdes6
4Z0f1OKPP1jWeyyCif3CIBPQBcMXANMT9rJB4MppKC8ECvtUY4VsynAdrckk7GfMiDEeFcuZcmrr
5d/64f+VsY9oEP73V6/en1x9/zPv3/9HacDGTUX73/v+Dp8/qx/N1x99f//6G/82/iHr+g9IFQbL
GgguUF5vVM1/O/80k2xfWPTY7ghB9PCrIgz+r0Rg1yNGGEMEcrubARDR7v+x/rnWf5i0GYytwWaS
buua/+/Wv1tGAuwz0/xP6s6tSU4ky9Z/ZazfaeN+MZuehwAiIiOvUipTlxdMKam4g4ODg/Pr50N1
7IyUVSZNn7fz0mZV1ZlkBOC+fe+1vrV78IDm4Tn/+enUo/bMbGZHDvrinqc0TzVN/NMQrjKJ9NZA
NKG3/8P3g2RP5333o+vuZ0PEfk3sZmjAoX+hbTRfYytnn/5kVgh0CIEsP6tl7WhqWW+6MFQPajF/
hzXdX7D/0Tz/eTkmGDv3HwcRt+HnjziRydVDcZJpB+mCdpugnrA3kpcq4Se//mR/eyma42ygXC14
bcbK5kaYKEwlCGHDZMnl1QU6RfoqbQW3Tn99sd0b85fPFe3wBEzmlvX6a0TX0lut1cu0d8b6rnDG
+UT8m/NpqOr2cTJoho6NzUTdxoB+65IU8Jvr/91thBPL0oZzk9DMV4+OAmDsr42B4tcP22sx01Oj
dTPeTNtcJctg/HuxBn/eR4xZoF/Q9uPkeeU2iTgjoG4CxwD3A+XHNgy3/uqoa3MJw+uIAvLXX+/f
fjwu45r2d+/Qrtr/Yd0eWqwLaJfGlIAWDA9GQwKv6O2YTGBvFys353//ent0Cbu8hfP/NXZPanqz
cLLGVIerfwR0bj2YSxPdtjat6MVmpP3r671+VnHVmSCTOTyzAmEAfXX7Gi+ciblHkQs9yn3AO1Md
pd0gXhFd+RuXl/UzE4CwoVfXeuVtj2z8/p2D4m/usBDX/tzFeSPH2KQFx8Emn+/y3H5YrX59ExLT
cieW1b3JIBbY/w8fmgcWEx2IJyt8jZAiPlU1bcMfohnKJChPkKBHRcm8elhefv397s/Hj68nn9lG
6sneb6Pz9//CQvUskXtbMaTkD2oy7jBaeJu1Pk66b6JYTsuXnB9s0yIf/j1e0f51RyilzdANMTZH
iAp/fnSZWJBrTuZS2j6XqXHn2vH8wTjNOtkef/0ZXy9B7k7t8XbyFHNyVpBXdpLc5bQFFKsgWLum
Q897FOPdJskMVqCTthGYyrAunNRolPwgpmb+jaXpL98x7DJcbkiL8LjZ3nc+6w/vqCp9pzT6MU9d
BmvXDgOr8+bN601Y5KRz5NbXpXCnq3zrgt+sfX/zwdksffZoCjs24/3l+uHCc+N21iCLBgViN565
COVmFFYXPWgzoSnexao31GlQHZShPBt+s1b89fI2hQFMALY0NtFg/+8/XH6g8WVVmSxSuXnbEfn8
dnAI6YsdMRExYzc+2BFHc7ryMaeee8qL3znn//rNu7jcyJHfibC0Nl8txrLp0GZOg0AIL0gDDauv
pduTJ+QX3ckaFQIfxiLHxTLH468fub+/MDY2TgDAlqNX37woZzoyZDqmfmW1xyjqI2I/m+60mU53
l1ez+7Rq9TYk5ec3e/v+iX56ny0XVo2PE5mKbK/mf/7OTZ3Rc9RhnwYVQw+DmfbRDFsZm60Npqjj
+UdX/zvL1t98WsAMvMOkzrDpha9ql8U3gP+MDPA6TnQ3NFW8o/RtdSVaJLqrtK23SyjDxy7yyt88
4X+9MvVnSHUIYpLk39fOXGdZglWaS0vygaeJQjX6j7lZPxPk5ZzD2UXPbXGCzU3v7tf39/W2i3ee
KAbuK0D4ABDCqwdrsQeD43iep97AKKTaD6Lm5jnXqBnfWHlkXP36ctbfXA9yjMWttUn4xYX3820t
e8OOhkpCd8QO+hmpNeAnm1MxxNHFPIdrNt5kBsL+g1BVcZNvUXkbGAagwzkc06FsCOR1NWrLRch3
hjuqc2lHy2/uxV8ePd5x1zbZRugBmBwZfv4ba12ORZV5S+KDQEaT4OeJGy392Xeb6mzsYSCsRdPp
N9/Mn0FRPz3ysGhwLX+vuagyo1fLTBBmw4TMz08IVepAj5E2uH0iANxp/nDrqR3ugqjv1pt2LQ3z
Op/KyknhKzAnwcxDn1VsjKpPaJfX5hGt9IbWldwZ003MObPLT3M2m+ZdhCXOeswK8jZilPGwgcg+
9pxLjUtWnjNMmDQBbDw7ZxOcT51oUrNQpSNSy820DZpsu9CLaJvzjEZwiaE9SNrpVbOrIxYn/MxQ
pfXfo7Uo8lvBQRwkf+/ocvf8QCatjGl6MVdf2xcmWup50xJSrzBG8nqxt2FfMu1he5s761zH+EJ5
Dlq7rt10dRrXPmSyzx4Gp6AFSVBMbx/JntDmuzlc3G9QA9dz53X6A+PvjiQJPXZePKsof+KAZJZx
0E4hTW6xhPGIn7B72ArGhFcGtHCTw3xL6ojchEFchlHlR2Nq5efIVY5gKk5/rsX7rK+GHMHcoduU
nE8kN+kPc+uazHECulDj5mWf9LIM6pKPTE8Pah2DuxX5bJ4snIUwCoSZJ06MSsXIglYENMlch9jl
Pmy6Peuc/y8tHbs+jUywnFiWtvzcjZAsUtIbp+dwZsIcj1Wr0S5NY06OrKzWz2vYqbu5D3ysvcaU
qXt0BUMdl7Mo5mNZtvhztCXm5cC5wYACUno31gYqt+D3ofwKq+COqV//B+kwU3eyEcZ6VxpA04zY
cGHSsjEnwCYQlvZVkI1bdxNYZqHx2pliuBQ5mhWzrSMa5J435bg0DOJkO7tsmYJP2neTMcv9u6CJ
+Bf+OA1lImARV2kUqlHRPrOZIQxFEdpHHMhBfSndivFIYWh5ZNNHAFZR1OUnp23XJbF0gYLPlHq5
Xt18LlJjqIhb8yWpCDHTGVKWGsra+Qqkk18ebS2yb1FkLHe+RN0Zk18/Lni9DczgdbCpd44YNV5k
ISjEETqCYasJf20B06r+fVO7domdCgtUUrCadUfEDfU7p8vpXI7jBPeK5vt0dLZy6t/ac8U4CWlc
Xr0xF0emtlevLSntW9kiHKiYMU/9FqorhzPkHU4OJ78eKLceV8wPdOP7qA9SU5tZ+CgYeNyIbR2c
NCqCniuMC+I52rWzhcNKk2vaFSWZ1aO2lpPZzegpZ6wUD24zyvZMBYHWsRGE3MfmIAcK4VZAH+vY
9iAUrNXEBtOY1ZMlo+yZ/Qw291aY4POdKIseZkZuI5WMTzonWZ2OE6PZYD5b5bp/8XO0MSkVquEe
giXS5bEzq0E9FFZWmXiDmnZIaXI0b1w7942T05viaJtm16aQr/qJr8OcowdGGEP0wMEH6aGQpSNu
lyBYH3thW/UlIrr4phytYg/arbsva405mCHIrLIE1DbE+JLQVXRvBAjFUWkF/OvatmmPNiYydsSs
sxFnmbP2SReh307bnmnsgRMHid8di/nXarLROOVbaN8ajdtHSYkE86w0HRsmvKF5P41VDLW7fCiK
cXDiMoOXzWrC4alo3WCK0dQi75nbCsZvbjDxQ1klO+SC6NYKHFPBVNzPwirL1BqR3l7qdhHTFUFX
vOZFT6DOUXcKD3iO32k5elrs0BrkwndINyy0DIqUSUqQnPtaTUQavWU276nEBZVZkR7nhd9aU2Uz
VguOyGnpI5I7+CNilrWSqsVaLLbHCcB1Tc/TgshXM+A/rEsw28dhXPB61IDrOoyc0ZYdRFAI84pR
anXPyK5rEgJlc+d+Nt35OTDHwDzn5ry8iaK8eJeFGuB0xzwS07qUUAJ5bM7k4NFF91WGCKZYgZAf
JIUhfH+kC0PqB6jS0Nd1m5+o1sDricNKbOw7u0Dc12X3VOeZp9MS4PyDD8UzOvQD6rtD2E4B/QAm
PY8r4ioWUO1bj0HX5V+YtQgiHRERy8QftfhWa+rJqx4zjwb7Q7f22OWRrk/bPCl55UZ1eFz6ImBP
lyV5cXVY5t/avB5G3FxmieNssoKnaC2LKbEXq3ZYGDUz7aDNFLkI2G7wUDT6tMqpu/gz8ixaTIAP
MYOS0ycLY7nepGujlSOzT7IMrPl2gsvbYCbsAwPq97b90bXOWqWMYX3rPG8Z7lM5214M8prs31aP
q3GggdSivSl9lqXc3qrbLRoXebDxYX2zCIB+04pWiyuNLDf1nICM5MoSZotspEI8hVfevrib46qk
rGWGzcXJQHVnpBFXh0U6HphR12EnovuOEXJZraBIwgUHAuMap4MH0SrmgXlJ0cH7oe2XpWjkjVnI
CNG6hy6bwQ860wwj2FETKFola9+6oECgir7kljIE+RpmvQIqWPDP10bg3w/2oJF/ofXzUrSxYcF/
1GLi5LpsWdwSOlz0/dfcpaxInaAP7hwnkO+mta0/z3lTXCQKCDPZlt7NY6qT7gWj/I4rxdl8yy4o
QVMrHbzsAgMbX6klwnidbagaWBZcggLqlnTxdQtr86acBk+mqFTlrUuo9rs8WIePjWbOdyg2GY6P
OlgyfDJAmchPya38K/KZkNjvGRHyUztu9T3x43CXI9fecD54eCsOymjqL7p39dXo4/1OMz9z2pPq
8+id5rF2kwYjO9MGuTdfyMMek9FX9ZcsYyR+EDjKAMAhMVouPUpU6lyH0gfeFY79hRLuWgfz3Fy1
7iqb47KhBzUna/24CMTVIqxD+IkMhJydoCDbROiuM1IFjuYpXwN1tF0WF5TomfUtm8wFAIGBBjSh
uRY9rGXpFectUFhRm8YkIBkRmxnEAhtsk1AxMQLujMmMkWTlb4TbcLdkaI08Q5BKrFtytaQ8IrwL
+VijE+WpTTHBfKqx8PIzjStQTZOMLK4NS3YkdG/K/tx7dYN9fYVxf2j8sXPPA/ilLo14oYne2hj6
Hu05F/oy5E30DHgaI0b4QjXp7jImrwSZUdCmcibD4TcSQO2t4r2C3frcueVG7BEOFPTuIpDVQU3u
+mSYc4+9rwzfkZFDdGI0ZHq5FNTfXxcKURpCfmG/6wyVv9Mou3oK/KZ9v4l+EV8J0SDzz50Q1UVy
XdtbXO8VkpBoIYNyIxOMoToCgulGbrgO5kl64l5543CpshCdvgg6wSpmCGe5Qp5egchnQn3ejNZH
ClrTMzo0Cr7JQXtEYV/GDYZ77AeCzoKxDDKHa1Y247HIJqO9w7uqimNoAN2JF1+q+SyWYcV4I2GB
nHXOEP+ADd9trxoRMiYmOqqxcLyo5WNDUiterAJ3xTUl71SeK1yv6sBsktAXaB3T5whDGq8/M1fk
I6RvXtucF+WJ8WtLZRNm+Zm5GtCOTQodF8taOGdjcXq2dZCC86G2LPliODMq9Qktb6zzzMe5gWYs
WeZui2DPum2OLDKw3plVWeqDvxmGETNC4xXdzNLC9kQ+POEkwdweA29Y7gzUlRbTc+QtCaQekt49
ogjaPXc84heaG0KWtabKje2pDlWKPyGcaaeK6k01TKyJNjKesy3ZGM9iLQSaIjvimp22w68Tgeia
x1OvX0BhAwThrrHyBe6CEqwQmgFuWy09FWdRDuV5yvu2PQzKIO3BbYJlSgCqoGEbUZ9/crqy+qxq
mkEnSbLhdGjQqEL2yaIRgFlQOodeOc37ig4LEgRkfkYKwCOo6VQtNuZuZ9ojLyh1KSctzMw0Jmb3
MI1tsB7ccBgippa4NcmUrdEMdBHaKQrhbkTvvlnByZQRwSPOrji51yGW99gVUynOrisNqpBlocr2
Ss6wjDWETpHKmF4yTH39XrF3oeMYrQBLwOrjpbFEkx9WZISYoGrqzMvamMpNEbwhqsVisWvF6uGh
aOfgHdAgeQG+MBrHesk46GGxQILseoaZzrzaI5OQcjYpzuDsJoa3IoWGI3LGjgM+Zjbm+bmmJxIc
gkDMNpoSMjJOveV63FC+Vh7MAEs9sq9N+KnIbfW1QoLXX1yjk+Z1VQ7S+RqGkz67KuoJemrK7iUc
msE9olZpv1Q8pbwpyLPZK7rAEUm9MPrDhM5Olww9gbMQ1oLGPdSwOE9BNOFq8fmejFOHd72N126t
jh0K1z0DZuqvDO0321kFrfGF71RtBy/osLsi+Wu4K42KLrpf9VtOsTMb+IY9hzQi3jLLsNfq3kAF
dTXi7u8O1pBv14MXolKcB8dYzoYKEAc01dq/rZUgBSdcPMS73sz9OKAfW0i3ad3tHkm2K1l9zeVJ
VdQJ/LiOKv4kNT9YFB6YkRoMsopRkXnoLTt7M7sopuKOUBCRltvgbAzjN0rfYs3am5nmgRO7zNae
6hYaUcIiy/JHf3c+cI4pbYS/RJ3HuJSC8Rw1zoQ8bpko6QrRQV0kC5iKxQoVbOlpRdcpsfgekf/b
MxYxuylxRpTFo0cUCOSgssQcFbZ5ooa8D9NZS7Wd0CXuESmDIXF3e1F0FZYskH3Ymgg8vLVcj5Mo
RmJCV2EczHWyvRSbDFQHr3RoOTOJW7BJOLiNY7eot3PV+hjfndxtwqSI0LP484rceijs4DGUqrsp
Xeb1b0zQ7kTLFNVKhdfraD3YVoiSGGUhu55DWyS/Zx7lv3PnTS+7xcy5hfsTuCxs9oSBJifrLQUZ
bIzXRtvg6ncJujcP0LyKJe1xlMGdVpO4K6Jg1ldC2Et+ZNDGV1cCe+WR71BmXCMYDmZ8A8Wm4q5b
e8QmlQ8noslJ7uYbzbLHEHj2fkDtvTKeq9aVRw/o13g/+zBQvjVllXvwSWbWauTFoBA5UjgctuZW
Q9NiMlpHV0NFhtCBFJpKn71tGkGnVEhigW5Y3nbCxxm29N0EVuyxn7d3g8ow85GdoZ/BoCz20bNw
I+LzQ9NnrBR08bqUKwgpgTjTKliR/BxzRozfZv6GZH+7IfJ3YxlxvXK5KXGYW7EsbHgeDZwHKykp
O9Yb7K/E9zEomKcU9BCD7z5kGU5k3mcGXmq7mlOnVgP0pZVMvZ7dAxOfwQ5+8JzZKe8mI9g5CWxk
BmGDNiKZbt5tBkNtRMMRD12gEqKQgjLZjBFHcIZsmtLMBSShYMJAR3DW9g+3MYJbgbDLPjr5fkvM
0c3Z8VHTJD5HLHSwOR3q2MlpUoI+dyT4AAM7TliTeBjzaiorcUCq2BedbcOncAuo0Fa3MPyndWsB
X3itbV3WeYMTUzGjfhNoJy8e18IddewR+BMklmtN+PzDno5zRNr1l74dXVADoqnGmGZBOx9WqwHZ
w8+M683klZUVr7g+QwR+RgQxSVctp98pg3skJ5E/mVRgBqwWNRZJN+0WDK8OQUUhyQ+LE0Q9kJ5l
GxLfkw9YguMNZ8aYbDorgrRuOENytBjt/LzUNTGJFqXnVe3wownAg/mWXkJAxt6K6ivpwC+uiUXW
JpLH0G7t2IS3yGkvMMrPqy1nsvRQRsZ97/gdVbNCxUR3o6w4SI/NhlZ3y5+tlpiUBGTkejM2ee2D
Vi2Cm83Fzh5Xvsj+KFl5X9rJD5/QbmLobtHF8wncXc+G+nV85JKevmzR0D87fYELy/GL7CuKrn47
C8Iu7HPBSZIdReINjDsxBPdUiJs+40Vs1wc5boStMpsUIqlcQr5ibIAjaw/qoYB1eQL1IPOCuJW5
R0VulQFBzFRm3wzdBC/mNPT37iZnuhbIAanmO39qKanpulz3NG6K1Ck876bKmTGfJ9/eyiuCr8xn
dLDTewS5S4G9eqmfZFCaX4fAWu07MXS0yFRRTk5iuvzgFTjJ/NSLIfePRTNUZ5fgI8bW9Mqmg7O5
XxgZngTbjR2rHH81lOGhPEEJ4wzbE4eJHtdAWkYSsHulSeH96gyFFbEzGNYLy8c8vKWGLnzQfzoI
D35AAZHQZ6h53jmOFallelQjtIY0nUUGUV9zuP8EGSBRBtg+WWbqSYeOjQw2brS7+cYnydGQA3MU
8r+BJvj5utyaAdyVqWYHcTRFlKBhIhM2cmBgi5SGe9ZmYaZiLgX5v06z0k50Rk1+XEuvgd6jkqlo
7YCja72RmRbg//jQOoSgxuQqdNBWLGW+zNEeR0YLk7GYhxLlEcpWHV5n44om33Yn0mSsqll4YiMO
kte+F5rHfJixEgQTUn1wiMGkktHZ31ltjOrCxgSEi2eB2R5kCKB1nVPfNw44nMPcT5Do4AfY2ckO
jQ62VxXN+Bldn1OUol38iaWu7vbnIb+r6yj/FkDg3j3DEgc4fWjkr2oI5gUGUAFkjcxXHM+zuyGu
NABG98zvW14YRYUxp0zU+7TmNsagNtvhbMEmQREv2qwBIjAhjoRhARosB8yHSrAJyDgbVP/RKHEE
HP1MLW+7oFUacc7mQ5bJQ6uDFrGuV5Ar8HHmg9+251rSx+MKknWo7mrxnJvMvq4ixaL/SMNmjNJ2
c33KHtqY7lFtsyfjMZ8KOtVYrPtjbRW6PNEJ4eTOSoFzFiVoTwKaPeWkd2bzwMGlEzm8K0Op5sRD
N93jDEW9T2gsR8PSGo5YtHCYuJkA9aPxpdC5Dbc+isvvqXk0eNu7QkA4OqjC257p5TA8wwXRcJbP
6GuYhGR9IJGCToPtF+/naFZe7FU++Q8T55DhkDtGBbmmQW6djHSNs0OoMBbH4HCdr4AwOppKgatP
GBPgPkFyH05LPQ5PfDuWiB0Ce64Fo6roEOAxuA56SiAUl513YkHgJAP3A2iqaJuwx7WxGcQbAAwp
0gY9LVup8MeMeYsd9GcqC5PSArOZdVxhiKHOpHzmRBNWIWCZfENRQLqbFcRMQNV8M9WlvjcQT0ZH
TUihPLLQq/7GJB81PIUbNNLzqsyWqiafwhqXeTlOR9sSw0f6uTUnoG1nJOaqG8464HHBXNM36mQM
dvNuqjCTnT3kyOcC+Y+1G7vDjzXdXBflsSnfkBHv9ddVA6uN735acZ5kxn3m9c5EBGCGNUEQ0Ej9
klcd/WdMzDdYJ3M8Ul7J6ct2yXBL6XKhAcUKxW0A7erv2TqwiY+N2WO5LfO8fhvlLTZP2YTL5wLU
lgdWJwuMQ7M46hk6gLElGyBMdlmmQYmYwvGDkfcctzV9hyzNmXtilgm8TiaVXgowpb7XzOeJ5+PT
qEdsFqGSXXc7VRtPYR9t9hdbCZx92u7CL3492O/cLQKtufd6Z2BLuy6+yu36mOvC+RaAKVOx7ubh
vT864cknbW+Mo8wwmG8ELar9gvqtPO6edTNllo2YWjrLB7QN6gUyBn2SDGJUYqC3btAYb5rpCDQM
9yqjBUJ+Ho8lBLeoaaBzdn1RpxP0SzD5Bj6G2g9qL47ybQjPrdTe24iTUcU6OvvyoeCkjL2klPkb
GtzbWy+SFcw0t+jLk97TQW+p/jixNDTksmvX6VX2tmQ+gbK5K8zlD9yCEbj2aA1k8MS4JYLarBlF
nvqB9/Xa0GtVvLHboHXu5nVV2CZJVYre9rCTghu39svpE9YpaJAwZeguM6WUD5ZXg8dj8Cj838mq
/jJPZkKLJoLchgC8avBaUOm2QvscGtfEycoFqoLj3+Nui1IWOedobzyU38e0/5Yq938nuf3/LW4D
aeEPE+vk8/T5P74BI5v03ef227/+cfdtKr6Nu/RW/qS93X/qT+0tGRnIZNHTUQugyIxM/suf0lvn
n0hx0dqhfdtH/4gN/q/y1nP+SZsJeQmDZ7SGzk6Il/SSin/9wzP/Cdw/2hPYQgsFK/Ee//WfaJ/z
b/3Dn2Nz+eqff1TB2vwilq1dHHv19V//IKoFvRQ8AdAOvsmvex1ZbYWbXDXmowMKGgx40mNmgXGD
cEoCaPa8qYmBFwfsiSKmKE68JVWbGgHVpLfYzsE2SZMuKir90M+ijxtK8PfgN2gGexMx3Efw+DX2
OhFl7+gAjMB7TE51OtDHH771//O5fvwcP2uRvn8MUtsQiASh78CWfiVOMF0cl05I8R9WtCWFoybI
TDn4RqJdM7jQ7fC25wBy5mgA4w1Pb/zr6zv7BV59jx6YX6TQHnooQlR+Vkdod+CAQll7YMBQ3YwV
jKoJiDAZn8NUgVRxYCPKXGUXUYfGOZhrTWPBeAQKLq+wKmPIQ2jiRNuZv1Leb6oe7m3yuk/LOOyt
dzle7RIFN+1lxzGhE8bTzouKMWZHHytUr+4tRvHKJwOg3o7eMmWXP7/qllP0rz/qd4nrq49KyHxo
O4HnOq7tvhI/dXlgqqAessNc1uIthInoTq4mG+62iYhCvN/WO/LDKh83C2pqGHsY8+PaJZO4CaPi
faSW5nMwZlRa5upEcIPrnJgtosTnHcVTVTxxv/mTd337q9vjh8hoUfSENu+hx0v4o1ZtYfjTWFPn
HKZ5aO4sa/021WKD+OW4OJhqdd1iH7xM0foI2GI7B+2CBz6fvBfdqvaedjQTQHacNuE8AFd3hP15
V+KOvnZra3naihKKJk3gKUVgUmpIR+0AOguCR1NFywXdwnykdDIf4GEeq6xDAd5VA4bLyceoLp3T
WtbDS71O4y3RWeP72nb0H70TGW8Hq20uQRnNxywTHIEMyRm2d400UPCwrLGW12KVwX2ouzDt56V7
DDwVfe2z7Wmsw+0Zkkb3vi+67tkIGtzWFnuQnzfDdZlLYhTplT3IogNGjiEPS23drpd2q/w7oYW8
JcG5ux9pyKANUc57jr/ZjWeRWRdF9VvqO3mHRXghpTZoxZFcjuXRoXrEJm5kV8PqtYxA+GVUgnq5
RYx5Q/4CQki5lXccp+9VEx1Bz5E9DtY4ms2PtqAldahoXybVauCD7gx7QlUZmW+YaS4MaxlUn9YV
/m5LFXibFzn9VVXSx4h63m0UefowYMZDAi7eh9qIjspX08MQyDqtzfkCstGCLtL2v5FGWa+XHwJh
HZSILpttaEWu/2r5ESBY1t7TUJhDBf3ZXwVoVhDEw8kWYvxjXm3zrCfLSIyKInUxaxyKfvB+An3e
JmONuI4pheFbtD0U+HAn7xpmg+VZ7W+/DQ0j0YTU/5mR9dNe8OOa+UoQHZj81f6eBYHSJ8Dj4bxS
nXWhcuCiUfmTa2wmlYCLFlGes6jjNlx5goK2VN8sjkenJreclCw1/BhNmX389ev5s7Lsz7+D+B8E
vGgMLeIcfn45V9Q+cEzsAiSSGt595ytXaIeSYtaAUsaBjqOwfse7/8syZkEwRjKKTpleEiaWV6pG
0/Jz25iBoLbE16q0UMvwwQV0+2Um95nBPaZWDIiEIzzVdQ97xPTaWhywhWUf1aAZRRSR+3GYpbwx
UK8dBErva39Yk5qO4/abBcz/Hgf546K7i1z37Y0zCAFeiBJ//o7GJQiBpWB0LSOF2XYO7vnjXwot
HGd3K2anqAgTaxy0g+nZIx5K+deqsAkbWRsgq1KWFg1/+7Nw3f7Bo01zV9uabu1olycmtlayuNn4
0jnGmWlCeVGKhnvjde8djW3OtXDQlp3MHvG2tFfwYcwTMwIaT1BWk21HDbg7dCDLRfg4ZkWU9DuS
QAKFwAo9BVihTf4h3i1FsJ4MmAB5c7N+pxq4MB+JKdaHbVDze2k7+HLdInpAWp4fRvrHHL93PMK2
gxLKKACk6IfhqcIfmsooz44Ag2li5WHvHZkP+o8SD/LZGIrsVAMtoyfujymR2ezMQ+F+9IqFUcrG
QY2cLQsiSE8uyWHoK3yjul5uOsNwIYP68jIu9vjgeeAfAKABgmD+T4ojcAhT2HmWkJC1XTiMrbB2
hB0keW+ssHcH57bw7De9rGhd4Jf44GdDD6uOsAJPzuWDUTn2Jc/AlFQUf1dr1WTp2iMCXHum5jam
8ov0x+0yNsx9WubH9y0nfdZs+JZAF5bexF4YeMgukZG8yAGlNS4NOgI70iL1vnMyZkeUp475Ktww
hEraNeR5laFOw+9cjW5HbFgcC5PJmeLQ3KqrFhz1nS5x64Q7mANZFtSocjq2mfeBiR6ofSgedLSR
YozMmWHN34aaSnFobTpDO/qjMbz+hn7fdKq9LXpp2W1OHee/nhZNP6FNzkWfODSZYbT04S0n06dN
N9mt3DEjIYEosaq75jZQXR1nlvBOMjAfTGl8KmS5vtVMgaEwShjfQin8pQMnQJlVI4+8fUIzKxJZ
ZR/ynXQC0jG8b3zGyAu10FM2aOuZMtq+6vPKuUa/eeU4W3hCNDcRV13rd+3QkIDJiPTtpNf6GhOv
jkXlv+8A88bQl5aH0Rf6QUVGeTG6EBBLSznb9CGtHLXEYke3JopYbf62md5AoUJIpDvRpdrZLrlc
p0/cw+URdPgnOJIlyOzVflAKzaHXyv7CNhd8GGpc0YhgemJ1W/ClOz/GASSjd6JM28+EI0QYjegW
dY192UAmHFuaSLFPXiNzjOJb7052d4CYWh7X2lv5Y6x3WYfItORIfDubVKfAh3vjzcQL82axtvql
6/NbK3SJSXHH/gu1GIJQFUFamUOfiY/b2m9ddJ4xHd/5mUSqx0rk7oVAZtjijdNasb3zdrayB71j
C0RC9Pb1ueEG3GHqdT9j2AjfG/R9zz1rz1PYbHAtpd1/oFQtUmCNhKgysaIyRhNTnYg2aQ4T+IMu
BdHKhMoj0h0+V2XZABJ2ZJCB/u5YV1X5bYRW2SZT0TJT3hu5ZQ9wqMlt4hWYnL0Y6/AlGLBjh6Md
xkagddzs6CKrzvV18B1p1JTbvbTRkgQ78CgMCM2AgNTzxh8rX57YGqNjbgK0taqKrHUGpm20AjdB
inyaiaxCpu2f+6ihuy/W8Uw1UwfPmO0QvaqdxkR9VC7PNIoGBwYxVnMPDchwLI16usdtnH/RNQNa
Qhcx58ulpmnfMfubczqUoyeBt4opO0c0nkA69eVdga+EN69ejDvEtN1jQVIOywJCQVIWBoP62kSP
us3AvsE6HBQ5xt0h1OuLZi53PYi+uzVK8FQEFoVVOqm1+QqTGDL1uLXvw45W/zL6MHUyPT8Ws8HC
r900k0b4OVLuclv5GLx5oa27OhJRugQRd0Z5geEnMhSdf1Er/J3/Ju/MlupG1j3/KucBWhVKzbpd
M2DAYAM2NwpTLjSkZik15NOfX7K8u23qtCvqsqNjR2yXDWtJSuXwDf8hlZgGbNPaD2j7eUufHBFV
kCk9b6/5Ci2FEvcazP2lYB8rtnDsLFaAWfttC8GT5uhyshO7ugXRjv5FS5Mt3k8J5oP4sNTO8pDj
Cn1oAU6O1O8U4oWja8OvUboRtxPQRJTIzZWKuQiuU5eOJ0pXLIOVBsRl1VGw2Sg05kHPhOvs3PU5
lgffVUz3o+GOb6YGjBJdNbecgAXb+gOBOpBe1tp+GIBJQwHgAC5AkB7bWi0f5xoNONgm1JCKRYub
MGqjHbgg96Lw2XxVRdXYwMmWj3WItON2RTwECe427dvD0IMCOsxT3hn1J2KUqyZXJfMVobs9ASIS
VDDxjksVRR84x+NHLl5297ZElfUlgYHtfgQN5QAsIhiRRMF0xg741WJEk4qIil+TVeP3qbVnIplB
3LRF3p/ebpViO0yBfqTwBabvMzi5/uTXpbiB846gQJ+KGzrl8yYWHMYkb2i7oXPrXiScMh8EKoKo
0punz5eZgrcn1/s+RptwEzlN89DgNoA0FtVAyEBAtz6OaEocrTEMpvsFPZWbTDfUfAknvW9F1zA1
BNYotEUtPxGHgoRy2KDWlx+HxHyRXZdGu6yPP/j+kO6065ZfIeRxHxNiO5vQ7tuvserHDrmqqL13
2pieN21BxG2QnWDCNrg5KCQywI3XmrdB2y8Ey0jDdua/aRDwOhvqrxEvCZhwvAfYMEM/RsDgBK7c
v22IE1HlEjFqL6hENlflYq/0RHwrfozThqFD0AOF494ZvnuAWB9XWhTd1tbQS4goFv9bibjJk4gn
ZEEaunkAoBpv+kh1MHnVkVVc0xtA4ga1cwwCYiZotuzoGV62fULtVGV+/BFAqrWv/dAHO+rNptMx
lgfUEmBeTeuKbUp9h8qy9630hXONXOjFbNUoYumhvou7JbtEMmG+yVRGVxZ4AWVQ3Oc/u6Xslz1G
9n82GSqbxosgvURWeD0BR5G3oVu0d6p0vGsd2+OuKWs+hyLdJfipfD/HscnUhjjeeUQShyhMwhcx
dFRQ3RZOCPCrFhG71dmFSV5+H0Ajc3wcKYHHxQcXBdO936rqBJ24fq0BiFxXAPE+wysxBAcdwCQL
RmyzDnXXqq96LE2o0qKOPzeCEySROYVvJCicDRrr6xE08omqCjB3J2whdCKiUJ6CEecfTlA3B1HA
MY3gp7jAWRWoSdCKntEWCfD/NhDJyV5qjJoHa/mLHtkAopi2Tu/ay6UoJnFfeL0TbAcy/1Pj6fTa
k6xs1IvWx8TxnogxP4VZetdniLBZXdtfDSsSnaUa7z3a7TTmV2Qxs/4lbdxmO4aNTxk7TG/bhUBq
9SvrzpoRuV+ivD+uKFhmsx1vY/yKtlYA/JdepeJaHPTAPJbbdJyQNW2K5nao9HKiihA9u1ntfKzG
GEuQWbro4kY1+PxK7AEG5iiF9+k1aLgE31GFlFnWFQ9Y1z21DZJyLhqWN26tvllT0jz2fpujfZoB
Vc6Bo1HhBhQXJ8MjcIjgq1osGKMeapV9DoyZLtTAPBh7LHUC00LskUxFUOqgIySYRDGOd0ij2sOG
lUmJkEo1esSOx9t3scHzH2JnvdYj2m5N2e//V96kzVxEuPj5Q3RD8oJfx+yVeyLRh5qwM1/tW1tO
y6ZeyNhc0b8MwXgfKf9PR4qnemJP7+z2vk/UJ2khOEL/K5U5arL2w1uu+q8q3f9f6k+wd5Bz/kaB
Yij/+q/m9b+uv9W/VMLPn/uhQ+H9gR17iKEnguvCgdQOf/GHDoX3B9VnCttUu903wjtX+6FD4Xt/
kKHHUUjNETag60AT/E813PsDgQpkFXwS+YDyuvg31fBfyziGREo9HF0IoyvtOcDs3iXZzdw4ekwp
CYRFchqTbws4Npwt4AaM6PFgt1AcoyXOsIZr/1Eg4tcK8tvFjWSDG8Y+HEDnrYT5E53WRnwQST8X
ZELbAWtyEjSjao2xfI2G0cXQ2SVeSnMwknSm052lPMNmytlp7BmcWIR18rapgDtvfU+xUANZXoGf
yCDM2V+mFYhZlmFSc8XootLihgKhapl8zBHdArlnNQtKWLgqASmgT9j741NvOyBSo6IaT9WaO99z
gUgG+v4ugNscTTfO7NzBI7JcW2cn+/UDchrxHVDe/HnUNNY2Kb05U/Sel0dKZ4fAKv1vll3noPPd
EbYBGQQqzqjR6W1Pw/eVApl/Hflz7J2rJ/9qzf4/3p2i5VTTd/plZdHho2b1f1+Re9U37V//w0fO
izEI/iCH8YB9CMfmpDVFzR9rEU0Y2GbUmRzPRTTARt3lP2sxFH+gcRnBBgZz6tthxC38WIuu9wcG
5lA1+QD9JCRd/s1a5FtZbf+n5OV7Hhh34UGwI/oFBfjeLrdMk8ZpsG7YjaIJe3Gz9DYghNtSUeJd
d8JXSGGjItUUFtwjGqH2usP8VcNoq10B8GujQoee60WY9vF0T8caUu92mAWhqL1GlX4cPXR0H5sV
/51XO9W5fvQbCfJ48+PzHLPhdC+Gvg5uQIyXEHZkno/yW55Pous2VdDz87zISr6lHOwVFScwmt0G
VDpfjMibs16tlu7ktxDSy9ygcuaK5UpjPmBIjfXSBzfJUE1c8vyXEBvBFMdFqc1tFB4ui1eqzcFP
HxVmjnw1nzWPoRpUG1+TbhHrVVnPLb89S4sLVUKB4HI7FUyvINsIcDN7VWsDkkXTokEfjIL9xinW
lS8bnbVaIEwhwZpgi05xb7qv3x7KjvySy2gVMCr9NMTLdOThAuy2iN/lN5y4m+JVwQ5BPRjrC26a
fdqf7hPlt8FNueDTiQBxh+ybOIAhb4tX4Hhm0BwKddP9ACmueHUgB2A4YvsqQUXdS4OFDxWFj2Hh
7vxsSF5XxatFsFi8ondpmkwKb6FD0blQDUGdl3xZnEy8gSIuG/nNz4iJXr24kMyRNQX5esDBrOQL
W+zJUN/VLahsRgucEF/g5FXr2IBldUg+UVM+4w6oUC/8rHPaOfpOsxy60N5OCgb8PEuUF6ZmLpwf
skjSUaFYaTr+zkUN9bO8TaGj8OoDacefmxFBHrylcu4uEgKwaukFNf+dicLM4zjghp1AmBfiy8nC
B85JBpL/zWDHi9oheBoDXAwlaxnj0hF3jhlOk2Nzp+fvE101se+rOM2zZldBFwpufvxCPYMXA/AV
xmURHaQFVsU1tF4zS72MVFzcoDne8CvnN1osdiupHc2u0vGmX2peXPY2wccK7LjcuJXL7aLBLiua
W22n5WNXyi69Rux0TaZD2yqz9M4vBsy0KtzLwqXC1uD8hxp3c5WkRcF7aBxyRFTT3lYfUuH4ngGB
wptAPKZeZ6vvFXpk9KEkiM/XucPGTG7Oj3b+boR/LAbCnXQX3PwYPkuomsOoK70++16/rd4QMUq+
JbR6TqTBwhaOk8ufWmL0gx4wUxq3PHnKnbTCm7v2ALS6sJePP228/0N7+p0ls0+PBYksFg0dFyPU
8V4MpYDUNRcZEJSsnampMlJzcogGOTq3i5GQpxXKzSwPzORphb20yii4RL++5ScW+BG2oT7unVvV
JdBbf/xTjCwDdevf3+qvzZjznUJ/d32XIwF1kXeNhqZuZVIBgKRaYe6xAxbQ70Xurlypy6oEvQHY
rx7MF2VG7fcXN1/+85bP5QGZidh2OJVAr7wLwGpYDQgFU1isPXoFlxo4JE87TIQaG1E76fKw+okn
r39/1fcHDVeF5cFxFto+UgPCqFD8FHnhvJEgKmwMZ5iZ2Lb9eCOQTACCbZZhhTT/Dw/6N8UH3yfM
BHjnBgF6fJyjv15TygB6ewLb1QYMFYADmLHeQbkRef/XmNgvuQKwNqphP01eSBsGqtZIAaHoyrX6
kIulKj+m4LvYSUWOz1Y/AOG7D9PO3Go/W0Fqbx04iIj6/36sDPLk11fkg1SBlOMatENMP/3XG9dg
GtRs4wQRTxIHX4lCcnIFXY87BnQ8OLch1RaM/NKqaIGHNkns2rvUT6WDd8rc1p/9oNb4IbWY+/hf
fn9z79AsZvaAlQGuxcx1HdTa303eacIwB5GnZovdM4L8m0qmyPtvQoUxUb5LZc39eYXNUPlzk8Ny
oTo5Wp9yv4q8C2GlaBxWAaZqD9ooH9ynISDZUwwTeLixVMCDtu2yDjcdGEzGOXYbVmmPP2e5l0MN
6uKY62zhJ+EKBvTw+4czc/+XtRHYAH9IkFidYUzc9uvA4zAo0qyg+ZcXIHaehlQUueHUo8j4+wu9
6wubURRggWJc1w3I42+vuETloZIllW81RYxCWYqC/p90QCris0eW1r2k0cgoYVYVzw9ri0KM2kYe
VeynWMosv+sWXD+ef39bf9sbyApRs4pYo55jY5/97vkHT9lYT5dbF+kB8dDGnTW+ZjGhxkWbT2l7
HYJZDG5/f9F3nX3GwmxHCA44ruMGJjn89ap+o+cUckNBI4EVe0OSZusTFrVEIsvsohre2oH2j9Kr
+HcXO9vhY2rXDXWPZO0DRI1D9C2MdbS3vmrsm7JdJwPcuHfT4phjMHeL3EJ5JFrLG+nnEUYlxJvZ
PzzG+8SWBQs1EXk1Bi4Gum0W9U87nJQl19e4E9IwLvXnHu3bvoetZ7X6RHkfYsc2mtLBvpkLZ/a/
TuGcoiJk2N/u/h8G1LTVf57GyAcxlJS+XBJsburdNLbDck0qMO/bviodn362B/H3HtKpsj5R+KNC
t4nzhK2hmGtOHloGGeZKjc18sgBYAtRvPZntfn9X7+eWuSk0rJjwCGn/fVNLmzVCK6TDvTFCtwAD
r8nRHDwiAdoGCrdfmdm94+Kz+09r7R0yyQd8BwIP5Uu00qhg/G08lAy7KuyArtuowaf+LUJqGBye
oIZICtNIqKJkbZqeWGNBLq2ovO6cvi6Sy95ti6He57loJeq+fk8QimngZCoWeTGCpa0kZDloG5aj
9EdRFkQTwGknV3yGXNwpoNdRnNl3cx7O7mfKyRCNKa2tzXpsY+zPwDfruEXbnjQxOvo2+hSnGVFo
5yH0kwhR57GinHIRhM5SvSBGtga3a+eAMQaBgIA8whm+DHMcHrtKgHRO6DiWaJfbdDCai2xBvRp3
JRw57Q9JlwyIV6yZjUkzbR3q91CILStjV8mtKK4uG7wVrP4Yjdir4UI3u3N/HQVFlhzCoMO1fIOi
f5J/7nGZzf5yWvC58a6yM+XFlBAbGV71/AIWkmiPd4g1OkCZXzkMlPBPqSIa3+ll6R0QzlkQv4RL
KfW1jHqjnLKkaYvPurdaGO1ynEXFyU16SpJIxNRSY2cg1PgMvixPv7QJELNbK54hJdB2dYMZH4pq
ShI8fDHOSL7XslpxhiN1Hf2jU1P/RBwlGXhpmwltZvvYjnFl2knukAWfI9VXOd6KSGBF35vFidSE
B5o5azeIwlvhE4rDmXVByYUuJrKfNsgsbTH4L/Ec1t5XBYqwoJPuZIBXtj46CH4P1GEg6YFpvGgb
pPWqg+VzlyIHjQtqjYBgeeSwbI2shDM7uX8ondFPKHsNXkT/BB1V95/E1MB2v9sTCCfYoWJ0NU1J
EOHJX7cnBgijdqATGwjwxBSt5ZG3LlkRyOshB1F7LCLHJAsdGtrJoaBGyGle+nbQjbswbCPOZQ3t
/EnKtGrvLewT45PG7AOsGzIG0r2zHaeHMWaPVh9meHXjJLLs+r529cmZIZk9yIb8/M8qjyuMmt0I
b549gvYLllnpQCf0IhEr535MHLM8SKQxh2g3oSyFQTf0Q8AwoS75YgtHkgUbV9QQcW5T2iVrnR0d
ivbSXhdEkwP8DOoF8IpN5OY7dGHvXSO52WParmitHasyaMm7QXlQVNj4camDm8XDWaoAG8JybLb1
MgrxkV2hQSmJniFaaCwcp/auVEDv9lXrpphHqDJFM12LLiKMHtB+Amoy5umaHp2yCdfk0mh1WZ8g
T5I/048IvIuqFsrkIZ3pftfwkz3Y3vWSohnReTRi/V0qyhbez2J0c7ejneMlBmoDK5fH1i0Adm26
osldbze0A/t0m6o5/wCcIIEj4CaBIC6qaBiz6ifwTYxgo3qfSDFZrHF5ribBCJfabZarQZGXqS2h
Xs1bL0blTfcgRhizJM8m8+rKMvO/qKAgXT/mWW+cZkEAL8/xW0qFzlTGsLTQNspq1/jxuLYbL00W
9FJbFxDaZZO5C0EofL6SDT4R6YLlsgYllWEWmuHnHicpBOpt2MH4hoSA5sp0T0E76MDcOE5uw4xc
JGdVzt6I7yN2BxniP3XQzm35mX2xDx8w/GTlbQw/KCxOMAhXjrsySmP/C2LfXfGqAUXwT2zIw/Jc
oLjKX9TQTstz2HVYZ/xFEabM75y2biBYZC234GpYW9cD9iJMt5z4fupvz/FpqhsOqbGgjfWJbRhZ
kw1aFkm7WzLteafJAuCK5VVG0FgFKwEt0mNBjlYQwh88NZ3TUT51WZBG4VY0DTMX390wuKT6wBSx
vF6D9pxiEla6Xsa5vsX/qL2YipHXNsmMN47Xhtu9IOTGLUA7XBm/LgyIVeWAkjPOqcxqfMK06F7O
yZyz6DynlG0i665vib4dOvzeaalqq/ye2c1ifUptTUqUUsJhzVcgrIEaILzEe6XXzU/kOADIiOK5
lus2pLNJukEfy2bFhDUN1S++Y4fUT+oKFb09+ZiJZREm4n51z2b6ORBjGwHRZW9A1FdL2N+QYlr3
0s2QeLia35ZIVaaTfIrcwRBPA3swQYJwR7Ymq3SYfSm5yHTf0DmtaT7l1Xi1hDZGgRtOtm4FluON
ZBhx6Js0+pwajegKFRxCSKlcckaRP8F6IcrBWNYgTDjJCnBIEG9Qo/dnoiPZcoIdCSLNPVSrF/Kk
ZIiuabVrIHovLR14ebB43VAGqfp2L0jDUaZz7bwHat4UAx+0HIHOGRxVl690Nf/6ikAGLxfGNdel
NccESyeHx81RhxluUIrVYqfWkvIELHaf6Veu3G2vCpFX29VtegR5eupYl73K3/IlSL8vsFMmtpMa
vYUOucquzqrvFUSw6k4UaFp028kRxXpxnmTe6mJYdtSFdIKjM9tec0OLBBolrc/KwRUqUEN9Cgl0
5HXzdjpITiL17NoUg+/IMVkaiduyoyFvUE5fc6dzJXgrf3SRXWv7ybqvUc2CSAi2wHHGraP8lIVP
RoEEmOXUZmnSUayKDxQZG3HfuXiqPub4NoNz73ukD3f5ZOHnTOo55JJq7FqIT5A2O3l013kJj7L1
qJBtsFut5GFA0YWFmzCYJyJIE9Q6ac4g6x5A7knVa5/t+xTNlZtQIbD25AFNxvplbZkleVaMyGPU
dKyV3tKRGhhHiEQFckVpbS/9l7QvY7bRH3URuPv5XTEIpvcUWp31CTbKYvx90YbrUiAaUYvOQz6s
QXAJ0ogl6kJZnx/6NYsTitFBGnzpXIhlO5wJe/VNxp5bfcyCLkh7IAwNSx6HN6LwNslNZk/uoOQT
BCMuiMSiGTo1a0de4ybCtpFo6oRPLQgAFV0XYSEVNLOwUdSSABchsGVZHWk3sC7HrMsReWsUxsBC
wVzPCDpauReZJcOPPuhF8DUjuzYka/6bYQBXmDGY7ezB057pJ4YXv88E3teCCEMiOyKi5X8hNJv3
+V5IBBGNEvhLbFGw/VFBzlwKtucK+u8v97fEg36nAzUhIvxHjd59l9RSn27LJvXQzbEWVt+yDAlj
0rwdzrbQpkQRoBEx/IO+6fsi31ujM3K4qunuUH/6NeBK+wL+P6rJRNIZwNXtGM3mzfqD4DVNC4rd
l/CrE87oXGC3kv4DhcTEcz/ngKEXUiVgf0IpiHrBWzz4czpaLLEVuwhQnbsx554BlaSE2ve/G98Q
fj2tKj90qVehMP4uskQTj92fgBzX8UTwHFUGZDneUDUxzwt8FRbwGLSt848FX5tW9s8PafC3JLrU
EwlrY0SY3r3aBhEEkS/tq+OWBBZb6ovaJ9/vhtZIXC6uWq2D6msk0KBcW9rNri09rh0OMpEM/HFX
unY1DtdDLXTz1S1cK3qCM4Pu1zasp8kpr2BORmoEPVaO8XqMoAS702U4+3RsvGV1JmB1XewBiJqN
htBdYEf8vyTvI6ayRsKlYa+XvvCM+kQzoI6WhK51XWofa9JDXCemvCsjv0POxK1F4wGHzBG5ikDN
2tDAH9CgCZ1hAxKrQ4fDxUyaNpWtPF81pE3ZNFLlSJOKlOa6duC6+7vecxcevkzAx4HnTaQiwwNg
UkTzIYdxQughUdEaUEqBK5msW1I33Kr2dlASI94aTSo8YKowq9ZvkEpG8Sni51Cgz0uzp8VipGk1
Ja3w2ZLU0540Uie5t7eriJ33KpqCxUovqfgWeBXR5snQzKbhpabXYqTP4UNCSgSkfA0kqBmNibE/
QgcS8RB8Qvxl5pHWlL3ttm2k0zp7nQqKQ+jBVrDht22EIlMIHgYmUrNZOAK12Fvw9GNIO3r2cZ9C
oBHpRlzt1oyrlXPnA8tlMibxnYJi33Rb0tFu9a80A8kUHb0o5xcBXkZdcUDMvRzlqVDAvfqtI33O
+Hi1+wD9hqJw0VBylrQePseOCwB/l9ZdLyErNxTIIhBTiUyLQ4LqVI1IVO6gmLDDzgCtfTQ7bJtk
NvWUt5YoCgpOYrypagl7RhdZ9nmp3bj5YtWdl/AsU2BBxykmH3IsUmF9AtWnVOFYZwdOjwlRCI4I
H1qr1bayHI0qHtore4gCZvJlSoWUAKjxr+z8GE7nyFvEKweYxz+unFCQC0vz2K5nLUwmMMLdeC8m
slmaekkesJJFUA7hcOl3hc1hWUW8UFQLZRWLF7aseflCoaPoaLal0aC8PQlarW8n4kp/vaNatozL
qYECrROkWJHbJVYVtd/YwSly+jR+phowgU6IVMVBdmJmQm/HJmxeJSIDWQ0q+7hSk3C7U6aGouiv
HKjeKj+4FRKwmpoLxYPingNu5HNy7rCg3VPlWeddXnQh6K6EkC64VPT4RiywBtTP0u0i0Wu4QeUR
rcUXwvOF6XZ+ySsb6njRg2BnYmU5ecgzo5yN31HDa3P42SnHJG7Jsce82YKHVabN1S85wz0M7E8A
MYxEVH4MtWXPF02Bl8RLorBdeAyyFiO/I1I+ycxBSzvKqvYeN0GDcUpXugEXwO9NsTLI8U9AGWOw
5vbrDOGwde8RMwr5dom6ENuPj2ZOWyGhoPXMfOUgaBZ9hDLVTfZNVidR6m+6sA34RFhWKDvv4nQy
n0fOCtDrFqXDiJvAnk0uGZzxiQk+J7RdDZdBV1whH0dzY5DtCvY0adIhUboh34SNU80vCKHNF57v
deH8Mx1dFcyK3Nmv1fxlRBi0ewHHaRap5hXx28kyRfzh+zJlKHRnmTDXVc30gHtiGn8UCLNIefJp
6erHCU8n/YhApVmgulRyuWvwLEuuRzsVS4ugjlDD+HEJxWSKVeirmY5tYNFfoKaKDECz6UmLlrvz
+DdLFqfOKS5j4sFNjhukptysA41e0vnbkRM17117/Cty+lVloZsqHc/85e2VFFZknjnRc2Q/WdBy
TmONIGy2m4E0y+uQjro/465oV2l/zGn8cuMu3fzupa+xJfTRB5iaSu9gN5Efb1oCW6YeQhDwETah
rvnFc+R4joeq87YlAWbhfjvZvCR4uegpQHZIzQqvo9G8kb6lOgeZLwHQ8EhGIfnReWxzFNOWu6l0
TL+dmrV5FZK9C5/2c5ufEj8+cVcqmsyPOhcqx7xZPV8zSX78PjqG+XIHfp1jjWIcEAAA/+ZhQlzW
9CPtHIupRNjY8SwSBQHz0Ypyks25V7pM8v68uQ5xlIwXMaQSvui8MXfwcvgwqijmU26WmPE4P7yE
HMFY/xg4gb018lPSN9MDBgVh8PkJ1wBSE/LSC+nTY2nlZqzPqwh6qs93V2NprmeB6fJxt3xbnKXb
+OZx356pqZCOW8nyw1BeR5YFzPrI0WdOqQDhaIavz/2iui47XBeiTWk7s/VXBjR7xn8+dwUPiGmC
w6XOxyOSGW8d/CGyR7b6VBX+dIJrCFL2OvDqtHsQRSVgGRFKTBVqyIHIynvqZwsm5R1Sl3I8+OvQ
URcimBoU0M0YMSPn2qoVZ/+Fbw9j+eTKaCAqOM+KakJMDMkSIuDLYgk6Ing0lknWVJjE43QY6tb0
AkdkMQs0mFB8aL7CO0/mBwoBcWZtoKOj+e9YyHlbW6RmyVbXeIr675VGT/M7gq8sVGiFtsTyrRmx
59kOI5P42bYzq39K47Ri3pzLYK0UpDLszqTd49zFo/wMSMTUzyINfmgB8494WwUgtTGJCXtF1Nr3
0krLsoWaSI0ML/JCke44yMiQx/veZFb2VI5m08AplYRoKbVp0P8oTiKiEjEyxdBS1pyQ/qGh2+sJ
vf9tjcid/+Xc248Xn486irLVrklRkO2/eT0WpFj5KXbJDb1wcyEQz6YnACieW2mxCDd1mRF4RKt7
IvYynsxdDZglt1/8NQ+STzJAgJv0K0ec8wGZFmXmPjE5z9DKKaNiAmIkMhmXm1g889ItSLTS6kNB
b0QLzS2b/Xm7nGPFKrc8QDqwJGXvFJea08w86owjwtclVqF7CpAAqu+SiMqM3EdIazq3nZ5WKn/n
sg8ZiYEVJT5iIN621GPOH6KZbS5aMmeprpFq8usUP8zddSjm5a/0mW37No00IMwPNONDdi8kXMyJ
hMuMTd/DtrQpL05dPTm3iFM6XN5zAl43ui04OWzdwQna4lvpLZ6FVzK+O2iJObnBWpwHX4UCXMay
pm7251h3ZUpNA+tjhJCAqfHVKZVyRhLRaFOfShB/n9AIreIBbd9FzJGLvh7wIQz+EiO5uYWtsaL1
VwwdZTe1umYfjKKCXSCyxtj7Lu20bomP1aoJHHu/sBEkG3riqod1pUeF+zh4Hjfax2uIh/U5UWpy
1NcO+RiXKYJzK0BR8JOp7iMiHxYuE+EtjV+GmQlyrg40aJIzqpQl5TPRurIRgwuGlK2aQJfxrhVv
Prx0qtpM1L7yYAFeVUj1ZMhNuKOPhSQ6QWNNxaiz4vAyR76kz+4TCAtmM9cWam3HsVJBfCiRkoR4
whJSuX/RDc60Qn1sMYlMSywTXdtFCzynMRHuQWKVAX4F7bqCI/nWYGBn/pjI8lM4d4mXYJG7z9mL
gQxs3S6OkUXfgJvK8nk4IP4Zz/GfNIukWwybcYraJvqzbPxQh1RkA420zqs3haNZNIgF2QtqgVMX
os09HdQgyqDqrxU8pjJ70W5kKQSGQVUFYKIsmPsmQYS7pBf2H9g77Amwz0oU+9ph29moqgzUexXY
SooThDIFMeIGXf0YCgeamCKbq4zPe1UgEE5z0MRMb/So7HCGIBKPRXiRtlUUT4JeW9S24ls9jF6w
YM6dI0Pp9YaKVmchKzRvJTJY9dCH4i9BmJzEFwCZhJhuBfUj7tKXKuSPSftFz4TpF4KpC2zUK3Qo
8gyxNPbMbApGbMa7scraU07TP7gScqXHtiN9G5NxLyqIPxhroMEMD2S7ILPuTRe5jty8vIhM8oy2
HGFmaN3iQgTD85I+E05ddB6zjD/mPgLHd2gyn687WutEIxqyAqkKKt4AMly7uE07kKgpGH0kzpPg
L1uD9232M8A5st+8o9bpIRhAb46cPPXi9TTgO7wG29xf0uSpnXwZiMclE1b8lEJzLNyjEQ4buZUp
IBm8po8XTmBpAh4IqqNao+eygaVbfZVBtuDIEWO1QFvDl4VlsYyBIVcV53ozoYYNPKTDxOR6hvko
iltC0JpPZKOCUbnrK+Sk3UtNSZxBrVUNx/Q4AsMS866rqca9pF6Y9UgsRyWG77sgCajCYs7KwUJB
zcetY8I6XSxjfN/JiolwHAvqm+upwHomi68RaIjT6FLZsSr0oQFdp4sPhVVMS35VRNg3N4dYcbRE
h1YhcaagvESTpT4AlVI+KtmJMy4ZbEFtaT6RzatW8a3SQ2kbGQq4ao6RQjU3Lx2Gn3ABeFsv9zRv
0BxFscw3C9lfLQrI1NOToDtUyD6HHb4OmU1cmvjaxLnNHAxrtfMoxDKRCsCP8ZMHlzdMt66WLoKq
XeSv9C6XtlNEIJ2Vz9Ynei+S94glsSPhRdZzbSE1M9Uit28rghgKu5tGTyN3UssiY1saWmFXKD/a
YarC48r78yeQZ1OklMs2DPU4jv6cbdvXYCw8SGllh88xpeG0IrmeEmxkMVmlNIPPG14wIjwVkyX6
flOuDp7QC1VU6WzkFABTTfrKiZ59FcnRu5o7ym3VY5+JeLnH4YnOFXcc9GJAB77OIQvdzvBvZ+NB
4vejHh4rg5/7imhuuxTfuom+HCFqhHKhf9ep2Bk9miuhZIGChTBbUUiGT4mjsZeGfxzixtgTpq1K
A+dT67jVlO9xry4jazdabWVVFxVTJVRXFPTHtqy3dkp30L7E9xcdfSCWmYASNYU2By09yy6eYpD6
k3CqfeTkGmPgANfPoj4GOJGU6NNGflwVl55K8r7ewTOddH0YprmyKVIEjW3j7VsaY2wqx6IewwOE
9WFYtwHyyasP/q71VH+A4yxLhPpoi69iT24GSX0ngrCxrZ1qw3pdQSJ3uMgeEqo9Xnaf9gj6p4fB
0fQXb2b2QRfj5CkbEuciSOuKexnRMyVahRDd8rNRBrL6kEQSTCgCcwO23DvEWiKFy3emiPt2oOVG
FwZX3xP5bWNBqeG5dWTHh7t8NlO4VdDr+21eYrtc7ducSqhFIkyWtAcKA2t0U4TzYkx9kYEnmrdJ
NIptjUqm+b3GMb/uuJ3LH2gMTPWDV6EQY2iGUAXZnrKksq8kRxtK8GXhK9QqteYwLw/4rGk+hZ66
+d5Bsbc/m94WdzNlbKq8MV823IBTwpZyNtgNpYgTZGkrCn/rqtEMgUgJcpyLCmYtw+ONgfmZthoa
ax2tOH4DSLRdWSdC9SB4TmB/8dCxO5tLL+dhRN5DLs3J9jCcgL9qHl3BX2U4wIWMKAyzRZC5bQo/
FTMqJJkV19kuAKxroXTbV4QsW1LInK4D7WwIZJARTXb0n/zTx/f6U4bWLHdIjCzMUCl6mLi2ZJF5
wPjt3v7303YZv/hjuMcmMe+dLcJUJvJu0dxIOoYl/4jnNeofAE9nn58V5FX8DcVp2lUxpQq+GCQ3
+VrPBmB9ol8fljdw6Vy+oRTwWv5qXDq0eusFiSxQkU+AfvgYI7S9GV90cpIRwwpIhjR+XCFj3hz4
CT79Yw3UsqRxdVgyW5aMM6zXEP08r3P+m7zzWJIb2bbsv/T4oQzagUFPQmakViSTnMCoCloLd+Dr
e3lE1rvMYHeyy6xnfQeXxSoyAwE4XJyz99rmcwGmNl4u2Crow9Vgd2MXrlEgE4EKtXfQDxcMur4F
bc0uLl3Folc0kMRU6Mt7fSIG7Gt+N/sJQyNrWn0LkPvqgnSp7MXoYfFwenHWNaxnY6Jul6oFAHoq
2wiPz7gY3qcJHU5CEc+zeSar2fHSvLxJTyXMDCReZB5iwa6UnGbfQ9x6bSm/c+ByL3hSeVD+UPuf
FcgIjL6Z38aUCiyqynyrXArbMNfmEGEvecgGFhm1C2SbyHrXWi17kNkpyunO7VQSJ+uicsOJHBgy
3WEOuE1lc6A3Ys4BN+pYexgDXsnpupa2ZDF5rWeIOgfdDjGpju8jlXY2Lf3E7KcbU445nZ16gU8L
CjGW3UCKIVWs6VIiwVjIlKHVyIwsKynJcGmHyQElykxfrah4k2C38lGRLU99STrihCwIcQz693rx
ho+pbcbj4UjUf0iCvuU8XSaWPosbaujK73AoC0HQWtlLKmrm2M3xaiYGxfM3Zo+W/QDHSZchWtnr
mlHQjg1f1sZIyu8YXhQ5KCtIzlinEg10CF2uYPIp+HfclMz3VmVZKPc79cMkHu+yRecuUGWMLIjB
i+HP4m5xmmD41Dp14iOBaBtC9+5gbY7jsjNKaXWPbjb6BAoNvS+Bpdsc1gaEfadq1JDQ4rde+trr
sIE09sQZFZQbyT5saexcxVO1WTJX11brBU1cjdNzCYdDO4W6TlYF5O3Z6+R4ozqX42JApliGaADY
BNvlYB13rfJ+TjERXR/GxrCBLeHKm6J4u8wVdcSbyQtbf1hHbjcpuY1q4mS6rehNv3+RKa03diUG
e/BPTZrEzjETxnNg5UOkHx7EFLJFWvlQOQNxyEpw0p+jmT7mA+H29IsAUbgeBNjXL0ujoE3GzWwX
XeDvumSkY7ZtcCiZ0xZHkS6UmKWp38pgKsUY7Byb3iVtkcGTTfJQVbUiWCOq/Hn+UvejtL9w8PCG
8KHL0ZM+hA3Aeio4JZRv73XSgajj8p72eaMHQkJbgp+u50ruZJcMun411qFFeTEudTtkIkeEPyhJ
2y2cDfWSuhnomKD1ocRn23VMynUf6UnZSOkZ35iZPFbeKsfR1Spp65rha1FNpwTZQH7p7BsfYBH7
Y4x6nFf/BkSuzKHO8cWwN5uZ6/QceOiW+PYGDoCDFvBU7RsaxSCNCH5n0MdzRfGUKnJpkWFSBWbz
saCfAvp6yMnGmy6apZ05y9hHccGpwkaLl1EE/qFqF0jlrJQKSZ+yYda81gnHvGFftCqKeHEeKEqP
VPEiVQ9QSuY+D0pF8suo5zrMJfrWZFTpKJ1Z7GN4H70Zb7XYLm5J0gnd5Wacza1FipGu7zKdkwnm
cp5rSewqyfxgT9W3us/Ebl+XHxHt6Dpo5Y96hKvTzXTcrhnEXe9aQ2/cBqOha45t3Fr8PejjzFRh
BSeLhpSR6GrfWDt65cGTGPNDRsSxS7/P+AulvyUn7Oi7F5VfkWorzGh5MDLgUpc29o3yNiTLrl72
eTZnnAlQ0QwjaJpeyvmLO4zWfJ9jZktyGtiFXL7IBrkeGhqVwrw/+BDdlL8WCEdsDsHHKm+c52yc
4bS7YI5WJEL6BJfBQ0/yfEOHQX/Z08uqM/go1I9VK/nzrC2VengtzavM1PO7N1POeRoc+tDPo0Ex
7ltyKgSXKdbfehUlycKN4bwUpOxAuvKI2TVlACc+nSFt+0+VlURNfnWqus9jFVCeXFwHyPsP3HyF
XkRKNROzhZQ4DaoXT7LlFLzP7Tj/FEY+uZyMPMwnbNFJJ2nbOz8ttcQL2T7aOmqqtX42zoTfFPuT
8gMH8MHgEA8K7b2OPOgZXlu32H7cEPzzJrJni31bZsyA8JeM/f7BgNbU37GJqNP4w+AgOGi3DtKX
yF6hRDMYR47XC4Y/ACnBZ5pDy6bisVBdqZrPVpKNenScxmZ+LEm9VpUrTMFcqkZ56M7Gscb8Wsw+
Tpd27bIradqJt//08FKnP/Zfji8d8GZ9lwmg0BXekIg8PieSINX45TTTwJKxeHhkPWbgjurRYala
EauO94Y0xGNF3e+detzPJbT18G55nR7SUrcUGuhF/JJwJOb6TKSfuiINDnFxdyzHPRRfPGO8/q40
mzDTSVMIxK4HQjq6hDgduCXVhvSL0gFSuSz+1GzMZilz8F+uX0CoM2I1QnJyEAiWn23iA8oWQnhD
8MpNDenA674OUDCNesvOYMSs0rsuO7Wb0k3HijC4qYQo9YVQMN0llGHuTd7GdTq9/OJHc4ceVEpO
HOVuHOLUHi+6mrSrYRcXSDcpLxRlUH4u+raldilpeY3U2IhViR446XgA9ClKuOGjXBINFfYATZaf
o5Ip9ltXtGMw3gWDn7R6aZuX4SOENynuFVLkzl+zq9I9hlN1vw5bvWBQV6KFgAINCSr7WD3TNKeG
SxtLPYh09AMxmcfeB8kOerqZYk5dTGhE0/HjXpvAVNLZfFwMkKamT5T8XWhjc2lWkbtpQnfuuw2c
Dr0D9DNJ0YTae+yIH+xjYwnvhBMQ8UJ5iusuOtRhSYozqVLYQOIHmu6Gn99yqmoMUtwsXCtqZ9p9
0qotHWdbOWvaRmlOEIY7ell1BV+96NkvJI1L7RLuW1Z8LlymN7UFPT7Y83ok3RWUUn3UCJmuQeMi
NNyE/4csoofWNOSWx+nasGlgWj4j81nldZd+UWVHdTiNp7YD4k1ZLqUSoigpkBUDJIvlLYZS6Tab
JYlxeYM6cntbfQN5VzEJU02hEqkqT8++Zeodi+pxNUYfVdBbdbfOFJV2tqanLhcOBX22k5Ri1IOr
4RzkOnYm16mKCPGDsmbRPE/QjPr5OnY7wrFvFCjB/MHwAUHRZoXAXtM6swyy/hBmQc25bQHY9eb1
OFWZhfetDRcPXonBPF3RnigK6lTmYNuU+ih9Y7fctqxmhDLBDYuq4gJrUU7kTzZXLdEbFrKeRK2y
BqHsgglJSeuTYfSZmp7C2u0J5MLLUlovLNBT8EgthdYNkKdQ1ciO547axjpgHkWaNmdILX6kDQAa
OuXC9iBZLqkorBcLsi0/iMg6dgB6ctc/FiWYM5S7yqd5LfYTybcl/td0XJpmZeJgxnUPIcrEIh12
QOI/DwEdy3xj00tIigucXziW14TgmQr203FslxNTQc2eItdd17xuBCVDPjgYJMtfZ1U/a1LKAv/C
ZalezK1aKjIhLidZHSf0otRLTzeV+pmShnmcQW3OvKgLmpSH5QdK/7uy8jr9LJZBUS6yR/BUHzwi
aOP5/tS8en2dYjnq5pvR0ds292wTdQhAnXO4HS5nqOV6lESGLrYrVcG3WsVhQT0AYIPjwBIVI7Z3
aPCBrEq5Ew34R1KmTJyM4tLqqbnNVNA8rp0ts0wXcYG2mJ3/c1+68JOeCiJeAwn/LTMHo1zRJ9BX
C77Paaote27D6S+nVPFkI2uUZrQ2cRhE30CYz3Gy88zM8oaVUTRz9E2hLGmerSR2m+eAPXVt8fAK
/d3yBMsch+LIpsHdUL/j9p96haojQ8ugOhN3Xr+qocKXLrkax57nlHS6qYsueqQl+NpGP7UD+q7V
C/vrrfOqSR85Xlf7QC56v/C6AeIF1G3b1zWqovbGo8Edqa/HywLdsTVpbXPmQemnHjr8UnwmYguf
fLCma/wehqfuIFN5OakXXjvAXozSOb7GJx2PESNrLokpNrKyoY+h1QTuIRsqYY8sHezp260JhTDs
92FlGsYflFmakfCLLgsCsMlOko4jZG/sdJ51pn0TfYgwmRS2TciWU9CZMpjsyYaoAt14kpWLDnhY
BnB8O1HTnDW3FI0n9MbSJfeSohMc+4xjXDrTtIqYQTHy/qNrobVLdxB7k/7l6Ff1Eo7yBQuSpbtg
QerRIDZypSew2JskDdGT7fDUDpxLg6YeRz1sBm5aHnt3cHB0x0mbcdFNjO3WxXjgklyYo+fEHos4
EtG8fqaDkGzoOwXPgECRpk5t2gAzEvaLJnMcnabaYTUgPFpOfZpSBLeH5U/k+bfSPu4uuklOO6BY
fISFpKi/VRaK3BVDS0ly2/bSrnfmklLtwFg/9Ry83tf2/e8+yg1MU3tHkPf5Z/jaEnUPKjc72Dqt
IBINGcawIhe7+Pj+x7z1zp2+0a8fc/aN/vMxNI5iX6BQcvWcRm8zDwNqYk1omhuaNINfElbYRAbK
PTeCXpxO/WBdvX8x1ltVob4abm0QIuB0tBf03MlnjbRC6FdItsW8Nx/mstVjiJ0fxxgJH5mhGQWi
pe9qRQw1Wiu0Ak9jpZ5qqIlgTykudv80NOXYaFXQ+1f5VtWKoZnCsq1tmiHbEwS1Z3ZDV3RT4ggc
Cl5UaqxBQqmoJ2EajkGxbpwcqgXObtAR73/s8dX9j65Ufy7IkkBgtAcZ4hyxJb/aHNGLL/7sjYQr
o7RlIutDnFp/N3nP5oSkIN3oILGItvvSUT3fsOzqV95ldkUpc2xwv39Bemi8uR5hW4D6QWgGnm0h
CH37MriNN2p1b7QlwnnBakZNC0TH1EAS/lpQrZ6vFscE1Mqso7gbuaBF+vj+Jfw2YAIcVSCWYbVY
nKy88xeyxVjgo7PRsl5Xd7BHAhS9L/jgl6rdtIOknx8wQ7Xl7jR9iGbxMA6cTiSoLuR938Pzr696
jhB0609t9fcv8q3omoemzbX6TvGxDGrvbEqG/oHkjgCxtengQyOl6GS5LxmpxON0bcb4+VfC4ONH
uhaAGQYKz4d/ePtoMJt1SdsH4doIJGWeZxgMVXlRtFZfN1ex6Us9W7cZ7fb3v+rZGOW9pXp1TOfA
igsv/JxqgzZiTpUazE0XEjKyG5QWW5cpAPEPJ9bCaQ2IIUzqt1SZDFcqpxl+nMRxGvsPr+oZiEBf
D5sjyuKB0EQf99xWTV0mT1ygAhv6hlphf9LK6Boh9ZTRyPUqdxLwQA9GYiBMqVUTczxCHN2wWcfF
tuOvGmGKvg7ssdorimj5zYglgZfPmyU/ISMs+Y9ufz0s/vN6cekCBbnvQarAO2v6588wajpjoGTA
rey9EZDGTMqapJVDBsJNSi+v/CSXBQ36muhu7QdqPCw1LrZVdRSLZDY6I9F4Bb67Sgkt2xFuglIJ
M49WwQg4jfyt9CjesWoUcqz3Npb4y3hhC4OW97go/2F8vJ07NQzdD0hygAAeMst754bzuVpElxTp
uMa3dBLoILe5GbsWf1HORI4qJtFGCviiWGRxsvVJSe4FM2uQ0mkE6OheSNpU+c0JlWHHR/UkDjfd
ggrgN/OLa+ZY6t6/cuftW8yV432xAhPsgst8RzXj7StlL9R+ED+odWnmusHR5waqptblKPQhULST
vmF4CUBGRCHzbeePfHvogDFH7FEgE/rZZ6AHvtG38Vydi9jOhKOV0ptuTdqQ6roACZTjKAJoS4GR
KisppKuWLUCEd4c+hfnw+sRKO2IBzCzaX5x3a9tN1DYIe+TYCE6qxfqcN2jc//YMq/Sidd4WrVFt
5op0UqI1ELLmN9Qzg+R7bzmJk24d2nz+yyzwhH16/5adkRb0LUNuGDAjwJ+m2aY5W78uWOiaS3xh
jVzjrTWpkbxuCXNKj7xcpw0nGo8MtnlI2zX7RluW3WDoUO9K93E3kceyyYngzv6wSz5bNrgy9mjU
KdgV2qzlfnA2JVtOBaROAlY3jy7ApOZwxVnAyjHLVgEGO7aRkTNDiGM3gVsUA6FrZfetpFPyAYWB
IraS2ELCcq0ottpxnSAfYE59/wbqLd6vMwBrKugUoguAQnhYPc7uH0esiLJH760DFx/gC6WGITcp
DxW9g8u0Bor7NaRTTGSWX0m3/RM24Pfnx5rO4da2sXgIsIFnQ57mo80TSIlvXeqByRMQv+YGQF4t
hvRpZgYDlHM0Hvpah8WpNHIi5stsTLQWsjMaJGqlXepp6f0789ulkRkEl5CBJagKhMiS3g6tDl6M
k+Spu1mqjBWGWi/SOLxkBRNIaILivHNQZXAtswdy+WX2kDWVu0QWWpmH/7mHzUsuZPbjD9d1PmlD
LoGxwBQH5ZHj0G+zxFDX2KtGdYm/ZKELbfoGnlZkLFow04GxBkewXHmk9RS3VFaCPr6BGKE7bMGp
vW1Rc6RT8P5lnc26mIBI7XDoDAG9wxJ97sPibQ9S8ut0QCLai89F6MLWWb2KOVOLMUDsAHbwP+2U
7bMRbJvYzZgBPOE7bEV+2yLKABUwBEcGKLKX5eNiESRG54JaDfKWloJJT8twkIOV4ZyFkosGoqLL
SlILdumMDJWJBuwKOaUFq8DhbB5GYLJ63RPB20NBuhh7Nf6sJNF3V0vFSCYWAdQAwqiOWZgv3dcv
Ng5G73tVa9XmgAx6uh5mc5oJJ+sAItBHCOm+E19NnPYf0Evn990y4U2GrHVsP0zepbNRCqwk5FOn
Hyev/EDSoA087bj7en1HUJAz+77/tM9nN5sij83MK0Av4Qr77a7TspZkJpIBobO+mfXbeGT/1TMK
9BoZt3qmYnXSO7CezhTy69TSmyMjphe33JG6Q6rAKugqkz+YGID4P2BoT6gVvH+hZ2QEjg9MwDBC
Qo7Uer8ozqZhSM/K6sMJw9ip1Zg1Wd1/xremybqSMHL0RLYNh3leZVGBjX4O+6H628X63muHtGBM
BWlAsDX1fp8ezjptWz/93liR1rcvALT5QT5rQODQk+EYEhBmh69DK2k8O6NYXZA7v2xMhargjlq1
1tRDItA7rbom6ZgOClEQ5RU+TgyMAAIMIdZdl8zjzwbQBEmLHutvFf1hfjt/b4gO8KkweLbg2PC7
T7MlIjehbI+EFM2S+ymRGRmDU4t7qdzg3NIPdcQ2Nn7v55QS/B/WnbOtDuu1DnSzGZ6I7xlLZ+sO
fpaBNoGM10uKSQ9A+unAMqb9oA9Sx/rN+yPhtxeFvFVLuAgYYBGxbzhbaSjiwC+YwbkS7Kjra7Wb
681pnbZ6kL4KyG3FQff9z3X0V/lliYUYZOu9HIQOl0RX99yrCbNljFh+6X/EjlVekesAtvXVYkH4
FTVBhJ/MJ8ayMNuMlikZO0bh9PzCloWWw76jZc0UhHpGiwu7mDz2TdJYjsopfiU1spCuUgmZ6nU5
IF7aKsmmfHs6jsKTWKJ7gcpdUTGbS1RAhBrE5iPi7SqRG4kuhwIpWt6hfapzE8IYuWQ8efPWVm3c
uVg+jMDq7yWhZXx8PcyZXVy+f5P0LPX2Hh1ZWSZHfaFnlLOH03qFw1YsIOpzzkKAWQa7lZeTCOb9
Dzof9UxcnB1DuqYeeiDHPBt3UTu5sxmxnTk57RcbSdEj0nse+2mzmBiOnrs4yzC5v//Z5zsKm/9R
vuSYSGNcuOJ85R4lWUBw3lEWRLl+4Z1JtwRoAvH0TysLZxEs+FYV8vJHx/FwaqpFnsmfcapOd5He
v6rfbj31RpBgPhswbdg+L7GUYzXAJEBUCogljlBm2AmNpq2PwQo94/ufdX52h4YbsOtll+DpvTEq
0rd7qmFoMjIpUh2aoydWWKOEXDd9j4+nmtiC3vjHrrDt9Eg5YkHgW78C3s+aO1BvKf9UCzyfE5gN
bArYAQ4Eti+/zUJ1ECNLs4isQEgsvduAt1g+t1mgtw55YGqFuINlmJwe2uyF2VxDik9YMADeMGBm
08G6uxaQVLABMM1OxqZpaMxle9R7Wvog7Rg+/UV+/Gr/9lZSHA6o1bERFJ4D5/ftrWzSLh0sOROU
YzPe9vSiJQHPJzFSmIRtvjWXXH+DKOawvCeHpPX+pv3UlKRkK03c/dcXxL6URVbXEmz7t5olIlV8
WAo0RGeEzHPkCiP4ajulJRaL7y+soPDlWqKUaATrozSLT8X1cbxYmBBLUCbc9vcv6m39UGDgY4NC
ZUwj0dmwnNfF8tSUsAejdj1TaOXVSbQQ5tvocg6mZwNhRc/Es2J8xaR9QAiRrdbAvn8Rv40yXcTk
JMhLrxee8y0Ito2ggvpYrk/yOeF3fBL5e4Ij/qtyc9SW0Kf3P/Y4nfw6qVKKCijOYBDg8xkEZ3X3
vhZKSMsF0qNAA3WYBmKFb81EHBx/chJQcJcouunSO0fhxZjQq6s2TpYxXKrUQ/+SQJBGfQQNk6+4
DXzDxPTtSu13aiZzGX+GcYIeAiex1oOMsBXru1erXOojijuNxjFD2FOQeKyIYlx1GVY9gc0L37y6
Ob3p73/xt/0GHrrGLjK7m8KClMX+7+2bAUfJS7OQLO0i0bAVzvp6vX9VoRkF3tKfoWRCTFd+XQw9
fviYIh82zaMF8ngt/2/I6fqnfCdSsUvjZCB09vWn6ozcN7+hFZEO88P4s5sff/ZjMfyTT6v/5P/t
f3xN3X2eG1J3v9dM6/qnxYRS/go4p67/y83+La33SabDcorr/e1vnaDolvkX51O94Q40vIEN1z9Q
dO+vkFWPLRDvgunZvJv/zUR3xV8sQQ4QP816oOvBst3Xo07rdb2/UNiAQ6cBwJ5RtyT++fb3p8H+
XlpvEPJ1ft1p8P45vkmxgyuD0IlV9e3gcAiwbi0INivbXZKX3A1zesxZ7K8s5I606VuzX4fQw6Hr
4PqZEtEiuTbEPRln0SFZWnPbJFBwXCuGZtYPzRMcrC8NXs4Del/rrlR1iKy9iK/DuZpu6PLXxcbu
s/qG8MFmlXJSv5lCsC/MFQC+Qh9m9tRPl/jMSYzDO731jcaEVTZZ8gpd57gfIz+/zLph2HHQXD4r
kVkbNXlBj5ylnq/iyfGurEw9Ea2T3ij+9t4RHRbkapJ4IzCqvQyRp7Yp7a4dWZoPMH0Ar6qq24hi
moj2Ig1hT5pTtqXm42zQkZIv0M2hhRwz9fat7YxUqlJW6KwxsfqA413HYW2v0Cq5e8fNmkuBo5yA
y8rZlbaYvstCjbvOcX+i37S3xMeb65p9MerZMLv0KY+spFEMW4Mt341FpO+lVbR5s6rYGx7kRFjn
ViYBJzYt0NBSk+TFBBfwzYbusbGaMEcIVVDdJdH0UqErGFbCUsZnVM32Nxq+4mKAWZRiKGvDz7E1
5JddOjdP/ejEm5kQ2wvCAIu/VWzHF3k17agnDes+GeeLqa6qQ1JHkSCnCItSZ1YXQdk0H2TXL+ux
82ISsRZx1bPceys376eLOun7BQR64V3VorbWZD0thyIPjVsnNSkm+2W9Dwnq2mC7NcDEO2UVr4hl
AvRW0HDFO9tvRs/7u45bwia7ET9gVC8Py+R6D3S/maAwuh3QsYX7oIXeGIZ9f0UqGqJKJ/cv/Xwq
dkTbAHaSZUCro+o+2MQvbaLeync0b+x9W+GvVKDVN14QeRsss5pdaRb2xm0L3WiPV75HnnoDgAlL
nEWa/FLdyrLZ90Muvkkh+FN1jXXbLcwNC8qn0Ea1Jge/Xuci6tG1tALUjXRvSLf01jSbtYQ/Lckt
IgQsh1eHCWMpDwm0+AtoYnghZLgvp8n8iJAyeKZYPewkW2aDolqUbHE1Btth9MkTrTP3pS7G5IL1
MoZoEdvVVYTFIluZ/Qycsw6Wes1uCxlQkSz7OZum7zH7+3UUa7NAIG0bM5SyDkHvDS22yjTZxwWR
ajE5gltZiXRr0/gvVik4TvAZcD8dO8fkUY/8I8QNaJ44ScmHVBKXlVeoLzaeCfzRifpW2Yn3PC3y
Cx4WVCMQFG6tbrqCclZCP7OsPeZk6y50uwibCAGE0i8nRDSJuYPOjQh/8q2bFiX4uqrK5sInE4Vw
JtowIH28JBGrZi7Gj60Ml5zKHmqAyBtfCAJcPthT12yiyZW7vi531Inri8roLSK5OnPtW/lLHfTm
lsNM9IlXdbzO2M4+UF/5iGFcXIxIbLa+rUcjpg3nDqvIY0FYHJhHle4M1G730ThGG6rBAcIeqcbb
lnbFuA3rDB18Vbf5R99W6sIJ5HjHCUb8bLEVXoF/xeRooa5cZ/aAMRALeoKu2RyuwTsqA6uiYd9g
cyynFf7Qvt0oP6xuE0SWV0lCF2FFpO+efQj+9nH5ZshuvoGqsfxAmVCkdJh9mKoN6hjl+mrXBwZi
KBIiydbF2xTy8/Y02obLqijllY0ZDSfLvGuK/AMURg92l0SruvKMsZSXwYiZ+y5F9rUQNwWIq+VV
v63plmkdbLU8ELV4E3Dw3ThBbB9YymAQchQm5E72NSNUuNWzqn23OZh4kPdJlPfap6pbJCayo9K4
pPsgNwoi3mrwmO6KFtQl+DO7IEDU+EiylX+10Ap8tkd/V4YyuMamYawETacNEjnue51ke+WTkVpH
cb+ZjDA+OG4yXseTqcPgXYKimsHdhPn03WkRfmJ9LA8AkcKdRVNnRRtJoBnwoL+JniDlosjWKciq
mxTgIy6xcl+XfboL3Qpga4cotDyIcHoRRXHrmsmTb6R4AJM4G3d+pfdJbC7pBsSquSD0+yt5gvON
QVuTKGs9SBynuzDTot+ODiFj61jFFsp3ZsoMXtscjs6LAR9yGxdueZkElb1yVNQ856mYv6RtGWyz
2VfrNh+LdTui+Fi5MAzson0Jp/k2lyHCUyaobup+DF3b7QaMTEgPGwIlCLjMcqFuF1z1awqQ06Hw
+qtBByHPbvDgFFa8sw35rZJG9GnoG1gWeQXFvMLekqClWPcSCXQaYA9d58noHsAqQVejyv0YR3Z8
B//U3cCADR6gSAarfsyvx1yT9zwW4HrFICwvXPCqTw0Vzq8lcIpM4ynFWnMjDyj42n2PAZfZbiw+
zVGuLrvAWvYB0aprs0+jNUKT+mUkWdLdZNZor6C8+QfLbpxvkdU0O4LzCGRcOCBdgY3wftRJYd+F
aH0fuiYRmHC51Ds3zmfE7v2lHWTzpRRx9JHYQC+7Suu2uAc1+t2SsriE0bOs/Vo9xOyanwzHFntI
f/Uu7ocjUEYcQpwLm2Dwks/tnHpAmxvH+Ay8oTlUHnmJW7PyDqJldWFeBj2aed6egUnsNS6rK89W
/h2u6FkSBGs1DzHe6K+VXdxPlm9OO7ZVC7muZV/d8IjhAA9iru7lMo8fEbN86mveKKSqMao3YmEB
9sarbIyLXd018dYqR+eDHRn1BZZL6F0VW0+xonmO/KJjE0HnzCActGj8F3yKrION011FZhvd+KCZ
bhM8vI9d3KuD1eftJjFaQMllMMMdcAgetENlfOcasTFbJm6LdTkF4jbGn3wVJ4GxC+N5QIkN8dDr
7C14gOgalJ+zTwrMb5zwi1ytcsIN14hwF5qMyd7om+qinsobGWTWKsc4DTALjg8WusTU0RSLj/3d
zbdiwMhQT10eYQMd3S+ISAPtBjJIaaP5SjiJL35UdqcuAipCt3XUJHuEo8ul6qzuOcPRyxJizejy
rUCtpWW291NLR+yiQLm3Ubzs3gUMYAcbIhmKX6gm5AM2a50jbZTBHn1/vBNRwLEXfREBsNhoVoP0
m49Ll7WfO47U5nURyOhn4bSj9ZRElSJ7rxG4rKmhRtRuxZcunRBkWyp17V0Vp8a6h1S59/ws+ODW
/d+dY/xdD77zJMMo2ASkyazQlwflyhua8msIcdKEv5a1hB4P4W3nCqCMThl8BN4DFYz/alxy9Nxb
QVKwI0nqJ9ftuz2FEW/XTvny6GUMlTYgemaQ0zobh25HtEKGbI/NI/YRG8O1p4bdwAO/Q+/9CZXy
vFN07HZlLIjQVSr7SZSRgC1hO4dxZiUVPrp/E13alifRXigEvB8I1hi2U/mlhdy6EhEZy0gff7CF
yK8rmoO+Jg6pwttb5Weg1hpFkF7D2nmKO3/AWGBMX7PBu83yobungRgf2Kc8dG67w498S63/p12H
W5yVj60ZUuddHlMsbk5u743aFNDyF/uaJOBnGRDRW4j7qGisrZqtg1rKfgWlNV/1wPx1IA2IK5+1
R8Vqy0SYrzuPPb1Euegmext42DeVRQnTpkSwIoApgDOjsfwIPNoKL6IUWsQhG2tCFWsxeOLByNPv
OJOzB9twhmdhAT3FROPDBEXB/mDEfcuNKOS6FnYBAtwpn7A/QPkI1YIqfQgu876It3KRy13ozbOJ
E7ab2OamESy5xTd8Vr043nh4mB4kMuJ5Fxb4oCGiZY/xyB8hsDrsrBlfY2Nc9GGWXgTNwmkBhQdi
RdNNDlhnjXux1H6AtXNYbt1iSn+aLqGNVVrXEBC6+jbB17R2ROrdu3aHm64B4F0pazGZjB1Ysexy
QCHBROgF97Mw+m0ytji3phHMqOMWzMJlk1zkMqq2wPfwtVc8YC9l/mHtddqrbLDl2gpigjhxrc8y
ffFrlxvRV8o4VOR0s9f296QrKhzKpcg5YWXWfaMtrpkdPAJyqTbV+FKV9GMmMT6hgDURWy/lhQ8s
fRcEpMHFnrgkuFdeImMa9rIrpgcMGdeF29777bhsez9uP5lG58BJILx7tEnirGYbNlG7JFtXttVa
ZEW57zIRHzzbiPa1GS7bmS34nUgD+ybBh7bDpOXuPTLCkM6L9iErGd6LLeVh7EvJzkJhUEwfhDdZ
1+4gjQMWrOJGewxXplmF2dZPZvitAz2jR7ToP8asti7kaMrNjI4Vk4iDiwJGl1Hp4GKBjrpHfZAm
Kv0gbMkrG8fho6XjAkYg8vZ2iLBKbiWqiOcuAMvPmSp09Q8oxXUM2emalEq8HJFdqbXyq2Y7d+Gy
SSxmBJA2/pq6HsBVt3qJaZ7eWgZUzs0UG9O1V6VBv4kb44V8zWyLq5SnBVvpMrDq5XIBPLa2Cx2L
2lT37dQJjpFZfL9IApWZ4cpHz1uGXdKBqmt9YgHKylffuslaNnjsGHaz2bQ/KLbWn7zBK5AWK+ah
VUyJAV9VnaylFzkfVRtY+zrz8ycyiJGr0LvaYc8tDkosKLAy95nBwOYHM5B5ia+5hbgFJRdgjtEe
BjAEW2GSTFZ5hIG7qPFGcoEnV38XFP6RUncalv/UxQ17Qjvtg5eSgQElGSvPig3GDQwWc+108/wc
LF4DMEcZ39BfzJgZ+/Rva/CDF7hJ2QGKsXr+r9oDL0Ud3l6lnpXot6snjSlyLrxQWutUmF+tIJNX
/4XcBv+V79LYdMLpwmyxVM5xqIhQ9m+zdIzWyFBjdgvpA8fO7NbCb3L/78tu/1+GjAoqZ//nQMNb
5PZf518rd7Tb+O3Xfvif/8Ox/kLgSmMfMaNOEXDpKJziDN2/iC2gfE6DROcLUNj778rdMc2QKis6
LPoR4viXXit3nvgLYQA1P4SFgrYrwsh/Ubl727hDtk3NzqKgiN6DMiEdjbd1O1BqfS2HetkQU2B+
9w2ruffhFaEosBu2AEM5lNetCuUfuuS6i/KfGrr+WNpUAlUntXTEFceIxV9Au4sj6IJ1i0+ksVF9
oHfl7xO76v/ATBZvq5KnjyE1RSDp8bX6T5e0f/mYsBoN+N4xZZaoHD9ZkCafAMp0d0QsIdELERI8
OwN7e/BJQzCs6VW4T8XQ9C1UJuIPwayaxJGXracxWr0fwlaXNV6obrTj7+bxDqFWmWHiopyF/Zh2
HPlLmCwsg/ioblJ2BrAH565etmVfm2on5JQ85107Z3BSBuIKLEqSMegVQP0rT7F9XYuQygHw/diK
blXWjz8INCjTjS1rpGteWltfs2TJntkS2y5E5iyPr2RfyaekS6Z22wLh/DgEKZBYHL0V5Xe/7kOk
N/J/cXYeS3IjWRb9lbFZD8zg0FjMJgIIkTqTmWQmNzBKaOnQXz8HnFkwhEUYp6oXbV1dBAJwuHjv
3nOhy+Dzz/ubYLDTTzqxK0uQzCJrJi/FzZ84ubOKzQ7I/B3OahX0aZSKm0binVjX0ygzP+9TTvci
zsL9VON19EU1NA+YXCPpJ5lZLjV/vObr/yoytOSI3AEUZLXxxNbN0sDEodZO57FOiU6IeFLA8Dko
qnocj95f39//Faj/g+SJp3IpsP73fx72hv68+GVjyeehmsyGxlGPpmf61kWs6FTmSipPAWw1y2w4
2BhsMakhXqNznzHvoJik/21SaudzPf6OAIsEqZ12mpfN1cIkS0qIDTYdosg3ycN5lCEFCOw7hvLi
9i3mLrD91M1YbCyOODrgA3QtYCY90gKSd9Psou+gjDmMqlY3DDubduvvdHJaikk1MJdGcSogElWv
vfRL1iWvKrRXRSpBgM3j0LARzpuAs0sAzIzckVJfyUyp3Q0RJNGeQiJ1aHBeI6U5F5IDxK9S+Sx7
ynp4BF2382qqNzdpXifF2rSnDntRFsZf56KEZ/HPr8pFZgWGf1GrIZ0++kYnUTqUM4WH+2f2gaiH
W6riykZDwLKLK1dcUXZppz4rC63fEvFEs4Ie9dGkIFK7I/FhoRAHuv09LzkQRSYR6IpbDQ+yiS00
vmECJrCLw1d2myH71QyuBTLm6nNIqcOzU7N5m81mGEnosEA4gQEcsi3VyvpdD2Y7WhOWo24Gh3/L
NcziyuDWTmfPRQRLQxjpi01r6eiRhQXhkcUc6F5OXmviSTS3t3mREXLfjZAqEB1PwVMW572F41ad
C/irc+H4yOT5TnNDwjoo6B1SXQOAaq7ZfWAKLcsuNDjkR3BhCvY8cmWCVLq1QsMBJUkyDSoSHW4i
0BfKca0ju2I9JfT9rkjLDiVMy6eLWlszWfXMxSBiLq/vrznbkkYh8MaaQHY17R4CU+ETF1Xs5rRQ
rzzII93Eci26wTTGdJ4mAsvjXG365XbTjbNClVdVOi+CKIqPObXLBOS8rPkylXH4SZZA9RUIV3zr
IGQgEgDovriyIJ6uw6QusgbTYWVJpIF2+KvLfnY49Cghm2BR+6HkODzXGNTy2tFywByQ+P+gti5/
e38WwMN1eEkVgIGLVANpvHHUtmuxKpPy1bLNBYaZ4UAgVmGTtFX1AH2xwZubwMDwSCHkEGgDUCVW
J3IbSFimcZdBj1rywPFieIkjKUTNYGqm1eIfgZeORuNRbwtqBgXME7HiaJIGHN51bRHDBAahKake
fgGNySwX0Sy81eOQKHEnSPPlyCn6R/hnPWd5yap105R6/MWMmIZW1K+TedmiW6qn2TFHKkw6iroa
qSt+xlBSlHtDUeB6ZLOtkkCB/WIn8sAAD5JRdgtDQXsmT5L8Ma84RVCtnuatdAsDPUrnjga1GIzJ
V4b1yYokkDqzj+EFIx6gk3v4glvAnIDAo8zX8t79Fbd1sqtnEd8iqw2AIgCguPxqz1/PRJ7ADhEV
EnvLvz+jkWUBTW0OrFJWlKMaZ4Jfgwd83Zut4UdTZtZXhvDJh4skn3hGC5WAY9tkEh5eEblHaImw
zDjYjzmfayS2E86sW8VIh9fLP+5I8sWHu1zLQqKLuoqi2/H+MReZLFP2Ib5An3M3EkuyJVhqgtUM
rudL5fZq58WKOd4lRVB9orDogOOEKKNgfuy031fu5mQ+5m4Eswe7dduFgXrybq2g0pqKNoSWC5TN
rjY9oPWPV43Zp3dVqJTrEgjTT8qg7VI4kW+05h0fC2TsAQIJ70AV1NsiIOfvyp0dCnX+9zktIiyG
HHke5p9ty1+TqSLMYKhTM/X1MQ7SrUxL8eyIxSccTy1NwyAl6wduFOvDeqjjYF5XIsu/zkoTB6Dc
3Nlaw4sTjY+UzU7Wdd/HT2oEonFnm2WY02+l5XxL7A5d1Mu3fmY08XoXv6aFGZrz0+FoCkZgI/oQ
u16qTNausuP6lm9YfVFJ7fnnZQAhE/oIgXQBsTtqiMNrWa20NMCjGGQ1Kd8UtNM7ooByQlZi8eAY
bfg1smZrX+WgruDAON/jojTuLv/eM9/rcj5kEPG62EMefT2zbYx9SN6Ul7DixpsRFOcrOK2Emq90
qexRn76a8bj8mQez/zLxotrl8SLa4Ls9/N0gHGpIEnngkWlQmdtW5vTUM9WoMZ87cf5W6Hn7GAZZ
1hFqR64PUOF6yYHgra1Lcqu0FWhS2wIWXJc6jMap3kydBpii0mP7LZm7mYMDsou3vgA8sbn8wI60
8n/GNhwhVm3ELYsh6GgXVKLtWWYc24PhRBRlPJc5PeJgafeDWgQtRQIBhTDWFyJEjDYOkKEgLRQc
0HLrB7JlJd9gGtQbGh2D1l+5PXt5eEcPl80Z09PiiFapXx8+XKMKp7ihzrR4FefgZmiaacFFBtA6
gyHWYGAK5wlDGW3UXh2U26FzDFp1s07DdkycRFtFGEAxfkSuvBvxqcP17uu88UzpJJmnkEU0rOO2
qR6yScZAatKi+UVYD/KaStHLkZbnbOZrwcmh91VXZtlKQivu3vSwGUev6wjPsNSoiujRubL/GHB6
RvcoaTgkgG9PHxZZ/msnW+2HkTvZb7dSI8T37OM7tiIaro4OzaO2yVTCAFd4ESnPZ6HpPE7CnT/h
Rxx/FXCG5L0ZApPweltpGS89zCc61XENRrjRC+YbPW6eaIsHH3Ni9y8yIeptXZD1siM5muPrHIT5
R1wp1s9UH+UvYRaB6gNRlzZcry77FhGDQfkTYApR9KHexquAAFcGc+tM1kpXyKfZ2kE0vodxarxY
Rtf9W5TPn3Fose4hsl5KPAitDl90GOqmQbVEgd+kyvs40EG0k1gJL0MW+8ka/lHt+38XxKOEoVFn
xVWPBn5b9UkR48b1+sBsPjXDRDe1iqmaTq62wUHes42fbJ1uki1/mK3dbSJRm1eWljNzB8ZWwd5i
mTnY1Rz+anYzRqJYjeJRRjA22ZKt0RS9uYfvE3ticn/Sp49ehDSnFZGO1zTfJ9tlyg/LQstGYPHn
iKNnjvAzd1PNISNlAJecCKf0AvKIfsAF36Ihm/Y6CM8rMzRfxuknDZ4DoIPO34sa8vA3m42CYkDh
wUeh2/ZrzaA/Xa5Bm0VgIiFIyhVHq85BipMN/Y7QAitfeinNKxrw3F7hdrGt7QQ75DZ1Esr1uPQ0
iww5B6oNQArjlWDZNPHaeVS/l7gqVdyzk5Q7lESLhgk6TbIiylmN1g3kXKiWSmSBfAUrD7nejV9Q
fUC+1BJwBkRIkYy6outDJ4uOQA2/VEtnetKRkK+CQBlUJ9noPCIgkW9l7Ri/2rTNn9usSZ5kGgeg
cJ3ERY6WjATFVE0ZPGdlT6fUxlDx02T2BB5iDumD0SkRKbuwwHxMF5HudeTodauhzcZyPQSJVq3G
jl6GID0v3uDVxnPJvs5BKjUrEJRtd55duDzR8LWxTTh6wGPUrwFNXlzcaE4o2gBb/07fGcHcODXO
yzQVI2IMQFg8QqvqXmZ0WfV61Mv6hVymFlxPLeOvlWWgHZuSikSgTrfie3skhQSeVUqOD60q8xG2
Yp2s0TXOjReOmoB3kBEZscqnbrTRZykAZ+sW8Q+Y58BQSGvRszsHum+3TgkMfY9J/fxZ4zJJ10uc
2UMKafLd7IcBAqNatr/UfgSE01kIPEA5mb8xqUbF2jWM/Gmi2/dWgWR8aoyu/iQVe/iMmDonDhT+
2eJLTws0SzDOHZrhCiG4eaWEXyahpUu+kYK+EvWVEpKuMZWUK+Oy+UKwhCU3yNctc926C68V3JXz
mtBCSaFrVMo9EVjI08TMrsujiUesb5646Y2FJ0HdJVABH1ObAHoanoXYG04JjMrE7ky83zCE3bfL
C/iZHc9yMqFhQREbd+PRN5z3WWqWcco3nDYOkYZZ+gDyQKzDpq+3FLHc1eXrnfl6lyM2Ztil6M5u
+PDrFb3e2aUpXa+sXGLF4fzeFCQAsB2wlCuL/2lh4U+9n40V3hQs1Mc+LC0OlbQ0ExeCNM1J/Jqu
eV+MDm29BDg14dPG22yEMt0WA7EGbP3k85B29TWYxJlp0tGXh4s+EOO+c7RSIEA3ZyPpXc/Rxsnd
yUYMs6+lCoKvLmr7wBdtV+h+Xk9hf+Vpn7s0FgrC1HEA6NzC4dN2mkwA4G4CD3RlfjPAU9+QVEUL
ru6Lmxn6yi5SxvTKoeHMcQekCYdsikigcY4PDUojBwy6GUNq1PRhG1FoZ3WYkzFZubXJjOlWjfWI
bshdC7eNrywQZwY045nfyg1wE3+Wj78OW1ppiaYkCMULbdv4AaZi4DRFXLBDK3JAxCqrj8sjmk36
6YpE+0bluI1YEdTQ0ZjWVMBqKaxe0lmsNN4IdJTfwpTkuRVJbA3iW3caHY/Y2LDAneIEYiMAC1vP
faNHRFwZJdUtSBr2etK68tvMuYTeo6Uq7sZRl1muUGIWihRTY05Kk6bHa2A10ZMNvoaEjp7NdEMd
8R6wEEU0nN3he8yWmAQFI1wwowP0ig3kQutdtbV5RIMzshwMarLoGdlJ3hOPltG+ncv0CxEUQ+dh
b3T1tRKRkLwaKsN0aJfn4W1vU7bw4ZZQi3TjoL0RNagBpGNhxvQ1JCoIG1GOyAkGilkxNZEfhZyC
BFGeNnwdCsuhyYQPdT3w81t+UMSigKS+/Gbb/Sg3eJFE7ikyI4g8BmnsEq+eEs5RV44sPbKHh7c5
murHIopoOruxEyRrg3iBDlyRprxmblqFwPjHpF4jyA2otneR8o1pltTuis49wHVQ4gbyhHRGuKKC
O6fSH7W/SGM0XxodIAm7vbhcEYwahp9iOG5E4AE1/e1MMREGmcy6CZisPnwCaZYq/jhWqN0Gie9m
lUdpRyR2S8oxaL8csVAihya8qwZVfc5Jue48JejkbqCQxnmeehpnJgzU2XbubfnLjUUdr9RyVL8U
9BWo8RlTi2KAJfgmqGGcIt/VkcL0c6DR2Kr1qv4yZvXwg5knQbmeZhJ1VzRWe71iYef0MTU0yliO
G/SdpfGTWadjLBnFOGxVEpyzR32K+sqn0WaFXoB5zUAJT8jeHU2SWexFmEiSOgLEgijfSwy9hlum
wNfakJIkPTrHXIPV5TebYd1/HfIsL7YSzdASX9nZ78DJrWyVxYrLwsg+FY0z8fHmWqiF8dzrzTzu
rEEZwUI2weg5ihh/qKg6f4QuX9OqMhT3NzsYVCFOqpflNnY6O95lE7EuNzG1EAV/i1P+BuY9Sk7r
RPPiyoj6tdks2+GmCHpSImZj+ug1Od5WJgLp+yjWtY58PiP50jqF8UPMQeWuk1phJootFBnMT6TX
7jTomaQSkt01e7bS4eXWK3MOESX1il+bzaR7aHlVfpckpGRNT7BchBJCMddmGAzSwzsPvtRNi+KV
O8lKT4ujLFsLQjj0vVBbI75tEsrLm4qyxrVd+bnZCO8npwHARbDPjuooIY7s0ZmWOoqhu7SWIqjn
dm+M27IFUYNwu6a8bY3Pao7eEMEGVeXLE+KZJR6DjHD/1ONY6Y9uwG5VVCLgXbzFZ3VjEptyHwYz
0Ttu9PXylU6XN04gNorIZTNB52r553/N9W3VytAeEWwiUVx2yT00XxEP4U/FnJutWZn6pp+g+F6+
6unvE5ohCG2lWyFsUCiHVy1rWRpqZ9ve4ATznil64pw7ls+zo6ZXHuXpUsqlKFyYOOyRGhz3mKZR
z1SQwbanzWp5n1qE25P43XA9PX20c57oIovr3mHjXFnVTpdRrmzhIzKW3gwT/uGPdGI6nsItbG/q
0d9QMQEt0ZXTgxkZtDzdYfD//aGCesALYZg0i/Wj6+VRacRSySnU5JXFsqTPT4AF9GcpcCBcvtSZ
UQMVgMYWhSE8hO7Rco0Ju8mIUbG8uCkostWtmAhnpVsPTllFECTDMiKvTV7bj54ZN7g18X/D7FJt
6085/a/RCiI0FEmjMlqtQTyopeQ8EBnIQRmj14qpp8VwIMBUQlyN5t2iKjl8fWA8Q7UzWtdTWlRT
H9UUq4i92xC6S5S1v+wGghdp7kTQrhvOyR47pmDwue82Iu+uUgiArMIepVeEJnWfRkVz5dxx5mFQ
89RMGDSw+JguDm+QgCemSMcOPND0wz1k63lXwHfyDBcl3z+/b0PXgMqgsmErfDxLRInZJv1sBJ7d
xMOKrJ3UI0+cHMV6UB6KVut9/kGrX5klTqdh9KKUkjUgZGyJjr140AyyeVIM19Ppd4VbYNPUsyGp
kaesKca4Dh2l3NPuFSwgWgudqlHj6sovP/eQOdnRY2I0wK05Guk0C3IxYhH2MDLlvwuKKR/qNKF7
yGkUPv/zU6YRjrQeSh8qguNdf0PZz7DS0vGiciJYNxoxIK/QmFvJRhhjxq+O1M9mG9RX9vtnvmbK
y0z/Fr5M/svyJfz1VREkhuF50hyvcRPiCC01+V1yqiuoAoW843Bot3Ebz/9+jmUGUZmrlvY4QrOj
+Qr/Chxh+qfsBzCK4DFk2LKNLErfZr95RS1xZhngF1JsYzeua+wPD38jaVfI7vlQfDIkO98pVAft
CQ5pvw+n7Oc0tcYeNKJNGrzbKLF/+cWeGUTYrB2hstrxkI+b4nZKZAgCjMgPJyf8hKGz21PdV++V
TLpXLnXmXVKBYOtgwIjTmSkPf2fqOERu6qh1xDyV4k6HEO8HmcMRGYzKVPig42zfgNb/z9+Jxs+D
oUI9l0aBevSd1CYkKRNwiS+kbsMwrMsvKnGMexH05u7y0zydmA8vdfQT9aFukwFTpR+HlC3WWZ4o
lHcQX135LJY/57DxAbUSMA/Pk6o4ndHDR0mZstOIt0n9pIiKO+Bk8rGg43WHBwxxGyKzzeXfJU7f
nSYsxH0qeFUdO/PRBTsOkYnWpJnv9nWPkAVtNf6emoWmIl7bqB7IFRs+1dAbCAxCy/6cUjX8QnOt
Ae+gLXnUJB8BhGdvECEYSwrIVkNQengFk70pcMhceelHcK2lao3cgvWRKgUebHY5h4+I01xCHUOJ
/Iio3AJ5aZi9RUS/tI81dTaas0HXE64hDBdDJXuC352dt7anNMSzEBKaFek21CL7XUXA03ptmWAK
1CCqfm1gASpbQhWCT32uR19VTdbPI1oh8pbSBS2OSKh/y4mrsb08Nxw8aIaZ43Qh0hKflNZSI7n8
dk6/YapfiD35xbDMEMgd/lRh5zrHvCj2jRHjLXwW52F00m9BYGivl6/0B81xNPAogbASgANCz3q8
ZU3ga+aEeYS+TsF4M+RSbFK9d55aJ9EfqGXPT6VaDy8dm84HEi8JzzTjQHJ0raa1nYrCjxKMAquW
0D7Fu3xvZ4YofBYNQS+yLSogR09hrvrMBU3IC4fwuW2iHEsTCcPY75IZtAOb+dicoyvD7I/o8OiB
AA1YJBILrAMx5OGzd+KeLHJcXJ7oJ2TjZKVp97GazbVXFcOortJC1MYaeJrQCUmdNPvVhCP2U1OJ
frwPevC668YdqA5B9cQcgJzNfneEjs+RXNXQ3V5+RqfbFrbFTB1LfXYBaGlHd2uTx9qVlG+kTeHG
aBeICAD6LPQIl42dG1NPesL+Ol36Bo6IB4697q/Lt3BmiuQWKJmixeY/x/AXlnhCNUWIZnOO8k1T
KP0v/EHzl8tXOTNBgodElQpReEEDHc1XBDSgKZgxZZchIZFLTrHiz8j2PdvuWiLaQgoZl694+mks
EjcHsDCLB0qQY5xdPlVaWTcgrIDQliFFgSp7NWe7vkchHWyUMhJPEeogYo6qZu9SSyTtNTRVWsap
3XwaolC9a+c43caCPtblezt57YCSqNQikaSZaVgLKOPvXVSddCrpHJbpO7OkKtax93+fi6kJfVXq
NT4O3BwYT1sj/D0qxhB4OH7Qr1y+iZPvk5tAKrwQm/g8qR8c3sQUEpuQl73jl2MxIIPL5z1yasQ6
rQK2kIT2mzDpE//yRfUzP50oXRYvZAxUjI/VOa1GZEsZJ4HfSTJNcUMac71h31pgn4SBVPrEHyQ6
UR6B/qKlQfQLtaX8QbDs8H2QAYFdFTTx3xMhfEzvugJhMXZItVvNGKO+aaVaqWjbZqteEd45/LYH
JPLM94SSbcIk6J+H3mie2cQufmois0HH5yib1xZz9NYBP5ivslEfv2M6LFVftqF4yno1s9dEtoUz
cXWJra2NcCKBM7XMYk1CchA9sVPuzZvMDnTryv7lzDtydaBaYIipMJ0gRiZD6fHOYjOL7aTCgZU3
jzggww0o7VvOb9GGIoV7bWCczAgLYRCwgL7ABZbV5WhgyNEkLLoiVkVEcldSEAc4N9roSi6PhdOO
0bJjAtzHWZG/WcMOL9ThD60qMfPrHF3cdyyqa2U0w62RNIZfOzDRE1dOOzeCfh2a+N0oWYrPl2/i
3BNmA0zrgi+ASfDoxyIR02vHNhq/EWpMDS2efOaDgURvqfupZdQ7JMVRfuWnnxwx+PJUQdVwyUqA
vn90VYFOCNHmKH0wpvq+mDGj5KoS760oyPwI+wIEDfmtIQXnCh3v9OcuujIEG1Sb3CWC8fCR41jW
ii4VmBJ5HR8ajbJ12k21viJkPp+hfWjJuiGr+hoC92T+5wcvA4oJmb9A5hxeFyhyDhmjRootmpSI
UNfd9ti1932bi9shT7rvl1/rqVpyuSD7Dx4vjCB2IEcXNJSgzedYElxOxIHXJLnpBXkS1Itowvlt
h7gwrKTJ7TVB27WEbtBOD/Uw0p2PtUbtrrzwU1vOcj9AMqkVW6gsrKMHUCp2NLKmSF8hZh1yQBM0
mKlRInchnCwFuGdE/oG1anGRuFBrkkWPXeSGBoixhjoGalreqk3ZZzdOTSChj0dFErnH6kASXm9l
BIkWpJxvm2ygmw3hJvo1Z+iJbhB7J48DO8WvCobnZYutKdSeSGlaNSF1OK8eVbbDaRkb853s5uRD
6VBirGD/9r3nYKp8S7VhslfQlbkpcousx6jLgleGjf6uQ45sVyaZpJ9VslSqVSbnXtD5EKUJLUat
97JEYritwjp6x3FhPsxDPk2eoDO3c2cS/5Dootf0sWTogWdCsxl/Bg1lV39AyrvVaLsQN49umIZm
ktZu/Nq4cCztLK7FuoiHqMRrDA1xz+443IhYjuArOB68FYOgtYEJaNZ3uAoQB/V6WxMk1Xf2jl41
cZoBSI3fk9s0BLnUMfK5y4NwGWMHe1HeOcA4mwmc2iCancMxWIU0yoa4IoSNJPYdoiV7TRLmvDNp
RFxZV6kNnF6MCh8lVo6f9PrU4x1WVYKbD8mbTjkztu+9YhQfmQMJib7JopVTQE9954ga4A0a4/GD
3ZGufSqkkk0btkbqj8SUY4/eMSuBLM1981toLQEqjqrM020XhO1bSkHV3jeLNvEmU9RRuxtAziAm
b5KqxAVk969u25TCa6zJgkNB0CkLZZsWn5JM1aN1RZoxvt+RYynG2WZ8c4lNXQx3xuQ8NRWSd380
LR1WLoKfxqtVopxWnY17p+9kBTZExYC1dmFXyBV9SwRQxgDz6M5soqbeceB1H8cirX9mcTGPqPE7
+OMZcsdn0mpV2yPSLwzXQ7tQXEwXeGnJTIA1GiftHS3cEHVf7cr6Bv593q51aM7lemTcmaQD5SV0
nhaVGcAV4qGcPOqstTlY9g5mcthvUjJDHplzTLJXUYH3xFdXkbFuaCVjV84o/ntWzrlwE3Q5i9s8
1zbFYSLYd3FuhRpg1Fb8jO2ozt9JhNNBLsArIPwzC1WyKK0OUQ8gDrzjFn2uVapEyk+2M5Xmm1MY
3vdZ63wZWipV/JkiNh5IgCz1NXybqltBrZmC5wlSN4wJSEwC/ITbfqC/N3qq73r8SxLX7XwaSTQY
t9GUSAspzxC0q6xrDLxVtPjMm0rHrrzOQu6IdFcZpKsubIfslaEt00fSTofnDB5I5k8B9gavTdyZ
/udYGRuZkDmMZRta8b0rwvTzqOO23qLCqEwP2/7k2QR8GGv2gHJYq4HRN/C9qM6tRGZRN3dJiphX
8ECAYcog7yMiGqeArSN/mdvGpYmwdYmAxVsH3iP18thoftNOTZwNNswaPC+csm9xOrowAmmIwFyI
9PkhDOz5Rdaq+t6gT5Frow9BfQ2aG7+bSpkAEhilfE3FiLlIpB03JQPad2s8b9MDyp3wu4V7IiRn
O8gpwMg+/BnafQL/u0d+tSqxUrkrwxJt+SxBRWXPemfNGtFdPVrqtkl1L8mG6b2LO/P18rRzZo2n
guEiFbSX6t4xP33S2lHlYeb+XJDu6JTRvF50ALui1lAataP2niX6fGWBOzP9cHikNIv+hzVeW3Y8
fxWGTZJzq57oNF9xcsRoZWX6KbLCjUMN5HNUD+b2n38k12NzuiQN0RrUDq/XdcbYFSFza1GE87YC
bbCKranz9US2ezvoLSpe+TWtzbldhW7Si1xqO+xjjhXrilBJ5mwpmyit0to+G57h9wT+zMQfNygp
mrEivSF0lTIHsus2e3PsqKh36Lysd5kaQ/P/eOpsnx1OGOhSOekePgWp5lYB+AEMheJGn2uyDlYu
klivjeXsN+V4bWidWdGWugrmaZqk9JGOzoyA6golsWF4aVWZvAAdq/aIbdw7FDbXaPxnBtRi08Kk
hW6Nk+LRC9brhv2MJsGFCWt4gfkS7aeg+OlgG32mEnatI3pmR74UpJcmJT1gtoyHTzI0a9Aakd75
BVFdRDlCbkHESXwmVbS08xn19QbXcrYv0F0+Xh7Lp9VcOnNLg5RmA9turNuHF49BMA16lww+x1d9
h+Ai21f8fz3CVyy/N/PWz+pY2bRtAjq1CMl9zQQCSmkOa06kqb4qyc3e1JYGp7G2ncqzpgagm9aa
jnflVpfncLSnWZTPCKY0mz6MOD6zkUJump0BUw/U8md8dOFjlRXTq1ER0bhShnD4qLGQ+8CvzU8u
TdAd+dXtlY//z1WO74Ln9EcGTQ/seNxj4XctiDk9oqssTbdGa4X5ax7SUPYzNJ7SW7AlnyIhO8vr
40SQW12l+Vunz+JLyLK5mKTz6mFAsP0jqWKIGIkx2Cj9M4pT5VD2X1BEB5+MQMz/PjkjYeckgJSd
AtBxIQxQUlxYEgIQCaP2bYeS1W/7uL9VK4AjCZr+mxme25Xd4XKcPHpclIY5DXHONmkqHU0TSojy
02lpZtkOIBfNLJrPJQj5qyW3M4OD5UbjkEepT+d0fziOkaIkoB0W1RqgyWmTjE7x0UgtfHDkYKCz
tadml9dVu8kio642ywb9LhBB8f94xnSDkWixPBBmscxif61Fbs4R13Sqzq9d1CLGoIrbZo6glOpq
clfI+adg5b6y1z+drjjc0V6ntEX1hOre4TXRvbgu+bMddNQk24OanL7H2JWdNac9QH9RoF8jji9/
4uFL5VzLCoNtmCqi6hxNGklmWcTHzkyQI8khnjHBUCU2vOw8Hmn0JEg5Xoy9GurDsoUvtBqNSDzU
VJq/Kmknfv3zxID9kSM3i//iYj6eGKgi5EE99YPvEAaBjYwpQh/afKcMDtozCSagKNT+PknVxVwL
FDCmb/xx+SZOfe44TZnEVTY+tNfI7Dp8C67bN3JSzMHvhC6FXxEdSsM/L9zbybXSAXuUwo04+Jxh
JBpN81yDqMmhpzrGMwHk2rQC1dtDkGya5iOwxjrzEzKdR48c2eZjUgKM8VafNvs07rJhB28tTjnr
Rto1jMdpH4M5lrYexO2lMXASNtJTiFginAcfw1FOl3+WO7hjgIUKm8T2eBIjU2wDT4eqpV8qsYDQ
q6DFX+GXotYJRBFWWFzubVnlN3GkAjns9Wp3+Xkv3/PREETrsHQgl2kFVPvh467aEZ5H3o2+yd6d
Fg+soLYoUe2hCH7BKTA+9UWn7peIXl/rk+bKd3728pQGVc2mfieso2+OOlkyorKbAEX17UjqgN6M
q8nu7OAut0vFWcuG1jby3cwkK94YEbqirA2UK8v3n2br8WNA0c/Zm50RWU9Hj2E2ofzzv/Y+q1Dl
3MtiTqK7WHRAnBHaYkMK6Y49BRRzPyolipQHUxv6kk1a7t64RVukOyvSdZAM5dBN0AgdoBCZmAGw
1BMwsVUvONWuXKWAPT7SYtX2OungKOLYsNT4vmPlWwGnuAXAUrP5HgtjASMHJYVtgNOYrvPUAWPa
R7yFsUPAPDVmdBsSQW2u0hiXuZeEdbjTZlsGm2IAubG23TDZk9adUJyNQLWvyjSaCVRuLfnNacfq
cwM39iW0ojR9GwIj3ddsrOqVNXECcLTMqLaT4xp3dm8V7pq6tnpFi3i6EUVfgx9JZdOGSOJ4x9RP
LRWs3uBDt6b4riARepURXuSrWllsLg/yPzvNo9fLpp9GySLqYVFZVte/lhPAua7aq4tgy9VqI1qp
S9qTVyHZ6lZBYmiNH1HdyCGChTUH8BDODqZHqJU/hGxqdV9YnYxeGYq0LC7f2plFh54hxiy2jZSu
j8vIKD67WkqytAm9Vz5MqIoehgvyR3r5BVDM7F2+3Jl9qk1TzVgkbhStAbAcPom+DtSuLZYaU6jj
SV7hn2TABoNqJ6jx+6zb2Jla6jdBC5LRc1kPGq/Py0xsxkH2ue/ifumhYi6BjeVgYU2vZh2rWNrI
/qkPxuCpR8xuXLnt07Fi45ZjraQVSL3dOCrD2W48WPg1U9oMAf2ipO0IyWyG4baSUWD9+8W4FJOS
hirDYQNy+Igka0s4aTOYIAHN2p2nxnfsvLwNaatdudSZ/gmLHJvgZQKk7GcdbeuAGVIHIPzEL82o
v5uFqL4oVKE3RmaFFVzUvIT3iACERTPE8RpHb4glnStj8LTaQLEesdTScudQ6Cz//K+vAxS0Rmcc
+J/J7voHIhL7dXRLMB4NeE9fQfDco2s3S/vK2vPnEz/4LHUqnUhtUMFh58YMcnjhCNpRH9RQMRoY
xe1NF6rqA3j1NL0381GtAOrJKtlGlGM+kqjXP4q+SF5NkeJAAjPp/KLBGz2RH8IDM1Maw6zx6DGB
xVb1uCKdW3ar3p7I9jQCJnIFezfG5FqGASiQqa1W07wkVnalgfDeCjrzh6G0znvZkMYKbTSo55s4
V8eXZozVce1YXYU+hzv7ZVG5J84u6Lt+RXEyTPdS2tHb5U/15K3wcHgudL/xYRNIczTmET5GhhbG
M/nudQEZtsyrfdNKUfrk/QkbxKkSbpxeASdy+cLLmDt+KwiYycIxUH0w/A7fygTgl9qAofqjNkTF
zRhoDasJXhxsAuRlv1Wk8oQAOUDHIpYfp/fLlz/51vndSzoXvTy625yqDy+fhrjBoxRqOSc51jnH
HPECJmIzOxzdL1/qzC+lxMYnxhhERn3ijAX/qKHUnf0QTnO/ihpa0KvQGgc/Iqn+bjI4DEwuvhgX
ZOj28rWPsuhQU/FakQjC3V8Ok85xayEm6qyuQtCtAIvwc2I3KamJu1l9VwaicLyRrm3hKYD6dxn8
TIWolYKaKdyZJNoxvxMSyuFBHfd9EGLGU6d58hYmdOJHoxH0KxBvxieF2ydPDfJaC3QmgXNrCxJ+
W7XUJt8pB61az21ZPc7aZH6Niwh/fCrq8HcV9Km7rnkuyC6aXF4Z2396d0djjMhKJPqL9FWjxHn4
ks1BVHoXmMJ3nW6oblRFiJ8jyaLNQ/c/nJ1Xj9vIGqZ/EQHmcCtKVLc6uJ3DDeF2YM6x+Ov3qd4F
1qIEEXMwOJgDGONSFSt84Q1xREMBJaoqCkLLWV5Hafn01MNXn3xcXub60DbCORZdi5kNJLXlbiYs
DP22zKmd3f5IV86gRKyq4LgxJAUAd/4z4aeXoTBkjR4rLgwhE/jSSNO47vxENcmejhGkPKw09SVM
Nk7hZczC/rAthGlYH8e01VVIOuGgzeXY64jFlAoi1SJxP49jL/4O2sB1hD63+Oaa1MxB5jjPlIvx
drBGO/tuwqvyYdkmG6fl8rHiF4GPpMKGMCE7dnUxuEZUpa7KjjXo4X2oylHcL1zQ+t7BE/WOfK06
9TzUWKTW2XtvXPT90hFcbXyTS1QQeFN4OsAQZRnTWoN7NXi3LIZQDzh2dMqpVlE79EEujfWeBnb4
q0b1PPdNC4T8WLZWdhf3AD93KlTGCiHUuEcHXUeIwWigbPstbVlz4ydeBHUGKRVil4YBp8C5qETq
g524ReWYBw2JzOcKcpHPsdU+DM1Sfs7zOn+9vU2vjIeyIcZflIi4SNY1bXjvA2DK0Ti4jRmWfmR2
4UOqKNl3JxpjgSQ0N9HGFC+vTtCy1Inkd5B25/r5yZgqK4mjOTMP7aCFftd5SbZTiwxVOUPAkUhT
FKXDFA10FyrBslGpubITeZmQgaFqDtPGXrfioVrPcMdd8zBiMfqI270uZRnrVnvo0jgJD0Yhyjvs
fLEVm8z6hMysGj+YYFU33qorC0/SzBLI7jOpo1ylfyInbApqy00s81APsEB7SPA/O3Jo/EKWXB1R
/sdSZOMUXj6PEOEpKtAccuAaXQTwizcZZhNh60jT60Qpbyj3Vd4qD62dmFnwnzcWJU5LKkNK2MMb
kfef+WWVTmN+LhjMHahLd5WCqGAePYmk+A0gpN6A7a+X02ExZf2N11jaPLmr5fScaNaGpImCFLOj
D+gIhycYIaLba1NonTBDRN/h9gTXF/zbiEjXwUmQsQaqtGcfsMQts7EtVcHuqLQfIf73KBE01XsV
xRcY93rld+6wBRml0s5f++/zJ4e1afDTE0HKEcD5+bCjXobOnEbuAfVM/Zko1quDfG7mb9og1cFr
XLZ/m2qooF1VVxRnUPjTTh5tYMwHwtCTZBhNfUHvAwrWiM0K3qB9ld2Xehq/R5B3Jo0vDTScMVKN
PjSxUX60wQcgy6lmw+8JDcQpCKtIsmPLuPvZJ+rwtZh7lHNVa7GdHZf4EPlIbKg5EMYEQkhFFfJ5
cavmD+58TrmLhtgJJjAm6qlL5+Gkl42DSMWYxD/iBEABzdN6FDu1q5waM52JGn2ltMQw2DqkeGXU
uOk0Cw5h/P9u/BkB6G9lwzwa9zLs4a8C9v6HXYI+dLEQXPtJRetdVPD4EPDuqz9Z3IJaQb6+b3Zt
KOb0kMUpE29bJTT34JSUF4/Gb3wIhZM+CmuMFn9ClvXeU/nWhzQzPXSXFCP9RYKAVkbJRgt3s2e3
n0PCz+qA6T1ipZoltGFHe5u63YTP0pOiJlA7oDTH8JNzrA93SVeAJuy0NtJR9FG65Rn1nxSTKL0Z
yRJMQ2l3EaXKx5Y/ex8WEUqynj4qkT+XpQw7i6QRJFiN8X6ZACcEY1WPf+zOJSqcU7P7VtHJ+tOP
FdkLSa8Lnq2PcJkuWoEE6oSGN0TVMN+DVZlQcUm1+C83p1bu09mudX8YZk8AKQ8RkxOFudQok4So
IaUACb46g6pFd2mppneh7kxoY2qg2HaEOzUI0laV0nMm2q6+hc946RNuzEL6mMcnOiORwWh0R3fI
uijWF0FHHLDHSG8GGvNcIlUcebRRU33ocawZcHhEeUvBescrx9nx0doVvxc1hHI/QdU3dyXGYk8D
UG0kxIblbxqG1m8XkEjuQ6Gg5IZWwLznZhzjR6q42Y/Uyji5WjHZwh9Ijm1k9Wv7FyaFiXoQ+ug8
NpWXvrJwUKotJeFevn17rO9ijjGqubInI9tYdG/Pj7HZQX/R0RwLVKOqj25HBdMVigB0rM7fbw8l
iw6rG0NKi9KQkR0K1DbPh8IWIcujWAUu2rQKhWHTGh+V2m6ebw9z5T6k/YGaJ6QeWRRYxeUuRenF
zvsoMGgMawclysJ3NJGdxrdz4AijaJJ32M5udeWv3IewrwmaiLKBFa/jbCRAsE9RkzjoxwhvmWjR
7lCzMZ7JPLtnPYytrS93Aebj0yHh7bgWUD76HWsui2M0ooxMIwRGpzvd67DM/Xey/Lo9eImSeg9u
E8V3hVGi+4UjQPUN2RHop6qG6IHfN2GYf3E6G+BUQZH4OSuhsN1ZSEY0PpI7nrXXo06p/a7XtM+a
V2CD2tG3+JXQ2K2Cssb8Gw18Q0UkJ4FzvQsTVEZxos+MByUs1HGHTq54RxnKxIs61I0ycIWlPsZZ
PUplidzsdwqcEAV8VVEGxBhLuiuKcKzASoGU4ZirmB0YaW58HhSdFAEK6/DVzsSMInKjOMqenkVN
Y0Id+552Q4S1Qo6Mc+Onoq4/DpZYhuOMJNESwJjWkB0RtfZaV04bIwqjcxun2EEAZQpxUNyjvIeJ
TJqWDldOhOxFm4GZ2WVdjCZxXenlM4ZP87hXMRJHAqHEHeVAiXUSRw6m97v1qMDuFotqK5awXvZL
qHn5lNeeOtzd3twXBCY0N98Y/tx+JJ/E5ueHyGmsOdTUMQsWI9YtX5QTguQYmaL/baHskFs5BszI
bgdDXGn33TJgQzdk4eRjQyS96tpJXVjApP+DJ6CAw1hPiF6TaBV9Ij4aoek8eG4ryL3xOdzPYnGx
K4kMH8Ge0m9tc35Gaq4Ue0SuYQVUw0a0dtFxYn40cVxuIuhZBOfyEvknXBtkPzWdvCJAFgVzHk3Y
HbD6eKSKk4x67dEUCyluUIqr/6IcOceE6KL4Bf8scvZmNxUvSYM76V7UlXtX1xIpH7sYs+zEWOrK
xuV5edUAoaU0J4tM8qZZXZ5W1hWJEWJsBR5B86sGykACQv3nkCdfx9j8xiTVT7c3wBvJ9PwWJapE
fg7tGUrgFH7OF6hyEYYZ6rYOVHtAosqowupuzhq1OtRpR80Qz0O79HVKYMXBVMoRWKxSzGJf6j2+
JJ3QmxYnNCf/BPQN6zJ76nFLsZvRPk7hTLTG8U6BJzu5+zmBslDs7VlrauovNoAGF2TsSwJhpX8y
hLfQVp2rdt8hM7V8GKrYSN7psSEgHJoO4PU4gfFXKDOCkGqYITRlRn+iIbK+WiAFE9jB3ixOGZZW
Pxe646hARz0NQ8ft6TOpY0w72U2j8jlR5v61WDA5Cahz0ndUU63/BC/FzI8lS/zBzmX51NOyorsP
u9L5Su4xjSdpz4P6D2iQ78M0UtB30il5wmzFYU26ovzbxrFKX4v3EUHuSJT7ruF807UNlWMBjlEB
rrrENBWcHEO1vAFrKP1Bxm94MM7TPjayob3XWhuLrAS/RJ/Oi5d/7he0iI4TmFZcwTTuwv3tHfAG
zrjYAZT3wbjQfSJlO98BbbEYbj96aWCkOvp+WaQbBPuq2e1CuwHHOM6Ngx4PzqCW4DjttNm2PiPn
v5RHPbZnw2/A3//oc/wWHkej1YvnWS4HWDEibpKjsbKeoGdmrc/dTNhhCBSGd3pWwGLkShuJbNUQ
Y2RvjPonnAoELmu1kQq/mJFH5+lTnD99i4dR4bX2b8MukIm8vQSXby0Cn2j4EEdQQnHXdaUZhqVT
miILrLkqT2JBZS2NqCqXqu0dqfVFGwmrPFOrFadgBIwD8gB8hXWpb5zydhzrJgv0Io41tJO0snvy
8nw53p7XZTCGhQFpMXxvGotU7c6/rKVFE3LxVhqMaDQ9pfgnIvLZdu9Eq4uNXXRlKBrFhgRv0LSB
t3k+FChTSnbWnAcdSLQjOoeAzzvbfaE2o2ywPS7KxNzpMCBkcYc+AL3pVUSG8yD8UDdJghDLx/qh
HOz4FNGI956ncaYFYhN2EOP3QN/ddLBJqPKkRktJtQRUycVO7zzCxPw5TN0FTqLVGy9ehqGTPw6g
0vbslDY+9X3TIgigaNG9aY/W31H3Brh02oDSELUdvEctU3JMC4wcwUKbde+rVtd+FlVn2PCtKIY+
hp29aVBxuVdtDs5bfxSMKL2484VulArQYN0XAUL3c+mPkzd4H0NHUR6UvCUZVtxxsjY+7lvyfb5h
JW4D0CJNOYAba+xRUuSa2k1TGaRK5nm7rrf0Y5d21kMxKOoJlrJ1VyRViTmVPfwxlQiHpNZNWt8z
SuvOQy1uZyGw+dSWC0ZLVGTJu7wiB6SsqUO50zsj2ohrLl9SG6iUSuMP6RsUHVarxEVFJAMaTqKx
1GDRkGOsOmCHVi8t39CvPOaz2W4c62uDon8BOQcpc/rXq+MWY/5hL6ObB2wY3CN7AzUsbMvqxqIl
7LTFQ+/EffBfj7iHOIQ0j9DkP+uQIazdrOBNaQN4GC3umpllfS6dHERYTb3v9lgyFjzfBRAqIR2B
BHN5Kda6iyacQZSYuipYlto7kOlhepsHkPYtsqDCe64iVfhQMdTvt8e9uFvoAzMzLBUsjZxnLekg
bK7Kep6aoBXuZ+oLKe0FMzMDMRrNh9tDXZwuhqLbazk2auXc7qurRXFnaGKzVgeIxGV/jKIzjxST
ild6/1RnnGjZwrutwYXAulDMo+Glo1bhEYmdH2eTd8Btu6oOetQ/cZAsOom6hhBYd810LCxNqu3E
PX/OK3Wi91kG6MK5G1fqRfWYn2ERcL5Zy4O7WIOOinysUSaI2yBOE+VXquF7DubCPggLghc1ssl8
MLHoNmAQuvluUIFDCbesN+6Zy9Wn5ci5Afrn0s5YA90EXSd1sZYhUHEnfhqkUR2L595reTSp/ArE
mXe3v/fFlmY7k6xL5QaeYTb3+fJrI6yYMEm6IMS26S7XKWxClkmPBf6sT5ZX4K8yoG1NrzDfENe4
3NSoFtHRBepD0A36+HzkcTDMdkF8LEjsIdNgyOnDqbKIZom60nBjmhc3E9OU+vCcHb40Zd3zwTiz
ioA/3AVuZxg/gRdod12nVvvG1Ke9ByPzfoYavTHo1RkC5ETFD4AN4eX5oO1o0KvHGytwyZj2qg4b
v6k9/S6vs37j5r02FE+iR9OG8iI43fOhygxZy0j3usBQY3s3DONPVAXHr2bnRC+3N8yVLcrWRH0L
BU0ixrUmCgD+vKgnncg1VpyTmOb+Pbz31ziN3R6UHpnG7fEuNyjYJPnycuMaSJqtLiT4wQoczp7+
jTLlv5wwi30MD11751r0oHf6XBgtzLQWHXlhuR9vD345WYi8EN9UIi0pBbgK6uK083oQh8TFWu4e
Y479F/Toi5PCTfECJfJ/GI5Tr0GllcCvNfaFAgU2W1qRB0u3mE/m0ond3NBEsyIn+z6hLXC4Pb3L
U0GZjs8ICO4tTl7tGhlGjnFtM70OSpE92PNJLfF2b4ah3mmdpjyUs7EFpZIf7OwRRWsQVVuJYgGR
ACnjfKsWhDwzsEPezUHYQVTMxU5MCqTZtql90l+L+gq92s6s8ke7HqONOV+eFIZnM9GmlCpyaz+1
2hGeW5tdDjpIz94ptYsmCBts79FE2bjNry0voiVklja1M6B15zONWkefSJTzYJq18bHMSPrCvEAq
Ni7cV9SSJoCUm9rQFxgBAHygEgi/aPzSmF8jt0ADOYuyWHlgR1P1PpKa2celoAsCGEq/txYDPwX0
WGlgoCj2lOTpsKsLz3p1sTnyF7TKf97eZJcHGCwb1RUpHgeHQFpD/luAAs4VlQPKpoFXqNVLKSCf
DgZ5iGYWiFG5XXxwOkPZe1Xr/udPLYt7qCHCWWCLe6vtHStl6QqsQAK1zrIvY0cJxdKr4T5J3C3H
oAsKGYJkfGTQSYAK3vbV+SytHo8+slgHyynHu7MQ8Hmmd7S8SEHGu3y0jHaXVoMbTKkBScQKYXRl
Wv4lL9UtHM3FncUvYQ94UiKFoGb9oiP/49SFNTqgxQEFVfr8iXZ78l50Ef5VhWltPOMXn9eDqycZ
XWBhiBfXAJA8LY0pMuwZj7i5+QBU5FGMmvktm7LiDlWC8MWshvZ1cHTl7va+upwn+GL0sXWSQLq0
lvxh/xQ2WWx8ktJFDZqhsujxk32ZKFW/c7LoZ1bqWyjZa8NpQCkIWbi+OGLnwyUo2epVWmtBj4rc
roJ1fMSeg7bURFV1HGrl1+3pXUakdBkgEPMSoPQOGGx1TyZeqQobh+JAperzYnpT+m6I7ORYxcTD
O5GPzS70bJLzNCu+ibiY/U41Ueu7/TMuuBfSBsoEywCQRCYg6+s6qhWrwJdRDTq8BsvPHeLW9rNa
p9o3aCFg4bzJiqc9GVdvojFdugHOTKJ+pBHYEyfnxvJFdzj0hyY0NByXG3WyfFxjGgDXAsIN/teN
3fslusMFktYhVlNlBFULp4UUWfvbk7ncqzRuJJOJRSXTWOtlogHT51Y3aUEFvlwAn3KczwKs2btM
scM7Q8nTQ4Kw1j635y14iowU/n31cBaBdU6MTZsOkMyaYtmDGBhwq1r8bDJ0P6pc+5TWY7UBlli/
OHIUKR7HFwMOdfGxMH7SzTbGcbrU9OVX6iQ/ytnOn/vEU55oAtGsjdst7Z+LB+f/Dkp7AS4UPLG1
NP/kmlAQRnPxI+L4hv4gqNwqdJv9bEb6J61FMS2vYUD6oNOSj1UPVnnxRPlsllV7bJOx2bgYri4C
wRORN28uKlHnJ9Wc7SzGQ0QFJ1FyzzpvfrislwAn4SIrUYzGsQHEsnFSLtiLrANlcRTsiVbJZd+k
HP65kKwibKsy7BdfwVdyFxqFd1TazPtUmlX0O22AbKQ14gbdqM5HSM0lFfcmus918ktEh8Qz2LMm
8EKQw6ZTFnfoJgIRK/r82xxhoBHlbrzxPl74Tslf/Gb0xrXM87x2C0urbkbAHuBga/bOo23QDI9Q
50MrTYkgmditA/8i91RkGeIpaM3M3mPn6hwcPVU+geIkoOnTrermBR1B/ioJbgTKx7XDBXj+/TSl
omgU6RKv2E8/9Lwb8WARo/dlWir3VCWhou6RXtWifawM1C9NlF2UXVGrw/1MsZVWJ4k6dkuqor5T
EBj8UtuJ8UI9Mhl3pQXcI7h9q6wjSvl7OdpkeaTPxO6ri3oE6lP2YybA8yXdC2LmyWnAHWU/2PZW
8HrxKLyNBSMLDrUkI6ydwqbcJkrLgYagu9d/0hWn/KQogK+ifBxem0g1d0CzUrZ3nRyE4nTBMthb
grjrl1D+BhJNCVOSIcaaOGNHHRdXj/puZSy/FS2hEd/ijey3gJC/W2Wmbm1TWYNY3Z0yqqL0Jd8g
OAHnG6Ilc4byzN1pLAP9tE7EvkJZ4Q48Ak5d2BThC1Flzj1HTj8WIH932TyLZlcb4fT+9re+Mnep
cyZJcYDtLqKA0UNqsoqaxS/o9jDjftlHqVmeVLUTiFouxkYK8UYyW89do0VCog0XAnzC+dwVRMRC
xlv8HpGje30C3P1sVXNHgw0i6LBzuxCUYa50BPhDOaS2H4Gh/zlY0Ah3Jq5GyF0ZaYvQSKiI1zFV
0EMphxhxUcdYlOPMdaMcEQRpf2CAbb6P8rlg00R1f2/ZvTVtXM3Xlg/cIJuXQiZ38yqIikTnWSgB
CVqZpbLrJjt7Fq7T7SbA+P6SheZ/hK6wVamCg1yBy0gEtY4RmwHJdUTfhd842c/Bm9QAV0uLzmNT
IL6Xc0nkzXJ/e4tcXAfUXwhHbdAERN9oBZ1/sWaJwIUh04OXoOk+jEsBA9DNIhRl9C0n1ouXTg4l
i8IWrSDyvVUI3ETLtISKy1B6pzxiSTIhR14KiGuWjchaZR+Wqus31vTq/EimpPqi9C6Tf/7PMxdi
Hm0amVfu6Rw3P4GMxPuuVZHHlVLnt5fyImhifgjlSbQpYHs+4/lQbcr2n1HH2juVXX1L0Zn17QRQ
3NbLfXUcuAfoQnO2aV+cj1NjWoR4LtzNIgyXE8UQ6i4eC7vPliT8ZIRZ6aMfUf+wx2J8F2sC5Br2
aH5pFyhLhL1j/eqb0QwyNC02VuDiwGDCDh8KSDX1A57qVSzT6s2kh+jKUz00vI8kffMBzo2A6imQ
WkPpaKMcf+XjAiR2bbyOTJqZa4LRiK+UnVR07pvKcVAE0gB+YC/kR4u39XGvTY1N+zY9juj6Vs+S
VIBS4Jzgxw0qPgWz2UVx7fdVlx9roSkbS3ltauTnUucEKjso+/OPrIdqllsQKPYDvdCPcYFrXenU
zcPguFuF33WJi6fBQk+GOQH2p/G8Kqq7oAJUE7WYPXwoxFAnhONRHZ+NVw6L8dhhMPOMitWoBI1i
pQc16/v97YOzTnTkD2CaXHn0K0HTrC6GqldDJyyxRbedZn4Cb6W8K9uiuZOmnc+LmJPThKxbTA9y
LoLbQ1+Gb3JsQmBZhuI4rSVXyGWrXrPhrE5pX1UH2xzS8QhxBLNsIu/wrlHJvU5UIugmx+g8OcfQ
LCZsloHfmn+zpWwCR0N1/6lZcvNzIyjN7rpFiX9ESC6iYwr3Z+NVunKNnv3i1eeKilKJWnL7PX45
3UfHFuM9JLcU1qsJQgeJ6Y+jSWh+e52uDUqjiYNGysCmlMfjn2vUdrDyIheu9qMXJn9F26K9pWVI
CxXd9A6c3RBEwCQOtwe94MnIjcG2pJfNpQpfZ3WfoOZAKVApqn3caF78PfEQZPXVrg/TB6tEExTw
FyDLfd2O5n0ed9mPbrH65ADJfZ5fJvTyEZbsGzz8DFGCM3dhqX28/ROvbV3Wg1BHZlOwDM7XpcpT
0KYx8c04FU6Ac998cFGIu9fouf8dB6DxamMWgVvnWza81y4k0BhSxVGqLlmrV0BLE9XMRV5jemb0
6BeqqMzwIawvLpVwvGCbn/95ptJAne/voqxyAU5p8CjLY8DQ+y5r9H3nmik+MVXoY7+pHoo5/l2p
RvoNNcYth4ArE6WjgcoPZQipM7K6CdHYSVKLYuy+iLAP1My+uB/ybNjrimIeI83cEk6/8rzavOQy
XIAYxD/nn3RyzCaswoiFJeDTg8G1yvgevZVN7RT5hc6CZZibhOck4LSoAD2sBqqRhwndia5saEho
2SJS+zgOYfc4td2Ebs2sHBulzvwwpqG6m8qhf7LnAe5/GRX2jkpFvJs0PX1/+ztfOekAImSKyL/Y
0qv0JRUeknqDhqwh4P/nQe8zXwG2cVe2YfcBYJ3x2KbV59tjXltyogGoZLLNwnO3WvIly/USLxQ8
bbtyn0e5/eQocbNRT7vYSKAmyUQRKpAXChnw+ShpbWpTgVSpP0Rp+qxp+xStqFRiAPVRGzYuhiuD
IT+Dth84ZT7xWwX+nwszSSkLKnR2+Kxl4oPDxF42rODEzoN6GsBEbbyh18bjBpJy/3gyUFU7n5xT
652ujo7rVxi1g+8evSN9UftJdcvGb5JpE4l8sXtBc0mKIBsY8Csgq/MBFxoUjj7rDKgr0HmUPHZ+
ATSZo0OHmSxWxFNbxXtrqVFv1iPkwWJYGLqvAez1DtSjqS9VemscFIxpgeZzlwVWMsRlgKtr/HcG
au1hsxY1h8ZA1HpXJ3X2OCVJPR5xR+28nRI59ZbKxsXeZ04kQoiCwIXQzHV3wECEvyzrwvVdS4H8
poORRa4HyuOhFLV+1JC1DAxrU0bwItZjWIIfKhS0nLggVzdcbgy2qwxgODRhdMAuZxszqr40gFPo
k7eR8F2cNTkY6oEW8Qc4/vX1VggVAXGLwUxpBnfnpg4eFl05R1vK2tcGQg6EAiMubbzjq8e7Vkje
G6Xw/LEEf2729vShqqziy+2r49q+p5MjzaG5R1nG82042ZWh5kIA8Ned/oM2YW1XDXnlLwiq3fcN
2le3x7vyrSBLwvCjesxdtc6X23gYYZ8VcLrKjHrjUHbVY4/0sbar9Kp9vT3Ylf3I/cHave1Jb63j
McEASlJsupDO1LonzRB/F2NKd2adDfdemRePOVt2I7y8sqBSCR3LU2A9JHKru1ggkEZyY3l+5Y4Q
5mYM4zMQtr6CCenrMuqbkH/5oJw9g/Q7QSzQ/6XdIVmh519wtjIMOQBw+AsKUqDQiwLbC5LzZigI
8DIk8KMcx5a+pSEwt04DRXjxjvbUjneoPm6Jol+dPsGc/Dlc3GsUDAJGYTXocShhG8OxGCtIc7Kw
W8TON2L5JLj9hS/iRyYvYzgKPyQfFJrOJ+/g+JEvMbeoUoaWfiLOdp4zbxofUzjDr4u5qHdNZ7i4
lGiDsTH2td0FwdLEN1eGO+vY1UQwpR8duDFpiPuzhf7yY5PAwiuLtvs4FOn0AY/keYtZ/taCW39v
GKPsMJDbdNpXt11HBwFntDz0yzayxAOSNNnwHaw+AttDpcxd5cOdFQgWuF7+3u3AuvvTqPW/lKXD
VLgzFWeGVAhF8+g6CG/5+hy6H8JQn1o/Ifspj0lMe3vn9VHf+JiweMWetYXj14RzrL8uhRp/Sse+
pLwOhGT0zdFGbtdEFehQ2xVKwAA6vPIhU+Y236ULxMKg190ueY/o2XhXJmo17dquKD7boYX6tzDc
MN9ojF02qSQGQDZmgH7gx/jGAfgnehBqmHRVOqNa1Qob8Q7UGv/aYVWcGvDD+05fih/o26DpNXj1
vbak3S6tveljrtCa2eWRqLfMQq4cCzAD8LUJL5A2ucD6DK5Ih27W/SQsh69LM9nySUzHhxRhYymx
HEUbtZ2LqgTVrf+HnCYUhdl8fjKasm6qyUt1v5870x8We/ZBqWtHUQC13I1KT5U5rRs4mgQhLfW9
BF7t7cN5ZdKkHETBROe4Wq8NMTOkpdsxanS/YFXuaiMSDNnlqndAknp4HgoB3e32kJfPC3h8zFg4
dnQngUacz7rCf4Xmcm34VVotj5PZFDv8L3I4o8NW5fdydqDxKTUzCF5vF24IeqwPZDY0OvN0Iq9S
SxE4Q/qaumly0LX0vwpgcaFCv+euw0fVJEZdXfO2MqlGwv98YKPIPMxjfKzdvPoiNAre/30RZWzK
fqVmgTfh+SKKUW+jqrZ1HxMdL9vNVTK8DkNpOwFtKlhDt0e73KgkiSis0ADkuaCjvRrNEQl5RWwQ
NGZU0Ks0f7UHDwuHLNXU45LEXrfvMwWOsJbV1aueT8rWo3UZaknsPIrpNBCw/1znT15rOkNkTsB9
61Z9WPLF+MimGTYmem3DSDNAYMewRixd/vk/l9Jk4WZa55AB07lCl8oWobHPDPjLJVWnz4vHpXt7
ZS9gSnLPSEEFQ/YpId6sRlTbBr2spICyVHtuFWizPhz6ocOSCvH3F+ALcLRyOyv8phibryGNDtKO
Mvwe5Y3+cvu3XDuYUBJRa6FXRzq32r6d6MdmnmB59XaMFWNVxHdJb6tHabmwsc5XhtIQj6IgADmb
BV+lcrMwDMWBB+OHqZa/M1P3I5l4+NhF86fbc7rQMGJ9mQm1T/JG6N9r8Q/c3DBXSlvTd+a2/ECp
rf4UEv/URAQiQUcJKPQL4ARTHLIm6ubdnLQOzusdXKldbHdYNMVOORyioansnWXDufW1Bpb+fz/P
0liVKJGCuE5z8XzjubqidvkImp3GaoPVOhCFAO2JYkI5Qq/2G4siA9zz+ERuN9IF8BjYAl0UQCw0
UfpuMPwCRxIDHYhaGxYMnrQl/uBmwoQzkUbt9zn36AEgJjT9KVwakovJf+er5lRFW8dAfvD1L2Ij
IOUH5J2S0Wr+9K9atWhTFce8OD8goGD8HjDZCLBGUn71cKI7CBYFthCgIRK8Lko1EEvfbSyMfHpW
vwJAP1c34TqQh7VsS1wuUoMywpdjGiEIz6SR9+gkpc0u8pQkJuwY8+90ZYuNDt61XSojIVB7AESh
lK8igQRlTyV0CtUPy3w6qWafPuSp2n62+kicqILipVXMlR83CyFgrkT6j1FVq7t8TsZj2Xb5R5A+
1Y+pUvOTVVnpn9v75crdiwUAu5NyB2nhGsDomgigFlWm+naNiZSBDDkaJK0db+i7XmIppOonKBVy
XVifnLzzQyDcsGpEhLNY3eg2Kn4TSIm2h9Wxi+a6gbBqzp9qMjdd6kuo79IFHiESsNFGaHrlEaAh
BatMapHKevD5z5hsc3ScpFUJxor4k54lzVdTT5IvsKPthxm86sbmv7breG9QoOLZ4Zldva6a9FOu
XaxHLEQM3pWuEx2GKS9OujfV973Rgtuiz3l/+5te3XLQ5jh0YDVRDpK/6t+njtnUCxmTb/Pk/ZR9
sFM95eITUOzyWLpLnsANDsO/ti3abwV9ARNQvzRvIT9Xn81otsWuj9QClIDbv5+KCoOl2z/x2ncA
wQZHhN49GAW5Lf/5hdVCu4m3A5MjRY2CQdTeC7Q8xP9gdDfvHXNpN/b5tQHZfHS+QIhzN67qAknm
DRNOppo/6lWEn2wjkvcZNEEDyUo7aXx9HNGguT3Ja2cLBKKkitjkHW/Nu38mqXSOWpuN0HxVmMtH
rOa+4Jk5fb89yJXnlhD4/w+yul6yMnbrmb6XL1rpEA+hbUHUz4vKAmXMfv5flhGALFZvdFqpNp5/
t3BpefVLzKlQnjWKA0ngMB3Y/wJxxIb2Whdv6e5flhhkHQfaGuwBuFprMpGymJpS1gnRcKIX9/WA
p+KcdVYw4MVzj7nRb0oe9akE33333xcWvgb0JQocYCLkwv/z9bw+XTKnQxkBRDCsUwMn1D5rx2cI
dN3GRrk6R84Bz5I0k1wLfqaAJBSbm9/vvGhuv2uFFk6Pc4qhNI3l0kAHCxmpIDIwpPJ1bY7+q5s0
gRTxAuwFIGbAvNdVyLRK8il2SVZ11K6CSCC40KpL+dIgt3K4vaqXTVHGgpGChRuyXvigr27Eml5Z
hUWT7i+2Pc8P9phO8zsU26bIR3aBRcajHDBzqWat8pTNJtrnbVeSxOZCV0D4G8praAqtPzp9PHyJ
1dbcEn68dlUgCEzHln46mfvqqgDElGCeHOLxFEEnq7UEr5Al7h4xLPoN3W3ZCBCuPRGS2oXsjyrj
o9WR6gcgJ9ZMCQvRa3iOhfFlxMXtLhzy/OhOjbOHd95v7O1rqQk1QtoefAjyTG81x9KxEmPUuJrK
pR3Kr242xyez9Zr5ADC1BveZopwuxkUZdkNSKsZp6rKp3CkxMMUdmXJc/Q/7gkQUkCUZPdnvmv0F
8ECr2H2qHytzpRzVyNL6AHhzk30D0Ox4Qds4XX7oa2OZjnGUQIAjqk9ZnjE3v6VaoY/k5uCjd+qM
nRGwdy3a2rxXLnTuAV4R/Fmg+6x5q72uFGTLnUoZr8EtIgl1jLFdEdw+IvJiWUWq/O1onSKlgLv7
2tmWtuowYuOOkSfJxP1cLdaXYhjeq2mjHP/rSFys7ADZ/cftav0Ke17Ytn1U24gVTMUxiVw0PyiU
/0ybsfx4e6jLXc5Q9KT4jHLE9VsYA2AwOqOz/cLhwXcTRQ3YTFgxKNAPhKJNwWyJeWMlrw4KMlD2
+QDQraUbmsV0IEniMsez1FPAsCnEUwNwAw8F68ekMOd7r1G39FEv7w8CF+oYIMl4Jbnizh+OHHsa
Q28cvO0S+Ke8waivzKp1RNqnODoVjni3l/ZKbA0RlU6/BAhqsrNzPiBaVdOQUd/xWyGWz3FR02QH
7JV/hG/cHUAQh08ayn6HtNWNp3B2xKeuElvP5QV3RWIHqYdLSx5ZBFznOTHekRNadDYRVq05Gcpa
UqcqSucRUQKY3c1O03vjFA3O/KOvYv1dvkgtLyuER7TTU7v5q1a2+8Mq07p/soqp+YpcA4KasTWL
avd/ODuvHjmRNQz/IiRyuAW6e2Y8zvZ67Rt0dr0mZyjCrz9PzZWbRo3GOlGy1tVVVPjCG3qhzD/b
1m29s1eY7lNqWp3xBMVE+Xp/NeViXZ8+pkHFlOUENHvTidaSxRwMlLYCR2sn9WKXWuri/6fX1OQT
/PZAes/zeeQKy0/5aKR1UFOjMB/v/4rbm4ZyAeU/ShsoNKMUc/1JO93u1ciAI6hnHcRJK0s/9miM
HMQdtzeNzIfhtEvwHOWJzSgrFpONsrpmoM6TVn9qRVMooSnNm5uVNPrg0dkdjSoYWZeUorE22xT3
0jGPbc8MPLxKuyc6R1P2dtURPgocu0eP8P4S7g1HEQqxA+Rapczc9RKiAChJXTiHrEPq/rDdrDqN
UZL+XeuHHhI7XwsJcenCDFWbe3RT8howzZOGFg5JdJf8qyHc91cTpwdxws61InXKCbrZGPTZN9cK
4GMXVCWDrGqjGLgv1PmZol4CwWfuVvuxRE3ix/0l3LtZrsaUgevvMbAOEMQVlYMjBxwqUA3JCUWk
+TxAtv9EZTP+vC6am+E4Oc2XbE7UN6Kfp2/3f8XOh7z6EZt9Y0XdaoqFE7kgSnnKcZnFWr3p0MmK
jzTh94ZCeZ/+KXAGMtPNUGAH+5KaohvAX+l05G7W6ElZWy4oZV6PagPyL9vcNOCfgd8R8cgccbO4
DU3DxisacBOKKIxLkxTGB9PqV+PiaWWbh16qoyBrD/k6Pej2BKEWWG1UvrplQ2VOA4ZMXgyewtxs
KzWKzY6+NHs37+2fED3L/5G0z8LPDH06yoj39jAHhPQbzC51kc1ggrZ9BZWCwQpEccRqVO+0iag3
ydU+0N1lPODL7n1PHPYYi7SUZ2mzxGacppnQMgdoiqNoIaoG7uRrqZpGQABF/b/7G/WliLX9og5d
Rgpc5KugR66PCyKGgPNHjijpOv9tTtM4BO2QjmC0ikL/nK7pYvrcV1jtwKapLqIzKL1UADCLQSQf
lWgS4f3ftLcCmFsSR0JcgOclv8hvJ3hFHTFO0PmFxGOOX8u4E0FDMx1atqVd7g+1dwsiR8RSs5tN
b0uXcnEJSAtqoEGaTd2PjKr6U4NsW3Jwr8tF3CwyZX/ZXiWLBFe7WeTIWbDorEDGJJaF5zaWyepP
FH0RWhoUw/A7pVR/ZPh9H7yVO6cVAB6wBVI0WVPbPCdmbSwlYYAbTI3pVohGJO05Ia40z7jhrbG/
LDYuMrraxF+Gbi4w8Z4GRzv4EXtBFteFB2MPLrYkYl9/znad6xGtLy9oosxBnFso2hp2DrBhvxlX
5VOilGUazLYTY9sMMiVGb99ap9BKh/SLOq3rf0tR1N/B2LKAo63hBW2OjhP7OPIafeCqPQQzZ8ma
R6VNJmArRoMdb9YB8Xz90bQIWKUEj7TC3HZFlDQ1etFK5Z/Z8ELa/5hOFOr6085a7aD4fHsGMDFh
JCAbtDiJp64XrZ+MuRbRkIR0BoZnJ0WFBq3EgqckqQ425+0Fx1AuNxtkeQeC4mZzaoOTN0vcgRwU
Y3vJbSnW7BrVJV9wLwapcQSCuT1zVFFlsE21FFjoFoCjkFPhj5QpQeWhohpjVu+7Y3YEcrpdQOm1
Kb16SROR8ZC/4rdLpF3TqugHSCIKasuUinNefEpU74xm8F69LRiKKgA8fJlCbQFq3ixcbNBmGqM1
iJauGUdALFKhxDXq8/37andWciCWD6zGFp4fCQMDcW+B5hTZ0bko6zZAoU896Q3SZveHut0WyOi9
5L2wnuiDGNcLmI3QKrMkVwJdL5DxyzxrOaVKtIBYct6Xqvnr/nA3OrSknSpAYYJF6utQizbXhIrA
MeplwPzWnOvEp62CNOkQ4ceKhwCqmGi8q4NsCybQfyGvdd7oD4OlfndRXsVmxTGWwff6zmohP2Xj
9G7CLVi/oIOGLY+/1i3eNwc/+bZLSBeAxIvGvOwVbgv0EYHkSENECeaotj/b3Tx/zut09tsRQ0J+
mghjz6kf7Mx40hFJfhunKJTe/w23V7ykCKBBxPtFGrtFlCWLNZlUl1AjnmyMKWuJUE9a/Zx1ZU0Z
rNEfHa7dE/Lb2XPRQ6a6P/xO24bxKS0xf+IjkMnXu8RJMLMHBopIf+5KCBjsnCBDFv+nbihYPiDS
2vtlnNXfk0XrPiXmmp4p64qfeAp0oNyN8WIlmneuCyGiU+ZhpHf/B96+vPw+wDYoyJE33nQyX0py
meoo9PA892TmUU5eoCW4FCXjBbGJJdT6sjsYVIZo1889vTMNqXA+C0do27Er0r7DFx1NZLIs61vU
1DXvUydCvXGGcFHt9XFM0yXIFJEcAO737gepXYG6Io0qQtbrz9FCBgavWaBRq2koG2S6E3pl5D4Z
VnVUPNkZSjamCVTR3ZK773ooJdHTajFZWUjOxGrOlAPVmutpDqe6K4/22c5RYzAiNFiYmOt4m32G
Q3PKf3g0Yt1Z3O9pUw8hbcoxVMdFzU6FXsS/UM3xovNkok0FI9zy/GSujiSb9mYthQhhMzB7bvvr
WXvammOxBs8UG7o0Djxt1nCDTCLnTe9a5eX+5t0bjM1LKwkRG7L0zWB172jROJZx6BWjg5WfimGP
L/BXBY2H4PwR6mFvOHmVcZYlPnXbUhG1rrZ1B1uj9SagMEpR/12qQHIRqRi+vX5m3BkE95TdiHE2
SQ4l3DH2AL4EiknOWphO+ZD1KRYcM4qkfzAU7T+pdSURxvr1F4v6qUHhyoiCeM48rCZWIw76TJT/
KZl99GburSD9FxseL5JWSHtdjwWpfSgxhY0C04zFGFYQyrsLWs7YIpZuObw+UaJSC5IZgTZAaOyT
6+Fyo+WDTUoU6Di4vU3sKQ/qApFxImMjPljGvfdZB4gq8XqUqGANXQ+W6ojyjH0aBZlJJeMN7+Hw
V2TZymej0apfa5S3PYo9rfmOVNWhUo6wLU5ymtugaLPO/474GETcgPGMYjrBBCYxtpG/H1Ga/3n/
g+/+UslNdhHa4tY3N8cGX7clQYFEHpuyQcegcOFiK1EznLLWMT8RwY2aH69J875p1WQJF1QYT8qo
CT+N+vGdlaJsmWL6zA2Nf+IJ78f1waGMcQQo2Hm7Odb8C9gcsj9bwlLco3JWLRbBXOwop97LnWf4
Dx5iGZNxovxphmgJ4u/cit7yix7SyP2F2onw4N8ivMaBZ6W2NIA4LSfPzAD0VX05nrtRESDfeRaj
eX4HbeS1elwEeKBReZbg+sEt3OYZnbVQt/W4OrEoftLRigowBSdE6ovpos2vFwWRw8mB8Otg3O0j
XK6q3k8qFojZMKTnjvrZCc5D8ujNOBS0Rt5UeB1Y45dVFM232PGqx6QX9mMnVucgP5DHcBMOAKoE
FUt5HMTfDa4a7YAR0WslMIS+Pkm/WxRqzf7h/tfc2U0k+dzbhM4c1K1GAbGP4sWRnoQj/o0P+ZrE
H5Rs8pCiLJugBCh4HvjR/jKgGJZq42udGfi6yHAS8ci3ihb55nqoDGV0jQXQjdHo2rnElANLaQ1F
uS4xQ6u1VN9FcuQgLNi5b+Fu0e9+gakx7es7adBmqepD6tpqkXMCHZqHGOU5p2g6vv92IhDECKh8
glHktGxLRR2XuMdJTEJt7dY0APth/2W20/zUmWpy0r18fjbndPWRKaYsMOXQGoY4PdJ72JkxGb9N
6uwSWFICvZ5x2nstin12HKbrpF2GmoCSwknxz0igdnTjywxvs29NqaoBhIVev7pVs06xgHLo6Cdw
4or6saGP/KWzleFSpXnxIMq+/bvIB08+rBXW5BB4H82ugSlSWNH/xhZK9DxANzlIeHYuLTh7Eucg
fxLFtOsF6AA5mEYGgELx0l9GD7rEiBP3ZJciu9RePx/ckXvrTX5DZkpJFlbIJqBeWxMEZKNjzDJX
tH4nvEe4n1tIMAmt0T+YGyVPkFfUfWnObAajptqjWD8yWN2rZK6z9+wVmftYV/Brg84Y1oMB99I3
qiMgzC16XNxNm+0ErEYpLRQ9wslItIsYDOfiwGoNIyu6YD70HgysLV08iseYAMRvcBx933dCC3tk
2Z4yA61KETeI903m9/vX2d7Ck8dAWqKnSUi6ecQzHFQXNzfSsFZr95yt9rcOTbawH6P44BPLOW63
OXrFRGtYywBgl8fgt0oRVUV1dSwuEWrS7+1kKP8ZcPiloFAPz16l2R8tB7a/5yjFh1dPkQYGFTBo
Pnz17VmOFNuMoqiKQ6VCFm+eV+wB+hTWvSH+IFIERQ9IheasJEdvVhPYkTcOTRuHtajWi4U5+xs7
gbiU99WReMDOa0d9yuBovrT9ttX7JUKNv5SzcmMtemsksfG2rtfk9akRet1SMpHyC8DYzYRgByVF
ay1xWKUixpSqG732lE3Yz/epetQl2LlzOJZ8flaQLsE29DXEAEonJXKhcm09e6XgRVuqOfXT1hNd
GCnmcLD790YkZpBOtZI5v6UM59Vc6pXBNb+0dXRxmrUNoTP+SmwjfgNu6Ij2sTccSR+qGtLeBtvi
6yPQxeoqWseKw75tlXBoNfPEPTT4yZq4X/PeTf/g68ksAtUD6FCQHq7HWxHzifrajEN7IsrNIyow
9oJjPZZff5DUgsLE9FQlECRl32yUqsXDUJjSrqtt1jCN6i5wytT6GPE4vT4aYY+8eOpyZUHpvZ6V
sw5QriqjQL5YX/04GpUHNcb/IcEv6PV1HspLDCata8BabIZq09RzqtUswmVq+/eGXtpPuNpOz9mq
TAdvxM5FTFvAJqmFDsDbtHkiytYtwdaneagnDboB+YAEk9l2VevnQswHSyh/9+YulowLaY8L/+AG
aWmI0V0dGmNhbqntX6Ba2jd9fKhvIt/Rm1HQr6KqjbDKDQ8PUBMNqbTLwx6C52XJXOwyWuSsptXF
AQtWue90Gkqs+Vx+TjrntcaFhMqQ/ySFTe59beuX2PI5Gy+b8nCxk+kCavXjGKXlFwRAh8d6zqKD
vXKr4on6AFV102E4Er4tAHqmF1EYWpuFedkRXNhDZFIbtqMpnCOvfDtQT3xQhso5jWbavgdDWH3u
AeA9x5VppkFdtsb/TGtK/73/+u18aqp5mEkBlKCgt339tEr3OqOss3BNhQomUYFekuRHVJadx51t
RHcbGD0iE9uWXbQQRI1YlvCpF+ChQPexw9RJStC3WHP7Mk+O/caeiGjc2WmPCsE7Z4c6GpcBqRHV
4G1oASNkASKRF2FRLNl/laPEz/HU2k+pWx0U1PbmScsc1BWFBCRJNtecPjqi4kODwKg6+4m8JH8k
FlBP1OyN04Re/3NkDdmFIMB8uP8dd94O3l/6NhrlFgBocg1+C5/GPlEbK2OO9DHTX4Nl9adpMQQe
w1bbP4zldIQA25sqFWfKO8wAMr38898GHJLVhncEwjkfVXGm7yv8PkuhxyUFTqdZ636MxNr4OlrX
H/9gqnDUNKJS4ExbzDvJTooSD4tsIhLhI2M9fe3d5ceizvPFrTzn8f5we7uHsgFdYHJrySXYTHQB
8mNmM/IAwqr+njsrDig348eVDPqv+0PtfUTp1k2oISOcrYpoUyEXWK1qEepTZcMxq7T/VUNRfhAa
HVTDLrwDlNbt4afKRnkGYhUFfR6w66ml3dr1IlfwOkzXPMBZp37Xi/VI3fN2Aa9H2YQZ2OflVV2g
RtDphfZVVBW1Na0aPswTLYPXLiBXDCg3XhQ+FOny9YQ0pVv6pFglbDRxPqPU+kNZa/vBA7X+pqjE
EV739gWT3XoaL2RvgIS3pUNzsrQ2V+MqdKVRRk2S2vs5JLV36rx2KL/gW+xbk8zdZvwfec7ytDuI
C263DD/BozZAHx9g5QsO77dj2ERY/qgIAoUg3Nw+1Cuz+WLN/fgUGZ5yKVCoebVAIxY5UjRD9l6g
fGyjVFGZ9FlcRlTppp3yJtUuq5t4NKDMIymEvZ3DYJgm0/gGgiEn/9vkerPpqO+0VYj4zECfmX7F
W5h33egXkeUdYD32DgNqBzKZwU+LxOl6MJBggxt7E4KIJoRX+kGVj89qehQGyCfgOuqRM5JxHLcX
bbvNaciRUkS7B7WvtO1NalO28Atb2LSnVz3MjNk7L4tenBp9WC5uEtHtj/Tov/vH5Pbu5hWgjweA
gULlje6S6uSJW7t6GYpaeL4xkUlVQEEeMaXPgsicl0c2/RKqSykOirB721UqYhNckXQA4bleZHzj
VydquAuG3F3eWdnyq7B0UfrIjNoBxifT6f5MZcq0XW10EKTEDo8/4Lrr8bICjHKsMp7qrD8nbTVH
v66m6nlOBidAiLnxx2RIDqiie8srMSgvZnfQljeD1oiTtMWQVqFn0hXqI8IpJBEQXCmt/O04avkl
T730L00Z49fXfx1EA6TOMKpQshx7Pd8qbQZaRAjDKs2YBIZS9e+WBG+gAaWosKisOrDtbDlIk3c4
QTzGdNrphrClqIdej6pUbmMLD5FMirMoJlWeUphBWtjGD66IeDjFAEiqRwXl0MHvnAgrIZyyO/DI
Qoqt9pN+BG6S22jz2YGDYJQmGcoA/rbLQBA4ZipafqvVaX6bO+sTsvpoV+lD9Ov+DtudvGfS+0Oo
AebNFsJtNXFvmfiahEVuT2GTlXnjJwgXND6RLA+qlYrnekrWbyDOicJIGMXHxYrHS2tmXnDwY3Zu
F9nb4eXz6D5gdHr9JZZ8KCmjoWVdOgkCisNafhfyV8xalD64OEgTdbvlo4UCSVh7en7ubPOIVbJz
kcoMB3gyRS4ZN13/Bm2IkCxX+A2gBSYMEQQu6X398PqZ4p/EQC/GsUjXXY/CbVkqUU6aHxP8qW/b
xJremu7ioVvQ5awzcXJS+xaBaPes2GnyV1Rk3YT0ikmeef+37IQBtJqlnwcLDxdis+hzpiwYuMd5
uGp98zROuvuQa+X0VNVAxBQjMp7qQRQBSg/j1xmu8sF1c7vZQSbSEKYhQghAOed6JZbUxKhaIGe1
LiVYaCwBg9lQEl+MShfen+ntdfpCKqHzgkMUynPyz39/kIuxmVNsdQOQfB5MXq35SzT5EkbtXD4q
uLZ8M2dbLV6/q6nnoIABEZqUnf97PexQd9qMaYOHX8qgP/Rwe8IcQvpbyFtTiKErV9tq65/hVzws
k1u/0ea+PPgNN9+YhbVlW42XEzDIi7jXbzNXir4vBkObgkVLgZXlKaBQ9ADqAr6UUBxfc1frU1Iv
6UChvpurE+XX4vGVq89voE1N65I0hIR286EnBXiFDrYHCQIrfsqXob44ZpudkkxxPk5j4fnecmim
evNivwxKXxbxAykzuEl/eq0fYtE0CBkqdYPWSTI+RI05nvql/KbEkbjcn+NtmUSOJ5V2oBWCqtiG
8DC0hYG084SwZun9VRd289R5Sf/UrOsSGqhBPQyePT0RMDgfujGLPuKDaj2Mgzc+17Nq/GjjYbEO
Pv7Ngy7riQDraNHLuGULiuQ6yVFb7CagpYp7rupGx0q+GgKzK2bf8vIpyB1EyXSBDev95bg523Jk
5B9e6jME65udb+H66Y0gBIKh8OJT27VdCH0+CxanO8Iw7k5SFmilJ48c8/qQlXSITcz1RODYnfIO
+UXVh8yrPXRl1pwnz1POnd52vkq39yAm3h2ZIWU+T5S/FZ7x7LVSvIZJupaAttfNrfa2AjX2z6Kv
9aXW3O4jJpZdhLm7ahxE/XsLLL8tGAX6ubwl17PW+2bo7JqxiV9EF9SpYfw7Lhnd69r08qNO3839
SVLKA4FTGKQdwImbE4y0wlz1M0wKt2zKyyoSgJgpxrqfp6mfLrVRth+dZcQk8/4u2h2W2ITMgzb9
jZwmGvKG1825gEJbrpfImOwHvZoxc83W9OS9GLWUaXewdXe+KsKO6ACDRgCGtb0xwV+TSNqIGPZ5
l2G33I0h1vWG30LLglUgop+GM8WPw5qJ8/3p7nxTaCTo2b4otcALv/6mtMg1AYMAHdtKrR5h/Ofv
XWMq/tMaTT/Yuju3I7Vc3kPYK7JDtDk0+dIaA9GuCAgB0aYR2C5hs9H0z8VomG+rOu6+3p/b3qdE
LpfCL/GtBLZez03XY/Rw+lbghpmYpzhbisfC8NDTUKvulHYRioFzWr2W6cW2fUE7UALjhtjeydzH
rgaMX4DESuZzhMzc09T08RsY38kffDs6sbB00JilebOp4Kgsp81BFEGHDOolzTr1rTt1ZZC6Y/T9
/lK+rNVVliCnBZ3MplJLq3RblR56C3MHJxaBkmnj+1HJM1CzvClWAKnVS3yEFdPuvJjaaPut4kXf
vVjknwrTiyY/i7MRBlqbQ0OJDH0JEdksPhiKrlhBNamJ8zQUveOFShGZf3uE5G+zqoh/tGj+4wA4
0GXwF8rArwaTUY8lCOXEwffkodpcZ1reN2oiPK7SMTOfR2PoL70n8lOvef0bYOFHXfsXi4rNGkpJ
Zbkp5EnfYi1tbYlXoyXk7EBTuFiD4B3/H0WzwvKzIprip3WY8u8OK7k+iKosy49ZuxRTSPEUUc3R
idIProhKz7f0CmkPSrDD8m0u5hkdCwspY38dV/G5ENp0EDXvnFxwJJJDyfnlJt6sFG3Ywk4iZQ5I
2OCc40QX/+xGq8WZMvWS2EfLI3UOEoWbzIivw76mRk+uSMwuf9NvQaSG31g39RqWac3SfIw9759B
r/WDbb03CFauVOSlggC1lutByn5NtaHXCRmSYvSTyrQhw1T56f7h2bmHqHqCbwPJAKhpCzRbm8ZN
1UEhFtXE+sAnFY/mOkj1gHh5WEs0zPPE8w6elJ2L3aCBQzlQuvWSDlxPLTOXwStX4rC866pfYlmT
9RwpjkG/AQW4g6Bvb4aA6NC2YZ8Q/W6qOKpYeyOLifibJsU2rVzM5uOA8Ny3DulHdC+y7ux2sf3x
/rruvJrUk8G001BGMXSL9sr6SZtq6CTBXKvDEMSVnX7MFuQfBea8SJwVVv6smnn6thgm5eCb7i0v
KD7gixB6qfBttidovVSrPC4P2RU8jd2ixhd6Hv0qCYHKdPCo7O1TNqhk2YPjv6FnVKo3g1lK5sCp
Kvs731zXfTWzjyqOe5OSzrMwY4D3ws6+3jOr57WdRT8+wA1vwWy56d+IuTGeENtA0vH+x9sbS8q+
O/R4qW1um/Qzr7O6jMCcR2pcoZXMhDu9pnbPWd71f3AWpLo8DxexjrOV7qiQjATXiAFBp6EeHrE9
goVO79OiatnBSdj5UqRjXNp0byX2cnPsxmmd0CHlJBgqAuR9Y0Zv8qprDvbDzoVMARFHEPh0EnYn
f8Vvl6NhVoNRLhO7r03oZEyN5tA9tIbSt0RSt09LYdsHwf9t7Q6nPvDARKgoGFIL3zwClE5aniRX
oLPWpMqJ063+B2XKfIuO0/ILLz/wFVrWN6AsvLlUwzyNy4vaKr0OG65GbOrV+0dmvxBN5M1KYHm9
BEkZA7SqMq5uyih+Ni8O2ICxvkzooRxMfWergtzi5SPpojC+JSVn06xn1DkElr61fbH6wf46tpkB
VS4vDobaudIsqnQmnU0OO5CL61nZlN3GbsSSCAi/efbG8uegWdM7xdHn99aaqw9ui28BGrvGh1cv
Jx1qKRiCpaCU87geOB1Yxshgjpa1JO/iojEIJ9KpKXy1NJYDkY29BSWfkYryPBooE14PNjrQkscF
qYXK6fOveQb5WVUM6xmYbvZ4f147J0Xq2hG0UpYBn7YZymwtu1ExJICjqUzvll7Tzy/o0Z4dHhrd
dIRL23kJGc+RDSuEYUGDXk8t9/TeazQLjdtqFOeYCpmviParrSXGg1N482OlHvpuyZO3iSu51vh2
hEuYJm6Bp7aiImCaijFYLDMv/ZgeYe+bi2e/i9H0aPzaEOW3gn/W9uOmrb/obl4f+TbufFKqbUBH
OCmQOh25sX+7kUYv0qDusc6xlZf/JqaSf1pUb3lru0N6FLjvrTFFL3qc9FaRf9qssd1ZbhqbCXkd
BuaPozFbJyhS4m2GK3coxeYAdBdHeuF7i/z7oJuNNGiZtsY2CVBjVziGrc7yWKwxLOMkd3Atz9I3
il39LEl+pdrbH7xgNELpt9K5RpjmJpXNVatP5OiI+5hhPWnNGbq9glNs1Z/vn5i9Lwnrg64EWTNP
y+ZLdmYcU0tidedELA9aRd5VwEIJh8zWDoZ6IdBsd65U06JnDUfgJuDA86fqBtQHA0fY/WntmuzN
qujZm05L8h+1g3aB72Vt+6kd9cDKxoexKe3WL80uhcNQWBcZvBNBr/ZPnBDWjJx7tP6XjGiq3l8T
+XG3vxMqnmQcST6nvXn73HnVbWDcaN8tlfLTmZNZ93EFbj/1DfRvtEe0z/cH3PkIsCW4svgQLM02
jAAzXg15xnGCmYZVpVv0b0tqymeni9dvfzAU3CYJTaIlszUwMCbqfZ1QRxSrO+WTUeXgoPKl5N5q
hXGQSO48bzwuIPdZRQKkbcpNu6AtK2sZg9ZFf1oxaDj2nPMvY5UpKGJWzUMDmNLvZgz67s9yJy5j
ZKIyqcJD/XITl+lLT8HbmsegMGzlAftTO/AgEBzsk1spJ0AR1BQk3MOTrF95df12DbYNmcZqsqGV
Ui+f7C7/4DjtdJrcWDmZsRJ9moSX+bMK3yluTKQenerIu2l360iPKqmuKSuo1z/BWwyzZyF4DVRO
rRm7Zqi4pLjgBpfw/qLuDiVr/EhqQODeWmH1sQpNKnPZpd7iPuAmkKPhmWtnbpVXgxPkwtKmh0Uk
BbS3SBpXjYtkpSkYeI0TnVJBuWhI9PgSJ8MYDOTPSIvXR1SaW17my6gAoxE3lA6Tm12zJrZaJpUx
BgIt9fNaOvkJ2cH1nYsa3QPNY2c5N7XZnnM3M7BXrIsaMG4kniO1mM6Gnk0XoUwo8znxmJwKcBxh
BbrgSFh25z2UgbnsOPE/HKzrL952bpzFhcap6mPxfkyXjGei9p7gBWafEWL0QptO48P9b7/zHtLl
I6EiguM8bdEiJjoJQKnYZt04i0f4Jt33PFuXt+q6Zhcxlrnl69EYPWcdMgJKMupHPuJ7s+aUSdS6
QZ1z+07N2UBZJyHqMZTZvRS9O7/pYnK82EzHsFXw2lh1pTjA5OxdI3IfoFRATYq9eL3U6aD3ek15
PhBW7b6N8Svxx3g6cgvZO1f03KkWyZuE+uT1KLOpNwiHc1mZbduftKaq/m3L/r8oa4eDRPJWTEui
uMg26HhIhZYtAGGM2DMQ88ag6SPXR1xSed9Uw9+2PVTvdCWu6F2aeqjGyoLWawVmX617XOFb87nK
y+T7/T21O2+JEZSFMvovm9CjFlMicl0+D1Y0nI1B+QfVWfGFBkh90IvY2Tw8QRZKG1RaASFvjkzV
5zqxeTQEuVersd9Xo/JY6Vlv+miYr+/TrjY+YnJxBCbbmaBE0VMDxOMGMZzNBNfMG0W9tmMwU577
oUWt68/WYL+fy/mQ/b43RTTlQaxSb0a0YBOzJMj6R9zDZD6jap6bJpm/ImZCYUKf7FGSXJ3Qaas+
8qehHzC+QvnwnKdO+wj+vLp4Zr3MvltlmXkS5ug9eikdqDBWauU0We38B1seeB20OYmtJ3OXs/nt
4WwKrWvSycMMOaEIW3hJGhZZlD3bojviRu19BJP7girXS5Ne/vlvQ83KUo9K27AwLaS5dG6if5Kx
Sd/YTu0cbLOd60LmuDIiYFPfyG91aaqUMcPRNWHFvN4uT1o06F/uH5ud6BSog1QYBswOfE/++W8T
apcJZ8wRI+lB1RfEfqfSey6AzX9v5sF9lyl59+v+gHsrSPIlGWYETTCLrwc0F6ubltrg9KAL92Ca
wxdNUfC6SfsjKbbdqVEhhM+DvTNFls1ISdG07cRI6KsRHEJeC9I4Qq+oUOfHMauSg1dtr8olo0MZ
B1MxwNnhesAlMWPdaVlLOiwRgEc1+TajYPlkmALnhg5ozQlnB/VvdbSM53yMlHcKr++DyNtRfX2F
i9ifYFXSi0jHNp+1b6dO4OmItuHUte+LqDTCFif7xLfH7MjPeO+LumCzic3hZCDIfz1tQPMGKS3r
3JRxUgZoD1hPfY1wom8o+fzp/vbZu5moEVCzB7QC3n1T5JqVrlBWmldBjRDU9zQf879bQCkfazhb
QzjZ61L5Ol24g9dl7zB6GgrwsmwAA3PzaU2n52+2zCEo5wgf2SGPzspYq+f7k9uJi6QpG9AXpkd3
YHM2jHR07LRjlMwbpjCaMtWHzgcReSmtAIJp/hwNRfo81bhTR5Y4qsPsD09jguydNuM2+lfiWYmQ
9uIuKGFGV7PVQHpbjJOxDsPj6gzr02AZw8WbPYU+rRkdnJ/bTwuok1NDoA7I7kbIpJvmNhtM4AS5
tq7fZ1G4pwi1viysZ4/KcBk5k+KL2lEPrsDb/Uu2w78pBxOVgee93r+Va9d1lSRTgMkOJZqlVD/0
dve+sziq97/vS0R0XQugYcipJMECSUil73qoRSlmI+upj2BZ21mnCRWLD1qK3aqfLF3+Xe1s/RLp
jvJjXrPqPW1M/clLs+SNrIH/3WhCeUb61v1cqdGR1N7e4tN6QH6UdEzWx65/GRiSysidaKRUEsH2
6VUMlzrsnmscqPoEg0jX8tN+PUJ83W45DjOlVQm14wbZGtAOmFs7Jp5fgeflZevXq7sAUu/t/juY
Q80OkFnILoZoxI9kRSvznBsrZlT3v8rtO8FvQG6KAhm35U2DbC37xoENJ4KkFu2lVwvxLo2H5i+d
xvUX+jSvlvGQRU7+Oeh54O6g4F8v9eokte6mlHmnkrITBkd5mHQ4m4FssQ+O1M7WZkbgO0B9sdu2
CJ0RtWSnK/i7C57joE1EDJ7FtZFqqo4IMrtDIY4G757cjgr99ayUbKjs1qQUpHrJu9qVjkqlp1Vv
bH08tCPcHYtrCjwQesSELtdj6cIp4qohtaZSonVvZmtqvIc6x9Re9arlr1dvD5i5klEKCJp+7eZk
JImXqsJjsKbFAyFKzHeZsUZpmExOGWrLlB9RkG/fGtT0KGcRZOLTyWNwPTtegdTAjJjCJgCOd7Ac
QXg33AT3p7Vz4OWGl3oCdDUBZ1yPYna5Yg0z6cSCKPAcJi66F36TtPnDMjvel9Tu9FPWRPVRu393
djaYBuITYvabYn+s2wtG1lw0keJOgZfW6QUMh3oEs9zbI1yxlOy41MA7yt/xW2CrjtBxqBxT4DE6
ULQ9IN4S2Y8gpfQW3l/K3aHk34amp4z/NkPlTRFlE12pwGjUOCBK0p5KIf41x8o9qIHu1AjRqqNL
QsLNSSNgv56Vgj6ELCJyWbh9G3RmX/+sq9UNi9bMH+tVsZ/NwfwUi0n7J0vT9RvOSEdkvL0PSJDC
mUD1gvt5M1tUsa3BQ6kvSGBRBbG9rmeUurODNd15GGjx0UFw0F6jMbU54jiilXVXlCA4l2TlGZii
R2Et5cmo3fHt0Ho9Zn0DdVhUuy+t4R05DO19UpCjtIbBoFPe3sR7RtMZiSVo1oxrmp1nJW9DdAFo
rdrzcHr97gG4CWhexh48QdeftE9mxS2rGhPqKrOCvl2yUFjY/c1m+2pKIX870Qd9IGjo3GebTxcP
dJ5bFdAfquv9P6rom69ekpWPCdCwg526s4DsDkhvJrYu0JU210u5DGalrA19NrKQ0CyT9qTMzuSX
U++9/v1GZc0mOEd9lDtts1UmNRLIo1BNVFdegFQfBPraUv/Wpd4WB02Oicz9T7ZT+ZK0H9RKEFwD
2LjFM3SlVQhVvqtVhq2ZXxZrbX0YlWnSTnU/t//ag5kOgMfHyoL2lzkf29LRoFf2kfN+zrENOcV2
pY3/O/hZO0cTsCoMPE/y4mlWXG+lbLZixXa5HYpqbs/KZOfteRwmXNn+z9mZLMltM1v4iRjBediS
NfVstWRJ9oZhWTLBGSTBAXz6+1F3o6qu6Ar9dnhlWyiAGDJPnjyHS0P+8D3oJAkNiML+PIjZfyqx
ZBqTohLNs1vgcPC4eCKgOFjV5kflLKW8EY5cOdQbboIoPDUO4pGLU4VQzuKZeQF6Ahl65wMQJejC
u/uoK1/yDpdFninrNOluBAB33BsFlmtb0rZdLJtAfh0otuer0wYeGbnPhKXAexYeuvGQZ9Y3c/St
G0jvtZGcjekC3YqWgujinBVRlRkdSRp7D7v4tgX2hHUjEm9d5hv35JVnfEsWWdatdxdCxPmkHKIt
gdATwaTo9IPsM00Y24dQL3InO3a2xnm7A0V/f6dtf+pFHoP7jsvjyoNHznAREwWAqgMNbhNqZPmc
zPZS/eV7bXOD0HJluzBKsHECuRhp0DifG/ZEVjG5EFosDHJ39arsBzGUzj9RUQQHQ7nigGiVv8uj
zI5bc3Bf35/kTw7g5SytiJsFNsaGw11smHyK3Iqm+ilREw7YJzulISdxdJpqGu0skSZpR2PMPhil
4e5T0aolxnVi+FHQ2Uu/7Wj+3TWiO7Z4EB2mNBV3M8qvfw5Gmfv7rJzd4eDMwjbivBID+NDMNbrP
28GXBw0aRh+hV83VfeAZzb5ysqi9Mb+32SghxMZx3+AG4JRLuKHE7Uv5REbYmEWfczkdo9TfCrhb
OhoZEZWpGpMorWlHqmFiWdtVh17+1zr3PzQK/TtPfXh/yd/s5m1Hoar2s8+fYOri1Si8qcwpGQIl
Zdp7UKhBlbHZheZDBu50CFRIKzUB3y2Nje1Dnn3on8NSAiOaAVy/lAaVAT5kFQ9HkukoIjePhoM7
QHRdUx1ACC2HG+/Hm/vh58GBTMJY0CQuD20NbCXRMgew7oLoKLtpPlXpWCcqtJcbYf61oWhX2wRE
QmLuS/IHyW0BMZ1ixWbdvFOe25NMjBrvaesW63q7vS9XESoAdT0SwI0Een5cx8b2hryeaNcK+7Sl
VUu5/9SllX6hKXPY4ZWJqmJRLM+jXt0b0cbVoVE/3SguUBEuS+eON7eF6c58wNUX6N7abhzKYjqG
y5w9Lpt0dd31VTws8rf9iPiUNNjzD6gv8764o0pjwORkgEFc0DgXq8pe0Qb3531a9bekna/tUhtm
KP2ZKAjRe36+vqXTe4UXaYXr5VDFAIl6t0RIcNaeV+3Wybdv1Peujgek6zMaQfhlRQ0kko9MGSAx
TcPc1wXc9s51McIJsdqkyHernf/qeGSErCU9ItxH5/Mj4iqWec03i/dyflVjF+3oimzvej+DYNLr
W04gbyv0fDsngJUDM4d85nJBbaPtgMNrIiCFusbBNDClOQiDnqbEGQPvpS78Otw5UTDy7kRG9tKa
rpr/MMW4sv6FmOe4GZwmjMNyDLFAaGjV5F/aH+m/9347I9l+LGL3P019yYcvVofcc7HQqaBuwnO/
j5aweE5zsmYS2+rr+7fw2yyTsSAOkaCj7k2ieXGSszlv6lUaVE4M0/jKmZVfS3d1T8GorW+qb+iA
teqeqheXwKtrhOsPy+zH8Ea8dm0/kFSzG4BfEM25yHVTTR9CgWx6YlbpuitFrp9cZftfzDTPv8rQ
rD6/P+1r4+HPAjt58xBCRet8/yHdWNHM1gN/j874sqSlQut+nQZcb9Ki3Klc3qIhvAmjWGcuLJoF
HRBXoM7zEbuslFbQd9yYQ2t8og3S+iBEeiOKujYtlE3hePJFt6L1+SD4tazrHEiVzJH274eu/lgM
UNC80iABWCb79P4qXntwfh1u+zm/4C6WBZ/UDFuVoNxf70RuR4lA1nU3DIW/f3+oqzMD8NjYSg7V
y4toIRzrKagpQCdG2OtHMEnzQ0s4/lUSz7WxobmC498fETRgU6DgQoQucz45M438lDxeJWHYzaco
VEMMRuHHTeb5exta4Y0j8LZ1jh2CuCKRH5wRMtyLKdLP5nmLw5sqpsURe08NzgcbTMc/UOXuPxqz
VAXWad2S7zFl1vmeCCcLYq9v1J+Y1ukgRnfCqhJBAd674/qgY76x7UnEbSV9J87NyvqjEANEKK+y
y7sCrzc3npy6+D67eAjHE9KV9o3vdm2LgJNxh6Hnv4mxn6/iwIfxW49VjIIV22jg3INySvMYUW6+
kahc2yJgtkA5JiqLoBHnQwVhI4PGo6TVLKXe91PtfQMgK5PZ9wxUgO1bGe61qW2NPVS2uUfIAM/H
E+bq5Fa6Mp4NuNkYo5MoZEKOrpve2ovXhkJ4BfIcCnj0OF8MZWWVC+hIiTeo0hx95rl7LLSmEWZo
8hv57JXwClCBXJKmZkill5X0yTP8ydViTEYMzn+kqNm3sXT1lPim0d3Dvaz3szTb3eyNXXbjyF2Z
Jjk7hHiHagln7+KO7IewzFvZgBnYtYz9zlOnEppkHFhzeXj/dF8damMJwgunGHXp8RJYune6hmAj
z7P/JtU6B1uOE+Woubgx0vZtLkJluphxraHyhSzmJbwoS0E7tskDmzVGuy+2zn/Xk7dMAa7Nx+Pe
AEblNXuTZnD/RnRmMx/loV0ai66fv3bKnidyTVl9+/3F4xmjbgvrDHLUxXfS0WB6WMaNCRp3eWKM
83Bf4Y/wjLi39ef7Q21/1JvV27oTuUPoR7hsk16wTPSLCnjFirCJtO02OjrrNB7KcvYS9KctoOn5
t1HGTZoYiJF4BESCVOr8ZCPh269yZFC4LenjyDOA8O1sH3RKn+kE8exG4nZtkqRs5DLs/S2vOR/P
FjS5BMhMJaOvuv3sjvMrbuDuie0UNPRR9e1djv7ujUTqyn25qXNzp/DAbcXJ81HXxR08gDjem64P
9lUzh3cRwjNYPKOoBxF12r//Ka9tUSonFKF4voEFL3ZNWeRZi6z0kLTj2uzLYDRPrTH/C5H7VkHh
ynrSsU3BFRcjMMDLhvetyqCGwBh452A1i1TaX0q3Qvy9NU1aBQKzN7D8VLb79/szvHJ3btq3W/8Q
o1NqO19RLtO067cYb+mdZRcWhhdbS9U+tbW7buYBTly0nqCAU3c38re3Ei+onZKWbs8QEM8bR4Me
c5yoHzE49XvVvpa0QHcgDtP8oiYQaFxQnCQozPpQjKrd2WuvPgzRjNg9+tH/Sm32+8wo2v8Ba+FK
4mehCbA9JxfrIZ3FGb2WhBn6y7w3vM6+yxwnjZtI6Ts/88zj++v/lpW1rULE3wRRNClcRolOHwow
Z7ABywCmTwajJUAq7ToPT8Y0rq+Wbgb3MBZRdg8+21q72SinInGl7v+bwonY4f0fdGXL83s41ajX
biHC9u9/DZC7PMxsk98jlpHwUTYezq/2X0AV/0N8vGkGUCLfzGXhHJyP5MDmBmspAAwQrRDHtSO7
jHXgKCidXi2ei8ipbtHer1wgVCUBDWiMJz6+LF4HVu1JmuSGhEbZ7jCNeA/pTXu55qF6XSuE0d5f
zavj8YZuhRie7cumR4Q3/UyH9pAES+v/rdQiE2VUNgWPjJrCUv+2Ej+7aRM5BI5GHOQNCzdUohsr
5Q1IvLhp7M6DmThgPUdbGf/LUFzmET4sW+fC5TNnrEElvM4a6ExyKIEWXf606Oi7G83Z6+8vIuEx
gvE8cuDc2yL/siXtdK3mHnt0RAZ8cfIGhBtxo/5q+AOuUopc4P3hrp0ALsKtJx1iJjyO8+FydBv1
QF6RLJk3xnTXRInb5ir255vw3JVAi0+1MRwIgJADujgCYx959DMLAOXQHbB7zq0T6u79jZv22ibc
yJYwumBP8cKcT0iuOZ54FhU/u7Gdl87AvsSGUBYHsjVjqrrNjXj86p1G/AgXHI7/1pt6PmCUe0NR
hZwymlka7hBAwbxV0d7orXy3lvN40Co0drS8NZvGih+Pdj0csz5wb/ySazPfWrKQbKOoDG/v/Ieo
sKdbwub9tsKmTLoVb3JbBn28UJXadR3q2O9vnWvfE/sLjh4LjevZxffMKfSqPOd7dlVmHcos8JI+
ivw/3h/l2gbd6GiYAqJJQdB3Pquc3MIKVamSHv/zPXDYdxlm3auE5XFj/a5FB1sxFCvRzfLwklcK
rNjPjkO85aM/neSY2/+Vzn37CNxRAz7l60NUIiZD7JB9fH+OV1eSQ8/VubG2Lmux/lIiLqzAacRU
W1+aNpdwOeiDeX+U7XtchOqkwluLD/kHUhsX8aSaYDn5EoiGbgLjRO0//yt3Gok85LzsnXlAEQDB
p5NZT2ZiLWN+I/i6+iE3rt3/D3+pE9/LOffriEnWjvSpfC/eH4g39Altbvnp/Zle/ZI+pRZCdYSq
fgr4/HKHWrYwbMtgZ/bkDrvWyswjexStyrAguElXJ6Ha1h9UuN7qw7l6BpkjcfRmJ3yZthpFPq7M
H29wIysgqGlz5wrTSwQRXqI72vD/h5luo8En3O7vi8yk8LqtL4vx2lpUz5Go06OettbPsK6Wcp8O
rvFarKN6Xa2wvfF0/KQwXG4oAjkImwD20KC2L/7LMvtKQVoIM+BFSi36bu6cyUKvbi0/w3ww7Tsy
0ADBNdsQf8zFKHze6arcV5NIkZLAE8hPVNGZEY0OkCHjtIyGNl6WxZzjoQtsY6/dwfwSFtPc48s+
Oe6Ntbu2IX0wyI23iIj4ZROPoW1nKDAYTVDvH/dE5JaIF3NF2Eyii//b3SoEK7+OdnFb6rawmsLe
9iTyW4elKk3KzHmd3+dr4N7Co65tQ9J/lCewWMRa6uIRnOG9DXME2mCrbk3IwuqTiT5qEla6PUSD
FDcu6WtXC1+Uzhgedx7Di52QrXVRa4OiLQRp48FBI9KMXV9rk25OPcmkQwVv3o3WKD4XlRf+u2iX
ntb3j8K1S5QWuw19hjJPl/35bixzIQy/7AHGKmE+rLL3Pvp+fat/9S0Rge9IGrcReGnGouf9fBib
r1ekQ0jTQyvW8pjjf/o962dU8A12PrK/fvqpbvBJQnu5qne5VYkfQRp2OcUijC5BCDPKKPOy1E9G
46Rqh37upOPZcNYxDvt6/VuOUtVJ6NQyiIvBSFEV871FxLZh1fI5H2yLTvKqa6rdHKrut5k57A1q
qGAdQEfopF8EhEEny77eOiOXsfZfpjCVtOqa5UEp88Z7e+X88axvfWIUbWl52j7oL9dHt3b47UhQ
lbLz3BhBC+9EiJXGdgEr+v298VagYGN64v7JNwMTe9NMjZoogUxI5h+lRdEkgZR0767Io/ydF7bx
geJqEcRZgfzqHf1Co/dRydZnD3vZXMe552NqsOrCegoBwfq4MOWYP/ZDP38YNEt5kBmO0Ddy0ysg
yRYRQHLeym70KZwvzworWA8FQK8LZ+CQa0/uQ8NuEn+1h++6FTKPZd363o1b8Vo8izICaN5Ww9/o
H+fjyqDyu1yQavdO5T4bw+ztqG+IOm6BRWgTRhSazv55KpOwpCV+0kYU+33Y7jnit8xBrmwRkkkb
qAbgbbOHPv8t8NvVGqxRlyAL4XzLxWTvrS6E7zpMurz1ll5ZcLrDIezxdtO4eEkxCg0gByuceEvT
rnkMS+Uk0zBlB1I+ZC4ru/4bL/Pxxle+MkMGBePmPiECvCysYvGEtku/QqGdO+TJx9G+c0fTxN5b
/Q+lns1BGSSA5xrwfns0fj1vqLvZQ9gPyeBO9T6UlFCnarH3aKPewlWuLeV2qqEkQ0B5Q25dw3Dx
6oosb7IRhID3UiUDTUtHX0IRlmgNPgSuuBV7XVvKbQnJFsifaWk8n986h35mY0qGDmRnJW5RqIOr
ArgA+aBuBJhXhyLA4y9egzf9oNVs5t6UN0Mialscs6hxjiqS864Zm1v0vmsEAKqq9KfQDkMjwiXN
PM/Nlso/0EOTc9JK2oQT6j9iv9gaE5sKXUlvbDGYzuWyiyIq5OZcDjdSh5+SlhehHqgH9LufYmXw
Rc/X1g2kKSdEWJNNb707tHzWTwAV2Z9rLwME/suQe1KWRpWdwmGit3ExpZRxrVQVcmMF2UNgLdT6
gPr8u7npCct7tL7+fP+avxL24EhOIPqzlg/Kev4rJ9G1yILYfRKipEw9R6x7Z3T+HHqruk8jL7sB
0F/ZBXTJYWgCskdMcEktbU0NacUHf4KdU+HonbZ0WabZo5SreesB2xb44gNsbXEIgWxt4FjKn0+N
YG9KnQWUQXZL6u8dHYw7itwOQl9T15yWBjv22EpTDK0dbRwL/JDr2Dc84/DbS0zb3BYj0PWA6cbF
RpDgN0G+AK+Yk8aQGIf7nbBzvfeisX9omy77/P54V9cYvtzWgmNSlri4tKRJgrCsJOVONPpQyrAA
BOZQ9xOQwG/HI+QykcO9hWID98dF0Nwu2rKV72BilFXRCVMRfL4sYR7qTt0yOH47q20oBtn0BcFq
LjbqgDk81s1+n4xmsxw8uoNjc0rHQ5Xe7AV7eyaA2iGBUHXkJYWqdr5xdBeUbtpmG564omTuTuKO
IrjYr77dxZQFurv3P9hPKPR8p7KAm4goQdNW5Nnm/sszg/hq0FIhY26A+U7STKHXHiaDVDyeOCMv
ReNCv8betiSA8ZT70JZuhHeAG2YDEvMzqYMz46ARp0FTl3uUopz7ok6n70VY24c0zVW565fFemTt
cDKU6DH/kaHgIfbvT+TKxQtKyeMFr5rSPvn1+UTS1tC+WRp9Urru/AMAv75r0bm7a2p6zuLAUGpf
LkZ07LDxvYvC1PwC3N5nN07+te+3uYpsvc5slcvu8RxNp7ITJZeM4dt7IwuMgzmM3nFKbRs/+5uG
C1fiP2QmwPUgNdLwQ9B1Pu2oF45jbLcaPuLeU7PMoAmOKoyTrDCrrIqD8N35seTmS1S2BDvFvrW8
m/JHb0MIfgbCezZ0c+Z+2T/hatxTR8UT62TujLlMMB6XSkyIVQ9E7iCPp9ItbsH8VxabaBMqNgAg
dZNLWRhJYrRUg9cnUR/S9RO0+jF18uF5jspypPV7Ql34/V32FqpCrBF+JS20HJk3QcscmE2bbs5p
XWXABehMnVSzjax5R90rNwwPn7rZ3AWT3X16f+Qtdr44p5s2DaYm1E4swsLz7wwcuMhZAsBpsbiJ
bNriKVxvCzFcHYaeKv4mrUAU5nyYbhzKNV2iPjHdDlmJ1NftXThoHavULodYIYwm9gbShvtMA7sW
uVF8muvc2plRKT6ocKraQ58KcViFE964q659bvpxN7gc0inlnfPfZgzoVNo5Z2stWvuT49L+0s9B
eQgyWC47KwXj272/6Nd29abwRHMIikt4K56P2KW+CUrGiIapmn0tXDcRKgxeVFSiP2fwfHugYzcG
vTbNXwe9SOm9rl1r3xSU28fSpzhRdLvIIHJw/dR+mdLlt9XhWNEtDKPUuZmPXib2pjkXc1biLOHr
SN9BLuvjLu2NPSZFazwGy7wHtHSPWD/fcgB/M1PqELTfgAKBhRKbX8xU5oH2KfDTC2PkwXBy3T5D
BGOzwEDcrzLLY7Mu2S37lm0Hnx0k8lICIpI4uiShf13g6ukqikpTPUtGuqvroz06w6PXp9ZD41vp
LVW4N8dpG4wWmE3dA+z1Z6D+y+uqh1JJu23JgLPVfqnHxT5EXRN8en+bvrmVGIVmeAR8NgT9bWnH
pIOJgA6CzTyJD7mkQADVUoJgB2tMHEGDJAjmbmj1rZbkt0QJhuYeBMEjRfUQozs/IZuQZNsaQGS6
D61/RrsVP4hqfY0QKtQAQjFnM5x28u9Yd6+f0TzKojhbZPScFr2n97LCLBMqeNq/vr8kb07u9rt4
EQAXoS2x9ue/KwhrazEUmlZ9oSIn6WRqHYJ5ynfZRMzWD9IDCrFwSXh/2CvfG21kapn0EJAGXkZT
wcZ8jjaquV+n5ZemCYUFVujepD9fmR64x1Z0BjmFpLadrF/2FdFn17MZGGcxi2PlirCMrXDJnWTu
dPgnuDFJnWGM07f353dlp20VYZv+G/zMaCk8H7dEcJA2FcZdM4q0zdCrQ5i3btwKa91HqxXhdRW6
MZjkLYr525VFtJe0DZRii8AvC8XdAgWKtwel2yIYn6zU0B+7XA038J23NxLBI5E+/BoCijfR8CgK
zcTJ3ocii5JimNwT7nj/rKuaTmIB531/Od9+RthibBZIXOhcw9Y/X04cQqPRcSnn5/QxVwnGOsOh
tFV2KhwvfU292b7vjUL+biK8cdRAQ35aAbJPL97RWk5kph58rhU9tkPW1suurZ08yctF3jgPby9b
huJG2jhL5MGX1EblTl6Rh/BoRmS+v4l2Sb8vRWW9FMC/X/6Htdy6L35CkMRK52tpWGJmqSlYeoho
B3/WdpaJvZ/lJCuNWc4BxL8qP+LH09yyNLw6SQLQrZaC+vxlVU8bTtcD/3IYzS49St8tH8K6Do4O
4OyNDfP2/JEYwvfjzMMwJOA/nySqaZ5h2AA7dPWHR+nS9HeM+nU6Ok4X/ggysw1jrb3gyW2Ef6Mi
/DbDYt/QpLZtVJMSwCUpikgEj3uDM5f1vV3GdWiqkrrR2KHwn8n1S+76c33I1qn/5IXN+l8EWQUB
4WpcrI/vf+srlwGg6AYbEjtsV+35MhipKOclpY5a1kONLQ6NpYlVNaFzY7mvjYOeCO1/W5bxxpY9
s2CSwstmT7l1/5DZRnfQdn5L+vnapfPrKNuv+OUyB8EvJoluDkSssaRjF4fbcEihg7dKqgMa39OP
95fvbRP+xnyHufATWKaq45yP2AIAGg2imgklaPsTHpiu2KWVHTw3FNn/mriD7wFsLCRzw9m5Q3ZE
PVaRk7/WaVPfB8Khie79X3R1CVA7wLmB1IYb8eIHIeSQlxuZoy2r4bNvtNW9LgPrry6sg12IZfQt
yPvamSUG2qAq+E0oj5wP6I2q7tUKMJaWRn6aqWbvUqnL/SardCNtuTrUBjpCUuF2elMZUsE6+yEU
sY6+sMMaNNUdRAO1K6zZO72/jNeuB4qdtB2Ci4FBX5wLvzbGQmXhAFAVVMHOC4vxhxLpqFCVdje5
WNySzT43DzRbFMf3x74yzZ+dnNwRJGlwds9XdN06KBo0PpIJtcqnUXfmh2wO6Bylcebw/lBo6145
meBWhAIEn6Rnl8CmO+CJ0fVw5gMsm/oHYylDjJI7arY4wTjtay8Mppn5wl6PvTWOn2iBX0Cxw95Q
sSuCMj9YUGk/GqVv/KP1kn5s+zT1Y7QJamunzbSbd0PYWVGMm6bWR2152bTLqyA3j3L05Peud1x5
6PtR/es3zbLE/dr7Ih6mfPigTZrTktyX7vewW8rvllqK9oQXkFvF3SCXP7CVGdsYJG0L0gun+peY
3vrchH3vUyOQ4dd5CKbhqNe2+Lr56Lawjd3Bp3M1LV9z1yFu7W18qbCZH0QR0y5sPg3FFMkTkCtN
VYScsDAKc+2/T1PvV8+VDxAFm5TsnKgVZ68Ik+t0t1R57x/x5UQ9xcGp9iCiNcxPaZRG5PZhE0w7
tC0bkehWD9WeOkqz7ozWypcDAiHVKZLVDKwmjdCJ61p32Yd+ytqv0GWzf5q+Gb/ixem1kDVqOdD2
ifrezp1W7wkrWuwz6fadnsGGLGNnpOO4JEZkL9ZDWtTSjbkkin8bTwnjKQyE9QqfrMN8Kw/Sj1Yv
CTRHJJZQpBQV5PPBbILidcIEptiHE3S+uPIa/YU2AJHHtq1GzX/SFZ/XZZ0cMiKUWT10R0DKJjE8
NauBu8dqNfym0bPSZeuuyn9ETZBhnUbvfpa4S7kML1LRDogCGApahwzhLLBGI7efDbxf8nsU3prn
PAhSZiqi8j7zjNo71CHbP+GBcr+2UyH+mWmE/QoBMcLFHGV/k3pAoY81D6qzzy2P2kC1FKjIpW5G
Flw1BXWCBjvCJ9d09bzP2qBDHDK3libORI/HKqRaXR+VdHDrarL0y1SvlgfVAHGcXT9bhXsIxjaq
aMxpZPmELIEF6aGexH1nmRDXmIV1yJQn3HvDXYC4IQi5ZTw4tZBxOCHDcvKmwDR2ahxsfFXBgu4N
kYY/kEjC5UoK0CIWVEXzHW0lBaY4mRn8485R5x38lPafuMI1KYxtC2ns13FpSn3Mo2oJ7xrtWcUO
tcrWOzppyh9mGIu+n93cMxCMKNoPod21L3giSxVXZj88FqlwXuc5N9FXH+v5b9+n1J/YM0zgI25c
VQkhT/nevRWmqQM1iRQTa3po/Id1CFcLkx5vgMWWh0yzCqalujN95FQfiLUbJw5wEHn1jMxAL9LM
VHuodN8hdjJ26b+jH+jy5Hap+rdN7ebL4mHVANt9dgHG8BtuDzrT1n+i8ItHbS45V5Evuil2l6Cn
nz7I3CBuuj76OGQG27XVHVgaa1yeFvYiDZf+WH1IM4mk9UJKcL+gGBwccQwmk2xau/lvKKhvQAef
FPoDGM6WsTF2w10QVI4X9wTezaECjgKvEVU9nuYqSHcR9Hx3X4owte/gJrTldiimf4GJnTGewete
I6w1wt3U1/Nd5oXzn/1kwLrVbpn+5S9slV2Dk2t/N2WL+EG6rf/y3M7vdlPtzLyU2luQ9OdLmzsZ
RkadVOEYvSp/mpu9nYkyuzPEOi9IYhroGNmN7LK9E86mtXO80Vxj+BiueSoditx71ZdpF7ctbdHJ
rJHe3vdWY+DEuZor7sGpzMLdYLaNGfeNKGDHm+1YPAsxovU+5KOedrps6umUp8WSPkRNO/f3uUm3
fywCfBGTTC3TdNeGRoU7lBpA9PSCYsXJ0Ivs4kCYxvK3yLOl+kSG6363wllgMiJF3z7BYLCB0su1
7dcPAz9n3oeOBhBDd36pH63OCZYjLuZZ+MDiI1Dva5jnRhJ1VaFedLg4+UO6GlO67xCKa7/7zuTX
XzNRNdyJWndGhg+2H6L5cPS9Pgq++Xk2hN8ySys7B3adeo2aJ/K4wRe79JDWjGdvHY2PnesV0Q9N
uCh3Yamb3jiaIl0sI/Z0SgE0Xix7oMvKkGEpNX22/azNpDVLvzwioT+If5BINqtYOWu4fjesaeo8
jE182Z3SzEOn+yENI+6sxMojZX5Sy2gtn6ElpkiHWa01P6ObmKvv5WgL+4vhFkP1YPCqOAlajFn6
X+/gKD8eZLgxeI7kR7r4AHPWnp+WRWi3Iy+IIFrHQ20ZbbHrQRzbH3m02k2DHrpqx48oneftQ7nM
XUBpL1zx7+5rlX1Ftc0zJdvHHLPnYu6ki7lftrSPGYg9BJux9gbnU2ijdwsQ744TJNLZkcWrUflD
me1bu3QK3qtOpaFElwH66UfWzXR20JHs4SWkfpkZ8Tqgbolczepmrk5IL712+lI5ND7tC7MJtUwW
AOklj3UWzulJ+aUSz6qOJvmjztdNJXJ22PrPbjdr72BxNiDimOjfonhjgtgUPyiZDFm/mxwsue8E
GXS2s1O/fp7sRalTj71eS6neneRD2KIwm8VRjV6Pk/idbNMXpAAlEoNWsGo3jBs5R0j5FMIdqdO5
baWe3FXL6ElUQZDFuh6HFOKPoxGMinErjfxP9ZDzUeCmGXNZxmqJRnlcyqhYTmU9uvapDb3BvSvb
xaND3Gyj4iB96HGxW23BbGs4VZOs9TiaGUYDUSa+h8E6Zc8SjqMdr16NAl3WTdqNzXFENWowBPVF
29H6ZdhkOHZrWhGYysppMYeyZ4mLBQq19WFcWsdNuhnFqw4TU5VHO+wEa+rjZW6ZdFg3+Hs0ODtt
r+Saih3WY4jJe9ZYvcAAR6R5Ha3is1Awv5N2Up5xdGA0vkSNnzmx3RrRuJsmW30xV0tNcUUvIF4d
ZjbfUaNDTrrpg4WaVY7zzC4vfedFV8vwlWr+vCaja1h9TC6ULveNjHy9o6VlhOeRd3a+R/MCaSM/
UBX8s9TmvzfnKvtWe0isJDKasuakvbV6xGq0LnbOItsHZVimeErpAdD7dUrFy8S9x8JBqf3T26h1
Il7t0g95sKj/JarpKqoRAf9vUhcjwUFQBLDMJgGmmhQ9gnwIAGFDETfmMJh/y3KoKcepqJcxoWLY
xVEaSOeAk94UHUMEMLx4HhoZ7gLVcjP3skOHurPGAeMBc9Tqk6zV3B3zvF7nb4SOthtT4auKH8KY
CxgjWCXMx3SgHWx5zmbhlIc1W+fViOeombuvYVMpMzis2GfbaL2lXr/vBn+u9p2VRcY3a+rNv2RP
/76N6H2n78y5n8PYh3/NucqLPNibONUbsaadp6buE9rqoRm84mSmXt7cT/i2hbGFOtr4wTJn0yT+
9rTcZWbarHufjK5/0GrRy3FZOlsR2AZjzVYvlLvDJw8DXauOAGf9ellporGmGbFkL1zv8HcS6y5q
G8/aT3lPXBaTTffZM5exVT7bsy/KD7lqrOZFt+gD7Qun7Vv6p8LlI4J9aXWCqRfc5V0lZCLTXK5H
Nwdke4z4jke3Wj32hkvUu0dMdCk/tL52nL2QXXg/FMb6I5DQHJdui0ubKm+eS6/uv1RYcw1x0JmE
KN1CwQGi7lz7cejkkFGD1am+cWrUN48eDDO2u1X6j3JVcty3Zu3/54djNuwdf+7qe6dsg/+myR3E
LuPyfGx7JN52mV9C264JcOvE8toq3y1dVH+cuSZe3aFTNDhCHeSdrvMmfcavwOnjYSxRekED2BY7
1E3s10XmRRsTHrd/rDWv290gbF5a2RRres873KNkKBqiWNVnm/pYoPkRoSe65SnCYOyplJuIVN8b
UxlzpXZtIoyuwfwir4e/Q1mXH7jLw5Uid1N/XsoSUI+TID6m0uMPHX1aMpMFRi+R2WTofj8XORJh
U4bN4N5XmuEHFJNPtBzMQUxpmV67soyaZtcPxv9xdGbLcTJLEH4iItiXWxhmkUb7Yss3hGX/BpoG
mrWhn/58c25thTTDUl2VmZXJOIY3W5JNQyBZhd4K+6WqRSBoqxwy6+Z46u/LbbXbH8Bz0++iGHpU
h6ujxjveyehkLUiPvsJKlhV8dytESnZI8bmuYh1SRHZmOiSlHO2UBq/+NYfDfLSGpFOpu6J4fzdh
3Jrr5CurzkCB5/lObov6Xr3E8IFZGkT06lWxPs8+VaAVfbIch2hc5V1YR+bSjNyt176Iq6uzUhnz
fXSNc8erWXQX0I6+Tf2BTJGrXswwnWIfCuHYDB1RD1ZShwONw7x6+RyRdP9zcnXT/XS0HXYpVmyd
+NStFSaZZXpfpI3oBixKOi8pkDgN8+/Skug7mHxE7WetXlSUbQn9Hfi1S4OLmYRrjquQOr6rRq9p
slZV9vgTU809TsuoLn661FY8N2S5fvhirr7sxugfsfGHz2GPuse9VeY39JaQl5jSsaX1ypN8cNtg
bU9FX3UfUTUXQKA1F6/D72f+bS2Rp1NvROKtwyH+HKowWc/lPCXfcTGb6RSUxeq/JqPwg3zYXf9P
YTlbeEhEF8QXyjglNajpVEfTSOcaRH1/rUKaqpSDIkblOij7dW0Z2M/Y3zjeY6XHeTpr4s8pMlHR
dw9yMktz1r4SzkdrFjU+Nw797lWt9XYS7SYUgoHVuuNObn98M6zq5Fu97p5bGlPv6i/+8q9Cmjke
RslKcOrHNy+yJu6nPlt6QQbeHCB8eahqydK5g12i81S4sdXgMBfEf217S94luXLzBTCjdlMtZGc/
LARHXXTdxMUhsPx4Pa2TV9CKzYE8tV6ny3Pd2/WztbZ6uw87d9bnKXaKYwUkM187LYJLuDp9kJXa
NfZ9y9Uhbvzmtof1vdNdIF9DcSk7z3v3ykHSXHhzg6J+jL0fjm0IVJt7gNvUmkESb1s/Eoxg8tyG
v44QNWUrm6GiJ9D056KLQRBMwzMqlF24+eA66hXdqNdlnJnW/TAOozjoyCM0wR/4wyl2HuN/bmsV
dG3FXPvooWW90NrO/lewbU17cUeFV1ERjt4dKx4iylZmX+95m5b4OLpRXJwC07oyHUcj5nwlZFGn
a8vDdKCCUtzo/7Y/jl/V3aEfVstO4zKu/+vFuJf5EobbXa3xcdtS6ZQe2DGRrdtV9kU/pv4yAxV5
dR1woPSi64/2jqTixJA34zwZW6bSfep0JA4RvxP3j25gNduZ3BSQNBu7d4oJa1njLVtZ3rtGBPe7
aCM7tcGqnRfRT4M5Anq5wXGFWv/hbYm7Z4PAtvNogxSUd67oZnNAe4sRSeHW4r+uwBI/xTDQck68
1q5zWulR2vPm4wR78Uuz1/di326JNexj+amcMUtmBrSqOIu5R8N58KrotOweC5RUHYfVCpyTgmNZ
LNWQoeJ3zAPmmuucd0nvLp+zRZ+YGz5OTs/K/nqJhqLPVuU1Ffgbgw7vaFIGmJnZYCcTf3pIayuK
3kqn6KK0rsq2Sst+AWmJq3Jg3ajpCitzscF/qi0y7NOGde3xya/26NzYUowHcCvnmSIufyJyqPzU
3fzuu7L89i5eXES4VlvbzUVp+kTMGgMdHkRj/FfBztQvPu0tTaIhn/4kwCi+sADx3lvevvUk3WGQ
Ob44wY8u2esh9Tw9Psw+h9M/Pdv+BwbXzpSjxBePS7nGhokkBPsBQtt/sejjkxi6bm6VaeHa9dUa
uVhptfb6onpv6rHGdJ2XRTS2da5GItiuAWzAcsDhObzv2D5pDn1XJ+qIns17jVtrTNAdu2JMw9Aq
Roa+/99boxPrLyidUm8mdtT0FPkkW+bD4pc69/0plodldKa3gCLxn1npVDNMxdrg4slp/bBHXM5z
hfI9yWOOG4fqH6/Xjd1Ennzek1OzJdL66Ltm+TZupPvDLCtvODq+lrd1Ld88zYOa5GVl03FOOT+9
z9YJTHmI26Uqzt7uFy/G7TdeJ9uiR9aWPRz6tcJECZdQtnSqqWKrwJu3cksXMw8et7Xkti2FiZ5Q
NIMd8vjMbioHhCyHHXnlWa+Y1aSuQi6fb51tjwe/YWmFbmzpcG9o+v33iuBWZaKQuknrqK+BDdu5
esWYvmgw4aKBPuNADI7TBFPzMiuW2o6gteP7GDRIyxAjzmPGHhP8Zl2N8V9mm+0SWcyPKViCOrW1
C/aQzLJfvufEHaZjP9meuu+CcrR+GzID/yVjPRfZJCv/WoxS/Y0Bhptc7Nr/WJaivhi3KGVOyxDU
aaArcmZjIMR/XgN4llfLiPn1OEwad4qugI1PufvN8jr27maOMwtM68FQKS4+zbTM2Sz035Oi3yDs
Kmv6TLxue91Cjh65gxNlQzk67/1erf5duyn5su26sF9DmoLlaNkacnNnV2A8wXhOT5LtBJlSWrsn
yzA85v4wdpcYEtDNNkMP+RBsrTlpTACZE4wj29ytxPzDRfs8XbBnlY9KTkWXRmUwryfHmuQ53nq3
vmtvAhKGnKDtAbtkT+vEGcFmdKHbvztg+g7kPLZuts4e7bwuNOtWbWjm4rC78fYjJqxVpk0cec9W
WFfMg1tsPwzEUM555Cbbb3pTKTJ7ZnQ7RPT4MsPSaPupkiJ4xtlQtKeyifyPMfYB69YwFIbshz0B
Bu5j8XtZ69utdk2Qh9bWfd1ojypTphM+24KLeen8lhEODwusd41dVGs6mXJ4ZsWV1NJWRwsvgmqj
Y6z9Qj+u4ZCUSCnMnBuxhNPjElt0TGU8NA+0NXt9mOraXQ9bFGonTYDO3/uSMLPPZmhaLhOxSNOb
zQD2hfFrbDLlkb78qPZ6ufoYwgS8DSyXC0qe8r20IS/jn+yh2U77PqpHNsZCAxtArMaTV4c8cIDN
KhWuuDXTpR76U9lNU04rh9zO9VqCb12cu99mFGXdfVDWxXniRHnrTedee/cWX+bGS49CuE0K82Il
lctKDrFO6QaeifGQbSn3oVys4BtwMFAX5vjgwQx9WJ61GVizZPvL+4VMvvkuqFig2Oy4XXdH1n1K
wzV9Sq+WFhyOpR9C3Vu8+gRz4DS8D76X+W1cT4e4KG3BZkXL+8mrmug8svguAK9bdN3jMvJzB7Nx
xM3kJj85QQA+sSeLHNApTLGdgjj5VupWsXlXY0BnMew7OoLC8uBjJksXmNv7xslKR6kyBfXg5WHS
AgOl58T0N/KIY6F9gMi4BGJXNhiqccUZkHp944y2nEOzI1fNw8qs9TV0Js6djb5teASh3MV17RPG
H3yHXXVpnbLyDoFw96dCmPaXGCJWZdaAGFUvJgrx0Z8Elw1vutrKGjVL87C1XvtjDejAPmUbzr/l
WgfBq/S8iVDBOVica0wi7N2++fWaa5JieKMKr/bBUrvwr2yS0kkhzfrqoVK2fpinCR5lGpPlp1vW
kQCBxEyPFHgTpSMLJvcqBK49tG21PfaFWJe3cZ3rOMdAYuxS3ysVzA1xNHfl1lTyI9kTd7nd1hC/
fq37Ly8a2uqyMglbuYeD//uwbStPLPE+ybc3AsaRr2SXn1rL+AfLqHzousU3MMVTcCsOS78t/SHc
vEKdh3aLtnsZN93LzgO633lKFR8xOXf+e9e30ZBVUNDbV6jEeIfrIAIYY3utlbWju4HPrWNCtiQ1
f6Zf4qtQUSRW/GyOWMm5ACa2zt1kedaDrNEgPNygxN+h8MINi4iQtmRVk2sOe2eP+qDXYN1zyxLe
L2+ZJyt1rKSb0mJbh/o4aNi0g/G98RNIJ7HOc7OP304HnfGovHb8G862eJrl6rG5h7TVzWZ3Z7Gz
cTatsqhOhheIeDa1orJKLjvOYe57E9SQSY6HpdYBe4so+bHBojVnEOVtvcZ1OL3JFtbse/KXRWTK
mXsKfdjuB8kUsDP/MYCnq9nC4N5NeJ/O5Urk97U2KlDAjiwWXnYcuuX7VFVjndLEDBUEjwFOnRjw
kqypVq/mKkY7YHbYPOpA+91Louf+H+nhPqlYCLyopm1pjecZnlCdSSvlC3HuT1waZGTBGflJtGf9
GNTn3Sr8/pDgbnWjkIriHsonYB6ou+QBC52wRm+WCKwQkmH45/lMHAevm0h9Dc0SmtsWSv/CIs72
NAg5bpnC8LDgBFWkXoRQVKDfFNXlUMa9e74pv/D/V9FSP0O54lcGaV78sZnYMeloIwt2dw5Hk8Wh
Mz7WRHWOaeXU5jf0LxQhwaFBkeJGSqeCnpSe9WZAed+Ha++dJ9WIH2GcUDlaYco/U9sXbc7MzQ9r
hL0Y4bKbZ1K1gJ4fRRsXf03Yjv/59UCzrRunpk/vghcft8fhccA0ZTlOyrNy2kmrOg710M0vwarV
2aG/M6CPMujTqmJiOoK9B+rEd4lcoK92f/NWlNKvA/P3cFo3bX0mct4xG1qHxDnh5T2oS4NH/JQ2
drU9x7AuIp9d06O0rotd41ViGFlAk2abgDOHOmimydl/evs2QCYm3cZwGkuWATaixbfMRJv9ulRb
9HsZKkdk5v/PR8cSiDxsCKvhwI12GvzJ3eSnPZrKgcmY5J/OKbCD7q2e1c6qtcPTGk+iPvArxVs5
WIPzlnQEjaTaneR0TMbBmzATinYQnsWDRmjIYQuP0GW+AOa3WYzQyLRMGvSF6u6gn3BFJEtsG4+x
qn370JR9uT8U2G4+GW9HikNxsv91UySvErH3cpK2ID2uCbcwF5SUGxTZDhLNCq95lbBslalRuwJv
Mg8ISy1zfG2CWFkXTzm9yIkE6tQDo2e5pMz7DPJeGzYH2LxN3SVNDP3sMprCVcfu2ucrhwAAcmkB
zOEr93v0vAbWN+5mlVedOzCpLK5q025V2xeuCxPn3ubJE7LP0lBeW78+J3UppjsffpPr4NweWKm2
8hCWtF6XAPVtnXmRBh+b+gLHInAUXAjwFOt8vNXcsMcTo0q2tOmrhDw1DiiUJJ7hpbc6Nn9yOSzq
cWhq+Ei0JVWcMpioL/pnsacM6jJMnYiW7NChR33tarJu74WOmIKsKSDPAQtu78gSTjseTBdpcQ2C
QbV5UhYxAEqwlfdJYjX71SIE8tpPmo2ocXah8PytYoN/KoelP3NM2R+929r/Be5OREV1U6iC5PQt
SeDSaXjerGJrsv/7a+VT6U3HYm267mvrJE382gT24zSXLfr3rWPd1ndHB3zV2qcxjdnb3tOIOJkL
TiEwC74OpJ+i2azemtqXznFeCrgs2pvlHipbV6fJ8aHtjFPy0+WEDueyIeK1ENf7s0oNDtAjDOe+
vpaQUVMm23LhH4oVLt4zWCHubSTqIz2zxhvXJusuZc7Sl2RvgiiDZmuGm2eHeV0bRP2Hko2g+Cwr
NjAuNZ5QnwP85J02895nPVx9Scu0aHncVWdZqWSYuIVaOOqjBVf57MxusFDTN4nCGodyPhT1hAUR
W+RiuLMgqN8G2ib/g2lwUs++tw3Rf+DuFTKBqIa8aQGEtoPUlQPGgxaRrrfU/XezjJNiz3ZiZ419
luJStALnuGlv/PriOdu0H9BxUqthzYv9X2gZfnBlCHpDqSHp173JeCniH5vRaEiSYx1XQUQ9bXf3
LKVq3kQ51L/KBR4Zr5a+RLDgJKths7MT/8FpOBAMBi6uppxv8XTcjZrdA1gBQgj6cWSLcFUhvp7J
nNx3+0gwXkQICAqpNkBTtPZKfTMp0AqYOJJ/enizNd1qUKjcaZ3V3O9N4+U7+e4riy7ucAgQvasL
s8Yy5bJks+BAFmF45/o39cFaUcsz5Bc7J1xQbTDlKujsTPa+GZ/6HXMIsDFy5tJeUdoGiebgvC49
9Toew+4ZNc/gv9gu9+lXqIw054VaHqeTvVbhm4iVG7FpJqCwN9xaqkd4D2odzDIgnDv5bsKqL0Zr
aQnMxdsayg6YpXU0yJv0PmGOOPrbWZTjZ6gp+z+kX0tG0NuZz/nu7dmSzNM7Uv+iyW+WWNWBy6x+
DHqJloe6s11xAWWB9W///1WMHUufG0yv81LWHmKDTRnxY1d7NaRNu7Fzl6hS4Llb18JjCduoy7bR
8tyk1k2cuUOBtcuE8cpPHyiDJwtxSJttxH50R6f1Oaoi/vP3oINAg6rH9nvYb/Vfe69EmSI6sb/7
KQqr+2IcyJmDvAvno7Mr9a7Hvf0vVnI0Oa5OQl/V0i4JuWbxgE+oV2HLaxacge8cZyr/tdYUVxne
0Rg5ssxovzIDoT+fwbtLrj1D1urGKLFE4Myc3xMlPesIOtE5lnDlnwVp1PuMkl7zBYQTHmJ/AIYc
fd9yD2PSlfqXiqb+jaj6BJGSmUp5JJ/aRVdQ1eGh7bGnx0VkGDAlsp0R/YAZkpnwPN9U9XWSkbul
osFr6+CVE+D9ADR5NQgBUBbtW/BviFZsfrFeHz7IcRsxJxnj/a0NleOknD0ezHWDneLVKEriITJz
SEgp8HDxMIwTEP80bFaUKxwt9a9l7Ww/W8W42A/Q786Q+x3WbblrFfIpnjp3A6mSnGLFtJj1JdRW
GB7GcdfDndgsWoaxGf2HsPCWPcfqaq4OZhOJnVPelJ1WcUAWzQBdk/exGs1hrpC43fDZ/drFkxMe
1311fFahBrXnnSXCEJ5vl5/WijwQiGDhmjcaBeBLUUcJBXtR4X1Bn/BWeD6CLy9BtrqC07BwUgyh
PibJGD3RhvRfEF7e+BhPjTjPtrvpcz/wqzHHkM2j4/crHmaDUk9W10T/QiPpEiBc4+4ID+8/jbS+
X5AFfZCyH4PABiNwjEIHtUVxGlQIIC6FD8JklVha/9d4ldlTgToEdlSrrTnQZSJ9mQwUiGonv86H
oVttHGNx8wrsUsQQHjYjU4ruhh7UVki/c4JuOa9J0pnpRCVkTd4FbYkCDDr/dWDZKMhm7U1/i50y
di9m5BmHwpHOelC3SZJRViw01kVZPy3T1o7vdYPe72qRwPd+E5WaNPZ3cw5BlacvxtnpG6q29R5n
WWztAdVMEeQWnevV9PComaMtc62nbfNT9BBJkFbg+8sVY6jxrQoCssR4kilB+xxQ/ojkVY+9CYkq
RX+xy3TVe/srbJegueM8C751sdSPOwY678k0hLiN7wFqd+QSzQf+/muR+TaIK0omO34G4/fnhyrk
4EnVWCV49S3h+tfUPpA8Dj2lOUu3ah52W9SopODyATbGCTlEPMj4jibdqw6VAwNy2MOyfdcrgdhH
FNGj/SSqlcrDLDn+7fZNPLVjYfFIdlT7bC5kc3RmElkgEEFif+xdO0/papHljB6+2B97bfT4J+jN
9rS43hqfaO4LJ5+LeU3QMFrJL6OagIEQv39QJVRFzp/IQyuYN6vXn25ZGeyntV5F66eTpMooRXq6
F165zbAH2Nxla1h7T8oKlt8cu3onM8brt9ydnf5HKUyD/mjC3/PcJfZW3qlmmWA8hzZ5dNQS+tle
xFDLGIFJ91wmc/fB7N1CSW91+UQRGKJDhcb3W+2R+PLWEjD+Bo798NuhehdF70VZCWbEd8a7h4ex
aeJjEZMzkUfGLj+kXfW4Rc5IjlAPyaJEJNdTUMttGl6hPpK00AQHoySdPMCnCVUr7UNc/ZRLLae8
iRP1XtQFRQHFQPCMOBYhl8P3e2mnIAkoFaVo02Uc/Olhaa3yC4CV0F27rnuMRRNFmQ3LZrrzfLPt
2dbXuDpimLf9B6rH4iaW/UZmi4DgzrFEwzzWGcJkvM0ikf3aLLJ3kattToVxutU+mqTxfi7sV7h3
a+zoO4Y2lzONU2U9ub7xzEsD+PVbxPtmZWqJmCoYM8vwWC9r9GlwjBaPW23ckglWdl/BbkVLvoVc
EmpsbZhK6qm382iPZoCfSorlLJakZ4W29MoLWLTojp0TivvQQ3kMJy45UuW+g/IbI93f1uYn1qmU
suTrJIP7IACZLZ5SPaqDqWKPv7O77s998mR4Qtevzy5DwG3cH4fnWFtulU9BwJMZI8L6wiUOWFSX
Xod0XFav9RiVZTYsS/CnDSMURy3RfB9O2zlvdWOtFiq5EHMfnRAtmw0RrcfRaufgK1pn+aeunfUT
jwy2z8Oey0ufZhkQLJGs6RJE5t+K1GQ5ueFgMbV1i3eVaAZ/1qj4hqOGxolQd9xoZ0i5hV1GsrMV
Am+6trrz1Z4hzippizsl7+ci0l02Tq748AvP2TONm4x1Mu2N8if7Z31p0UbBnRSR/ETB4/eoERwu
lFuHAZQxc8RzHcwlUa51on+vtqDa4OAUXwsbheVR7zrWKVht+VU0i42K1goc3KY82e6pJWDeaR6x
lVJlrUQORtr+bBEyIs2aHUnekN/jODPdfHXOAKQTVd6ZXFBDUb4UPNaIy2sLoGIauxhJix92eFwv
nnuuFsfuzoMTbE8hlIbIZsQ+UYp3yiZSjGbG8WYnEq1pGeyQLrYP8PocNYX1ilwKUUY5zeJjXeHo
unRlar3DKaHp0FfpGtEzC92MTLSKEEeW8k9YWfv7YR6jZOAXlsjp0D/0Ju0REc9pNRbqCPg/Qhgm
e+UzS6zl+ivBg+qP8IvoP/RA0b03BgDJjqavR6dTh8khTpZqzktvc91TxDV4j5La9XNEcMtlwS1n
fiRpq/mjB6uyHxFjBOvd1G9yeaocFb/Ad/ZdptbRfRYaD7K7tXfaXx2ibyRXvk12XGvp5ZEAw1Cn
zeLVV0Qm80AAfGt9whBW6I4RqmeuCjkpXN3Kl15Z0bfGOTf5g9jQm48C1bkPn6nFA4J5wEe1+Mnf
fo2BlTyUZfnISinRH27T11m8zr51bvZVGPSru+nugrnYtlM7OW17GFEX+lfIkOJ5ieH/j9vYKWB4
ryzs4zYJyH1rGBpiC7waOIip9c1G/yqPDBbhcdwrezveskjYEDEqXlGsLRCLDaRbl28xUpDXdVi2
r3Lq16cljEt1XIplgCAIx6Fgk9CGTW8C3wcJWC1vxEDQDe5LjfQvtaekx+xfUn0+dec34ze27pxz
ezsI62CQtTUPXrx3w2vQ1npLbUWzgHB/bZx0abblEA4MubcAnNpJwxlGG/dvdBdH1msjmBgVyMcy
vqV7Ioqzj6SluOxBLPN+X3YrpR5HCKRhY9+Wf2sWo0OabuCZe54LL+90Ry2EgFUuuuOBIxzzd7nj
uh0M39qN2Tkqej36WcjCOqBPvC4Vp8bQDB/O7ALrMKjCLurbrgFS8mFuT0TW9c25IPH6tSR7t7mO
fr109NRC36NxUZ87Jur3uyw9B8CqpqzZAyuRUFK73pyD7+nYyS2VRP5DvGi7O83Ooruz6mt7P3Qz
nTBIE0Bw6pCKxIHN9tx5CJBxs2DsNQizeqf5ZijyWS4aHT3lTo32BSl+Rc4qSsvqPpAWnFAVVYIn
Ifa2h7bDxy1HiNbldh32PeNurPgochu//GlH76PWtr8kroJV5omAD9fcjellUiVCzFH66iFRnBZp
ae1VmCIcHYuneHVqBEPF7ifPVULMTd4s5BI8RCuzUEZ4R+JdZlm2He1GKNdDtYVMow3ipSt0c9+f
mGCXl2Dx0aeVPgvXqVPE7nihbE0zo1rf/xdHAFuI7ueZQm6SuMsC1EzFMSDQCN2JtHvnsoBOkPoQ
U0lWksDex1o2f6MIniwnLI2XNxqm5acFzO5RDRn4UlSY5X7skZqRSKcEXlaNs8oPt650dWwbz3bw
WeRwza1KBRDTw6o5abqSdPhQqPjToJygIU/CCvRDbEj7NboB5okeYW6NPBfIrFjg/6vYbg77WrRB
poN9fcLlQW052+n1mBmz7BAE69zJhw7ySKV14or+0BhiYVPDdd94r5t9O0C+osWYrdA6rVS19TgR
lFMdK+PfNAabLh79bVWg05aqinSw9foDi+vxRffjzNhI0GmdKaT3AZQlizJp0Db1lnnN0pqL5mkG
zG334mfAn3z2vGh+ayeyovKOCwFjGK0IjUcZjerOAyl5AMla8BT1bw4LLkfH06hNI45xpSJs/Pd6
YwUH9eOYlZtti8Ntjx/alKr5HbE04OWhmnWDkbMrGMeXjbycuCd0Nq39HvFs4lMUEBkOBSP2iihq
QIOzYDfTijdrraPxshSBfe3cJQZac9hknNA9gh0EvRfe2xFLWOw2aPFKZvsEwxZ10/3WrBEvNSjV
d1PYfXgEgOb/ioZDNQOcmN9m+o4i9eakfgJQCOK83gKveYoCtbzpzrO3H8KrSvcyEz2ZfHdruF3k
5I0WZH1R2X93mLLxsRuxxDqgfvexvHcaOZ8Kd2tOLmJ98Z9DPlX4z1b21qcIAzBIFe7kkBgeD/Yz
kQgAdcpMwZsZvbb9DBmTR+DYerw96ub2yKi9BXq3xvjEp/T2M5sQy5302jI8h550EdlGps0dELEt
Z0u3lXBP+DNeStacNr7PCNteANr9LMuO2mKhrP/Xlb79F89BxEf484ZPBTtMQO17yQajAGpKTosG
1s4WPGhmaFq5ICO3hf8D9MwZc4Wd+gYNuwZ/k1mxToJsEvW0gyD6a1bK/lWMYxI+jHI1yw/NQfeT
Y8QkBz/Eti5DzVEqSJ02/GYzBph21MFYP65MrGUunEHuGZHfVsxtafTZV9BFKKKqJjx0wwDu0U3K
fhsrOM4THwYlJAOL+iGRBE8H0Fx3yl3SmETOICD/m1hXFP+ssOj+Nh0KjpOYIm8+9AQGvwY1bJsY
DfO/B2wSzFDN1f5p81gTGFwT4ZwliTFPApnvfsfbPajPeosQcaV67ddfwCTDfPIhyDcGVH8mipDF
nvlDLqUrXmcV4Km/BCHaet8k7e+i9Z2rN2ogoiaicT20Mc7wRalBk53ddvZ7JIjSZMLI5XWOOhY9
ODv1XeevHeb8VotEEsaQd3VMfCqyt0hqz7jM4XMVyg0pu1XGD5PXz/HtgZlheuzQiCYrvTGpfrZi
L0VKC0kaA+yNg79Qzd3AC6q8r5EUjpd5jQa07FPIQFDEHX0oYVkjbbJqd32wfDZU0nhxxp2OxaO3
4EO4zxvs0nxaa3t75+Ua17MQs7BPJQffGaYMIdU8zO4DNqfO/r1CHxQ5FxmhqI87NVqnZVHXpMHY
5OBEzEOXjVVDH8UPsbbp1m8uajHhGPN79gkhfHKJuCpOKyydf1VbGx+lWF3n6GKV+lezrf4A1IQY
ewMBygNxY3q4vDakcaT/X4rFWoE198u/2Y7NRzMiZU2dcanffPyu9MGW0/hk7f7en7pQAv91lm5x
4w1KMDrP8KKT4o1e4EAWfb9ljeMH3XcXTQMYpDMU/wBZGpZL3GFtjsPExkjW1DxkdDhN+bOSNiQa
PatOsrYz4C0iAnfOyh7Byp3ewYmWdgKl3RxhQzMocHnmQtHKs4DL8p5HS5snlizYLtNzuN9LZnSO
ZHuuOLUnu5pTw5b1/yg7jx7JkTRN/5XBnItYI43CuNjZA52uQ8uMuBAZGRHUNGr16/fxnctUdqEa
BfSp0Z0eLmj2fa9kWrNLzJQpaKJ7M4+YPHDbcSCoxhIPCCPmIjS5nb3rsW6r5rjQYIm1zOYnuWW/
mm+ZSbM8yFJwYxZr3Ihgv+Qco+Hy5RCivxV2SHKbZ4V5H49PKmNkPpl5wqIkJyM619yXRyHd4bXu
Ijg5SesIPv6sRIDWK06KXWRY4nVqGdGCMmuGRwdX3h1OePCTaoyKN6MfoycBhAwOt/S53jRNG3+C
7bFN5T0xJM+CmeCXkKCrQHdM8lCuxXLXrMvIjz7HHLNXohJumHM33QO7OMDbA/bdvVKR87zIrDKe
/UxGjMOlp161rtcfmrkRlcWaMnWNzkxoh6gIWDZGgbSwNcvupuCHWmy9GAske9nkpldx3C1wRvxN
gBIUlp5ASRyxswclhufCKb34KIo+vnw/ZYJlJJklAyyTHaSIIylxbrz0ETAySg+kSiRv2GPEDA5X
tfCHDpalHWdEVd1WpXBu6M5J0Y8SVfhU5pXxg6+mWjbI5MpnfeF0N1rG3tdITfK3bgXj/SBr6YT9
qtric6j6zLmcoNakIY1r8dxalPCd0Dav1SP8uxNz8vQK7CYjnuqz5cmEqYvchvE3S0wGtVxYG+LI
RgRZi0Fj/Kjy/Bx5o5wfkN7K09CS1khwHMqCQ1XVRnOwOoB4plc12DtQhBTF+IRiCCo182GkW/uj
F7LgniEti0i3ZOrvCEDC5ZlhS3/qUiF+yS5eTl1s5oCaBdw5EsF1vsP6W98jV4s1sAb5Mvd2YjfP
qbaMl6EsWrkZmDtuzU4Y0aHuDOMajWfUP1sVvruQoNLxQO89ILZRjtkDU6Js+Pri0QoweIuzarSH
LNfnFxRYoE9EBjizOHjl4Om9TOOl2dtLM87bOBuQh6q6d7I7n57S9E1qv/VvAQbm8bptGS7Denb3
vkGaRz9Y7/aaWY/QOqJj5u4WZ59EwkoPHcYGfSG7rG9KNSIw1Drr74HH8uSAqDG9zZd1TO4AH1QS
pKs7fZHvz/GU4FafjYCYvnTY2anpaXC6Kl03XeRxQ1cV7rBNbae2t19mgKaDUzpevS0Wae/LnrL0
XRLTp/FmER2ZEJKVtXDOGdox8C2ggHBYFC5vFA6siOEy6SQ/FvXQfHF0x0+r7I1xaxYZVFUtO3wy
Ge3M3wZT+BnZ/DKdtcfWu7HTiZC3wVzldrJqJw+bUmVqtxIBiZtiBrEvcj5XGlO4gR1nKUdo3tLE
6GpGpjziVE9f0ZCoHJOlgitkAIqaJ2Mxqg88G9A/NcAowQDLUEuMIi0+z1RrfS7ixiSlqafQcD91
eLVfSOueeqgwMGy4e526DPGOzaBcLMiDSpv2FAR3/a8Y9HxmZa9y9OWYloHHLQNxIh4DJLmNafGn
tLNKdxQT1A7K69GPwcoEPi3G0eEHxGLxLrkETH5gLNSIkLN45zTE4l4UAt4TNERyM2PKSYKqaGy9
V06N+HZ0Vwn1rWr7ymQy/7YqbzF3q4JfCBqCYn51rPfJEXIu/7JSB1ViPI7jB4dIPaOxZwzdYZPT
P1Mz9RQ+Fw6dAI+b1QbLiiE2LNgLcfI4VQSxbPveOzbZklyQtFQmTFKpPzwPz3QL3uptMga+cxT3
ikq01m5/MQqgIdOT7fikXFS6OkqUEg8VJfU8lMU8O+CUuf4eB6He7AHLA8FIkLpWPPPc+4bNzVh3
Xa327SKQtMZuNX9Aa2fNAfGce4P/PF1u1x7pyYFlHoKR0Pl1wEXZi098Z4Bj+BTiUynwkiCENIti
MydyNrcYWDFler2rziboW7ErVh+rIQkEaPxsU1lf9Wp6r0NbDzfwtEDklarG557nuOQpd8szZhjE
btWASyorJZyFWPL0duqkLXZLF9scJXGL0j5B3H0yHG6ckLaw9paE8PpDpab9vdRNfl4X/ADQZbaG
0cP0+E2xm3yS7KWwpdQeGbvU6ynfykdQRktWaxmOA/nf6BVjxDf8gey2SCbWO57q9heKR+L/uwom
6pCbtXtgACBIodIGbiSjq9AhkhaZhUkjLefNZ40awix2KmtjV36yHGS/WuNxKvLqVDkiTTaxUXn2
Ae5bl5uYqEHiI7RYux8ObRjmETk5vDvpBiXiJQRzHVIQfvjB5FXzFVte6p9MVqTuekSCfK9nu3RJ
IihT7nPFbLtVgki+IMvG5VpOFwjGzCbfC6fOtvlHDK/K39MVH8seYJyfucpNo30gk8jWGzvK/HNi
GBfALXKzW4c+xS+BiETwf0+9s0hU/M4m4K+BN0WFeySqrSrOdQGa/WCmjZEeq7VN1zBC0Y/AtapM
ICJsLl6W1fldm0+ZGQDT6PfS96Gd7KqCRZxMGgi3fWyOSZjjNr/BBIpdkbXSxqztTvMVHku4d4/B
wwpqqxyQpA4ewZRdXtpzaJlz7nBpUla6qbthvLKiLv20VG/rNy+ZzZ8zvFCVhaJsomqL9yi5UcBb
xX7Si4+qjwIEf9NzUN8ixpDWL56nMjqXibZuOCcTDmftTP2V5kDA0Fjw/syrAmhNnnKCqLKjAyd4
OyX9+NNDjfQp2CUferIV7e28Zt0P1aXxuE3svpoeKgTfYYLtFtd+Q+tipQbPP1GWGR+ELidYz7hN
tqlFVnDooaiOdzKyVXkEc60aWrd9Tl/+/nZm3Jry58HvRH9b5Gl29vjtLPBWDVhDNFJ7sR8AgQmM
KvJiY6Kox5NHIPyLOV2EjyjR/edK4eMN3Mlr3uMxsS8cdEbpmHapwdv4sMhpYDt5/FNXUDKoJ8A+
6dOArgi5VOZHnbk8X2mGHTMwONfaY5RF4w+HefUuNgvN9GBb06djttPTnFG+wZA5yJ2PRes9a9Ou
DBGPGQdRdflP1fYs5Lms+gA2yyJDHemyDBNI7HEX2WmiQ8qbxQ8UT/qn4WTdmV9Ew42YZN5DWaci
OlsUH5yJNZnlMVakce9QzmKJJCZoeCANuV5DjHsYUmryRKIz2xOSG6+E8A8WiIcuaC13kOxB2nmD
lPOTg8nPnisw98oXYKRuvIqR5xU7l6LRkbhHUX0zuDuSogLfEtxSFqnzuB2UfWjZgLDRdY3GEmLN
sbXJsotaTaeZWV6RPjdOu9zvJQxuVej7EhYSaMjMFLL+OXLW6ypjhGaeGVx5rBrL10wtVh7tFgeg
Yjt5prUjs0uxF8NBII6LymaTY/eltTPvF1yei2Ucp4kBZTv10FOBAB9BUUBhBUET46TZtkhKas/9
eBGEWxa3DUnSnYecKsIGhj4zu6VUFi5LZnNLFM000pRW0tC5I5d75a4tyH0JiJxr36epK56irlrK
U7FUy22XR8MNczBkpbStBdlkZzdXEbpRLNZG1DGES2O4tXD6W/iqnPHcVdpfX3D/rzee6OuE1d9C
Oc0w2wK4rQojOY/Ew+wRhLQz3JUsYD4V5RHxwil0yhS3/d7py2LaGVCNXLYI6bItOQblLZ2/PLRc
ffYDu7JdHaKaVBMyuJrqR1tE3nk1Oe4DBtvypZFZeT0Su6zDuIj6HVuYwsgGyHNk0EXBlGtNkj7t
ZWrnMIa7LLjahbb2vGb9rLWNaqJenSbs0yi6IdCkj6+ACp0k27Sl8Hlbzfhi5LFzqjF586lCoe3n
YrHHbYeIcAg0cCnAfOpZ5ac1UTBwHjIMb2NgpPasXwsiVn6VjUQ9ZvTmbOFpJ/J+Gm1nDiottbdj
pGP4yQgRyAOyCRvosnxBlwhBb8bbcozEWZvuxSqE0S9DUG9IZAgX1eMmn5Gd44GzbFDanqTBoK3n
xQm9CwwDMGNH+Ofwqa9BgxKpvzEWtCK3de65H3VfSzT6DAjtdrVnX7xyw9XqNFO8t0Kdc/gGyaxb
7GGza6CHcLL15ObwMVVgTGNv7OqGiTDsRcMJXqHp3Ai8/fHGR76IfZi7cTOnarwBL/d5sBrmul2b
41O9JJjP8oycinJxwIEGyWGatZ+RO/TxM8rRpNs5/I6iTa8b0oUU7Bbm/nxocd5iIEzuhsiqH5AR
jfhh2QXVhqwO/5c9DSo/ejoZP8t5Sa4HNbqE+tSlc2tIx7F+5uQgoY5OUKoENezGEF6GdpaCJMd4
2I6LO5EYMF1cZEvs3ruCKgAudaMGCLWGrrsvc9zzvFiFbUy5c9ptVdrYD9HFCsvELexyyw5r407u
kGbgYEq0uEdcgTRuFLG+ufiOjnOJ1ANopQThKNsEe1Pjp03H6l156Z6xCV+DdJdHtyYf9X2JcYCN
o6/Ku0XbSXVMoqStviYD1D/AQgG5r+GpuwP6XO8aPXsPM9ZYeBt8YDVgoMjnyS+RDt7D/jPYtNZA
7o9LIM9r6+EeCeTiLE9g4fZ9O7TzRwoL+uZGay1vZJ6thNmwAQPO1FXJFOAV32YcL18CDicK+nXo
HnP+oAsqAvsb5gnuRHaxVPzotBdZMqCiRfFoZrzbEcqsLn2I0l47iPaZk6BviTveZERmwEiAZGzN
mPKgBNFuv8M5JE7x6pqp3nNmtMmJo+TSCIeI2d1a6Ai5NYVcP9AUjWtIAbNSpzwHgtzYdjufm5L7
a5tbedwQTmVp+egWTdKeVBUNPzXMB14oAlVeLo7WlCiFdL7hRGTe8lIu512blMDObce2TtoGOost
aqukfE+MmjN3EFnrH7NuMu+ThdjFg8lzEwfxko83xuAvw8YneoElw+mY/LumHcYNez3WUTiBCeum
SfgwWn9dfZkJkYNB6edOv5UVXVVEecf4wngnEfCX5cZXPaKvNw9CA1IgTUget3sv8cOYrJR0k+XZ
fKdpDHg1ymXtnnrJL4RfKU88qtC6HJ5Z4LPh1XORpmOBXftng5ieV6Cei3e/SfRdFOe8G2jS4Ypk
joYSHarK6sCveueRXEIyCKY0W7kVWO7RQ2I8UBs/E+rWN/sWA/iM2neEN0h1d2V7UqHUMOP+Tkae
2+5MMipeKaN0f/JxS+dgR6tgYe/wre5Em8/uAYltdjJpH9Ub2TkmoBngAMFQPWrfzUrNPAQ4a6+6
9ouZdXjUin92cd1FnRu9TFc6jpvuNKWRB4OmiInZACIpoBGQByyw/DdARHD0eocPAJfQSPdUusEC
MuDiysU6hUywRHcki8XTtoxxZId5lyDQHdoYCQBQKiNrTWwyWgHy0sztjB9oj9qicbcGVj6GAlA+
EWKwtMpgrWzM5FJb4r7pIpzYHJF6i/c1MTbDgEZhk3brauEjUll7mCaX8yUrdJz9KtmtejJ3qJwN
xmWq35Jl9fUBbZ/tBqJv4qfUHePnERM83KXj9842Tqv2J1AVn5dK8u6tK4SAHcJU4gX4iNoraHlY
gb5dCOKy5JyoPd7C5lc+EFNNmIdaomBIK3wfEU7RZTfocbpf6ZiNAlGh2CXzpMwfSZVZzT3x7BjS
Ipev4VREozUVnGviEm9M+lyBLslwTgp3cH1KC48IgoppvtuztWePS8fxvonRsPX8A0DJWw8r/7Qr
KkJXApUSBhfKxI8eh1Jk5q2pS/eIGmBIN+TsxDsSmPPisFRJn54R3XGhdShZxckn1FYHMGc9/gyf
/EBESe4eNrJtr0wC1syNakf91E22/2RiorZ3LQ/OxfSujf1Qp0285+d5OeUHo+WUHup8B6s7oB6a
Le+1c0tkht1sIGAabZ5Jf7Ds/dQM6DWK1CrVftTd4IYTltLdha7F54L99IJQ2kChGBxFvZv7ST0Y
rUb0kdpVX4Q+Wv23heQuLyzQCj+gRIdtinAcI0WnurENhtpySgJREjTMc9vi6TFgSnxEptiyGL9S
FrXZQUGIvWgml+0iJkwas8mCnji2z5E79XnWK1kDCJCs5nbitW7MFf/ElvAMI+Z1i+6wYJkyzkC0
0t3MuNAnpLm5c4wwqA5hUSUAppwckx/gXvv/Z3Cj0rsyswA+G9ipwIRrjM7TMlRiNxQWmQjk40j7
q/NsdaOavp2g40nPQTOXdbUZ4F72xCaN/OGeL28sIDMq/eHTA/yjRtDjnTwZZeJg+mLxGZstq7qS
87C6PG2O9Y69y3vhhs/N7YDik203Nf0PszXMR8IB2H47PYFzlCh7W4yLn37TrdamJE5mOK1RbMZ7
QGz/q3brOjmaUsQEnwPCG5tJDvW6bSggmq8InZBpyEDFHFzqsX1d28hOgtZQGgOzkZgIWJTDzJ6j
wRiPplv2PD5+Uc47qTERhHUMur91HVI9yNujeBf2PzK8R5IaMF+4Merb3Qq0CKjnzPbRBAKuIWJs
gtccshRPA43fzoa8MXIO5rmbKfUTtuIIQbB4nzVzZsNHD+DcCTLhs1QY28mD5RENMxgjgvssY/5J
wkr0LF2jSg+4yawPyCKCORnPJmI4B8vaLmBv5sZVXafhuRzMw/mYkzeX4JPhLhcjhVPOeMmgRjjM
wOeh964CIoCrbxt7lz55DrPZJiu5+re0fXmXFL8EnybPlc/ST/7I8MywxbekKWxcQ3vxzOxNNG43
I1qrCUSJk7W8kz6VkPuZKZhfOLhA+UBGpwarXG2whJxj4YdRoDk/II/tyJMsPQBF2kcqdNiV5UZ4
jT3Blz6ZfNS3RQs1cWQwoTmdbWrOT4h2xKUxesyJHnWKROHrVQQnYMqG/lvLhpucw2Jdz14xVHhF
yrVQN1hn++oGANp98xoouSeDFBi1XcDteEEDWRfBFmuNNUoW2bp3caiClQ1p3Hz4yB5PJeat5QqZ
m1j3csI3vB9V24638KnR7aDd/ENUfZc+IAJHt8hvcAGixGnMFtFIakzEMDreuwTyz0445tIs7MqY
iSLnC9QYPC2kYE2ne+OUWJF4yRfqOw/5MGdPQvdEHIxaT9gI8hifkFJpceaDGe/8Tut0y/Wjy4+s
Y+bZdka6NvvBSZdr9OREjy9m6/5IcuSFM883j23cdgkSWC+eb6uLuhIESj0I4qmw+1oy2zWg/ROU
CwTCQxW7iC/wEeTDVe7L2dsJo6z2q2ADwqMrGiIp+DbOplmPzYY8NN/djpk9qt1Ilip6fYe0fmwX
2VAdJ6naN9I/aygKCX91qGaSIbdTx2JzyAiF2C6Z3+tb3+mrH0665q+KyEB2IDNanpY1y/SVNSOn
2zLWKGsbW+iXw3he4yjs1YIKMyGQiWcjRqsFsmzCFLEIwu/PykJGWFJWnRAftJ5nAoSGvfbj3N7w
+eUj3t545seq2+qhMLLJeEZeTPuun9HVduXRiRltUR8nPpyZYEkyp6kqDuxweXvdGU13J2ZZj9ux
n8YUlUKWOFuT+MsfOcqsdOd1fj/sIVcSym19Fq65tlB5QJKUXISrkY3bwW/qKyl1bZMj463Fvotm
i6fYQcXL3mGUw8/en1Ff1Q4ZgFjQfbVfkTMmAfuExT65mqUk/DHv9evMnYTcwzT6MsAgVMGegcnP
uKzsrCT2whvqAEmrnO+YB616QyYkQK7KtXOyMgTex7HVU3qs+S6ACZC+1lcoQadpu6Jius7VGDu3
U5/7+fU0pzNkdN7Ne+Sj6edkGJ6gtCvjSzOt1TqCnhH2ZLnV5QHvDOe7SsZmvoH79dpdV5Sdf5oN
nICQBxMmcKi1Pt6axH0ShNXZ4sXQzgASsro917+3APaQm5NhG3VThVvBKS8eNYNqItVXgrzAFTYS
5M2Kzduu9uOJnDLXc7Y1Od8cCT1T186swYxILCKYb5XG9Ilaw/nOdYv/WpUZtmOp9XKN7y35ZAqp
y4vtvQ/9aUb/dznLQ1afGVY2meMH3Wbgu4g3QARFK2QGyVa1X+SVpR8sWRBIEfPe3gMDSK5wi3WU
b6M+G2jl6IvhMZ00e12fyOg+b0z9OfX4j0lywFi4zc2O6tekXAE1TGWSCe+BdvpkOVjEbCkODS4i
7A0vSdlodYpiPbys1bo+EqJB/gLT+BdmKc3h49FvTAhD5x9kh3qLsJ51eRJ541zEDAuKQJdf130n
k+xApVZ8x9oEAeX2GOdPhdOxJ11Sx/SGeDBiFOzWNLJA9aPpHes+bz+HZsIiabXY6smjbfAuKdCH
5SBwI9QvdUEI7e5SEPbTyed+OFU8u3vcylF/nvsq/wZR7ATiMnrPHGQaPfGjeFC+/RG3FEgeSl+e
35jBe1SlbLaE0mk/aGVU7v3Mj6mJKgFCTnOWFSak32qB2zo4FVDN1PkNWWVxcUNIDUexHnOmXFcC
+YZNwcp4WWLH6KQExOJWWKunt6L1yax1Knx0gU2cLPpM3O39jeZJe7dbv/9sPB1dEfwjUDVPPXqQ
rm7MS448mw2zvZuv21Ul5j050EifWr+o71FHQHF3fM2HjigwCHx2xHeB/j0PkfES7ExyLPHra1Sb
+dbIpfvNl9Wam4oM7uRop7MFWlMTg7iJnCJ3zlx1Q7wnj8hO9rgo+Qr4X44HlVUFN5Mjve4qQhLd
QcsvET/BrlKvCTNKe4gFMdZmVRlfjojy9bBWQ2rt5mxY9cVNU96jeAWLtSej/ylICJLINPr1uyyJ
2bsmvqWVu2QU/S+C7JMv9pn5JkXaeG9PGttfVZj1S65M+cyh59+kQ9n/8PFJDtvY8BUW+dLGrTVZ
rzGD5IuzrtMUxOQg9Kxpa0a7OTnYxxxVE4q4VNhc52LpuzBnz8DVrhSq/74eiGWO7Mi5LZDZGxyh
2fCLfRn2sphS82eKRvN9HKT3JuqRvggzI+yIZTt2HgtrQBil6fDlmsrd6Uw+lis3BcCEFm9QYmV0
1DpW07YE9rI3GebldgfKZTyuUbq+W6Jt25CCaucNmJyfOaVEbEoEz7Z3CzkGRBgQ2AL1jRzp1o4B
wgOGGItRqTLTG6NBjxn4faynrW+4BcgZXFDYtakaINRhIJCrWtOXvWTFHeW+ESpnrjCSqiK7QzgX
0bi8cbxpzq7I4hTP/chcYIxFRJHsOANdCgXPNjleZWwiX/rujVp9k9TNzhFvLj6He9Q7SbLJkaNS
QFrRIk8WVjQcYESw8VeNoV5pUvXM0GAG3AFmkkU0FCNhI5Q8zcmu4sZDN4AWb4M7qs22eMLAMZ2S
KLYH5PYCrxxpIrjP6gHmer5QERUkL1aLAn/RtFpmv0+QFVwSAbqCnSuFAw46B26Q5DDEYyfiC629
pMC1ue28jMAH5DmGtS/MmX6lCABSog6v3fJlcInOQtPMa9+3bneJzi35i5am7T/jlAAdiLvJrE/M
Uvoqm3qTgI15qr8W1xBXFhgNUD4E+bXMrXrYqcVHWZ3zwMorYMI1Cx1Z+5y6khv7xlyQTGzXMjXK
XV0M6pXdgFo20RK3GEAscZemy0qEX5O1PWExTIDTrlQrY3cklW4v3HKchs6EoyG0M+tC8xpO9Ly4
S/HdV0zp347JvLcjidQczmVDwE1AyB8Z+WMDixjY2ardbUVt5ATHAHQSJKntPE9JreEblAW2nzUp
FnL4oPpzcddyJp0x76Ywxew6BqSRNQ499Jb7VaLxO7dLJ74vwqI4MEd2Ak4f0IdgIF3w4jlCsk8k
7OI/mmU85neToYbknHa1i5EPEz+PY4vptdE6wxbVxv2+pPaVQFHbL9g/jXX9SIF0CL/TrbnTsdvb
QDrKRh/YE6R8HTXk6AS0t3fFYfIcEC38aKINot5wHlPigj97l0xkIlz86Tb32yjeOLLjhI1Snt+d
kyBV2BWtszjBImt9Q9ou/L1BPgv5sbN4dTvZffTEkKOosRhD98odxVdGm1Fxw22rbzAzUd3dRcIc
tkYbCYTSBQZF3kCcgX+S0n1SU589EX8CH0VkXvtc2w0FndiBxl8kdDU6GClo/GptLaKQ2AmIDBLP
1F1fuAnTAactWXaNnX37PIKk/1pjButkT+7VxACMRykZvF8lEbYjeVNk5wQFq6AXkMLEIVAVYppw
3Lf46Xxo19PaMG6wes1MBmTzuJ9uh8S7y9o22lhFxO2hZetdoz7H4IISyX9FU54crDYljactJ6zI
mUMg95bvA0kIgeU9gp1ZeReaLUFtYcomr25FWVu/NJqA+ugTGFmSUd6JT5o9DLlZ4kpiGa3cPtsL
1Oo3tprLfu9b0TpuihZuc7vQpCP2qO6WG1fNA7aVOTbnsMyd+mcRx+lbhJDx2Xb9maC3ueVh+qTN
UJR7sp+GLnBLEQvENsNwn9IXER2yNs/TI1oHZmpEdv1R2dokRAr5+OtcpepVEa3P/DKOM7KXciRl
2lzHn2kpmdbXvkO9V9isnAginadV2R5gJrFc2BAdqlbgYPo8uTUM03k2/AIvsJHbxaXNE4x7IMHA
RStRti56YiCnyxhAv7N+dPqVQ7GucdrBdnZjt3PHynkb4trFXm6t8sldERTSmBCLbQZPjVKDbA0L
7tlmO+UZShzyRjFahMiRPUyXNf7AQECIpltz8YCZ7JHI2yAuOVrDBAxsO5HPNHDawNRvRg/R9w06
kJ68Mkggkq0FJggr3fBafrMVw5QXTzFJIxEx1zPkI9pJf9ySt4vvIHLzGTouUkt54EJO4xA4xC4O
UqKm29bWKD/I/m3TQy0SxNiJ18sr0uzHPBxQ8HO62/RB8GMz5A+zjd2niN1WbWVprgUSJextofTQ
coSodhhTcTDqq5m6lJcSPcTHoFujgvpT9nPZLSMpGXivgSfi2vxB9nzxoMZ24e2j8rr2iaJo6VE+
58VyaoR7KdEBhP+uOFsXFG86UYQpjjWYOxHY9Gp4an4ux2H+0ayI3Q2V5UiQu3U8t+kMxixtkZKF
i777uUCHZ51nOgjwhTFjXWIFsFnt6WRq78zR4gcyIal7WmqpqSvUfEpohrAvE9I4oaciWxwLhouS
09ghMCJXqqcE8ZH4udh6d9wOzHyi+usm4RT/ZZuxtezcjHDqawN3CVjx4quM45WEd8DAUqo7u0iw
HwwYOJrtaiXYKrNkkUsYI8E8cqMMBYGkGuV0Z9jOw1A6AzdZweVU4yEdgtRqjJx50m1P7pj6fphV
iceQQkKM3HpzP76v3iJfzGSprLCDlaWja2wUP+uYQruQT3oBPa4w1UhkR+V5cYQUgCx+1L8lE/bt
K+aV5YR/2ep3rQTTjzkSsNhD35MHjp1X36H9ZEWFuk2eR7pCUXwPscxC6CAFMB+BeYSsVPkPg7yP
ZkNk5eLtajjeH1XSuTPhM8Z8+qNhMWEbgmXyCodbRmiCOsa2IcT8jybxp6mpCppolCzFVUuPyIc0
kwwUuBRwJ2OEN4Fo7kb+intMp9jQkK+RUzDFD7UDo0OrSwbcV5VkNADDiB6hy0Au4DvQ+KDumjap
hmuobIsZXrdx9GQOs1hDK13tI16jtMRp0yRV8Ic/SblUzHYh2prsDK/gkxvOTz3f/WHWIBY1AGGY
eJH7CVfXP1cySy8DFDIsgTP59Y91xcwoRon71+2siLFWIFY0ULeChdSlu/sD82TvCy8qttq1ErkR
XJ4nkVPCc8jQMC//phbqL/qMrEuvGv+KJwiquHQO/Y9mLFPEhLvIut+gSVpImnIQuezmqZ/lYR7i
4mpFY/e+RPlyVAAH4X/+x//6v//n1/y/4y9999+VoP9RDeWdTkG+/us//6piyIb7Zpi3beGbv3Ud
Tsw0Hmcdqw/uDqRLRNIC5/nnv3+Vv6pNIirPRtSIwsRXv1UAxtnSUhnE9mRYkKukMH4bQ9/esGfM
p79/pUuH1p+KTzknUJ3bQrL7OHygf/4wpyyJNZlaVMq2Rnqe1sHac5lOG9ugF8Ip5c/WnQg4p2Dj
3DnDr79/8cvb+O3FL9+h6dlUvbqw0n9+8SYZ4xwfPt0RVZsda5HSV0lUx66LexyC9piQwZMX279/
0X/5bGH9YP54OYGgzvJ/+wbXpZ76xEH1tnZD/SIkwdhV3Ri3xOGn/7RTkTfmO7ZUknwf+st++xoh
y+aefgMMZnXd7SrPr0Ksqn04R7Qq/dN3ZZtgKqbj2SQTuuK3ki87ssaaDHzCJj33sfWz4nqWzbdd
juXNP38hdkmbFnqTj1H8VspWmK6DsIm0AHJyu2AGEbi1OFV3cOC4M//+tf6lAI43YytKIH169hRW
3T//PnDYUrhS+vbGI22ULOnFCnKpISxQCQcUYoz/9OG+vJ5/+bo4Vyy8cn9+vazuY4LOeL0WNf6e
zEdjaw9ref+P3xW9npYPSSGANuzfvqqyiVduc8XASR3ZJtKZv8MwSjJuLwg/kZP7b3oR//UHT7S2
h7fXtzwYod8fcdPAB1sKNHiFGLqN5biQuQ3xRPak1pd//NZwV1oOv3ePz9D+7QsbL9BAmVI3sVaF
+5zVA4SDV9vfPQGFe/SqyT89Jz2b5nO0fMADPGDW5a3/j6vAoA+ACxIVnUEY72GNNRM5EqoNt/e/
62P8i0+RnwUVdkQ02bhjfvvWyDjoL8YFAmfIAT1Q6MITADqzwbs2/JuCyb9+KZJoL//x+eX/+V1Z
Ec4UPESXZ9luAsNKxTFCQNgamf1vDqi/eMAkZwZnIVJbTv/fvq/a+n+cncey3LYShp+IVcxhO8NJ
J8iSJVlhw7J8ZeYcQPLp7wetRA5rWMdeuaQqYQACjUb3HwAZjhFTacAxwNDlgS3CMblElkBxba6T
t0cpxvNU07Ytj6VcxV68PkQ2eGzFAhfkyyiM0DfxDLt0bfLv4524uYa6ZyA14qoOF/ZyDSH5453j
QAxPG9rycx8Gp6bEoD4Zw+a/TMqATqmyhLZlrIYKSelNLR6JUkJHJw+lgJsVQLtA+MHZcY28v63x
d0bWk74aAEU8bZezAkoO6CZAUhgtnAIws0A15xySj9OQxy70X9E0wPU6XaELMoNLfpo8gwfvf1ha
V3U9U3Ndw10btJc83otmROdBD5QaDyTY5hQrm6vqimQnIP/6t5YZAvxlFRMLW6X7q2ur9EQN866k
IWYci7mIvioNHZxDN2JtVIEy+0ONsvR93DTmM82x9gUzPPUPrtz5RKvdvQHFcX5OaTX8BJZduLzv
wWbR3U+vSaxR3FWgv+xcWPJkPvq5q++jKMBUU9s1jin9irCI6MAGI9YHGF2ckGtXj/nUxWgNIxTy
+Jv8yjsfjawvdwbKKFBcBCO3iDcCeEBZLnf/sCmcHWvNHp49CQmgSPBv0BjNixrn0bXug51fsXXo
CP58L1sGLlf+/W/hGPKQmRige2D6oS0ZxGiMt8D9b4iE1ztDyUN1N18EFDjhwIBte3XoKLkkPdQ9
8xh03y0wmheaMgVtXXRkK0SEHq/u1mCGNBYF6QH9QV/lPF6VdqbUv6XtWITasdTM6kVxkuZiiTGj
Fm/COtuZn7a1li6VAjIS3Xb0tZuxB8eaLAIPTgRcWrR98SIAgR1UN4d0/Tbh9gUYRbfPyAWK9xU3
BR0uPAFOlEaSz4ru2c8TqO/ahz+jnmuK5ZfHayKvhtUHgFSsIZ/iUuvjCll+60Iuf4mEFqg4iJVu
Dd7epPV2ejzKxipwLXkktFxQuqqutnUwj3RfkT04tpOKpK6JQIpj6Qe499P58UgboZXwrXGx66y4
Ya/2biaMAbQduR/doeY2R0Vwq+juHCmjyBaEXVyGVovQgvSUF5xDmrcHVRJqYp1NzZuoutpi+Qjz
MxaRdfSUUvnQ2SrcCnWqyhco19nXx1Pd2M4WFscmLwU2lrZ+QIOQhANcMxZAYekCYOBTS50ONPVc
QyzD+mxnbTe+os3NyCfEoNuim7fcK5joIOZpUdIHtNY+1SJF+6/q3JdGd72doeQ/tdqWDOVpOmkN
L+e1hTMuPS3GQAGXcebQAsrauEeiNI4QAcdU7SRMVX/FGUvZiRCbM3R117bA3FiWJk/Lb5EPEGeT
oM6EIhqkizN1TlAkFZrosDrK65u/Hp0J9Mg5w66D3OhyKFtBSx56KUnuHKgfzbpK6BuAO77Cqkw9
cHhDre8Eo83ZeTavSu58zXFXs7OMTiMGsmHUMOzqk4Ko2CvKJlbix1DL3/5cYRX5hLZr6wYZ8HJ+
HQ8n1OBYSpRVbJBG5DkOft2npgLe+Xgpt+ZF5HI93cQO1jFW80qR0S7BH1tHCGcWBkOoDysZHrU9
4MOdDbJ1QcsTwOOBkg5cz9W04Oqrdt8zLUyenPBYueVgARNwyivC+goaxhGSw5nwCsE7bRI/m6Ye
bnj5NE9zr5Gcv33mNncZzXOCqmWtwk2b4QrlCHQyMd11rj0MqPPotZ97ASn2P4zkeehhge/htpDB
6LeTwesNg1J+AdmijqEA9DCkjnRwrzji7azx1tl35PsMVzX6vu7qsmjHBohWC5yiAu57Q4+RLhvu
VX5DD+cJ4WjlBjXR/Q/HkfcF/FsiNzUKYzm/0EHncUI4G0RxFsK0BYaRR7b2bTLzazV7wc6Ld3OO
tI8ckxQLPcvVhyvhOLj6hG5TEJf9Byc2kyMePPMVRY30BZYglhNoFb79mUjsNiS0SiOts1dznJGg
A1+HdHsGVlU7SdIoOMHO0d95jP3DiqP42+NdszVN13HZm+xQm2i3XFWU0MxgRMfjaE9W+3mcERpv
SuCsCY6kf4nIzV56oUz/ezzoVjigroyiqMdzzrRW4UBtCqc2BUoJUGFGv5yU6WhnCgQBusWXNw9F
3ZOaDFVBWQRarSgu25JpRu8A+q/mR1QrXygrp+esDoadG3FjVpTJoTmpDm9GcpzlUvbQlyBltSjF
eqp6TkFW0gvJbOSv3X8fT0r+S6u7F5ofm5L8iWqMuvpooxoEbVpp7dEAVvKuwbR6hOtZ4NH5eBy5
x+/GMXgEQ5VTmdIqlLpOXaQJ0rbgXRrvylkpL/bY2viOGwhOzbbz2RjALFRch5ggOOmPx8PLiLUe
3lFtgCU0ymyKQssFdZuit0LH4MSrlvjoBOr8J6huJEvdoTjXU6HsVFw3zoKD1ykVcmpchruOoD3Y
RCdKaSm6cwjzKC+dn6XahseY9j4CJtKeEgjkn2+eJDEb+RfDMFSVh8RykkgfI9oPVvs4eIjTlahE
/GHTnT6jB4mmCS/KnW/6a9VWq8qlyP50DYsz6KyCt5eJiTZpi7Ban6Y/rCh3/pEh/ofqQOmEO9Wg
z65FYwSFaYb0AZor/JRTgbT9xxO/X23LsT0yCoMsC2fx1XGBzIF8U0yhVLUV/QOmidm/tCRwQIWA
8IxUguUcJgg25uHxsPebynI4pswfWgiiDfIU/3ZN2ugLxy6mSvgX4jiWFlLKBJvJG3yWn2zCeGeW
m8NpruwxeZrHpbkcDslCDeoSICepAfgJHI95azJ48aMyQsqOSmTm3jw/uaL4fEGC15jjckDXlqrE
pWih/yi0JRMj7z7OvWnfEisQGGiW3c4MN74jhm6M6XCPkLauLkqjHuIclyWon17eXmOjQr0eawdf
CYL0GkVKcJsVRf/j8Sxl5FluYmr6xHOeOLzieF4tZ0mBtqSNxFHF0wN0UzNiMpiS8ThaVf3Pjur6
f0nX4h8AyWjn/NxHeTmyTWbAe9wGfrUc2URZaGpqiwsT/dITrWfn1hiu/oLOT7nTMtzYO1RwNYOq
HKVcguByKCXQkyoyTSAOFZqNzTjNJ7jVgJ3n6mMZ4OT9eE03Z8YXpK4Eus60VrdKmjuRMsdAT6A4
F+eSDBKYf6Cckc7JdhZx6/NpFHg826PtpDqrTZroIxyPXOrHzBAAh0YJTya6Oyh8G3/R+NUvCBpJ
m4RR2cnqZFBZ7hvyK4Z0PdJIVnS1WVMx4UyUNx0UEOpLCi5F55jCx86RuP9wvD8oH7MvCTV3Z3DQ
0CSB+N0d2zZBUgdSgI8ITXVGqRPFIZxhdpZTkzthPS1HPs7oPOlkx6vj0KgVIsmd0dF0qs13ScYL
MkoKTM1Mo45xbQmai1q1kAVsNb/WdY5Uaex1p24IDWQ9RP2qIqr2+fF2uv/GNvp9OqU8Os/cIKvt
BPI6hILHN27zDHWIgSD7NUy78YJOkP2l62BiXpMRdqEPjhuQ5ePRNz6BxzuTrI//4G2swrzn2CO8
3JrGfjt/D5E/pvGCyfQEpYkQeH482H2eRBTSaNNybixDX7efpSkugoi4U6hAu68YciGy48ziGuRY
5lJYc25lmCMm2XddcrKAIry9HuxwiBifX2EjyL46TxklUhWBp/7opsn/eBC1rzi0BwjJpuaHx1O9
P0CMREIGhZS7m/kuY1JfY82XWuBt9LGAcVxH3SWm3bmzoTdGIQPjgSlTA3oSq69XKx4y2mrAgs4e
tF/Mf54UHanUx3O5D3iOLEHK2UBvYbss51KiWYuS9Ig8q5TzmiJjuNla8tUQ83z5DyPZZHgGLzuq
ZqtMdkC0DPaKwNgVMDJ+pqHzlCM+jN6Hkd0eD7WxF6md8wjRUKmms77+QJGLLY0ttWPwfWxhSfTW
2Rx18arp1OsPudGmn/IJ3l7rDPWXVthvrySjPgdkSAegYNPpXJ17BHqp7+TAqDAvLF5oh8+nUqBL
maqjeXo8160P+Au04P36fOuGIBowQ+/0ukCOp4YmlUImg/uevEftcK8zIZdtGWFxx2VGEsiiIii9
2pFugEmVNsG2rI3Z+IjeXfWlUmz9i66A7z0Mnev5eVmUb76uGBXkGg9KjdrZ+mMi1zOOWWgOxxEo
5TPGSpWvCc/6D+cAgzvqgBJPQCN3eQ7EhDG0aiLRDuMQXdDZQKvVmJsjXn5vL1IxFd6TxA8aq1QE
l0NpOoxlQNbAnhwsSxxEWk844VmH0ECO5e2bQ9ZSJIiADri1OnN602IKNBjDsQ7a6TJ7KGNHNIrP
2TD+eDzSVrSiEcc1I+FVNKeXk7I7I/fmDLeNuqn6W9fwQi5ckP6PR9na7FyohgW3FlVMaxWtKiOg
9JfAvaxdbENQ5UcKurHq69yVw87leTcUkyCr5iWMyRcIk1WWNKOz1No93q6qNTgX7FGmay16agyw
kE6PZ3V3ruRQrJxNkZRM11zdXApG3vCKkDtKizy8An8OkSDqovd4srXfvMGEkprg2FHuzHBjWJss
F3shughcM+soSSubfVDhhckVQFbdfcU2Ubtkear/RHLVLRGBsuq3njMeDL8Putr8FlI4eRiNM1p2
JeQ0HYMdVDm68xSL4fp4WTe+IJ08jxkaQGjUOyhSzBNIRzPhWCG8+QRiGWVOBz83AODmzjm7y/Pk
rIBO0q5lLQFMLHd/ALgkNsZUGnNmI9ZsSLuaBgI8wBeUSzXo9nfysPTj6LQ7x+7uplsNvNo6aLoA
qzej+dh1mjjzDkS9KLagampzUj2hth75KHnBwMd8+IXGcr5zIDf3EJcBB58OCpXp5cQR2Zu7xsPq
RI0woTrEKrKWfhhlxUuAREACRaNGGWRC4mLnit8e2LDQnaKLRsa5HLhxNCRYcdqiy5cOf6H6Uf+t
Y0N0gQrj+LXqzJcUE8i3H1TZI6cayPUHEGy12qJSPK0ISjlbQPxHSlZt/tJ3RSH+mYdCeT9EbaJQ
wS2bfx5v5bvoCqyIVzDVWwooBvC65WztcjbrCQWcI/ILygybpAcVj2Ox8+nt45B0GqSbHmDSde+N
60Kv3Qb+tE0ZSjrqTE3wHEXwVnY+39aECK1ULjhyGDCuJhR3s2NmQapKTWTMW0v8F+Z22OvPbkQA
5/dRVscyStFoR/hDPSIH0l0cO0DFPfKkCpHz5pIIX4hknR4J5EwaNKvrAh2pOh8iHdCNXerfImXS
Pui9Q7cLPJH/+CNtbH2HpBbXelv2ntc4OoxyXK/IAvWI4htqe2hWogouplszqO41xFn3MCDOvvPB
NiIc+Ypt0z7QEN+0V5mE6kSOgsmWhsRc3vxD5eVvFBHnd4KY8AwFv/CtWXrLeQ6i8o+nu/URbVnh
oppAvX+9VTC7C7s8ZZf0uT1doKVjxJjA8tPR2tm5nLZ2JVk7sDcqI/YdWNaj19OEFhIhFMDLS6mW
te9QVNiJmTJKLNJotgrFQiB8DuxFd905dEwkP+sZFzfg1RPqkU59k36351raXYp60ncaalsLKCsi
Etzp8DpexWhvxDIOmy/92FhFfiqjfjrj/DVd4DXu1UE3h3IIICrpusVzchmn1BomFM0m/VhDSjwR
LREmxKAM3UlnDyK7uYrcftQVKQ3SqlgOlcag9XMn048tnpg3SAzmrcI95WmEufiHsIzw8ngbbp06
PhmRUSdTo721HA/nhKTrbKZmGM3PFLriNe5gzaU45PodhhGYV8/lzphbc+TJ86tsTk1lDRmoALyH
xUjYn7xOPc5anSb+VIu8gEOPDyMi1MXL41ned0bYnB5XG+gZggt82eU0rdLGEGDyCMyJ18eHLP4l
eT162jlFPhnhOlTDiHPuOY4s1OjgG2rnoFShmT3+IVvxhnnzhAf2RZNmFU9TR8MnKorBvyWu/l7B
kEUFo2GLC+U08U9RdhbUJWTph7Yx9uBw92Nz/gmwGPlRzqeWtFyDSgntcZgC7LrKpPZ70xxTdPIO
uneGm9T6tRmJU5e3yunxlO+jD8NaGnvZlJis9UMXwj51LXmx461unpwpCV5TtO+uj0e5P6JyANDe
vKS5KdT15FJ3njCSG8HSBhaBJ8RMC7mX81jVX948kmMSBeSbmhxtnUzgi06RbnR02ImGfvLSOboI
16sv2izsnUndH04a6RK469qAMe5AZqEdW0rRxkDzPWTVjaJEPVxVkKUq3OAMIFZBaqDdAyrdn076
zoBCee/yGKUNstwmvQOZu7cA8cHdjK9mjbdtg83cdexg3rYxOOK3rqcsJ/Gc551Ir2m9nsWQpi3+
U8hkRXMP13dsiAwlD4+XHHzNzma8PwPLweQ2+q1FWPVBJIREEDlNhxC126IVEfaGr86WwKoX3r5T
EuJzXL136j0bIUgH9oWYAthzmeisIm2pWp0V0vuk4544r9gYDkclMr8WioVbUYXsKcKk2MeOSJjW
DY7HVq4PO2Hw/tPaXJgQqiS7hAAg99tvsy9jz406VZv8qVG8J0VM4WXKnOCa5vWMwtC0l9LdH0rG
ow8NjYUBqcAsx8uQcEQCyJtw0tG9VyrOI2ZokeGHZr9XbLj/sI5KkNE13eZZDBFjORRqMuOMVobw
raoZUDUc2u5z7KHZrvVd2kMZHq3vGK80zyFu7Dub6n5ZGZuPCrLZpLKyplhlk4ae6lgK38Uq/FXA
oLkWFGTRvdLbS6Rq/U6mfL+sMm+kEUz644JhNJZzxTFnVOzYERgi1gRvLxkPyGlgdKo2Xx+fzV8t
z2VS50iAK1cnrTXZ81oOlUWNR8U+nHysY5FpFDl4okNjYpUK1M/o/xrQzHpvo7TzB6jcCa3/hObI
QQpE41GAwe5BZLm90zu9v1AcnQCskjTLq2yNAkQ8qleBEaOiEqiYDiLnEx0NUUz/Pp67vIpXU4fH
ZclEhRLAXRyEJ47rlmairhC2KAhBdVePgH7q+KLhOwo2zQDgAFPK9ZHr7IxDPqGb9/gnbHxoii5y
dIp1iEHITf/beTW9AO3Y1GVTW2r6QorQXdXGUp8AzBs7D6HNoeinQcEh5oP8XQ7VJgZZSKsJX5+V
Di+0ItLMY9S2KD47huh3Hj8bwZBiMQ8uAyScfO+tZhYNfAkVyRKUkIRSHHtdgy+Nps6TAWX1OHQa
vHVjii+whN137dyE78NZ2+N7bn1haKx0iFxg3DCC1nNGQ1DXyhF/IU17mXQDn5iYyl2Rz+gV4gaL
0qWu+FkGv58spv/0+OtuDs+5InhY7Of1g9fM2iBKCRy+pqUWGpQaDeV0gBbtJtaIXiL4eEDWPSoP
FTaxivNmvLXLN6CxLElB8nW4+gadDbSjH5vRD4e8+lHhWHgxgt46iL7ud47sRoTk4mEvwwmlKrIm
tYRa73b6LEZkUlKkNHBQvooRkDdSNzGqN3p3eby0W7sZ4BGdWzqZGsnT8ssmmGKmpsP2qgdv/GQz
gA/DsXtOqngPybEVjWRxRKZLYL3WO7nrVYwjY7COqVHp5S0qXOSWMELDeODxnGSoXcUjahTc23Be
YdiuKa9ONg1VWHLDlbXhPmOOap2CEhmisu/mj52F6DVyW97p8aAbC8nFLesxElmh/0In/BaB0Dl1
RJgiqGeHlcBEDK8gvzKkSVDTIv61ExZ+IeLWc6THDtwIFonkHyy/2wTwOC/UCctm0MdCQ++88DD8
mwvVOc/1oM0nEcRdie5yPv1AlMFCWx65VQR/aylHI6iQikOnJsiBprhavAOf3U0XeqJaeBY9UvIz
Whvfe9XBYBbpNr4RtjH2/EHRQiU4WE04uCeU2sfuKdHj8pWJhxnKzPqbOaPsFYN8h/TIg+mgr8pO
RVQ2mWP1iPKhivlRLcVTKJBbxEPLecpMrBTe/BWhw/HaBCRrUTCRX/m3r4iw39BmWWbyxO29r27n
hC8lAgXfDH2Yd9LcjQ0Dg96FMQqYAPrIaqhW1OgsRb3p10bufkQmJn/uVKu42iNCh49ntXEgZCOL
qoxNcnKXzfZtBJ+sZyga4eMzybXra90cPSUZDTp4l/qLjvnRzvw2IhnJJX1OVpIWmrn6csasN06A
JJmfF3bxIXbiGzYWJGGNABnfdXsYw605/j7c6kAUmXxSU9fwZ/yuvGvnhgiuqTNmiQev5aoa6JDi
RGNW6unx4m59RyQy0Qzg9UmJdJVjxkinIjdIkVdMo/otpVrztVbD+nOW5vP7x0PJe2Z16Omw8EIw
gVWB6lnNsdVQPQlp0fn1NKsnioiYeffGv5jsYOI1KvqxxADm37qlQfF44I3FZWAH6CYfU4OUszwW
VoKO1hC0mp92Djo8Qlc+gZr6t+zV4d3Ygau0J63YWdeN/eNR+KHiS9+dGLearHArpJMdxhyCxuWi
QKDkNQcEmBxaHZemYnKd8+NZbnxJaOKqBIzQbaFAu5xliyyY188ImAq0kL5pate+m8wEC19aeTvv
y60FlSRuviZBnDLXciglgx6WI/mA7Ginog7aNcLtPjhd4dAH6XT9qDeu+15UsIXePkeojYaBBhOZ
lCVX/bcAF9eUfgySSL8JAiyEOlRSP9WZ0iCv5uXNTjKztaBsVgqKMlsmEiwHaxy9S2Oa635RBO4X
o5xKjCViTCNsN552csSts2HJ6xCEPmCRNeImxb6vwwJG8x0vaFp84LThechcC7UuHqKUY2QkoOml
n1AF6HdA8xsJqgfgh1yD6jCjrxJEYuuc1I2JtYFVKcNtcrLw6gRozR/rKQQn1mW6+WceGPanfLD6
f4uW+tTj77o1fSqVEkVPZ5IfslxqfEEdS7S14dtpjkx71lrJeDHLzPo7Sxv1ZmE6fopA/vntxCNt
Z/Ct6VOvAe0kGaV3+AVDH/uxtIWBWFhUZKfJMcIasUu9/ph6QGnNMkifMQywfZ6rwwkq/B7ea2uj
8bxFgUGqCnGZLmef0nVvFFSHQHQaBUK4nXqIK8+8Kshz/IcgAUNYoufJD+4S9EhLk8hBr9zPRYSe
Y+T2lxyP11te4XTy+JtuRUCGAPTEA57McnV89LDQkDlLDB+/eiM8CsonPwsBJPmAt4t4HrBrfvuQ
SC1wfqgxgktGm2a5kKFVVmiFNTNxSQzveziTJ3w7Ma/hT8e/qwDdssdzvA+ELrpWqEtInSQp8bMc
EIHxxkYocPYzTU++gtdA5SpQtEOqYueU45d4QIZ53Im+v+6O5UUK2digiyPFHiiNrE7LqKt4QKfD
hAJoqJb+OIzaszCt4G8Bq/xjFkzRSxe2KGJPVWFfuzwRrymOx5dp8NT/PV6A+61LFkjaQE8futtd
X3VA5RSRCIXKH2YAn1RoxD8K8IKvVVEXXx4PdX9MyQIlmIkrlVfROn3QDXrDSZPMfo/a9mnMde8U
4Vd7qvLW+uQFfX5SRdwcuF2da5uPwenx8PfbWSahRAg6rORKa9h5CFPaphyGKgYiigWqDSkSeQmo
BpIzvalfhsFrdj70xu7SDImcoAwGCt1d3XYuLOkBw8LJ1yQtY8js5mT0infCpmX+gQdSfUl158Pj
ad5HYhScqdK73LJkmuvSMSZl2tjXSBQ2bRx/znL9fRu45Z9EQuWqiQjNUR7/vksyvBMutnYSwQ+s
MChs3qCryYY5pp1elKpYr6J/1I16+KxkYPvTLg13LvZ7rL3rkrkArcDvh520Lqy2Xd9kwsLgwgAU
CqBWJCjMpxgJuk1QvmPziEOGxayf6GK8OVo4/RmTd31CbhUv1C5LX/XaCa+PF37rY9O0pFoPDIsM
YHWocRdLMDMglMQzZANMQV3A6Bg3hccAewvMlRAavhWehe7b44G3vjipFNUa+HIgqPVlDEtKzLyS
Ucx+W1XiBcMg/S/cWrOb2xr5/6axUc8lggdnLTXFzv7eOlKELxDiOu9jStzLkbUSfaygRjeZen/3
bmy1krlqyhd0sbqnJgqDnQiytcU4xJwpCywuna/leDlAXeHE2FNCH+3PI6rUR1I/jCJGt9y5GOTX
WoVoYhWrScedeLWu6JY5RrzSIROJ3LH7QIPCRHC+E5/f/Omo18g3FXUp8uHVmakRAZzcNplw78zH
+ohfoXOrCwRzNCWtzkhuUkVq4w53UVgeys6+2diwZGqwf8mReVqtccCUc+uhpVrlz+Fc4Z5V1zer
Evq7HmuyZ8rl/WHUxvLtUZh0grtdgpXYO6tPaNHyt+K4kAqqLZ6uponlBr7QZ3WwPrtprF8eL/Av
vMD6O4LWJX9B9sDi1l1uGQM1Wz3F3NGnUZoeEX9OT1hVTudZWPaHyujL7xrKz/6EZ8ppVHFFPDWN
al/w0Ew/xX2Fbj2KkubRq3kU7fy0jd1Mu51oSxUfN/Z1QZJUjj5m202+XTr6+9RT5psz9PVHoG/F
jxBXuJM6Iaeaiib6WvFq/CfB8kdFNNIszzhexqcZ/4CXjlh0VdNE7OyOjco/xRP6VvIVbFL9X8Uz
COHV7BjD6AurbJHWqYTI/BiZnW+taijO2VHwSX2yUcn4R4D9D49lWKgvaDOjRLCzUhtxhhOoqTTu
aMoCIlp+xDyhOByV1P+tAZdK3PXS8Nyj8PwsO+3zCTUX42nCbu1q45GM4LlX/NNPUxWfSrTK/NpR
ildwseYldqr8JW0EJnx9qlg7W3sjvyEKkkihSSmbBfLvf3/bDrUD30sd/SQoR0r0sxk/61OZP3NX
et+Rdkdet0TtnaUspuqgdlPw1+OF2jjRkjxAswC0vUFEXv4CC7E+HCNVDldsYe0XYpf9hK/B8NnO
XJo3Q4fw9gm3Pvft9wCMK4aUtEWAK6t7IOlqfaBjj1ef0lfYjTbYRP+MGkOBQq0Df8Do3cn125sn
S39cM6FbgWIz1o9eK9Awx4qF6uM41FTfQ2WKrgldz/ri4hUQH8IWt6gnnG6mN1cWqSYStqmcEMQ4
bstVBoRoYotUUBlq0qrGB8fDqcVI6wwWc6DMVxzrjXIvWMi4uIpjoMykkis9etKe1SUP/VOHMp2i
X1/aqN5pgUixGOyrZ2+YfhhgkM6J2r8fvXS4jOisHGkA9x8fL/h9vKI8AcGOex7UCXJ4y3mbRjKL
iEqtD9JM/0KxyIJNZyHg1BZoeT8eayP6gGtRSWMlCoPm7urIRx7vHXXmsMy6aMvnnABV+EYWOd/M
vmmb13yeJvfsmc1k4gsPyfHYBmhw41mTl3t07vtcADCI84vQRX6LLuZy4iI2kDaBjIE1O2Hl0NZa
dJmxzNk5vfdRbjmM/Pvf4kcnKrglrtH7wNvcEGdSt39uK5wN8PRo//aSwTw/XuStATmwVI7ADdAQ
W+2pLrF7a8zTAS86KJNuiWMQVqaQqHBAPATAbXYy5K11BDEvPycFBdTslhPEZFMDkNAOvjE04Ws5
t8Un3Rr3rvz7MEypArUMA+kmskRttYxg5jxR5P2AlUDdniFjpvbBw4LmPZ2q5v1secH7OlWM17IK
c98eVPP941XdOCaMTXZDgmpJvMlylpQ2IlMkjB/lbeHjvYXTeNe2r9M81afHQ91n/lS9DCAfBCIy
pzX7ATHrXp8h0fjYOqVYpFSJ8iXJdecp1DSsvWnH4wRS6MFPXgbpXtXtXrRP1twoDaE/RL/qrh1Q
K1gNhHrHRGPMLY44ggTPjmjT50Lt7BrhIxRrf1kqfo3wSj4GZtX/1dX9P3nUGZ/aeM5OaRWNCAwO
zgs9ou7Px4uztQ8g4wKZlfxS2ObL71BGo4mlUD7Qyu4rKtqIDP2p2GV0mZTKMPCNdh307gaBhFFi
qB8Rdbd2ks+t/U4egEoqQYxn0uoXBG5hBo3HLxAWDqyHKMgB7CZuu1P93TrGcDyB/sM3hU+/Ck8p
1nqDjsucryjq8Lku1RSnSUxYp4s3z/V5oG18e7y0mxOjcGb/4mjcd+3j1sRJoOAgczF/UUc9eGfY
PFIej7J1kBAIQYOJoAHDZxUuoHMXZRkRD4usU0+dEjh+nA+Yg5XK2/E7FC1AxVMxQWuO5/tyrwRx
RLSNHAQzBje5lEJ4vh2p0SkIvWonV9qaFcJB1EgoRTHoalP0pVZmseH1PohSlF77vjvpkY6xeRTt
VWS2NoZDXJciizoFqPUCdl3jVhbxfcLg7FlXu8TH+LvA7DmxpcuFeDPQn6wArJfEqQC+X9+TNDaK
qsePyA8gEaH1nTeXZqxDX8PG7fx4b2xEPl0lyQZjwQOFJHD5wQBAGQn1tMHvHBfJ2WD2jmGhJIBH
hvaqhx6PBMUErinSYOdQb7woUSYi5IFFkvWntWB1pINvog3U+6YStZ+LdHJiH1NO56DFAPOudeVp
35CZxgFbxUNtOkaCciqvULOQBuuYUrGbe9zKuMGuYQUZ0X+8NBsbTOJXqXBS1ZW6JculKSe3ammm
Cd/E6eAy19m3Cnsg9MLtnQC7EQUWA63iThvwhBcRaMoZ3MDooyKCZYnRWe1Ote/+VcMTFG4jaQM4
KDoSywn1GHCLXmEb6/OsXrxhaHj5asqpMVESdNVCfaegJ7gz6NbtBpfSpjPAewrK3WqH6bQFeqPF
qLRP7Kg8zsqEEbCBZujRFYX+Q6lyFR0LtTP8hJemwOrFMD8URlX9WdUTitREjj4liwrC54Rn54UT
M355/KW3FgYUvey6EVHMtQBPih2hbVYopySaYn/KMGU9GXGvnMLUo7SSjI6Pmba9E5W3BpU4QLqq
1G/uFDlR1cd/1QkG32UzX5Oo/J4Bczp12JPeMA/D7zWA/vl4ojImLh8/dCa4BSzCi0aIXu20IGln
2DYKmYYXFt/scviaIpB5iauueFG6IbjFmoNU1tSUz2mQ/nw8+Ea3huyY4wj+UfqgrMm1lSuCTrPl
/QqloPXztinfxZMTeoepnKxLXHbZMQ9UcR5jrRLXJgMuJNoCsCtN9D2G00ZMl28w+jVAXiUmc3kY
8LnMwiHT+OZ5m90IseM7Eep/d04zPdlj3V4eT34rzqLNgfWLzPCAQK2GS3FOVGq8J+bZ6v7F6Qf+
cpdX1skSNb7sOJjGzyESce9mq/J2rpOtqbrUfWhp0zAiS1mOPRtqUmKp3flaPXkXL1JxirbQOTl4
XpOfmlrsdE7kXNa7DC1gLhN5tcD8WY6X5lWkeT3jkZqOpyzH81ixm/KcWk6/80bYWlbItJR9gcHz
P6t8IynmKc0xU/VjRxfxqXUtfOgohmLf1bZXHirdT1Sf8TAFpq1/efxJNw6w5DFKUC8gxXufFj0s
0zxk7L5Q7HOvdNKBDPvgV5c/rY9mkXRPo127p8fDbpxhwDs0PQkesoKw+pqRVWcc7QYGbBjbxTVV
VYFlmUINIQ6U8c/RMUR9GXTF+DiBZUdXoTX3Xiwbqw4ahCKwLZtyyHgvP7CNmZ87K0HrK26Xnr0p
++hUA/bWs96f1cqrbojvR37L5b1zijZ2FrgICXElyqMRtCp6B7HTeKLLOl9JYvc73rTmJZv0iiZV
sSdlqG9OEposKQCKwtCelpMs1NkNZhXfHTE61o8GA+MnOlP6pRmy4TZ3feRHoR0dHS0u/uqxRLQh
QwDTmFUTD6TUDYbwAD1B3IZxNPwiBI5IYC1QdwZ53n6tKyPCM6mw/xDBHBsIrs/D9xw2t2A9Z/HU
Z3F9JExY7oGiFK57iV1foyne89bYnCW6ibL4B4t1jct03QhL21Z0+FEp5SdlFE8ZqmwTFFO9OdBb
nxR8K8f5lZprvfP42QhLoJd4+hCagC6vN7KOu2HUOG3nd9hVfSNyfqyNMmwBv4JOsCL98+Nzs5Fl
UQGT3A4Z7+8kR/o6cSPyyM6324pXNHzFXj/kxZ5+ytYWBUDEvOCxoZa22qJO3QZDESmdr9Y9BhtF
mscYyFXt9FS5uHs+ntNWLABSK28xFD7pUi/3KK6viZUNMy87xZw+N67ZFB/mLoBS3ovWeBXUoyYs
j7oBb0te1yeRYtH3+CdsEGbAXSCkQOcSgXGKmsvfoOC1MAyGBr9Ss+oRYX+UY9GLqNrgxZ4L8C5N
aDR/oRJi5q9ONOnSEnwIUQzptH/Sakp/anEu/nn8ozZCMzku7SASd7CO6wAVtV5WZwYuxkAtxUue
YF89dFZ3zsNiOsVNq0cH1HT2hMs2RoVPLNFLHrkV/ajlSkR66uE9qdT+ULX2Fw+OGZ6DdWB+VCvd
nA40TbznNOrLt0+WvjGQVQpYBnfu6rpt3GYAt4ou9pC4antMYQu9pCUNnKOHE8oJbWmgGtxUO8d3
a7ZSDhDYM+VBrqTlbA011iI7mPErLyzvi1XrIw8JM0igBTRhdVa7oj/bYzjuDPur7LjKLkCdkEPJ
Xis2jatXjFpoTerqCqj8lLP1amgtnvSD4WU/JmrofyZeY6SHDJr3tZ/Mwj5oKR0FPxBJrYN0jzCa
dZHG9TVUv1FlhLaAhlmHNdlhLpXw5+N9uBEMfr0dZfObT7POhDQrjUTlCYSumkLHgdjMvHh6bxso
c+TYNvbNXkDYGpAwTpuRhzWhdXUzg2CrKKqjrKU6FVh/0ujsucmq+CnvEEQ4Pp7dxg7gcFGnkFuA
Lb/aAf3otm7Ede8HQWJ9aRv7c1nN+auLo7A/1kN1jutwLwPYuDTQuSPT+1X9ZsMvd91Eo9JMK6f2
p1LBHibJWgc/cTVDf9auxZfaE/+hDA4lGRq5fCjIUsByRNyRzbnr8oZCViRS+BPJ3F0jd6SJm8Ye
emmzpkSvTmiK/EnMtan8n7nzao4byfb8V5nod/SFNxE79wEoS+8p8SWDlCh4lwAS5tPvD+qevU1K
K67eNiamezSihKqsrMxzzt9lYSVN8/nXa/2TDxaVNwbZ4NxrTf1urVPQB1HKtt0YJQTj2ZNWqMUe
51hCoN3u18/62RpjxwMIjv8JJd67TRQUDAT4OrebJJPqJjaK+T7XVRnyaH9fLU3ywSTvJ/sI6SQ5
ETguUQa8d6H1bEYdcFDoCAujvcbuj6TQSc+SCXvLPrtsG0GF5yv1kfjmJxXB6liD0JBCGh+yd7en
VRiZY3ZAYynsm22CJ8TG8GmOf72aP/nksJZkfA22YGFn+u54TvUg9YK86TZFPtRIzO35JCP1PUqC
vP39hQT5AkSgplqf+e4NLfXcl8oa+k1QOW0bxjnErryO/RtW4BVNkbdD4RBvf/v9BUQ7ItMCX8T1
7N37gzCt16aPE7Oo5HKlZlJusQrV4AIa2Qdn/082JhYhq1PWX1f7u0f5eY6df9tQwg198m0sS7k1
Ml0/QwLk3VS1+ZEY+GfPA22gvVurCCbnb7/6Q1FJieV1v2kn2+u3XKzZcmCNg1NKKvN26gbno/Pt
R0EY4APiM4THqKWASN+9R4SRaaFmxZDOLLA7GD1MHnYjc/AyC1Nl1Nmm7XTr3ki9JT8aiqHuLp7b
fh8rnULTbnVhYdZVO+aLdCZP7mPdyV594ch5V+JhST0wyqy8Xvg+roYRlriKuyr+mvRNTxycFtTw
Nxf/saj9sowCUZnx3i8AAj8oG3/4zvNN4AaHSQTPnOnzu1OV1m0anFTyNuG9XGdcUZvJknpYNPZy
yBz1hXW4//VG/fGRCPIZS6zubmhR3juiJAsMyLyqnU2bdb46hZRE+2YXZNeHzAjkstNyypyTASrP
R5XhDycN6CnYC60rNwhA2rvTu8tIuZvn2Nl0GR4T23hNuk8FG+B3v4vrczhI6QcA2snAeLthO1+Q
odASQ4OzyTiHM1bi0agV1tk8+eXLr5fzhy8Hz0LxAiNxFfMG781V8OmovAF/9k1mCbH3rcb7JKV1
NWiJ2NblwDX4289bK004wPSLOqPat+/N9EpJqCVryECp1IawdUXwLUlSRfh2wRa+DawK34NfP/SH
9njl4ALtgz7DkP1h0kFQtTQIh+Kheow3up51m6XJyo2U6bCZoetEDllDl2ZsfZQQs26JN2UuT0aJ
surR2HA4B799uzUJw0OXZu6mS1rtXsUQ1Q4Z1hmRGTcfhlF+L9XeP43PEjtTSiv257vF7cyh0MmD
R3YS4Msadn1in7UElI8hVUd2rfuIHENhxibteWtic+0kmXZp1I5/Q5hM+c1sS6wPeGJpbdDILCvJ
sxqSY55Jyt6A6LBzPU8MbCpEMp0MGaKp0Ox16JKe6Oss1DWM+CI+v+zJrfP5868/xR8nzwAeugvd
h7nZSi1716PaiUPBRkbapolT/QypgDmGweSUNS9TZjIcJ39wtrR2zengSLwyvdmRWahNqdeTS2J5
5eHXr+jH6dL6ilYpPNMsWtX3oLre2YlkPFljG2an45YPNe92qRUv2hYXRhPAY1noSaoOZkJIPnzx
atPvYA8ZE58XLZnudpEkq12GOhz4KnQx5a43y6Tb+i5FhpBHaZdlV1WrF3imW+78mXm304Q9bvX5
tibk5G42PVywitwmHYOA5v6YLmOQEjPgGIh7EOp/+fV7/nFHY9yBhTr6VSxZmES/3dFz0aK4mqtm
g/rPjebaLA6y7OE7LONHSNePZxMKJOAcWiGg/B80q61EFxLjSLIxfTl8TpTtIuByDYJ58PYLdZrB
D86Jn+4wUC56hLVUwJDl7Zsjky4uVxbsxuyzccsND0e2kPmWwghNp6rkRmt9PUyyxdkuEDgO1SxE
lHh1+hfh67/eZM1337Pnv9TNLFP83t/98r8vm9fqtpevr/35c/O/1j/6f3707R/87/P0i6y7+lv/
/qfe/CH+/r+fv3nun9/8Ylv1aT9fD69yvnklcLr//oD4tV5/8v/1N//1+v1vuZub13//8aUeqn79
2+K0rv74+7eOX//9B4v2jw23/v1//+bFc8mfu6qL5+rrD3/g9bnr//2Haf+5Umzg9aP3stZJyR//
Gl/X3zH4HVxlOfzAgFZdNUdfVcs++fcfjv2nz09+JzRwrdJR//GvDnMBfssO/iRlClYGQWg02/zQ
H/9547yOOcaN/N2v/1UN5VWNir/jmetk6H+OXyjjKzYKeRlLipWX+56hgcupIXUqOCIkmmXZYrqv
97vMiCsRVrHmeWHpdbIIm9wNrpY2cbdWnlvT3hyQl/5Wu/L9paz3HVRlsJsVZni7kbG/HNuOpj8a
CjlvY8yStoOUN7Mff2S79fY8+PFJ70rAro61popx2qwCo9u3umLgbCbJTUasZPSPnfD3gv9zgdej
5d364uhLRjuAHxXxe+Sx8Iw570pDj2JUN/tFdWM0Ece6CQib3RKZMSAd66AlUj+ean4gPrh/fvZO
//n4d2u62ANEEQbOfN+T9NLCw2hTxoO68ax++uAgenvy/bWoAG+4Q0K+oSt4d5HXUyeFU7OTAi33
z5Ci1Zx6fq6ZSAQCA/u0LpHa7ter+7aw/uuZzFnXqRPNGU7ob7eMg7O77SS8vYwGLQm1VuNC07Qk
6upOu9By3QyBspcPrtDvWTzvP1QKQYrCFfoDW3372DkmNSsfcBbENqx+9I1hOIsTBLzbTo2u2NXW
RKaw9CpE0g5euBvMhQr9KGfpqyd096V7cGL6k22pu7LdYH1K1eLUlV9tuCQS/ZwksByLkZlcoyuP
DsX7YFP+bFestq8MbZFMfj/d/klTReVVKyhbRuTZuTmHhPTlB3iY4xRaXCQfbEGc7H78DpDdylKx
xVdx/LtPaV5sDEQxx4lq7O5U2OEOFHCupOl17VcJMNOQNGKj7EIrIpBw78xjpqvCvnEahmuLcL0w
1mrMFJupo2Iw6BjPDM12vc3o9V4Lg7my+oOC1V5tWtnbeJ0v/XQHCGkYIWte36vJm8r7JbXTJAri
oUyjDKqFHzI7U+ogRNN+M9FpAk4bfnVVJSiGNo5RMV/eeCnantnyNQrGBsneQcNNoAZxY8y40Ye0
Sq9k7eHl2bT+iMmAbI0i0qp8eaqQEBS7MrNN51z6A2QCr4+1W+ko+2UonaTZCata6MxykbqEYI/j
RhdNCoKxaP4XI9ariq7akGRMEFd8Y6zyUekNDhx1g9I85L/9gC130g9b0xzhbUyDkX/q9Ta4GqxS
9AQ62c09vZ7unY9K1ddO3jrlfq6HmnO9WLz7oMeAJaLvNy892bWfWSYnxkzMHL4yePfm3WDHKcnw
iyhE2Hmx8zraCVY0o6EEmsui6L649uw9puXgfmJOMxlh3WTuSeP0y5fOzLDzJbnT+uTk1XIhszF+
pcIcr1WNsJ/Ad5E/5ZZf+xtZLYsfdjEEnT6fzIQQiMZ5mKGj1qGq3fk2k1U9RM1S67fEYMXxln5T
3fp5498snmKhCmXOYzhlfm/j7lAsh8apiwqH33IYwlFfW21kWr3PhNRrA+x7vLgOWRTvi1tNItsv
uZZ+67NVbAKkjQGYaInkG4s8gDgx6566dOLOPGmzdGzCkivghpvSK7aumZreENZeYC8PExajau9q
k+2eJIyL7ZPUV6bowqUcVbZHLZ3dV0KaXuTHUFrDKhtzFeK8KO87QrWt0IP20xxWm0rnaGNWXO88
1blJaINX9qFIM2ewwqoGnU1A3rvUvIAnvTB8MbpYhLakRtzKsp2uY12v8LXlgmnDhoPMigy8A5DC
TXXxxUrydNrCLKb9kQkOPmEwq/6pGdOh3WmatuCTqjxnPszd4vBVsb2MAU3v9fcWFxh+6biFWdHS
K8zLiAbLvS0FTvdMFmRsnLUwJsKxySs7VEs2FgTymdoFYXTCOZhJO1aoV2MXNfTSSHdTmY2JIasa
lmnnY0DmblpLsBUgxMLuCDMI2tWpMzpOdl+3FFFhrylcaCp3aYP9jKJ6PhfMqbRzU8Lrf5x8CypE
1bROuyNUdZpeRZdk0zEeE/4Tet7oDhHdx1S84L3mIwobC5yLbMjmD50rEnVp9maeXIKeO1i98EU5
teM56RiZxIN+3UCYfnT0Xvjh4s613Gt6rBEqklZVEtVsVi/qkUcnEa6fsr9gCwSPejM37tGeNYEE
XmtkFpmGCJZjlxB/HA3Bkt4srpiKjeUl9m1lmIkdQiixMERrAv1cmZ0Wh2hygYz6dO6ysG4DbTi4
ceHMW2XonCAcmrVjPDoIh6883NBfDGdY1CdRNjSR2AsL0T7VriuXPqrHAbvh88RULQ21aUinPBWW
aL1D7aau8iKlereqyaJszcYIgbw8+7LMyVdwNoHeFXGxlXHK9P4otFLHOwomyF0xOAOt9rR43ICV
YzehlbhE5ZhDXpb70W7YhIMJyr8RWTz40Uim112LF05yKDNjasJC91UfDfxlVmh7U/44O/oiQmMm
dTjS+sF1dwyX430tprw8t7smNw/d3Hf17eDMtNJVVrkP+eCqO1dVwZlmyOQc6/MF+WNuCC9cHDs+
hWk/7ZLcTfDXIiJy0jvWdVHNfVdb4tZOJlWHcauczbgY7hAWU1k9i6QgaHhsjXDG9PCmS5ruHvNr
JpXBzCx49NWD0GbyouJYbDDg3Eqz67cjzpRF0k4XWVY817aAf9EKhOMV5nKbrpf4YXUFlKEkUDvb
HL1QE7G5SXoNQ61YlgXMeqX00BkM/RSvjW2b+/lWb9pwGbPPcebGG9sqaOmGpHcODLzSnSaD4FM+
BFqIoPBagjinh7RxzhiNiPN0QYiPq8XOUUnMwEF3TzWJOmWqF7XjAEIBOIg4WublVszexq+8Nec1
ncckbHR3mwVlvrVw3VBet58DD7dJWznsDT8uQjtRDA/yItlhQnMQXvuILXnNUdRM/nOHP83Oq4vy
QN81HHMpis/BZE6HsbbVvuw5uKbJ8fcBNiczdJZl3jb29KUK6sc8F/TodbKdrZYrwGzy78SWZuc5
U3aeTVUDqG11p3nXWDrkSfFkj7aBbhBOSTj4nnihnDlWlobhamV+8UdI1JFWGk9tvmhRP6fc5l2W
74dS6klYZ6MeNqJ+JIXDfRTd0txZnHoR9aV/rcEK2ZaYjwDZDt+ypHFxJU9Ou679MnlCblRbXNeV
cwyYj+w1M3uEjHc1YhRKDAq3dL6uVV5ghBrn2Lssch6CSOhShkZRqaNIEHcTt3HSpcadWVh2VNVG
EwVIeXcjaM0hs4VzMufgbVXaWlGqwe4ZqA3KEBqI/kmkVi83Qsbz3qhM6yJDsVCHuDtlG2mOTCWl
MotQ5e2TXbXJbWUqLLnhvLYO/j0YT229uLkq3Nnd9S0sTKrYu5XKfzGmDjeO2VaXxA+dEHN3KBuz
ifyufkkQGGeBODHlouHsZnRHv6+Xkzr2LlObYJ1g6M4S1AyR8AItcqr1WMHpZM5gGZdnDRyVb1SK
/ou3EGtP5A/DCAKvIyhVy2m2uMT+BINJQAY8fk4DxPd2pREAUo/cx1ynZwke7eFc2GKLG+mxSZfl
1hmtSwI8XvWBP9NXs3lwuixStf5trCDI0RtfNpreR6ryIagRhdto5RfhZ3JjLz5+CpZ9mYyx+jQ5
nXa0l+Q6p9fNwzYjhcU0U22jN1p9vZA/FhpyqjbuUuyszpO7svI2gw8v3Ova7eBOTlgNSzSNOEWn
Wr+lGoTZ6ozmpi58tUU0fV3bMt4lXvkUdwrTtso4yf1mjDQdF5gECmwg/HPhFGHvNc92oGhgtO5W
U9mxJ6mki5NP5CPfzQMGXaqVpw0K902TxM9lxv3GFMII+1ZclIW2ddOm3VZdm5w2Bq2RoOoZIL50
LSV4O9Z+5LWGvk8YwkWWKPxNk9U6bamtRUFn8sMqtsU+zjJrXfvU/VTPHtSief7GXC/dJOi/u6Fc
olS+NKXlhMSlYw3kplHdNAVfzvkJU/0BbHPYLlrQn1n+zHk71+c2BfEYctj7YbHE470/pam77WdN
7iu5ipV1dxyjsW6RBpST1Cq2e9BTpQY9dJKe2vFT7MSYqSd2Mr+YQ8sod+pnjr1WZD4eEjI9AAIs
16kr4lt0E9VjMrqmCD0nbVm1MsaMxrQSPw/VaOqvXp8YS5i5A7Q3UK2sjYrU1dYxaNlXIVcpS19h
VbGhPnGro5F0ph86mrMMn4LWW9K9TsRRcERp3V9kahb2zhB2fZXrshGEZgXWAcf35MTkBobpIdx1
KirN6ajnRXDQJqKSI0zAM3YOynYvtIPEeokNtygiBylsus1IC/jGMhYeV0SlM5Wfg69y9g0VSjHY
Y5hjhMHwFBpAsoNP5z0Fw2TjV1XNjjo20HIvOiY8LKOmi7tML9VqOuSZN/6cEv5haUZ2ofdzl2+k
Z/nPxlgZXARMoEw2tdOlEbTqnNFl6mRi20izRSEQ6D2aAV9Q+ZrOglpTYE3TbVTQ6A+0vbdNSc5z
FDC6SUN9bAtMI6skUyHSZv63slVghIiDkm+NMJg4D50dozzutAY0sW71NiQ2Kz0alqqfYsuat6Mj
zIc+cHpzlw1a9zgGHhSraa5YJc9EZx+OAVL8qPFj9ywtrF5HdKok/3dSSXY6V5dHbzeUD643pw9p
XLJRDbPy7gx/4hqDTOqnYQJDvEAEIeRT13QZazWXy8ptHdqowXvmKpnbwN7GGJtzN4Bx83CvL568
rPVJTKmM5mCYxUx2mWm3r4Ih91M5Vuoausz4BDG1PRZDMxMVWlettfWKwHnspejTqKhawobw3ugp
thdvipqRQVloZoHb40s7GC8qSYNHWwScR4UTZ5y7uRbjnTJL974jQY9Cno2Ja5dVjDe219Zfc1WW
HEtxK4pomNr5bMCoSI/sRSralcF22m2eWqPa6RYKYNrk2X7SS+HcWW7ZdGEN9a+OUuU0IsSPWjKi
GrSRk2uai4bvYjV+dYeKLMmlWvX8vauMG7vw+utYOGV60vGUm2KkOgjLUWhqbzt9zn05ukXUJ92A
2MLylxdROvX1rKGhIe4jLh5EbbZfVKEvlzlwf71+zRqHzRC3dxBgezpfN8E8vu2DAKKmNhbmJh66
JaOWIVE96pcltvD5dOwnF7+4mTdupl+0jhQVrlxR2uDYTgcUlPTptwpF1fVgQVYK7d7rug01wvLJ
X+q2457xoHZ1vZqrfWc2xf3UCQN5UFVWX7VhsDNOYtneqGKiQUXjXDehz1Ebb4ui0r+2Aig5wiV8
9KLOjF17O+ItR+rwTGxuuCzj3EeLM89nKeFC46Yhn/dzoXxpELmlNTX5OEIsofKnLic1WJvqsMwL
f3Wkm+mqHCHBUZIRO2Fc4XyLJD6T+yIZs9iLLLNwbqxyyfxQo8S/L2ag4dDofKLfFoLJDUINiLI+
JK5etVsNPO2oBjXHu5lcRtjcvWscS2eOcUdOsn7aLdBg+n2uzGA+J660h73omtmDVgelF3qZnVx7
1K1GqDmjrLcOeEqzacl/yqHBl1XMBELSGmkyX159qxsgHteEE1NAKu3GT/TJD3X8SxJuD+nlO3zD
xntXk24drR58GhV21V4bC8bcYToySD2sTqjlXo+t4lr2E8EJy9TpYksknErZWCaDY5UTDxuiYuU8
F9zh9Gtqt5TBhP9Z4/qPImVKGQF/MN6ICwFxvDNE/vzrweRPJmw06VRKdNy2B1nx7YSw0km9xx5L
j2a+z6HPkRLOvavvga7HD8bmP5m7OlBgcWPEjxG/2XfDbOVm+TKsj5rkvOza0so3VkbMgtG744Fg
7d9j3Xyfua5vClSTVFQi/9a3/g+Nu4d6SHca5rymJzndQVVP2QJ8KTVt2v/mKkKSWgme8F/MNX7o
3aMsa/RkkhQ8KvbdyNO54GB8TpG1GM5HbgXrePrNTBfzC4KfEXwzSl6H9W/fllvbLuZ0ZbIpqkm/
QQuTHbFIRpS4cKXvNWuYvbDndVJf+isYz8SjvmgmLd4ZZMXfmV3ennfxkvxe1BPLzetC14+5DHPa
lcPx9nWlgdPleY7E0LTmzyrNBjoqrDHqIU63VND61a+X/IfdBJEaihOYhfndMvXdkudxK91hctMN
0cH5xhQzHhmMiw5ou75hlm198Amvq/pu1YEM0GlDdYJz9B68tE1gGBiG6QYzYdE9tzVOrQ9wpeut
Teb9/OSNmpE/twoTI9RL7l+j6d9CLP+vOOQb7PKXuOb/l4gl+/u//gME/gSxlP0QPxdvMUv+yF+Y
peb+iZ0RaCBKn9VuHdLzf0BLzTL+hB0GcABVg89M57j5G7S0zRXp5FTAZNsEZl89ZP4GLS39z5Xc
QQA0MCeOdhiP/Oe1Xf21HX4FWq5b/n82DU8AWIfCsBqWkUtr6O/Y7pRPxWLrmRfFXe5dAGyn16oT
7c5XMXTjKq3BK+GDh22Vp+f64Ca3/1irv1/PPzG979KUNy8AKiD4awDGDzPjB6f2ES5HlTDujnil
2r3W4RXXD6bNU6vpqBjAhoSjUZ/bfZdeOKXm0aEwoiFyS1Fm1kxYTyfHbR7K2f0s0oaKpJ2s8c6M
M7XstQYF9E5W3raa3I/EgO/w3vXg5nADoGPdgM2M99YaLWNLEGG6R9edp/Iww6V3d13a0EfMDEY/
wbEZil0waSB2vVjM9AiaZeSn82R2Ivr1On43fX67jivrBwLXagSIJvTd1dXOc4d42hpxncb8bhuo
gSrHnoccV2ojyV6Y5js7pJSkjwq8sLEi6pQSBwwZen0/NWTBn9Rc5vPO1AhliQpNz4ptMcbMhgmp
STsE8+P4USDy2yOLFUTMiJYYMyvO5PUGfHsga3nQFXCUp2hyHOYSSCcN9+DWhUuqEEkINQPXGDMA
I06DcZMnOgXdB8u2MjreLBssArTrCBBWdTMX5NtXwFg9dw3IHtTMGFKEiVqqOCqngCg5q1CMi9s6
yJITXdhKuyrtObCZAA31FPfhULviJjeLsdv24G3A+UZBI6xlbdo//P7LZLuhCsHkEbDovcmSH6Ru
qouF9Hk9yCfaW3+41WWd75pB1+NIN9ueLEhzqM1DtmhmctEsU5Ltp7ih5zD1pZ222J8YMMOq1u9R
E1qj+cGtb72lP6wf5srmR8OE9wYgxXtDJLa5ieTYrKOgdmJ5iQ66IQoz6dcp4jy6y8ZpZlh+KsCr
zZtLxJWuXzC11VC9HqqhoZeKx8w/WWoxvHT4BOyYfObjaesUL1mbaXXoTrm8qZ2+9SOImkrbVBRK
9kZqo9C3swxim7lRVqpLIAfh7OHvu+IeSvp47zEGckJ9WHsTdyj9+IPC8Z1+ijfPJJJ6Bz4YzTyk
sHWf/bOSWwqzmgcPiCbOmizC5TAewlLXqZpHvYyBGkRLOuI42tl2nE39MfGVdSbRc4DW1nRYSKky
0/vgZYHfv9vfOGpgLkh9aUPLpx55V4q1ZIwzU5tzAK268I5GPbZHsiWmbBMwFqpeMrOktfdEWg2n
Rdkfq5R0iW02Iquae/8KQ1qSTgw1jUevKSYgDW3XZVI+DPow3s1W8AmSunUsRDoC+JaDkax6aG/b
STmdBX1Fb1ohAPDM6jI1IFDgC9BXJ9Iv+72lywxila/f1ar6iic5ThxecV/Ei3sxw8xkTDLP2VaD
DMv0Ziwj0Y5b0EMccuz+tkEgu5PF/E21LohIUz1NupypskA7T0dNdgIVr60fTJkUG6rr8hSFFa9E
0/Vd1fbQFNkuyddcAqOHquX1slU9f9vpa5CZlrbOOYrYbodNUUx1Pgwn8zTdLJAu9zFqhMPSTM0t
MvhbBtxGiIZDPxRTtpzbUwFn3xdVjkytbfbN5PrPGmLfCOu15FyUqbExpXCfOMtPOkvaOKS7wWGu
9fjgVGZ1MrVMx1Xs5Qz0e2itETMKVW6K2HQeWxeEOfe0W+j6AQrUvjoWBmFoRq+XuzL1JFEE+Jt7
/TjeNLV5H4g2vzTR2WDGQUc8a8zsJDYkWlqdzTCSPklyCp4QnkELLfUMWEzP+kU/cUbEwSeBmw+v
mOe2X8u+jJyp29J25vuumIorJMPTtvVFedsk/VNqBtOOTKtXazLbbhu0E5kWU94xypx1d40pkdkL
ya2Em09AnQ4zGZF96/rO+9rS+F0F9uA+ykn4r5hdV33E1FKFbp9oFzbWLPumO6fuMO1yOLqwJA94
H0J616tT3ekYFjJ7ogflc9iuAiAG454VbLIpAZfHhed67PvxGC9SHK26LOv9CHn7QqGyCzGClowR
A2BmNdZHq/PdDTaP1d5UbvJgzYxsq8U6zWIxbom5tE/iPNF8wsQKez+opDqigCwOy9woTn0HakTT
qi8qj+XAh1bJZ/xP5Is5WiYbdLSXnZ+a1a3TM27pGS24ILs1DM8FV5/noAJ0GBIN+XcPa8HH6OwR
xhjEZK1MmV7Bg1+TyzSdiE03G68INmQED3HID9uhILLAze0h45uUV90un1xPHpNuSvdDhooejsan
WHOsW58R2VZTc/vCwZofRttsn1AOF1etYkzs63TWxpxhpuCm2POXMClyDti7NoM1Ns2ey6jERxKu
LyZsW83MzXsnVWOYyJiz3J34ygZghMeyHfKzOW+X85hJGpQSPY/MJD0vHAjfQWIHh8px9VNLkRic
wnXdY2jy0ujLcG+Y7FisCs3pZExduVO4wUZlaRcnhRivAP4/94OtdpPuyyMT0YQ8RKrk7WIa4+d6
ydPrQMHHDMbcuPZhV9yAC2hHU43VZnYZP8nSCw6YtMi7iVEGSiUvtw9UVVf8Kn3I9Co75J5yVFgp
zTuCoMZ3hedNL4qh4Kd+ZsBB8AUKjhJZ3sVMrM/ByHv+MSXQ+qSY5VejzruUYU5Wfe7zWR1mDcSI
RZoPAhZ/HvaFYHJtVbK4z5fp2iqy8pJQvPklWOIedmv/UtrOa9C2+HA1lpacoqYobpGM5ReDmalv
Eykj1L5WVp9pdhzssaNIDp2/uAeC5/n4rHwkdg3orYoE99x92S1fZZoOn2zS0W5wshtRL1r+CWZk
U5Qs6yJMrOMXPNWxWy3LJMphSgYbrzLK7ZQxXIsd0a23hz3vYyOJtxgiWoxmtXQKF4Kt2y1BHdWD
mfvWZe4kS+gQX3VmES9wMPQkPzFF82z0Ql3DIMhOGBhOeyBnb+c6Wn4hJxe/81EyXKxk9yCqRpwV
ozSPs5/NMEBUf9UWXX7Z9Txt5KfjrbLSMF/pv1JN85YElmIfd7CEqMDGxzSv+otckuqwd3GDc3ai
6LDcnvO0vfRha4SpHPGiKZ04ftWxS1GAspz7CFAv3I5GYnT7YKtRQ/HvYDctxSssRHVe+lW1TRER
XA2ZKqMEvlfUuVkGxD0/QI0gbbvuRVh3k/sJPnOwY7jMvC5vYasMQhCL2+mZhQc2gRg0Vuo6lmZ+
DoKc3BijKY8ZiQw1uryCWR0wVXqEOaQ/tDRmZ6LWXDKPuPUSkYCY8WhzX0AR2kon9Q6EwGlfIFq+
pkFtHkVq+ifUzvMUuop/eIITDc+dUSIlSzNgfipq2Tb1Ngc5303SN++aydAWgDb7q9ZZwZmflAMU
mX5Ql+lg7lZsN9Oa4b4rK2PvKN29axAl7fqpGY5LXptPXlDuOh9HnyjpF+MV2xO2/2xWV8KO5Z4i
dPo8Dc1yATgxXKRODIkpTruj26zhcG1D5HxVNNOplS7zJXzi9qD6duWkGGbICWCdYnEWQzlrHtUS
BCc47MEdQ01VnzXCxvskKYB5/DQ/TQu6roV9socaVZ3YlaUO5aS0PBIF2uDUNF8b1x5B/8ZiZ69n
i69KbMbayb/DMNlF4I6B1n6cTGNX+nZ9yze7OF2gwMHQl3kc+VTgoS2sOWy1xd7OtaM99M6sX6TE
/HyerNI7gA8Y6RYdTRDNYmJWrHI6sRYg7E4XtXxoY936pI0Tp7xnZeMrcmLvyq0WcNauRNFnT30d
R3ybn01l35Z+CrbKJTR5fXAr8kk+DaqIbxXTpm/jUueveCr9b/LOa7duZE3bV1QbDMV0Si6uqCxL
tnRCqFs2c2YxXf08lDEzbe09bfTZD/xAHxhGW1qBVfXVG5P7NI3yvT0I++j2UI8+Ih2s0A3kbgDY
O59se4Dfb5L3wV5xcuQWofuRhgstxfJbd0l+PWzfmSFJjIV34azK0yY9ZkRB+XnGEjEXrX2s07rn
ZiGZLmaC1w/ZvOoBBCNeEHNM43vDIFqDhZWn71QlGRcDRyY3d5wufzZaCgdmjoMMhylanqexEfeI
P5JpJ9ByQV55i/UNOYYVlOT0PY6mhfKhTheLT8V9TwzMNTvUl+wAErbDnylau7PqpueqjVj/vKDf
uBXoJlA6VQnINAur2Hkeq36vZrojyjGvH0jMovnG05Z3VVsk58zl0hl7WEznxYin1PE1HRTbZ/xz
nyQ6FypLTC+LiA7mV5rYSIa9J8p5PsMNZO4zCtNqrxfK48TEcsxqJ3NVktPSdKWc8KB5Hog50tbY
72ZURvdj2iyLyROKef3Yxgg0/QhZkH2ExFzueDry+ApXeTzts9a2vd1Em5y1N9ARlUGMMfOo+sF7
0hNVvhvm0BxHLns/4hY3M7NFOVzPao3vylXPsdgqBQ2PXlCx73hq8yfYEDOqqq4TR9VVkOjeO6GU
FNNk5sjIEzvtCydvckXHk3bU0syLg2ym0PKgNBktO60fODcgsexDJNKGU8zEPZx5eitoFlUyyAfm
mx0nT/1StrEzh7pTRU925/Ykybjr2gSVUZCMNq66w7Mv7Ba7ozcW78Nkuk9Fi754njp+sNqYan5m
Ld4ijq0iYMSsc0IinfhLPsvojTgXQiMXU5QHFDBzHRTIOZ+mNJ+qA2C681LlXd4HszCH4aB7i9ft
UsbyLtDSxCE0Fn0HmiAmQvvVRv6B/NAZtCTQ6j6/ESqBCV+EVcEfI5x09zZEzMPMsM1MQiAbMhFB
7NJuaqFO/CY1kquiHsXNWFtEkWzHdREsUzpN5zyq3Ce9NWcLMaRn6ReIrkYExGx72WuFRveKpVyJ
s6YJNRwYD9R6yAg+INuAX0NDUdJ1xWVK1iEL0LJSuKW6SHt2+xxRAkQcfHIRC55Xo0KYzOzeWnWA
DZUEOPKlETlSQOSkF1MrnWcUKCQdiplvNHQbZU17pyXc0a+mMumIJRw8pnLsR/ey0dObhVjz0PZI
Q6Q/VEOr2OTEOVuIV64FUQEvSTeLeRcp1wwpkrMf6nU+x3Zi32FZNc6NkYk3I9HxhQ1y5QPLiqwn
e6axhV8jGzyMML2PsG4cDaVNkIreSe9rszH2bm23ZVjPS3dRKjbfZjbvm7poxh8eWKRkGYka0aMc
2PKSTvZ+VpbcORXKnOaQ24MatiJu2FyS+hcC9DOgsv0sx6YKRC8qgbLDKvvw73GZjyjvv8JHDvne
XCqw+eLUBsn9xCi0cGX9GOm977QNAp014faTxqh98oxaUq/MYOUKNBsoTQnOexszYryCYcKUwRFt
eEPgFEM83NZUyMoQ52Jc+qYOOg9LbyBCWdNBvShjLuxA5FN50ZYYAfuQjBOsMo+/9G2ByjIYtbY4
TzQlChzE0lu4qSnCFLRk9Qa/HZCxbPNCbgUpJsvfuqY+Y2gYf4G2ge947qzNPv4r9tFWqVNr3KHJ
3sjiP6XmlYSrR339fZlQ0PFSpkAzG/0eXT8DPwd67uf2qg/BYOX6NYKp7FYvUslTm8r5N2mw/wbS
8uIISdzyAFHdW/Lzi9NQkg9Ny9TXl232FEdkSvudtnrIlMu2HK+mmIjTQpKaHg5rRoWlU9ADEQjZ
cjf7+6flVz5ogxfhFjEJbnZBUO/P/qC4MQyEG1sEA2n8u3bsLiXykjC2zWG/5tnvAvg3eumXZ5Nf
Z2JOtMm9gvb7HFsiKxKh0lQr/WiRb4OYm+fB7tegHmzvHzG0P98Yc+2W4IrJlWvprw9AGdciq+Ol
BDfxkiBdPO3clskUkKUmTx+f4T+imb7UJf999rr9wjH9n0zU/4P8Eqmhf3mO/o1femze0l8cdB//
/09ySf4LeTBPEgwKACToP/DeT0Oc0N1/bXG6EE5bn8nPTtr/JpfMfxGTKfGWe5txlWfxf8glw/kX
3jptK5WADCI2zf4n5JLOP/z8EJowJCSvOPBY2/P/CV9vFq1nNBt/KEt3x/vEYUMOetLf6CkYeD59
h5kl8W3UHKEuzPUKRcF6wDQhv0eeUcQvUUUx4sHuSlMFtUtO4FemlVXf9UYFv5wvAHn6iNPmTTF+
odBsEVgFnbnUdmA1DpfcsbCUvdfT1egem004nnEBru+EE+vmAbm5PYZIvKweP9lmzJhXLGy+YeO4
DSrOKNITCuFYYWYTXJ2WKBwDYi3bOzB2zw0SQ0Dqam3WjT7i/3nw1wwd2Q7VinhK7IVWqbhMo+4w
uFb1w0TeYw4+oo/2JtXT9sWli0W/UJTIRZ6DtQ/QaHiljw4KzHOMsobhTqFZCtPeMYpdUwsKE/kh
V2hUpREW1bQ8TBRWRr45N8uLMEARd3M/KhDCllzDPREMng1ySYxAWORZ+gWGqmHDoWn2kAA5mX7t
dnyOqGAqov6GuZ1f+deCc7WZx+lL4tW2uAfPa9QeR5qWBlpSaw9Z2erWNXN/uezNoZ9yJjtv40pg
Dl8GTTdUIMYeJRny0u6drSByHpOqQv2oWVazHl2aSucgm+bphVm8KPaJu+gxlqQ4WbHb6G2+d8lO
BeRr9TjmFNQ9pHODnoBMjoNilHWcGy5TrfngrO2YooVPeRdDZjQvNX093imfIuN+4kAlqwXr7bnZ
5EwhUplk3i/e0smAGXxub4aEiFo/mnq57NzYYwKBV9AQl9k27ZjMT+vZMVqk9KVWuN/Q1hnebhyR
oe9MSyVfk8pBEl9g6pahFU1VfxJxP0/+mFVl+zKlZfajJqYu9utKxvp7bXXzHRrJNQvUWONLZ36T
b3oLw3jmaJ2ifcSo7QYDcsIl7HuVtbuONZWEGpRK8oTwevqDRH/M5LWhDaykYtVo2MqjZggsKkSN
W0geflg86/wwyaVtwbXFLQThO5BPueUt4Mzn7otP4lITkKoFrZxcfV95HpUAXsslqXWmUTwWcnDl
yRU6i23QXYSuoKf8ULXoRUIS1jzfzYaW0zfxcymSrj0CAGbZyI9orKqfX+ca9dgR6cEKVkJ0+czt
djDrpHyXkGsrjdccf4ysYqsLzfzGSjzvmWYbe5Y063DD3K3e3Lww9Q7GLQW+xGb/fFxXo42sbwoN
Iu4mkbM1/Hzouikpvb2LoIZEkn6tqqsk35gM0y5y5IC9++YQcU+uRipaHvoxtr4ZHYPnqaKiwPDj
xTGDxsr6ez4TcKY0WeSLGKL8ykKNd2vrk2j9IkvkH7OY5OBXUf2e5QUkg2lkF/q9unDsDeukcEwG
dtUMxS52jfEYl9WPGInZbq0MO97bosxvnMIgPUjm3Ev2ANKKu3c0mIxQmjWFVRZpX+dRVwS8kl6f
rRnG/8Z16AXXqidvRJeLoziuX6dC8y7FkmIhWkTFiatyZQCmRWRb1HXxjAfOO7XWVF9bWHomv4yb
7M5kIMK5Q7fGMdY119mg3eSpmK1HN5mhCWoKDBCKa/Tj3LvGpBT6lYmayy52MoPPp3c2vG6zbALi
8UHXhRfv+shIVzK84tTwaZpod43uLA85OSmobbjK3tl6WV/pbsN3YAr1hVTFdusoQY/vzOAwmPpw
ygxIg2OrSx+WJslnPkN3uV0r1V7FU40L39IxTBXDU+4M2c1iIJ/Opg7PaF2DAVuRyGAUrUqcxrKO
vs559qjWLj4NrequePcFVaRKvcz4lNAuptEpBygOmkLVhybn0R2Hxuw3j2J1XiULOh2TYSI9wtXR
YXsNti/PZeVm+ggRteZJwW5WJD+Qj5eP7NhljO3Bsys/ayjd0ejS5C+cMrmdvNbLw6ltuz2+NwTT
hcRyBV7GlSLI2jK7Wj0YmIAGJ/WnmxTg/yu1bmLn4SJ4q9cNby0r4xV/RQ02J5z2D8okQE5JiFwe
MXrbyKbjVvgFDGC+c5ZhQC8sMyOsY9u+WYsiP2lAKQd2EnVVTrkDii3jsyHd9ljQcfyKNBOgV1EP
sW/xZJh+TNbwHxyNwPx5O4AG1dlwhFnrdpsqC0E9zgjjnG6ivWNRbtTsSDlYDmOVj++inuV3Oxl/
RNraXcdFHe8GRpGnBevui6vlzqsgdy2liKL5A4YQ+wm1k1HQaZGLBMAZdRxivcWvoqTxksGmehet
GNsHKZdoh+BsTnfkxzbfFyqhf7hZ396xw2+kG2vvBtXX8KeuD86jSjCEd5MuCrjXlU6NShJz2BVG
gUbfcO8bY3HeSiDH+0zYKUhsVFLiHa9fc32yLoOL+qx2m+jaLXL8l9qqfwViyfdG3w/3hAR5YHNk
LQFG1bvSpm/iZYBEZf9wvK6/KY1k/bICT2VBQ4psFw5914zHnFBv7wUCk6uvQXB4Ema5XmHDTWEn
Id/G5RrHj/1CRgiL3VhHz1/pVppCIXWj2+y2xQ93mOB0sqnpn93O5uxnO3AL+kXWlfMkWms/SdF2
Y7wdVWAMksMYcH+7gdqV6eynNJvnPadB/pVb84hXhczai7Sq0dk1mlccoOXAG1p4kCqoWwqx75fa
7Y+E51nfyyyuz2vC5u6TDzLbAYkjxXpI4CmTYDWWtAyJ/FFy68rTB/cJbfrSI+dVsIt+4dRsc3Fm
ud+MlhcN6mBl1Mpasy2PEQBksRP9yA2aISjf1ZLFtdP1qvF26FzFd0jYRNtPyOBB5YrFG+HGDOIy
vXnYT7hF1yBpxtTjuGvYu3XheGjklVFqjCVkaTZWrdJdThu12vWtYYuHyUnR2dcj9tXQ5dxEXm3r
hf5ap1J/VaazzHfKIwW4XKRsDlbKKMQZoOEmq6axTcIOw5u6s5mU0is9QtjD+l+M4Rxbypv5JgYz
v/Iyr/+WLrK550R2xzMpMfWIZtpsyKWh+IJ9uGuad7UMVnHQcL4aB3AuhVd1Njk+Crp9jkDFZXzI
RmqUZeI5TUCyF5flabJAVQh5YGolsNPW74tWFrqfUglwZ00Oyqktq+egzNy70IfsuaHBgNcTdD1p
iJUw5bOZpPZliRpLC9J8zo5mFGcPhpo5V2UjrR8MRzc2vsKWz9BonbNu9jNqARJh8Sg2Xj/zSKai
3Itozi50IZsXbGqNPGgqUnlQoCmTl5ru2i4U2BIx5IgJnWvCnPGCuRLrp1yn9ibnDLUCdIn3MkrK
bKcpzQMMgBEc/Xk0Z0LpBKOYv8XjmphSFhZ7wb0nLOOeYR3FbvLWVfHwSKgjx/Lad/l1pyv7e6w7
MPgiWYLIYtqC0LLFTV6Uzaunx0C3GXpYvo1W2Wi5ZTOVsK9jBjqxVEgVeoJbsAytqb34SW/xkFYY
p0eczujtETtMG8ePtKY9GE5smL5aLXEFh+i2u1VZQj9z8RlscEGVPntjRidQ7FXut6ns4l1qyYXA
oiR1n1tTS0peNHtPwNW8OWVjYp6NxnWxrtHxqYLOrniZiVkbz26TVVdeNfP5LybwSeBg1bqyR8vr
wlhT8skc8vpFApsdcojmV5maDPN6Uc/vxqC3925LLhPvOInkSQnbPOFz66eTVmhVHlhKaa9Rj4PQ
nz4uAUmhzwZMbv6MeMEFQ/LWdt2PK46n44APEPG5kAkhgZBcFkb26IdpTelFS7UZWt5xcZ24w5XX
V4SYtgLDxq5MzNXcYa6kLYLpr4eDNMz1a0Jw27PSFwUIZqv10Rk7p6cOuTQvxcYpGCY4JcK+2b2b
XJ4wvyqkjquNzcLSO9MIMEH2x86Iu0fG79FHcQctBBZ7hHfiQpjUKHD44PNrIhdr/MKiCxvHSU4J
xIi1MSTaxpWw6CYEF248+tS0l3zJG6+SbAyLcOFaJL6d750s5Q81WuKh9NLulSpG7zFeojh0OF+R
mohyM+ptpI72we+wfL9HH6RPs/E/aEmrJqiTNSFPnOCS9tB2i/Oid7U5EmqtLT6ucWyFk45ny67d
drkFKMQGndTD3s0dXAvexmgVH+SWufFcoyGr87JxXxyWaA+5U7rgv0MQfdBltjbfaUweB0J1v6aY
AJ90YdgXo4OhStHBH9dyPjK9LbdbYOg364OaK9spueh1v5ohw0l3sDdOjzh6vJY87Xl8mOWsThhY
+n2CPPNpLnTnQAmE99xq5r4urRHW1oBLjDZacS2c9/qDacyjRGOJkpx7cTdOchihRAIc4WSyeht/
mdazceL0+Y6JMH63RQuJnuhm6LKpVjtv40ORq3ZYUxw7rYPBgocICJNPHtglC7hairOnhjLpLYRQ
SM76jYs1N1p2WjKsdynshurjbAckyWiLzy8oufgFbTZ2dyVlrCEqyvF6gv1Fq+Htx2UQp842i4vM
hHEcIztALFVKiD1RfnezxgxTHIu33gfXbH3wztkHB51sdLSs+/4e23h+cBpdnDsCFwoyKCMmS+UA
w3ML0Sy/G1ryOQpvxYJC6Vygor4gesOtszMW+fEeOu1tjZv5zHgxHPPF7q4KBQnh0uN+a9B98TyW
5BOEs9tBlZPh4Xydsnk5JB/sPXXEQ9AhIpz2ZkFsB9XL6ylqutQ8ztXk/SHR+T5UvTbw5ZsRrDii
qeGiT3S/w8JuioNhEx8UmwzB0Zlq2Cc9fGxdk+aHaZMvOFS13/ZN06izZVvjXe8IFhHlQGz3Ys26
d2RVaCQI4kcuUQ7m127gTijJ5awO+SaxiPIKaiNj6mD1kswkaCzigsJjvDKTdzLWcFun6lG6pTgx
jKMLSTQrCswmxiY7cm0KG7NKZNhvApE2Ml5k2+qXKqvTAO562FvtlEEICPGqzZqDxAfxiZ5lGC4i
EZ/gwhUB0qIJmVE4W+H7Rt/dxCztknA30DHCHvH06U/z4MBLsS9YeWgPvOaZjsqvjVtF4NnoRoGj
vPwuhvR7teLKpiM27+svyxx96XqQ/uJDmzN1goWD+gTNTleNpeU7H4Ie1IvTHcSbiG4xHLrB2I3e
c6UVHakQ2nRY+jhf93M8SSxyA8Wm7ZwVD8yD617/kBk5m+Io37RH6kOGVCNImqch73bKXMMlFcVh
3NRLTJ4ImdxN0zSPbRP2JWQLB2D7h6Jq+S6xEPR00VhzBVsn49r4EE6JBQ0VJMN0qrkk3ZfjuHcc
gjepn16KP6AqGky1RNJh6ywvZJEssDtRctQ33Rb0ZHLEvs7xx7CugspW7vcOkrMPLBB8azc4i2IG
wLA0HOZNM+aso/rW4uw61ooggLuly5d9vYnNbO5bWLPn0M3L4q5ckpPi3R6UUCx0dxOtyQ/92vqh
ZYsdt5/CdhO6rWQCfkN6eNOgegyJebCD2XTSbylNvQ9dlyFyW3MDAE1LXzzc8EcRK/BC9HZ1BP2c
AZUtSEPIKwDGEEzb3JNrX0x2eUXoRn7iOlkdzE3ch2hL3+Wb4A/f426o0WztBjsaZ1ISqD0H66GQ
ojeWk0qkeKDVhPewSQtzx3zQN7EhoF8c4Nro9h0K1+tIDssV/LRIQmMdYNa93sTfvLokYiGBUumN
1nn6S6SY7Ka+RuVFoW998epxBptDHOkkJjMcckmdMvh9axTps0G6OoNVhF/Es7Lz7CXddb6JLw1U
mCssaEBmz7uzCTStvmcFEUFQ3RIi68tp7p8HWSXplXCr4bmXlji3lTu8uB9yUctEGXKXMUfMr5Xl
olkcHaUVuyFSmdpxH7KBu6Y0xirclLRWQZfjTbtL1xIwFfplopRDa/svVFgwAZoIOlZ/2ZCgSKZa
e0jMEeCyNWOmVG+oNeGnqNWfllYqSJUEx3RMVuBFYBwDIU7hJhdSvb9w4nbj3q5SZimiDWILBi0G
Hhi5jJQ7vUEYcxmGOkp2dcJQ5WNqpovGmvWZhCSCBojsHTq2GUKEuXTxnbqAT6Qbjb/J/vpPiDmZ
bWQQbn2+jv1ZyE/IxUQE9Xc4t+XslkqzjqQ+4WxeaiRislYR8YRRt9w4uWi+/YVZ+A9ujM9uEEL1
toJrG4PU1oHw2dHg2mPf6vX65tZ9dZ16pjrEi07WAKDrLtVbdazNQj2IKJdlgHlY2//9r/8UBgaR
BI9IzDNXD+lSNfa5nnxyydJP2rQC9xrLDeMStA7RV22bgSLF9cAFHMTSmxa9852R8OHdbI8UZ8QU
M3HHVlHBUD+X/I0RbSOxLLgihOgf3S4kGMKRQc0mhu5Fc0py48opcR/+6VtwYdz5EAkB5Oz9t6D5
xLESMduA4aumJ0lILZoDBuql6fJnhLZv/NIQI0aGHCwpbANy5D+yjPihfecA0IZTR/RZwLWlzShs
Tef8FCmxFBcMx5FxoE6lFDuZ9+18V6864i7kmqb4Tf74p0o/vgVGJ7KHYZVobKUI/hNnIxJbB49H
oUK6Tm4fki4BysdtiS9yHAEYwyGnUJVpL+c7Skgj4+5R6NtHT/PMs+y3pJq1E9Rk6R/fAlFydvEb
b91/epEQuvRr07lm6LzOXzlHnOyKMP228G1ygMZDZFJmeoFb5nUxe9wPyZR+9/IBuglPJx/yx1Ph
ESzUhUYbG3aYZHEKYoUrcgEBtVbvN+v4ozrjr/wrppbNtspyQqKEx/OTtarJrLXwErQjBmZueTTz
pXBfC0ThYygWVvhbiSy82E0ikfl1bBgx2SY1DPFNvNDLerEcM7aORdGQDtYhny32cGF9vJusXiKz
7NBaNtlGCwEJIIRF1G88WxbZOBiFCxsTNZksct8yQBNVVXLnYKhu3YNw6xJbNA/SD65O2QPcMaBr
2kKeIM52xVuTIOS5n/rE/uLNJm5opDRN/btn7LMvARcLnZjk2/MpSfrzPvklIC6SBq1vitmr8MaH
n5tqb/REvegNGOQN54LV7+0UPmbn1N1in+K5X4sbD43XTAjQMuCq6uec8bBoK9ZSP5sso6id9eVS
Eu8yxf4wDbb7m8jzT9Hulu1SR8MCQMZADhnRtJ/25xVupSTuI0Ysl8zJjUhdbmdqIFsvSBn76rCy
amle993AnRARk7FcVs+O8zOKdf4suXfeQmD06cGroGiDSrfIKWNnzLOLZi+u3Je2ZgmCZaTR71qy
EWnnLWP+qTG7ddr6TqXhhnI7lblvjV3m6wngKPsGR6EtX/5+N/v1PMC0gKSDbURuj7HGtvTpW0om
lAoyj1A80/K4XQLigLiz4lRqZXO20w5IQyNSDvXtQMmu8ND9/P0L+DCt/u8i4hXwIVOJZGm4Ey0b
t+Ovy3xNZmupMjQra5L29d6OdckcvLrAIj9ZKT5mR568SCbfUlGTxFkk3baz6rHxp5VYyH+Kxkol
pgsNabhRALfuS3NSr1XGOR6YXM1OiEKjNiQ2VB4sldO70nJfT/3KWkU5+qURidCSYK2H37y5zx8v
DDv2QcQpm3/IxYn265uzCMnQInt453LVXgMWVUWAY5BXD8jhXXMRVpGfUtB7jpw8eSP3H0TUcbo8
CnFgRWY4edWg+7Vme7cL4O5uXLLsETvdsECL6dajp5bsQrQEy0aLrCojYMIgw5iuOf06nSl8BtUG
+XcXM8t3DVHfDXCk1YdEO3cPMuI+9xsFzKeAZTpfuE5rm+tP8mcKvD7tiYWonYIwwXeCd6AGTYgb
rkF1v8F/qBKqwAU9G/c8Y/V1McYYGKwa6JhrBTezoTWT+TcCrk/6hO0FYZtE4LtZphHKOJ8ciKWU
KXMQcTqbFFGeamR6j1nmVcRkKj1qqTOwl6exHQl0sBDvp+FkLW505SGoTgHMBtShE1x75uux5f0g
gTMbwows0hvHzE19r5q8/NGlFmyr1bTltRqrtnjUJnfmirhxtGw0zYvR9NYXS0E54JfRACA//lYQ
GALfoOFFCJZ4TMddLNy82PfExaE2H1oEXmPPDdTq69yknQz5/m4p9b4JCP8lhSxazTQlx2vegiTG
CsCx4F6R8CMnuQQlu8iAfavmhxUfJKpRSjM+0gfQHrGZIlVHucBd2IoUXQBEDnHXyaN6Ds2saOtd
5ZSePFVLtqkFMINcEWaiP/XeAqht1Vzf0MB1Dm7J0rsmlp7cbjJcCy80B8LuGPBQu2NxsBfhL7qC
MftYW/9f64TYPv5vG7r/vXjrVP9XF/qWzf5TJ2Qa/0Kdx2BNqIIJ1rUdtz91QoaJTIh8bHZZBm7E
Omyw/x2cjXN9W6UOrWQYG9l+/0cmZGFcR+hHWxnJtiRM42n/Bx50soU/7YSA9TAn/BYDzRFyJuvT
Nj/OZpynkWExMRob9doV3l6fW+dQqBVhfd9sKZHOwXKVvuso1T5ZRXw7TpsyI4nW4tIWqXOoZPXa
aitTsbdCR2EUDbIFtGglXIhszG63TSK+6rX7KlbLsXTr4tERuoPNmYkqGbtzmwPFuBk2pV7rnHAW
We8XvRI7Ylz6s1uBg5br/BTRL8RNXvPNyMZAIzJi1nArcMHNYERgIYiASRtFFBImh9KBx+daUN7P
RHQdx7J5aWRPtk+W7EZFVFQU97e48J8Rd+BlBR+90o21JQME1yY7BeIPB+S3bZqDje7aJD6xZ9At
yFHyvBiO0sR/2MYTQ8/yTkaTG9ZO9SUuZi8oC4Ijtaq/y0bRHmQcO3t61+pzFVfmyUyUiQnczI+2
V9YXnpEYsUkL39UW4phHfXo06lQEFdFjlzlXZuHnTpLsSWhTdMJHpOh1JgGAXmLYAFVt9qy7dHlp
67R+YX+wL6nY8o5oytsRtYKX31zLAOHJlbRS9WNQUAheuj5UMayYPcCHs3MRnaRfZS0xnHNtXJm2
TstSGeUYIjsIt3iivmfM3e9tY5SFXzkM96puZjxl1fzU5vLdy9PuQgBRvScsxz6vdE4dKUN/I3zw
turjMTAJad6PFSYS4q7bWxKttFDMZDZNFiCDvdZmOOjd3WyO+bVwanLXvCNId8pjYBbeaYEP3SXg
NcFMIN+R3fRkFpEiVw5eaKxTAohwWPgxuuUA3vyC6/KVK4AIG5HCaM64BVYPgcRU7laRiC9LnA13
GZFQr7pWkP8Wt8UxmdroEreEpvhFhAZ4cceDNthvmS53ksDBRRdXXLd2smh3Ob1Q/sz3aDX9FbmA
AfK3q6S2znFVfrWFJF33he+i88etj6cDvexpXCfm20eUxcbbYoaK5XGU0rsl7GEJ9A5TG9EtbYi2
obqtgFzRiKnOYlngU2V5SqCfuaDQ1EP0e0ZI1l7SWXRPIwLsAlkDUP4C9ySrgE//0gGr7cjFD9q1
zXyES4exm/gEGx3rjXSPPfWht70Zm39mgoQ4gZCGOCjVh5h7mr3Upkz3E2b9oDbEcKVrs3nurVYC
gHWtE9Y61G2pcb8ZJjzCOZAYfb36WfasiR5jynVGUu99gUQN1iSx36d8uSHwIFRZf6hTk0OsEKiV
EOns4KI1UIPCDgt7LZ9kTWRWWcfdN2Kds7uyaRAYGNZynvImDaIR6fxkqvlAXpCDt0LBCiPbnu94
uK+c3lCPa4xp0q5FjSK8z76RXNxTXzwch0ydC7TBO73G2yNbwriD1qUVbVSFdVaRXgf5OiHgn5Do
xXMC0wnsk4zUEJvOm2O3zmUcW+3opHkaYLifr7tODTxTCI/3jmyqnaJakWipVdynBuMJjCY7UWLg
+4Am50ZiP9nJ8rISmuvTm3Cg4TI6xaMTgsArH3zowa71McgiR0CMWNVutkpnv9CAfqBEPb5Ke5GF
aBq8c0vYN87TWLdu6iYSD1xSRZBkVnSH6O3GIRWYL6XenFPiJku8H8248EDGaTCm+asFpXK9gogu
7B/XmjNZx95Jtt87WsCKZHGSMcqTq83YMQg1VrcjGc5XmVWRuDWnKMzb8gaUHpmM17c3iWsVT7oD
Zo4ylmt9NKBrEs107rgeh21nNgfT7PWr1bCcA+pDs/HJu8/DsRyU4yvpkIFYyFBmJqL8cXFwcVY1
nKPEFrYviNPpy9I3pjKEU78tvfJlIZsuWdcvOedE3DnnudFConMRCY2hVA5H2BKQORdkA6PWnIDl
27gB7f4PIDB/iRxednoVxR2/27gpIDZjLz1bVuq3o2JV1vdb0zhGYfRxlp7F6Klikh5Hi+u4eilT
cTuMXzFEPVqFR5nhci9VN/xZL9hNC1dYfsQbnL3iLnZwFk5zIEWFDSMHRcTqp2WwzAThZe71Ap7s
W3j3gKbbNLkHKNZuvbo2r5q16AOtqBdyDQ3a6Ig4IY8UF+VpsSfvC6GE71D75W7QrKeomacDyY0j
L3biylRNxnxABjZeRp2M1Wyc4hCfzQ+eMPcI2gzKbrVNeiOEVobGPGV+NEgci6wg8VVmJNhnJNzi
ChglbmBeeU8aaGlC6KBUujaSCI2S3k/xsRiIpTHaZUtFdMljT0ja3TkTEe9N7cZvws71ZxvfNRte
5gwH2W1u6oi8/OvZ1POzV0XtNZYM/duQwYUNy39Rdx5Lkhtpl30itMEdegsROiJ1pdjAMquyoLXG
0/8H7DabJofTbf9ytqSRmRkBuH/i3nO1r9haImA4qfnVZlrswlnjyXEmagZtVgAb9NIgB33gdM7U
Cfd5qywbGax5nsrSuS2WWt91XcppEWdVwWtosuCqCwRh4/bPTEnoSrsJDRzz2A4OojGURuY96v83
qXTLsWCv5HIenGK6YsSsnU5C+JywA415OfN2eGjbeg1YUfisq9af6zpTY9uyLbwZc9glFl3yMXH0
k5xgs7dYYi+0+68QeYS7ltAFixwBgMSJdYzsuqH5YkyqmGbxhTbWufJgfVSGGrp8RRHYAMdQjw0K
XTibhERhDrVuuSOFB83cPJBVdwvt+L0IZX+c6/W9NAooCD3jwHZQ3bZdGEstmfrMKlI99pmzhbni
myuNuXrFim94OZczX3rcXJVpc/bSn4THdZjsy8yANFCgsSKoIuoCgnLv8gRFAX7b9RJVUAwmhEi8
UfUd7VoBxDFiPDkMkwn2M+LdSww3BYJ36IsqfzUdw80MkhK0EonZ8pmMYfVesr+HMWITdYgtL/ft
jm0KJOnIJ9s7OgyOkQc4LB6y3op3bVeAODa6OKDsWo8yL3HXi6n4UQiJFKnn9hqnwkY12IYIjOpi
zxiOTMoTJV577SKkozBMBn/SjavSLww0+viFCbhvSeOpqYqPJh6f8gzfoWrt+n68z7somMnmvY9E
mBz5Eg1X6LjvyRBUg5hRz7pmxuswb7bJZNkjCkh/EvBlIqgaytOGq7+vOvsOSJHCt2mgtyqS/itd
w+m2dkIBC6uKPDDYXHp5HN337Zi9WopuvGhFJe7MukCEILSZypmFPQFG1XPOp3hxIknUpqE2bjVa
mT+MCxFbcpLIR0BwlyJW/H4M519ZaKvnxlZ22orOoI9ziIhh8TPSZreX+LcNBwB1Nt1aR/oOoiLT
nDzsjocKGSS9bP1ozetRz5a3KoqO5qDFVANsdyEDJaV+kqn9lszz60R0Y2uot8kyKO7maK+ao8ab
WcbIPxBJscDbb9EfhyKMf6SgAhaadXgfw8M0wI8Mi+5kJM5JLKpvh1Poo+0Z9yBkH23Q1JlBsz0p
QVP+hBwDLFY9Z+WSu/wy7Qfr6Y+hgvKc13zzNrkYdvHbXuQOKRZ8ad7WcrJv6Lwmb+2UaznOe8Qw
J3IqA9QoAZzLJzpnrgu2kPXKFCeUj9EUFd8YlE2/mq351AyDcamzQQ3W2EzPnRJXt25aYLzbup8m
YY3OnFwG/JsUSVbcXZUIj3KsmndWpL4rHfcv3ETpgcXg2+Ks41dK8kMV6a9l0sLkFJxiq7NwlybV
KRPVvlgb1G3Gcp/PjbsN+qw6CUq1dKjjGT1n6ZJfrZ69/Fgn4r7eBBylVWf38xrvhmi6KZNx0SI2
kWICN9sb+i2aUbmj9Jf7sEAg2ibltM+FFj0iJlc/p6XNN+uTE6Tq8K3FCpRlQODEcUQDGnOQB25o
TXdLhqXNgU/iOauh3QGEuGn28DDnfeFWdSo+WcnXOwqo+DtNcEVy3KRf5drd0Elxflm8OuP4ijQL
8bSod5OewkGKgXzHXo69lEshcrGiTZ6V1fON6e4vEwBtoGkED0AAweOssioowcAGrWF+x6Ki3hor
x1NrYzc1mnVdWG3Xrl43xtmQoXZKyuo7HDrLXyGBXR0teulke06AGXvJ0LHyWfpTMeRaIOql3Sci
u5I4FmFQRWbEKKpL8WnpbeiFWBiCfDGLTxhq3dkY22Q32muQacTNUXpi/QMYfzd3CDtZlyrA0mxI
ZK1+6MiIh5YyPS1L+2DabEUt+J84VZ9iwNdW3l/NlmlpGCVfRpwRMwsDcVKcA06uE9cbDBwCWU4t
N/DVHqkXOI6SMwbZksUC0RIqMy4iQvJL2FG5OU257vVRcPwhK3+FdaH6hV6Zn8B5+3eERj66NH/V
FD9FbkkH3wcVLJqYYJKiwL9IG3RAcn/IDVJfhtY5tNw/+9zgpZ4cfYRCT3jEFDGIa5QTQRUPLLC/
TD0sA1RaGfiW+nOshBsOxrdtZJ/9NGGdZ7f/nGRS3RkGZTRk3x1aICRrmIwR3EKpUM3MdJsMmg3n
JGJq7LQ9Wmvlcyw2+cm4MxBaHBJZn+ZCuTcQc3z284gQXqb50dYnqlmF9y+KYLkY65gdksnQnsmE
JW7BaLEPa/25hV0R4Q4F7lGz9mMG/HNI2qNmNQVENTW96Ws+B46VodItB/sMD+IJ/HKEnaQjitGq
P+wpdA7A7sxD5pQ5rQ6ZMU0qOFud9R4j9AvhOlYw6vU1WayRhUF+0pLmx6CjfGmVsT0w3agIEqSp
O6+RSWtFjV/i2NFhdPN6ug4bdsQgakGxXOgvqOzzF6sTHeWXVI7EK3SvLLDKi2IZ2FG60XJ7q+gf
+mFpapjvK+z4McbEleR0qLkwCDxA/nyf1Fh3GpFU/hRTcvQojC8V1/y3sxQp+btq6ppqslwKw3xp
rLI+wNstvsJKtM+ZYsqgWZPyG9+XeRr1pUQQq2f+IsPCKzayqBMOhU9Uc8iZo2U7CFrZW5Onznut
FcOntDC3J4nxncpBPWZ2DiS4sghkSTGZgy6FvVzYijvGanXo0KfsrZlbp5ri+qTaQMrCXMuCtVjX
ryyulT37S5jpC9QiN8yV+pGvZvQ7Utq9KEROpS7mPHq47hVCPkbrCVVPAwQdoC+sIe2xR2PSYrEC
EdgTnrRbhrnkm1laDxnAcK8hwLmnGyfnq1Thzju9dQYRAYJvyXKSGobNqzEL1I/AlwbYx74S11FQ
rmQB52jgjnaiqM+jLZJrmMuQyb+VXVOZbKNgZvth2p3SMELS3bLMeGMOPF762VmOulqpx0U1nhI0
iFC/Ei8aoftC/a55dyaO1nLWp/NQyjvZYts3xmkG4QDbho+Q7ZtfN+v0pWN83lPClC7LLCQ+BK0+
DvH6hl73Gk1Dc1Pz2g60KuPJjKx5P1W9AOrcon8TKdc/jEuWyOSqsIdgUJ0/zfn8VWfKiva1iZ7y
TsNEs1gO7IYofEe4iFFICZkhSHrrradv9nWsFEFRVgszwo4RzBxO1g3UCWLMLHqXCZQqGPojqSBN
cnUUq3cj4l1asoJSiWQm7w4Roh5OqJrPTU/edbJzIJWrX6GxVK7k4zlTb8Yu+OHks6/zpzjEaze1
FycMBYMj1CPNKDs3MpeTUmorvAR8ROMwCp2eKlpPsO6sw2il6isRbhqq61nY8IIUfT42Ux45rHsm
wB3so33RCRx8C5OLflRtUIhD/qpBVTuUSQF7OhXrueXhPoc9EXRZpM+PSRprr3au3qFf0SOOuZCD
uVnn7ZxWGUlGZRJA/gZFU4fyMqGp3jSXy82wCBhe5jJ+qKqmOKngg1wYINoudiR3ouGkOi9E/82U
JvRXMa8nXYnlATlC66fKdDYRHuzVRoq7pbBuNmUoCqCdpkEnrGbUbnVZ/a4o02AFUCdgQchWt3Vi
qHzQo4IB/JjLUBHivkpMRCtofP+YTrtmpzWeVKLSm7uwDhZH0EjOHZPQKtlnpZFMXoL2+LIJOsPW
xDfSIJTU+JuJkEJsl2Ptc7SE16Cen3IRRhck63I3kAtzXGU+7Wr6kHcz7YK819YDSG1s2NNCGaUb
96Yqblls5c+4nOiX6oTxST3ZR9PYkJSzpV1Ds9HOUg+5PtGJnfp+ma9Jnix3FXINhyZU7mXdF34q
CZHK9PZAekK/uFNl7YzQ4gsuxk9VWr/ChclcnFDhlirmQgAcuaYcasfkbZo3z0IsmEtgkDJR/sPM
z7PcdDU9/pgl4cHhs0K4Vrie8EX5oyHAIUC5EA/6XB2R+K87IKDEczWOs2cBWVHpNQ9O0jOW7u8a
s7yqa73ZkqBdqLgiGwwUOqMWp1Ek51Y9BDAofvBI0zvGBkI/hbwsR32jMTshGQw6iwAHQaFc2Un1
mxmG3znKU1lYEXVrE/0CaeIndm7iQdExsKwtLB+O8FcMzKd+1B9VVKZuqWfkPlP5MXMvfxRxTVwD
HHUfMACZGtr8JXDB7cIpeyzDaAzguE+vJtykWy83b26ak0JA/oRvivi9Zpwy1fojajRXK0640c+q
wgfp5M7vRlY7ZiPwE1bpqYNJVlrcnS1Ta2nr6/Fm9sL0YdMWJ7TN3mobMJDaynWQN3nNsDwtgAqC
JVre9NZATqaWv0Xb7apcDfdJbeWXHI9ArEz2fmIcfcA81pxnuDfBWMdY25bhCpd1OoD84ExB+n3G
1PRumVP4SzLlnML1RTDbft4sudsNqonzVHRftOYCpyFzAqi83CVLInZoIb2K+rf09DHR79vQ4V+j
L4hrX0Ott1y6Qc1ahrdp/ZM2GE+WZvXJHfQdjpx2wbpx7Re12nUjsTlubmUWg7hsEE2w1GNcfJl2
CTmlKlJMZkM1IKpftAiJUbqs1jaQZh1LhkGyIrUxFLqCKUR+uzZ5/Qtaln4D/aBkJ3Jg0iEI7cR+
x5bdbUnRovo5O61j+41sk68+LeeT7CI0u4rYlDeDpKdHKP1jIX6KSIX5o49SBLcqcV8YhgRRPfBX
bUV7NMjGoE6KLxwZzNpUXb+QzOY8lVaDXXHW1H0G5Id3tXduUdQVTxg04vNaJDAwFMeIAzLNVX8M
sUVp5OPQ6GQpG1qyWO4drJ2BrUbxWa37dF+bqXkkg37LxybcSUn0h2FVUOToH0htciYq6wkUJHAU
zdov1q9e51WaRcUsbPkekrR4HRgp31kd4GRFoRjXcCzv6r4l4Xkpm71DNDRvrwIQveU8c+La9pY6
ivdqN31MjvHQC0Jq1rqogmiZokdHYQPFhss1FI4hpVyzlzBMKUbq3kLxgpqZCozTdQJqwfoek8Cp
zYDmjRmdnkBXNCBu9/ESLYEIc7Cwkj1HXjDhTslf8420eRSNycwtfhCz6vwcx27+7BYlvWGbT3KX
uGP8JmtaBWbJKyenfrWRv4TDQzEs94WBdzbVtmIlA93Zt1NAdBFvMWTBiVpO7qF7xUck9y/0Ny88
pNJrMRFWmvoeyzCw7Oh5sNdjWzoPeFi13wy9Gr4yQ6hY63mD4jLLg0EhlscNjfbZXmbrqKnqr2ha
GBkR9gBjVUsPFWaXIA/JKZ2t+pbOxre+chs3yqDdtax4dFLZmIGqDKDDlQQLd+GJHmxj/WDqXgZi
Lhee7WwgRDQsCT5UyCYaYlY2mTAOAzmVlYnhKYZrQ7xa9dgq/THsQnZFuKZdjntU8WMxBvWMCr1Y
LQKspjUpAAjb5j0ApcErwmLYmWMUvTMFzzwbIOBOny3zjUxzkzNGDX+jPkE62BXKGzRTYAWS6xwd
tZWUjxmgxzfWbqW/UtDSIpdXCI+/VyC7LOx+CsBsgYan4p3U7A9G88O+rspfNk831zr5J5BxGvOY
y4TtCaGlzSGs6KP7FcAzrf8zycoD025Knyqxf3H95UFC6E4h1iAHZ3pNNWM5M32fg1bt2ifdzOR1
+wZ7C+uqQeqT2zf5o6qqqAGaldhCfJc2DgJs1QrROAox0WBR17siBbBZd3B4rdFMgjUaj7D0IHkX
2c9Rt17MuTwBPtokCYdok5/lccZ0L7fzXVO0P2y2Q0HGh03JnDY7zQnZzTbKvaVXBWatWi/u5FyM
tNrJAd4PfkMdZNva2tNHN6nWkyDP5gcIL9ON+sbyJQ3CY1lkDsVIpm+j8zTQiS++sGqMH5slbT3B
iuoBa89w6frK2vyCh6aqnF05R3iFEpBQbrnWW9AcC7mCkCJ/LhyFHC8nfeqxp+547obe1dJl9myp
L7ti055y7mm+OpnZOTKb3qew/cltKfdNOnG/Y7TQXRuakkvGx75vkidCU82zVhg7xWyzS43Xw53q
mHo2735E6zZ9k7Xfmc23FP1R5Ct3fZHUL21sX3u103ybkKoZ1bnEV0wwAEgz+TmYW8TlbPvYOsVN
IuX6WRqD4Q6WlmMHznM0HvSCfa1WRx7G8mabiXEOFy78WoU0VUSPIb/4KeoA3mXbDqvrSJFR2R3T
Xpb62cnRj2yYPYY0rz2cIJZZ2C50rUfcpOinxmzIeq0WX5n78pm2sPP0ST4rPZIS/Jr3peiqwE5Y
D0QO9jmLbsodFrZV8UpcHmA1V9NCZrvgEGmRIFg0Ep/NoMw/zUEmGPTLPnwwSTp0a9TgEMOq98xU
SJ2JCv60tGKzmfYgCxrnii6qWZmjSxxDejNf9YY9rrlMP/ph+EZHSAgLMcUAF2gJquoNUTumQGIb
A2T03X28gjBv4xO2Hpy+YTB2AnE4I2MctPK5iQuv7NNz05iQ9gRy9odoTc0blz5RDLLVvFStfVAF
l6YTuAoE5yk+VdIxiugo7SH0LZOnLOvZR7QKU25F62DPogouB4inZnZCGndJxuYWNWZyTSxDZSta
ZKVbN0w9pqlgEWzpLyPLkkM0Keld2ADEslryNZH0tExFS5igcEieV4f2aE6W94KVBV5s88gndAdL
lXxjIpVpSojNk3jYnW31p7OkOUxdqO8hzA+/lrSnnQaN/pg5a03NOhKrmVaoNQfcsIFRogrCJZjO
BBFbHwYDwbPoANAVPdh8fG0zjwyDbc2LScX07KrVn+wqxoMO//Gg9yAIpqgszzby/FuTiJ4KqYOf
qyAQK5ZSuGrD7LcXa3SoC3HflA4osYX7KjaIBHWSfOVL7IAJWqXefxkC9quTmu/TdtQRkRi5poUF
ZTLZN2K3L456he8Grk10Dq32JNZS2ZcxA8rMfgfPCzV6Rq8FERQ5dDjA1+CUzRZFu+Ic4/yPD1Hc
/upAm3czAsm52ad9/miZ2IxGNHk17JjlWWt4xRPWvWBZ/LB+E3xBCcYSJ82vhg0vvBZv+cZzs5sn
xWCKgpWY4gUgq8H0tzdXJu/pbpJMVxu57yGcmqO49bM97SpCij3pTK+8rqdJ7Z/gojXuUstj1pkM
1MYAwqBfjGWQ8h6VTRbUEuvNRBSmpbEMzuOgBGG7ywqNSQL3WFdzSq9QGppCHmsHkpcivqxUeJI3
JbVZDkbEP7YdL6UwMMcxMF35zbHm79cpoa0cvdLWjrQDjBeUE55xi/1zwWyfBWGY7wWF5nGtdIGf
beh5ZooqeSH5Byqg0iekQVWYlEV2P9Is77EMz7e4DwM51cMhNdgOMVbiM1TVl3VS9nE1l/cQ8mAk
DzbHlW7Hd3JAtYZpGbxBSA617Af1YIbMojLGilcxyQ+YeQhDKpEdeTf07ALgprnXEDN4QJnDDSRB
5V9xm6ld9zVDv9hzNAKoSCTcaHPi3tZfepvFSZ3E+Ru3BSKBslo9OhkHGX32XnXsBOsmJllBJb/U
6tRvu9SXu8SqJSjkbqB5TBZfFwP2lNEyX1fS93ZTzl6PWXqzqHuzqt02tWjBtXeNFqWqyr0jMWXS
X0DLgJA61f7QbJDERXoZx2JgVGJLE/V1UKCesJNf9C1B20A60xbnAODyJECE46aaV3CXw7jSdiIG
NzXY9RpzsTdnEUctkWymJz/FjYXvCFM++sxAb7P7KtnOxfSbPLcdSnZvAp7NUQsNZFW1qwWJ2A4p
iLoufkKFYuxlI8uVmnq8EuK3M1Qm+5V8tIQiHjq6Orob+xGY55uiZ5OX49VjrEuFIVjXpAYla5s4
93wTyl1No/Cu/ZHW3BN1sx+wMZ4T/Y8kZ+Y92xaGpfwWttap9W+Nto4VYjHbh3FUAbyhbD5mqeoN
Rszkf3aSalsAv7AJP3fAKQMpuNZSbAZBjCP44ij5kwMj4jyERuMhE6dXGnJ6szBRqGI2pGt+jujw
qzT01NS8h4d9ZyXN46okP2pS2+Yu2gNswN5nPcqkgAXK0A8Pc5f4kcBCLBvWVQAZAkFKLBu2eD2X
eoPOCVIxWgYjVn9bwk7HDW3QvgowOoEqYs3xjD+isAV32R6kcJTuWEQPzq2wmXqvjXZTWfQxpLYe
qg5N6NLtgAEwkBHceo7Klwh5da3AHkN9dGOD2M8zmXckJ2NviPckvjO9R6++YgeAJIQ5qouPm2n1
ZYasmfr0+QaEBhxTtCdVaD+CrOFNV816Z/Rr9ZChXT9RSSI9c7RthqVyLo1CRN+xFSLXAwKwtKtf
9bk80pQCaWn0IrC2wabYgg+rhYJI0ceb0ZGu0KniDjcAh2jNq1oqqo+j4ymrNw06xAQPQFN0tOKo
BXVqkQuY4NWbu/QVbRxpVGb/inyMlkAb1mPVFtHDknM122wdUqsMEHd9qx3u/QnSMrEUS6B1DUP+
VdNc0xlrTJip4smuVveFMJ6XKr5XOYbmfnpIeeBANLenOq9u6kwEfFa9bPPPXWeJ6qhjZfG0Sc13
cNxC1xnARXc4kV8IFWh9a1ZubSY5FExGDLiCOxbo7WYLZJ1J1B3j9s2rttOj9c4GRbya22p4xEhf
Ce1RKEvAWJQURTV/BuNV71WjeqqUcGVLbDmBRZ4LGZ2waF1a9pY7nIFZsTFX666P90rsDAp40xnT
XbV8FYBC/dpaHK8xsCBqMZO1tG8uo0W9SrRiFkRAzNwJBPMj9aR5xtk3cPuUykUUvN25/OOVGqNd
rUN5rUosAzi3n9AJs9jCvZfY8wy3W208AC0I+yST+lqJ2IEDruSVmlA8iUH1LC2p/XzVNgj1fKIu
ac41ALR9m1X9hU/EAtCbF+/REEvPWmv7giAbREA9vQGwmYj6VWtPAULpq9GETHBt1z3bOvuWdM33
yDLBLUn3DkYCU+8VqE2uwfkMI00N8Gb/LMqBmi6OfBw33UEZnWlXbIZhXacqY0CDAJwYShav3QFN
J9enpWi+oo2OX5YEOUyryWx+naL7gXmsj0Pd8LOBfUtY6eoNMV3rmbKenzuqFkKWhpdESwx/jRfl
Llvsiuu0bMJ7kKBtYKScDy3mhZ1pjdkzlf6MRh9lH7x3576Nk/ahqQjFXmpKIboP/Stq1elMyt16
dQCqrZ45kI/t2KFx1MHUMGIc8n0qhoHVf5FCoDfkGWLzdCXd1NYg+ID4ZHdOPq1tNi3C82V5KCBw
/ZoKo6Z/TkP72RjlPWXkavtlD1yZgrFnSapG7Ebelrid+yBD2Aa+ZMlVX2EpzLqCHaiPSnz2x9ZI
gVe0JWg0GTcfNeGSipcjCv4tx8bgUEPK5cboyEFDGwQI44OdxbnTuor6qO6uLfzTZNcvm+oDuB/Z
t0mlRfeZrNaHWgIyc/HlUYwR0oMzJ4Jo1LmlY6Km1WRCIYPPVLW3IxrtattgG6+tHe8zHmln/Vkb
S7831phA2MJCs6EnVG16nHYHg6zwYbXvZQmvzqJfSYbVeRhMGDIIX9Wz3rIfC/SkHLVjpk8CzpON
HkRhvueT2UM0vASe7uSkI1MOLWN2mXSnfhAjqYlpPnxWjQ6AgQ6HyIbKK2zZnIqsUA5zyJq6AAbE
jIGxWazzfzYZIpITLa6iT46RAqoutMW9huP/MOJA0krrDlseKerjW0xNS9ZpoBHR0fXjWeXbSdLm
s3Ki17RlhR3HQHAKUPOmg007D1TJXI/aMKjT2exdAUN9N3A7di6qq+jURANpG7OR0OQsynntosZP
+1jfUwXZgZlP2hnEDz8TBe+2Mxo/ZLfs6or0InedrJ0A0Y1mkBKI2Hf1NM6R8QixD+lmFYfis7PS
AV1DHY4/gPla16kM088+S+mPwC2Zfku+ctBqKvYfiltQBkkbXkRe928UYA+a3QyMgIkfwbvdwUCh
c3HTooI1QNPwbRZJFjDgfqw0/NwMNO5iQosrMFxs+Y7gl0BLVDse0hsmPa+bMI22+kWp2qewNL4g
n3JFlzp9Y0vSDtDCUNnN4PFfTMluGCbJeoOx2HmywXCvD0W6TwuwBOPMpY3I3pT+YM+5/Zm3FosB
rSfxlbgT7bNV2uId9nvtxhFMLfbLo06Tlx+1qTQCKUvcnqW4GzCHTj7Md+NiToyeXZr76D1et6c0
r8wf2WSsbjaX+ZGJCd6KRKMe5k60pv6uiFX5QvIphX2cIPZphvhsxfid0lGEO01R5Dtj1keVXdDJ
ynk9aBCUX8VgKCifk8p5KWoekwzU2UamSQ+zUZK8XmjrW5wAYSrYGX+joCCRuljS5wS5LGsJRQEv
0/B51OJzNOTP2qH6tZMyvZNh+T7kg36lXVleVSnDAxLq9oEoim7foWL5MukRjkPdNHeqWuv3qOuB
ypO5cOn4cO84ldldtCQWM+IkqqstySdKs+yrbx0UwSgznBnfsj4w5dOWdriUco1vhbIUQVS0hIFE
adC2wjlAv1Zf09n6SuOxP48T82aAVvAK+MBvqbE4vjHrD0UfZdMha3LtI4J9BSOuip94XzFdFjBJ
ElM9oo6+ZMX0uzSm4wrS+byoY4iqZEyXA+CbdsRBNn9PJQqwJF9KhkzQDMKh9Y1h+aVYYw97rK4e
nKFG0p+RYzysIn+wyGpRWViLHSlIDhPrZjGfiIsAN4/owMvhlkOcyV6RahofvZ5li0/YMiBPe/hl
ccA17ooAmVaa14shP0OqbhX1PrGkvNUThavQ0q8qUlgkTLp9MuPuu8uTsD8wgCp2FYSSJzowCZQn
GndwJwHGJPUHiEdacSXhtcHh5dfF8lLBbkXsmBieYxhHicn0xjxIP2t0PkgLePeXdH23YgSZLI8d
mGCyfLJExlXQAYAmlMX8iAfHuRTbmsOey/KFOAydJG5MA+vIl1pmSE+A13B+J+N3ZWrEj8viB6NT
hsBrqUpIpCpSrGFBOaKRBO2XMBp2E0R/5LRxbh36ymD8MmtdGaAWKw7aSE7IUG1JE9ZqvdN7sDHu
TaBFw7lvJDorMiaGgwlm5CyyRt9bvZIdExpZph+QQZaC7GIglOBGnPRsYLO5yaq3mU+QhpFN1r4r
sdjVKmMdg9hR10xj+z5ccezJ3lL2vBErK6g1fJY5JUdpO/3JjpFVUi6QKgRAyJssRNcqBdcnGkCU
kJJZr8VUnbpPLBfscPgSW+BReSRe4dJEe006qHknpoyc22r0wcyEwshs1aeC5b0XKZHjdabZPead
c4LUVnkkN18rK/6ZrDAhWUamAAIp/gTczAD2Xla7zEMakrla82An4xrUyCI8sBI/jXz6USf0wQNU
vG5qhmNnOPOhV/QhmFeSToCPPmOkJcglVu5QYDOQhgI4JBJEYqW+jw6oupDawEtAm4CMdI5mWd4g
Oz05jujQM3Wlzw3YgfAdiA4fjReTImJPUpgajE31SFo6Cosu6/aFooeBAMB72FzgUHGQQvnAQaYX
WdYPqA0M0recDtXstoFdmMaq6eK4kZbdWCGAZsz15+aPh6MsjUcN1QYJeRCJq5hKTW5hR07KpNHt
bRvG+9JNvtqqnqLSviat6TvA4lwh1P6IhjOBBtpw7Jir/QMnls5d1jDOq5Tm0EwJYEYzK9EaJvhI
FMU4kCxhXOKeZ9KOsBeguO2BJlmtVv5EP2Mdkkx/j4qOlqnKrqqSqLdhUIQXN3rI5yKXfcHds3Mw
cnqVQUWDLIS2vB84b5DgzlqTgWzEVjWM9Ljgpdw4FfX9JBvtrrNR2mvRwupe6efhB7Lx6dCO9Xyh
9GrZqCk/1zHeZkMC6lpc39Ud9DiIAwVzpa3Wiop5D7FouphduvyT2/6/8u/9x6DY/39x3xLc9v/b
x/c0ff/6/jPve/sP/unjk/o/hMk7Q36xhqjGsLHk/dPHJ9R/kGwsNCKXLbghmo7D718+PtP5h4p3
2bQ2BzdWYwkq4V9ZsobxD02zLSp7A2ugvbn//hc+vs2k93+82qaz/QKWKUyMvZqlUqf/2c6MnBGy
H3o9D+nFEvT1YD0Qz9P5OpC3Q9GCh5Mpi64Oq034X3zif2bd//NHA90QtrR1fgedT+zf4xclWXtO
l9XsCHCQ4djWUcNtkxX26OXp376Ov2Gk/P2PMvgWbD5MPtA//yhV6jH+vNLwqC2pfJiaeUlTN74y
KtN/+as2e/1fP9A/Ml2lJeCna5tr8t9CJUWUZy1LdMMTSayfpsFgNNjo/3rVeEHwEvzNH/R3Xxtn
vS50Q9pMBP4CNBiKKEpDtofIkEki7Mm9g3mm1qdhKJsjpNSRBq9ryfsYNhnaf/4wt//3//UXWmBS
TIl4ncf2z3/hAIgzZ/+CeEjhDMQL05bABfJqNxYaw80psbwQKsx/saH/3VdIJoQhbDzfeBj+8rQ4
+UTomMlPpblbGFuzmWuGpDzUZMcc//Mf+Gdj6x8PpgRSYkLWgcGvaX8xvNu9SBZRmIiS5MJN3Q6a
tjPN2HpgjTf7usTVHdt5SIOOkyusOy34zz//bx4hHpztPJD8uYb8y5dbJpz3ds6XO85tepaVA22P
L7P/b2ETm0/+L18kP8f4I+LC1HTjLz9nVAE6RykZTtqar8f6fzg7r125jWwNPxEB5nDbzQ47KEuW
5BtClm3mHIrk05+vtgczm2yeJmTAM+OBYa2uYoVVa/2hM9SD4trtcwW+Ci3qyL3eH9fGJ6QXZ6Nz
oEHada31vCojTZcEQZ9URSLVDgUAhQmqPjXHPX+TzVCobZhY2tIRdVdyOBnSLkbl5nBSRf0zayrn
EgIo/RBZqb6zG7YWi0Egz3N4ZfPBlrshGFCLxaeFSZzc6oRHmBYf7TzU3rie2n7OR8ypjjAeot9o
sWrP9aDm/v1Z3diOuqFpBloIFtofa+0plJa0RNFRk4kqXfkMxjY+opI5PdTUzb/0iA2QucDiuR90
4/xhhWrIDlkUsEmJlqMux4k6lc78lrgTHPAtoNzhGtY5HIXymFZKfwERbp0pWjd/34+89WUNh9ge
yTkeGavzNR/ikU6Tax513oey7IhdUwYs0q09ZWdmNweJmCRqRaZrmuv1SiObMxT27LGzvdLX6jl5
GO1R+6OiAfoGFE38fsgULz3gHo6R3S8Pk9PH4KEChBINgNWyimMzCal9msciSrJrq8e8EDUkyWOa
CDvfUpN/1uocMBAzsS1cz1QkTVb7sjWo5EjFgGPYoI/m1VmPctTcn7lKZ15+4OVwKbyItrY/wTNS
aXY4fyqYSuwcuyvbn5dzF40KbjTP5HTAOnu5qMB4D8NM0+yI7QDLOYi+UL/1TnEk/SSqWvWTyAJu
hkQuKDuA4b361/1J3zgQSdH4IagnqJz9cu29urs7VFfoh5rYIxQdMiJ0b5/AFkVn2xyLc2o00a/f
aYZjmViZywQRtZxlvKqYMduBsHDswGCe6RkBL7HgdISq4u6s5Y1jyiQNJVOwXhK+1dDmQWl4E+cm
9L0sPJaQbvWDqU3iky365iEA0H+tAUP+5VQie9dIdcv7U7uxbU2NNJfr1DY91Vmt52nQ1bZQAPqG
Vp8fexON3olTigfZ9B8Zkf83N9oYquvKvNiz8VAijV7NatUNBQgfE/SDpb6bTIDFToBtXCKi9pyF
pn5EdSOk3N25OKWBDrg/Unn0rXbT6/D2ajfhhqyEJZgCrmy5ZEM1PdctgvP3oyyX6kumDplUe9G/
4f9JnY/XSxXRKaBEk1Gdigz4CT15+yuFFrpLnhqcUIBLd5ziN+NhSsQNQ9cI06BlvCorOmSOvAo0
YdP6XsN7uqkKPqeIf3jUNHeGt/yGL8NzDdQMkStxNCksuAynAs1DMRjKkVrx/k0gBZznWf+RVmYA
GFbVnijDl0D9epAi5Nk7J+LySv1PdG43TWfH6DxRltGVXsMBCTOVU2BBx4iMCXqibrePvYoTZ5wJ
DUpZa7y//0W3gspHIitXN3k8rIYMfACFOS1BT1BL8gd8gijrtzjPUydI/3bcJEVetRc7n3V5xb2M
FD0+lTtO05GcWssGBnj9uWlaQSeuZSE6Lq1rXE32Ua1nB503p4RqFNLsCOfK2JnkjRXlsTtxwSZx
QtFJ/rRXh21POWXC7bU5UanFgV5RwmdcTWluDI6G3N+sPtyf362hahovQJs8iWtO7ttX8ZwI9WJd
pz+gIVNxHOPQeXQsgSLLaNt4QmZ1IhVim48VzjU75/zmUEHg8F4jH0WcbRk6A3TmBICiTpMjkic4
fRYQm278redHnMAY7k2tpvMH/u8M+uezap7DAed5UhtydQSqg05ZLqQVWVUGqEcI6icQSTBWQ2uu
AOjYtUtl0gH3OZte9BcCNN77JOBGNzDLPWmDcPYSxlWS8c9P0nnsG0hz6ShAri6gVBkhis8t6Kxc
fGF/uWePVqxP3wkNZk9H/qHR7Wc065ENVxuUe4Uw0K2J+p2TZXkR/fM7DNJ/ZOkQPyF7XX4LBxSH
SZW7PY09wJfOm+bHFD9BX7PLeGdzyRW1/gqwEKjs2GjOYDu9DKV4yPAIREBOeeh4b0BJlpcB+Pe3
++t6a3FRqDZAaNm6fIYso2jcdBHik93Ja7Tc12MP7Qt10r7Am0BqFQLtr6Wm/8wgZSz073CbkVaF
y4BdENVOrNbdaWyy4tzP6vhIF1o8gOeOLr8+NpvkyLZdYJws5mWoGurqlPR8rCyr6foCRL3OBdQc
E444FLOuPt+Pt7U4ELXSVIQnbIz4VmdS20y5KA34lnUziHPvWN21wt7hGIBR3TkTto4jsj7b5EXM
+lib7GFeSfUkiroT9X7db625+Az1P32XmaF+SMnXQftkQJS6EUjX/VG+FPXWCxNdRpUmHX+56mov
grxw7MmO25Ob2+5D6+GNPcY6nEV6Wmddweopntrg5xRH7TXKZk+9duiunrGjh1MYYbn3rouAY+Uj
Qt1PdqbTuYRoFjyYWgdKInMmd2cnbaQDPMIsC+kNFZFjdXV2BzomdTrWE9jM4D6KMtUz1BHtvVcU
8KjDsYcxoxg/qP8XZ6MYvevOfN0ep56qUvBCih0lNtbichlmVjJRyESF1olSLJuiPrDpZiQWniBA
sKjsz60O5QSK6Q+0RWy/7fuOdpmZoNSTFc0XwFrGb/d/0+2McHny7pYZPenCy3H76jYzq6oeOqjv
8HaC7uxEvUuXwOkeZzpJILQm4wvgJPcDeObpw1TF9vf74W9Xr7y7Afs51G5JHlZJLsxlQ3hlS8HD
ckDW1al3ZIaMi47w2iNQe/dKexOr4Kkpdrbo6pUojx9IL5zeAFwsCqy2PA9fjXymjuKYPdqSzIx9
hfQ3X7iwVOOCG0P1t6PMNuQEET6NwJ2jkzHY+juNbtWX+xNwe1JIuW3OdYS3Aeupq1MXHJw2l8UE
bkOpHHS9dPQyaF+/A2M1PfybUByhnk0uaqxXH7u4LLuAUOkMBhrggXUK2qaNYJpH9s5G2/quNpUk
l6XuguZdbTSBEpqBwXh1AozUzgAlBfqmRmc7yB+5KNfAkTnUNUIXZGgeHJ77I91a1FyXnMCeTvbh
rm6WMYH8kcKsOjVppD8FNgpMsYpEDOJmxTFF0vXKKxadO1eJnsxC29E3lgtneSrCl+GxQb3l5TJd
ZQYJGFGn07PqlPRu8TasBqyqEfHQn2YUsa4arn47V8BGQJJumjnMNL2J9UN1mIYO/VKI0IndhNe4
VoYj8vsW1ijoqDyhtQ/I+/4Ey1W5GiKZjyq1IW2pBbn6vAhMOSIOvPwEFhTIMRf2G1qD0Nz6NnjC
FUU9YISR/osdq7OUKDETlzfd6roZYJJArUvLk9N1wQX0WoqSUxueR+TePyhW7zyiQoU6ngiHFrBy
l0LwjMSf94e+sWG56Vz0gCkuaRRql8dGC3jBw8yjPDVoXvyB/U1+MWDtnnWrab7cD7XxXbmfDXSY
qVLSwFvN8qxqcpkCU4OqGf7V6l7xWAQ64KVOBTuCTki981m3zkSZY/KukTUe40Wq89WZCIMHK2e3
qE/UgPHKVOoON0k3SD/joRVMBzUzh99rztLqFFMDurRo23a+EQZOdro/9I1ZNmSVyZWFYcPyVnuI
fwIGyorrE2c3viqZ19ADG6WWSICBvX8/2MZqZqgWq8qhhMZVtPyks4sMA+Ze9SmdOutNn+fG+9lG
2ST1vA8c/uFpoPd+vR9TfrvVDsI9nqYJvs00LZ3VuW/hESbiiQGGaa29F4MV+Jzc+c/7UTaOYfzp
iSGf5dS4VyNLSn65NVnVqfdgGk240j0GKSi12SEdA5TMP0Mwp8+qy+xGyb9YvqS/nBB0nwz3pv1k
2A3sG9gF+Aq1z3kVD8chQh7qWCCCcLGjcrZ31u/GhySLkJ1Mau2s4PVwuwF8uIFyACCQ/lBhlgJ2
wRHf0dH/U23xLD6Eg6L/+lJla2JEYFJvlmL/y9WTDeqsYkTDMB1sxKATum87MRcfK9Nyv93/nBsH
AqsT0XxDrlPmdhnKqFqtUlKH/NHAsq2qUxjSQa48abGLe6ZdFjsZw8Y9aiKvYSEiQLaE+MsyHt/K
SVw3a096EuGlYLIxeIxODoIyEfISdimeGzRluWi6YDwhd+Ts1LK2f4DLq4aSIetoNWBrAA8/WvyA
fg6K35sg65+x/01fXCWfK8+MD9YISRuGdfktafSvvz7droQcezRRSVRW0ZM+S1TRty2K67SIYEsD
AW0r2tLDoENkt5o9UfjbeovsawLUkkAG/saV8/Hq/HVyKmwWqo6+O6cS/1MlR1R6cBlXxs8oWBkP
Q9SDAZ8VBDTgRP829ciIJaOHxrfiDu/uD//miOLH0NPF2Eo1gZasC9BqCq7LMzsPgwjRvWlG/DqR
PzfPvx6FZyLHoKE5vJhXayzwkFVLhe36hpPN56RLZrhGzV5v6uY+0XWyXkxN6AjTiF/fJyVj1OdQ
x+AJb1QYg03+oDWWAHeM6vn9Ad2GMqgK6iYXiXRNWNdRqtDhaLNV3QeOWnwX7Iwv7tQ6RwSr7Z3E
byMU2Z5Jr5ZMWwUmslwu3ph3lNwmHc/5cJ6gUvxDNg7R0xlLc0p2Tjq53hd3FgV72j6yZ2qbZGCr
xxqyVq6IhWn4OHL8gQ49ODMU6c7N4NAAyYWyM5E3m59IdM/ka50SCifQcnRaOoXGDAKVrksU+XFh
12+TpOjeqcIa3oB+bR8B/iAHFbTRfB0aiBGX+1/yttYox8pnRJYcSyZat8tf4FSltI/odX/ggG2P
ADHhGjnBaH6NBreHeWo2BpKls0knLK8HhLbqBJjxgEsI+rppA/r0/i+SF9jqC9B1A7yiOkDAKD8u
f5BAdinVMliZbquYv7+QxJsurN/rYfZxQvTvEyiS7i8oE9bOStv49KSiGhVg2+J/1mikvLVbpavp
Q2VljA5yZth+jTbxU2IbyjmZW3vn7NmaeqoSlCbom3j0NVcnodfPKCz3NuQww6Zg0migZY75DOL1
mGU9TJzWqnheoveEfvNEjweNo8LMINUlQfP3oOpU9+7P/cZm4xeBBDHoXJlki8u5x6hAz/E9QCh6
mpKHsnaQygLOfGKXdzuhbvNwCafhmuczU37n/lvGAvavNSFqZD6MTnyi3Wg4YYI+PE2DWZxzj3Le
oMDenWcx+fHQJZLa1/76Jyc79XjpSHTWzRcYsGl1hsKYIKVp9UMZYFekY8J2gsJanUSfhTuny8Z2
p5JIyx5zIOgUaxRR3GYA/VNL9VE66g6OFcHLxT3qsXUxgNZaw4Bgo3j1B4AiI7qapLbmzrRvLHJA
CzLdoSJNec5YzjpsTqqpqGCibjakj7qKsvYYtPOXYtTnv0TpIZN2f0ltbGcUn6lI4+1saPZ6V4lc
TycpJOaniiqiR2ka+GjkSgoo17YgYNEIcmu0qHO8knoz6Pcq8BtTztODG0Qlx2HI8ve9SjciuDph
7EbwtDC3P6NCD7MdZoWNCE5foSNtOc2nrNKDS41oMJp00b+4K0kwTCYc9YvbCTCzpAGZCAVUCKjF
cAxgAqFLeHKNSOw88jZyK1Ol5CsxY6STxjqXHMMhSz0M2PyxL3BhTivsbQVrX2o+BViTp873tjAa
30WO75pmXoYoAUY6b6fGaTDe6qIdM6nbj8+VZlB31Kki8Ler23SizKfhCGP5lhlWb8LYHuHnmWiC
D3P2WBQ4uSBAM1yoTe9NxW1iR2WKci+XG100c11zTA1yatxKLX9szfiKKc/wqLAld7Cyt7uJFEjC
juXqslRrdYbFE63tKjYtn22lf3JDRAqSOkK81qhNzAs4QHa27+0BTThSVk3ibix93ZhVoha0s4EI
8jCnaHwE43xC9j2GLjxX5/sbdzMUjTIKfY6tk+ktN47Ieldxs8L2uYxxM0DB6DC1kQN5BfXO+6E2
p1EaQlKiMEBNrHKQOWzQWogCy8fn53nsk/AM99U4DW4wHKs4iXfCba1KcjugwDTLZNVgOTJVR7gI
WTWbW66uPgMIzs5s3QrGXZt8rDCuOOSaEVzQ3Ex2DsPNgUKF4+qjPg0kcBl5ppuKobVgTmMYCENl
pIAuI/VNgQrplX7JXjdmMx79GBXjG+q162Y60nio2VAH8z1am1dk2fLPXmjxrsuC4sGOq+bP+x/y
9rClsCY3O6ge1F3N1WGb5CEiqSnxBOoKFz1E8jyarOZZzLl5Dj3kaJUekq3beOlDp1l776yt4dL4
pMzFeU+NZLUdu7HKkelievUK5YcgsIwLkCZY3gi4Pc4jmsv3hys/1zJVxbRLtV0dFU92yboDUE0i
NcMBhgwWcs2bjB72J6W1DXLHLvCNFvGy0A738uPNoDzl4DngXUTJYrmGjNmjKuyWUkO7NR+9EJJT
BLvvVLlTcJ2Uob6IqtPP90e69WEdnpW82Xn56e76nTImqIDB1vRbNyibY6+hLN+CSUFFIRrsv1M1
zIejqkE/VbA3VREvcqLP93/C1scFAEiplFuUu1z+xFcXeYf1AZLyWCipQWc9lqMxnGZNCfwKAUq/
77u9l9FWPOpQvMq4RiiGr04Jb3SzLKe0CKvbmH6qOVp6oD3L7xrIegPdwjL94/4ANw5cyl7gBGSN
wAY9thxgimRKmfeG4YsWQlIfTfHZIuU9hU7/836kjaFRKjCot1P24SJZnbdJB3cMG1zHr4BZJ1iv
lzN85xhhv2NS23vd+41oYK5BXJOVANrSVilnieTbOKP676u9QR3LoCTh9IgP1inaEEg0DDtJx208
TiAoMjojpG7greI1dRChFB4jITFp2dnhgobVr2D2kqBVPwbDsJMEvDBilseADVqHDi+5PU+Ztatv
hUTfbKg8Fppi0n+OZuz+dOc2/5CLQX2L8Kz5e55Vw3vUQMMHbLPq9IK5UnRW81g804pQaTQU7REV
OvcrCSyKSfe/tvya65/H68aENkUizpdYrisPMUgdKfjAt/XMvrIzK3x1cDm/H2Vr1tkpJmc/Fzn5
/jJKWyI1ESVT4MeJKC8V6h8PiFh8zh0PLS+l21nBt4cgLTkuGA/MkAZmSP6aV4eBQe+PzLEN/HRs
B1wvkZr0ArQF1LAYz5Hl5Ce4Wns40tsNSkmIvIGvzAXH7lkGNQ18OiN7hn+oZupRQ98G793QPJNm
/HK7htSOrJkUBSScLLQtQyHCN2tuhRlHkkXjYxc6qMfaNWpqGQLfqVCROsfYZGehbIzP4m3I8QM5
QgKCl0GTMRrpuiFamEwW2BY174GsOv2nvOu6nf7xVih6i47+wthz18/QOnfDKMVijYK6ZvxdoTqM
dChcAbaCOaaX+0tza4Na3NCAUXgJ8jerHcDLzxZCIBTtFGP5V2UPzTsh5h52PT2qi5obFRe1iZXM
iNHMT7UvylNbhGXhi3ICq9Bx1XjC7L9MoYjeYD25B4N+yThXW9SiGAKIll2qUupczjwCJ0YQjkqE
6s2UIb+gGfFjrFfKO1xepD2oyCrsKnL9/Sz06i3y4PGbFjWoS123+pvaKKd3XgKH3FDApI5qgxh2
UjT9O12Jiu86YuBIWqHocGlrZdxZMy+n9+qny+YXZAhK6TTAVjuxQtLDzpHrPvVq8ams1OxBq9NI
0qSwOsDC/RDlbXdJ+0rS0NPuonCpQk7o3bdZgTQumJHqdP9z35xEnHVwCekF0knnv1cJksSIFShs
mmhyO9FDiOovUq0mFcQUbbSPmP/k518PyHbhAqBxJQs7y68XdAVKAqOC+bqhmVc9ao3HqteRUciK
8gFZgr31fLN54LoRBnwuxTOb83YZz6nn3rQCaFRmLMS5hq4CPAE8woztqn9/aDdPJdnwk1GgIxgg
4FZzSdKrJIMFdn0QtdUcWqpEf2sazEIKoz09+1S9erki/KL02p3QG6P0TDIvTnmgPORDy1EqPMba
vEKEYlR6F8GsKPMN+tZoFPX9x/ujvMluicD+owzoyP74uotrdElDKQrChR2L+aSgOEyFIhhRfpCC
jq7AgjtHDyrSlcF3w3wPWH5bCCa+I7EmJPUOfaLVAoqICG4oIT6UHr8NVGwQvXZIrpVjJ+oBMd06
9tlHQXuONaF99loxvUmdqr6GaSCO9ydDBltsaPljAPVAqaSwQVt7Oe8VKAhsB2G/hLqXS1cPxy/a
ov31TUqywLJyDclQW3O2VJQE9MApTfQLkd7ovQJhQkCLiMIiMpWiX7OzRzdHxVtNl2xR+R5ejmqC
IOKMwJiPBh2FB4FD6HNfD9nO3N2kJXLueDRIkBsn4jr1xC4LmIhozSNnbvCngeKPb8R28UdK00Q5
ApY3308gjv7REvh/STwbBx7wW174VBbgqJurlxF6SnR4JjwZ0Ay1v7V6keM0Z1fqGQsULTmhw7NX
G9qOyGahtkcxew2za/R6sDU0wY71MIsDTjjpSQ3r7IBgDgj1JOh25vX266F3TcUEqAxlE6r1y6+X
owEz6wXx9F5XLlbidg+0G62dNXL79YhCjxGkikfetSbSmF4QRpSnIUPNYYopiJucjMab3ooKIUT8
URQEBEu1tXZwhLeTSdJl8DpiJ3AA2avB8QpiT/dsBRM64bUPmuRqqgKrIam6hUrquDPM2zOdeCYV
Gkd3uLit1fVB1x3/89YDNI2L6cl0xuKh93Tn5GkjGVJAzbS0XNxicnOP2LZx0BEaUokrPyV4vdXZ
MoUmTgI5eG1LTwM/7ARGs52ln5rWyf0JTPIh1IbmnPej8K1cH1GDRhhftcDu3j/kbi8XQ2VTkOpC
/CDLXh0H3QDmyU445JAvS09BjWSgqnXOo23hIn4/1NbnZV1Rlie7Q8BhFaqNUSTWA1Qjwr6zfKfC
cq7RJuWKUSdal20ndrLdzXgWcysZx/JhutwrLR4LAswoy4mFdUL7iAns7ey556vCkG2nnefv1lQC
HGFnWmCSSIGW8Xpb2DwXEHFIXbVH/jLJ/ClCfrfX8EG5P5Vbx4DkbVP6hgkK1mEZCmfW1DYKQjUO
KukeiZ1vFO4ewmprAsEuUEAkpaU6LAf86m0ZiimMghpNHQHH9xBEGJNE5oQRS5D84QyOtnO2bZ06
AJDAV9EgYhLlz3kVLqDpqVeOBrG1bfGsGxPtkqWFAtuzaR9bmN3HVivsnUVym/FQxmNs7AKoInSl
lkG1aqL56yD8G4Qa6Ggl8fr34zT2V9URPECKcmzeu0qd/2amCvZgqTp+u/8p5adaZhn8AMgJbEFc
Frkslj8ANZfJS8GAHfF2RLlURQI37+v4oime95n3Lu50SuH5il2JD/cjb31earUkOFyXCIGtPq+B
RXRpC+bbzfAHbc0OJ8AY7x0v7LpD3xqDfz/eC8t+PVRavsg4aJjYAWJZDrXILDW11ZAN2aLoh8ph
YcOWDHv3T+Hy8PXx+sa8uFYCO/dRILTUA3rUBSqrA4KQAZ7EKNFXlYnsH14Xp3KsHB5VcdcKzEVQ
wcYkCi/lowsy72sb29rfGUXn7ljUet5eQfxjeqLWBXp/tOmSv/BMGX+kmBA0uG8XQDisZEZSsJqH
agfesLHEJDcITBvnAmnXal13ZUT/eoYgXo/wg6LUxt/HyxBnDCN4ougYHifPxgqJat0h63AW3pl2
Oa2raQfSR8UGrR4213obe0brVVbgGsi+qPH3yTA7+jpIhf0UGZrKxz5p+k+dBigVv/CU6chjAyl7
bbJbrEtj81vpmiFt8qipLfy+++A9tu41SrOUtxF4Fz2JN2iuHO1+Wi9wj6Jc7CUkG0crrWEwTy/i
BjwNlisHwfAc2VYSO3xLR1/zpuyTGPHP4EE+7RytW6EsOsagEuj5gbtZhjLQ8KtQjDdYN8Au+XS0
arR25tbASfH+l9k48CQ36L+hVhdiYcrTLmZUltVrT4NeZd9m+TQ68AqMsgOI1hH9xXI+/4uwlgOB
jLezTn63HKFphsipxIzQre2hOJhmi7JiIjCGO6hVX33Dr1o5BSa+hvfjbsws3VMKXVSfyDbWnejI
bYsx4vcc1cbIr2kZ16B23fo50NWf/yKSZBuS10lU4+qgyfKyxeMg5cUcOQWAYLz4PLNudMwR7Pr3
+7E2rmJuxv/FWmUZY1EOBdrE6E+0mfppQAvn90r2pe9H2Zw7D7g+irb0fNaUayz8sFjRK5Q9tBAp
8rH2PvalXjzGZbDHldoKhYYdvS3YCLAvVqsSDVA7RdOVB2KFTjNqRfkZqE561fs8erg/qo0NQF5B
I4QWHs/ENeh0yJ1R4PHNa2ZCN1OgZXFWXEFdtxrCS5rU2sdpzK3v94NufTCwbXJh0NTiDbxc/rHb
e0458MGyKWctxgM0Xh3U/P0oW7PI85qEAqoXH211jFA+7e2pZmht0+jfw6b4qyp056Ndp/9irTMU
khTEp6hwrT6X4WAfaGNzfyyRJHxTWniQSP3gysevU9n5XluDIp2GSsdZzPtlFauSihGZJ/Dt0EXn
Wyqwu66nqFlO0x6Jd+srkUwj62LA+6Zfs/xK0aQJqxacjVqbjOe5xDPL6YJfRjpSy5OcXZjWzBKL
fhmlKixX2ChiHJ2u+YOsrz7lqT6fdQZ0HOwhuN5fFJuDkrVR8nb57FwNyla8yazcnvoEpdLnom95
bQUZGun+/Thb+woG/3/jyO/4KpOWN45u4IZ1NAQ8LU2zqoNu1j3oH29GEsPLHjP29k7tcCOd5OHD
M5rWgo5CwyoorBZsbjBRPhotRFP84Nr46xBP3bmOHOdN1rnIHt8f5tZ08j6h2mN5Fin8KrFKtLRN
epWl31hV8dDN1Y8iVPWdV912EBaJZLdA/l/dlpM75ELHq/JY50P36NUJUH2Eo4/3h7L1xSTBTKVs
Rt3qps2lJQWm7bqBmvYcP6M8kx27DDPZYopiOMLYBXvB3/dD3g6MSotOcQf8IwJKa/pBonV6pQnW
fsb7wPesyv6oDYb7+X6U2+eNrOdooPBlZxjW63IptvmAyRZEW1gkTnYRSTs/6UnsvkX3vjrmghyg
RHfiWKA5fLof+XZKiYxIJgVlDiuYY8vIqEVUAlg5H84tcvyTjfgroOb+qezq5sGQltIWDka/XMKi
kCQrjxJDCxFLTvqrnUd1s81w95L0K/xQasVy4dE5im9a3beCW3QnpbrdczIccE4YQi91s2U4LQ5x
tk5luNJujoYXo9XNBeqPSfdzUoI9vNhWOE5LD6qeTfFxLT3VWQld0ZktnkqnUgnL8+0oxcMRov+X
tM+VnXru1hKVp4nkRZKIrJHRsYaVLjIbBgVBOzzS0RRXNXLNnRbs1kIBj0Fh6qVwsy6BJQ1ieFAQ
QZp4bfyWh6/A0C9JjuosumMc164Pda7w76/OjaHRRUJQRBIeQUqsVicwSq+DkM2XU0LxlOm4MHkD
p8z9KLcXNtgvnp6gnC1irBNhs3bsvMuI0ucTQFunwHrUtNt3CH6lv/yYIc+RJRT+Xaqp616coBA1
2DkbHV+QAIuMMTm4ERYsGISVR80s+uNohXvU5I0FadOml90qlshNAxCbktisCi66yOy/a2noPtLU
Kr7iRKHgQZinO/mP/CjLl7Tky4K0oEdFj3ON4nUsbODzGbsl3Z3EezMR4wnSsXNEGSY8ZliSHJVc
yR/HMMo/upG+J9p4+zUhR5A7qPRooLBaq2wli4ZM9SbMj1HBFb+7Nt4q2JD0+Wkup7DfuVw3g8mi
BR/Uhn69etfkYh7Vfi5gBKPDf6nxI3tu5sm+8ErVLvdX6S0DAgUa032h0FM+RaZheYwViqNnJQ5u
fiSyAfLPMJ5UtsQJb97pKezG9Nka0UAaIwtisDI+m1iBvr//G273I3HpVslbCu2YNfAAFI1iGzNa
OGjxjg9qrFWnEDPTnfN6M4q8a0k4Sf9MOemvrgde46xR3EJ8offdNSbLBVlB7e/+WG53hUxUoNLI
4h6j0pdRjK4ZlbSgiGa0lLvxZB0e9G7AnMkWU37Qyq7d+YBbw+IMM+j8W3An1+jv0GwRSgZO4ONC
1XzstNR+M1Ruu5M9bw3LARMCfkWX+parycsTB33bOSrAy+HoF41IAGRzOaJ1NuIbqoV78W7vBWbw
VTz5e159rKmkpwwzpfCdSXmTgYf6ijDrdI2tEjOs2f298yJvZ9PdDBFKMb0vCaCjXHfDEVGDoq/y
ELXXUW8QlE967yhMp7maEnmuxeUebP9mkxMPSgBVKBfV0Bs5NScq5rZL8LU3lAjnvqai8WMAb+BX
dv79RfnS3lkcnjKWIdsILBK406tMcOR4lOZhud82A8YDphjDb6yl8Z0z9wPSdXGOXUMwZccp7zEL
rzzjhxonOlLKqZo8d3Okf5l1Q/pwJ0jipvh5ofg10Fc2i/wHqh/8/jwvv/Kob6+a3UwfqGAPSLYZ
9YjVX7OT6G3OHGcWDRhuWLqly8VRoPU/jWwnP85H+1moDjZLA48dt22VnUVxsw7lxBEGQIZUGV3j
EHrc6EfB0xtbs+l3S7jFD9zppkuBGQ+o+bpNhqOJPe3OXbcVVSLEoELynxsSYOFF5JTGmPulouHc
N48V/AdLOQQo5pzzTlGB6eva6f4i2ZpViiUQkFFvBOy3OrnmNOmD2paGUhY6ZE2iT36LACd1wmIP
yL0ZioYPWDO0BHnfLT+gmNvJCUEI+B2IMEzB8L5IYxH4EZXvXz2P+YAo6iHwDkZAFp6WoRC6FKZw
zczvRO5eHLpq/mB1w0lJo+hseHnw2/1ZvL1PZUBgiyYUBCQh1ugLZaTUpgNd8bUxxNNCM3ExBuic
PfaNUj6LcG6fcH9r0eRNyz9jr9FPDn5IOzfqxgIiCtAPeGs0HtYCLnj1FnhWuqmPFoPjN7FR+vNo
VgcLKYy3XuDVBzs3i52gG1+Vo5OckLI6F98a3dLmHWRF10x9NAzjE9bp4vOsOS2tF5AS92d5MxT1
KUSH4XeQly2/al3wuJwEocJGDS8YIofnwdX7t63VZL9+2IDYkaqiku5006RHfXAwjUIh1FB7hzKY
3bOCoNKxLJq9csdNikv2I7XsgPUi7swTbjmqMMf/xMEQFCGY3MNSL7UuOKk2R2vwvJ+2VY+nQUM6
tZGIBUSl9p5FW5MKMFtKdfGUoDCxDF+TEdlqEGZ+E2EcP/QKyq2Vqh+1Kuh3Cjsbdy0wU4APskPA
IbA6wfFtj+rc6jN/NgYVBllTfcoClKowzS6uWm5kl/vrZWs/UDgl+7OBtlB6WQ7N6CmS2CkGxWmo
V4+5g4ccvnjFGd2f+ZhqeX5IMDrfOXrkIFaXLoLg/wu6unTjKZ+HBhVNfwyMAQnlPJs+Qeq2L5hc
Ow+pYURnL8W48jCaevr9/oA3Y1POAnsBjhrY5HLArjZO3aDPPFfGznjCuQmPudQGMdka0bEp+h+p
hytiP9p7wL2tRUTlWMrhotgK3mQZ2JuKwlXiOPPVDovoibfvl0SlgMBxtQcL3QxFtvZyTUrZpmUo
KltZUalFBqVA+4DdIDZagwNhuVeDnSrFViTDAzfL20TK9q8GxaSNJmy91AdbFx/ndlZOAgs4TJ2d
5vzrHw7SKLR3kj0QiaudUVAXTGyV4waJ0AL3q6SpD16Wf6zrRrkYFYxlLkmFJkAzfrkfeevmohZJ
v4XwDsw5eTy9yrmBnSJQKCzpZaRovo4b07lu1PbBnezo2DfjhGVS7H7F2bRsDrpspQ/U2HZS1a2d
SrMchhXHArf2avxTEKeybpL6nZl4D70eodVn4s1YZ8UPzUUvm1bOnqzbzROKc1ciTaQwIO/QdVeq
wmt9CKuJmDH0z9Fs+w/o/rg7BbWtLQkpBekiWceA87mcXmzmpzFqvZTjtR/fFSbf053G4Mxt+bsT
WNV8rDunejvZyFnsTOrWxSJtH+DNAZZ01ihmgVtmkTZ55puD3lRHs4vFaWzT8GpZafM16Sr3h+uF
OBk3bj4d29lV95wZtg58ycAHh4G8B1nJavB9WmNJ6aS+zSWHs5UHNgSzSF+oVG+Swtwj/G/tWHmD
kr0DqKayv4wXZ7YWdgrxrMTKju7kzb5W2wkG6U22s2O3hgb9h0c/1SG27SpU0oxOizcqaY+HfbdX
ujZU/qC9ZnYxnUQ7mzvr6HZonK9SxJOuGdXFdSvfNhttDsIw9YdRfAybtn/sVBLNDBTPLyd0QDAo
yciziN7IOh/JpMiXZ7apnydVfxEqmx2o/HDOm8HcWaG3ogES7sFfdKPljbk+97wWy89GyclYlXj8
rrfYxR/MPkZ4CuX6+dNEU+9PMWbjsfX6mKa41X8YysI+6Kh1nHMhyp3T8PYc4sdInVSORNiXa0Bh
piqO2c0p57ASZ59LHCfTY2a15tUWlKsOQV61X8K+KsKdpGEzLhUWlIZdsAbrNm+vY53ZDUnqo4P6
c1SU+AT0wHnuLUrhvLYnH7tQ49P9k39rRcHmwJRAigDegO09el9mXpepbwotgyso0rOTCPXNZOCn
8S9CcauhlccpwDtpuS9n0Yf8oXzmBnTj2XJjDC3L2sbIpNnzn7rdlzpYDRYwN7YE96+OnLaNOqs3
CSVMvTwMKVz3jhzXr8NQvYI30x9+fWjy1gJhAywU6OZyaE1s97gWYwWYF9a7yG3KI3d5cXa7aN6J
tDUyHgqsDgnWvLmvpiI2XEUwssyOpTYRtIW5zkMcouP2U5eJYgdEd3s/SogIWTOEDF6V649m6lOo
OKWT+LZW1+fBUdp3tdvoO5DIrVUI7EXK/Usu+7pBr+GubuV5lfhImw4HKh/2yUr/j7Tz6pXbCLLw
LyLAHF45nJkbFK8kS/ILYTmQzZzTr9+v9bArcoghrhaw/SJYPc2urq5w6hxaXT0+53z/qPY29OtS
8qf8EukUwuyKuGMpt0y192kXJlcIvIffuMrkUTQiwfMzsb6JwSeeQi1C/AbSMJSpvaJz34YN1KLW
MIU/HDqSp0rKEd/f2o5tSJkRyb6C3+I6r7cWtUWu8tyLgC7aP2FI6SZfDAcNDObPZmZ6Xv8lf3Js
Aykl6YdeZr1cCCuVW0JuAg9A3V7a2J4+MCP1Ot0zGKQBk/0shBHt06zYGmDj6bmJGKcI+rwaGoDC
YXmqmyr5E9HT6R3w0qOOxI4tMpdAXYFIlJu2rYXBwOeyoiFtcWpOjIBZJzuO4VRODmlH9pbiwaOw
QD2T12/jpvpeRYTZ5sBUQ1R+FKLMMkRahy+mcHTfNvYeWVnHZKKKWIVod5MxGUhWixGnG2RjqPpI
l2h/a6FiFn4oJLtKhh6aizhBEE+eeo1gTTrBgJJdi74oTmNu93/d/z17W5ewBBUzJbXatp5MZs1H
S2kEpOyKeK8tWfgWpwdHkRod4R93nlWHFindSlqVjIhurkWL+JWdL5UI0ErJfMOpm0ta9WCtY9EM
UBRp4blMveXhtRvk9QEcANwI5gEYzda3I9Zp47lqytBVI7yzPvUN0uE4BCsRyUGKenvvDUaLgYcx
+04neKvxAKTfqdRUiCCfxgxh3Xo4A1hDq6Vkqt/T4Na9v7VbFwp6T1ZWKfaxyW2exqQwKLEOQv0F
qriv1HrzM3ODyvX+KrcWAnWSQ67E5aDFvIV09OlkZ8y1x8HUjUaQ10kNV1aLxA7iLweOc29DzLKS
mMFZdUvaPhaQzRWaEgVE7AqgNyaVR8r8wf0Nydu8rgmxAlVh9D+wQqx5bRFwjtIWHOIpKKCk+qg2
XnKxLXinGnLDa8r/5juRUnxs69l9vYHwiFNdJBqSLadNmsLkuTN5KMcGvMBIuXRef2mNdv63WBLU
Iop0PrD9HYMkGpLTDbKDwtDBeqeILoWt1bFe2OQzEKoyO+VqHz16ej1f7YyZ3oMDvL3iJA9EevRf
YW7kDNcLZlUHv1BOhNwmdXitGNqF5HTRT6ForCeaVeaTIfrkIGjZW5QZVXwYmT0kY9KAf4kkhtQg
Mp+mKWByvjjrae+cnRaNK83ulTe2HpUfBdpmB4HFzq0AHPx/i8pP/8uiqt6AkQAAQSfUDk9lvbjP
NKHGU9Nl0ct9e93dH2E6JP/cjJuh5C7NmnGosFfEcecfmjYim+EKpbgIfVaCNseUitJ59fQYeSCD
iFx5atFQvG6O0oRUqJzibApSiykVum5zMMFJ/kQM6lHfs9zXuxnWI0RDTEAm8ptTrPrFQzSrmILE
mesToU53NmGgRBo+cQ7e4B0HQGr3kwiQvhdv0frswlBph7KvpqCld/O8wLdwbkKDIaMkSTTtAS4c
5RpqavG2NMbwYO0dF0d7T3bDKMNQFNnYTapPSV97y8h7N35qUVJ6P9Vm8vm+xewYJzrKTB7Dz0Ss
sS2HEDVpBRquY9DHhqRX7MWV570KUjHXB3nJjnEy7EfPUjo2aAg24Ywn0nQuPbynW9Cdb9JhoSKp
Fk+5Rb8vq5L2DyUfsoNFd/YH6QElPOlHNR7c9QHOqrJQmhFjYHuT58dFpgZwrbcPiTO2/v1PKc9j
/Vgwyc2YOAPqlF9gWlgvZVttqHkj4/5YpPhTAQh3MhmReqGKlwcJhf+DytLueqA2QeIAPqL6sV5v
BnFRjQ3xkDlb7lOeTeJtnEUV88ZTlP+ovT4/WPDWINkgvVnJ00bSvO04tW5cj5O2DIHWoJES1UP3
LNqpO3iJdlaBeU4CjCQlEBQZ623F8ZIaeq30AQbLaDMwiCf0iYoDp7zz8SjaMMoIFAer3BaMlsFo
e41XNRhiYzSIqMfhGo5R+lVpevG8aE14UAXY2ZYck5JMEdSneGfX2yqtsRQ0dfvAK031WjmDco6P
h+xv7xhhK40IaMnlOluk8uLqae3ZSx90Vis+RE0XPinNLPDMo0Y5uXc+QG3SHJzY3reEgYIwBTIn
mVqutyaE0hOvWD2Yptz9Ae9vdoqSaXqI577zk2E6or65vdNkYNQdJUkn4wFbqGbr1cx8VfmADlSO
UE4s6qfGxGCo3h7BeHdOjf4KyCbqbYxibqeH5z7xlrYrMPliqJ/qxNCuaUxKct9z7GyIWwwcjEtM
DXH7oC1WojSuxoamMMs+6EnTnROzRF0wPiJXvV0JvAh4awbqgcmYW59Bsyp2uqQkFnHV5r3ZqtZn
L88XneHE2osPtvVzbHztEVnt5ylBlIwL3rye0G0NAtG8KehFXA5wgRcSor8I1/HhtSC9WuiyPPRR
Pg9Xi5gG9p9ZWDBIFYlKClupVuaHKBP/3S2K1Z5Sryu/jOM8/624rfg8x+bwN3GrB1CvhgntYabE
bPjZqBtLcP+Abq8VM4AUGKDKkJwZW5TIwGBDakSiC0REvcaPp7z8ktI2ihiTcw0fknWGsLzx4F7d
Uh8QklMdYqgAglZMfvN4eXjcNo+rLhgY8Po6hYsC6/FgLdq56vu5u4p+tC+m1Ni9NCPD5/YcGv8p
TlPZ/pLGpnfgwm7vObTb5I4SwgHH+lave4qjrB3pMMA93ornlkz5PEcZ+lVD2j2nwokO3pu99ehJ
gxqhNY7Nysv5S+BsIvWeaklH8JVb+imHG/fs1czexmAn/R79rIM34fayU+ZGj5ysBAdz86C2A22V
rCSuFI6owTo03MAiPYqW91aRrpKOLT13XPV6VwiAAtMGjBkMReJdSyRwL7SkmgOLvb3okpZIkhry
YBOPbIKDYWm0MkJeNoh0V5ypuzUfzbBOfZU7+Gp0iFyKGJVhcBrBWwxBMgNmz7ya8B95Md9a8vHP
3EGMlZB8erDDMvrj/mXc2xo0FdAvwXcpmdHXH7CCe41JJuLiypzcUwMpeeLrRQl/mWFnf79+LRmI
YH4U7ynZrNdqlarHYCCrmlszfub1C88Un9K3gzIXRypTO04GgyBWldpNBAqbfTXTVOAJIpI3tVcf
lMlzfNjuSr8ChPRYz9Z00knTz/c3KDewdtGQmRAbQ0fNuwCwfL3BUKsnr1Oli57qHrCiiD/l6dhL
MQH30wxj2GMVDs6lnQft2/2V5d+8XRnmZnBFAP1o+m4sdPIib1kyjrGvKarCtgb1CP5/dH/cX2fP
XIiO4eqSI2mQ5a136GaO00PRRdqxUCHO6SP6WeVW6MVW08HH3HNYEA2xDm8ruelmKRoI86jMIdRm
XD4/gVXuUiXQFyRu82yn4/D9/s52zo5QEp4YGe0Z4AfXO1umVKAVK5PTwtLQCQWh2Quvqv1hWbSH
uUOPOI57zx+M5YhobcdWZeBF2sG1Z8ebkA90hqbnTUocES0pc5JGhjSBACtg6J3yjRZh4U9ONV3v
b3jnKFerbr6vkUXzsowUGgzIf5ApzOZnLYqmU+X1R4Qu+xuU5WdJGYrZrL8tm1ZqdcapTWokLpNp
z0BZSmoaPW8wmunjs5tqR/oW8i/dXAnZVICsWBJvW1ucpBOWE0QcGiyAqQpBdNRE78JxeT0emyeV
TqSMqMgQtpSk2TSqEMgKnjkv+tZlifOSLU54aYxeP2pv/Zwc3O6I+h7FbgIoBBHlZ/7lCYe4IFy6
EoSM3br5eyvO+schCk2gw6J8p02T8k83N12gt077BB90+WKMabeccA7py2JZePYusy0ENux/otgM
T0Qa7X/0Wqm+ZtaMNFzUH3Ub924Vk3SkaDS+EfnaVELDaFzKrOLl1ONFEkxBDZ41gCtLQEYBPM7l
OeqL5UxfXzl4SG9tjhIzLlHFHdP52NrcaHdWlzoONFZqJWa/dtPqo1qo9ehTsBcftGV2tceecZ/o
YOHbe0U5RiV7oySKEsQWxTAMBpCRmeJvN9v2Zelq75nsPvOXIQxf7SJZSs7xQepMF2lLWG13amhP
Ez4rmZWCGV5nqAKlGe33llLWrZ+2xhFt0e7mZJ4IOARwzJaGXFXqBsqWnme1s8ZACM++5Mho+EJv
tIf7/unWdNgcfVWYe4CUYzwbaw97PTHhQQryzjEvnb6k/6ZK4b5HsLc9VwPDflbHIKiqpkcQ/duX
h5XxVDTnKJ5QO1mvbERGXdsed3qulunkpVP4psx56eJwhOSgSKvm0/2t7i6I2BKtaypeQFbXCxK6
1rMnZKzsOvWzwwifn5VJecqbSb/EAnDw/fXkW7Z2JC5conSwaFLIDHbzaSNTQ+ilwh/nyKA/icYY
nzwNBp4Z5acAfqbsUwmY41oO1eKbS/PXq1c3HVlPN/gBdEg2iWykZ3VPT5D8zzbpK0eCoq1v5C4+
zGu6U8p8x4URs+JtIvrurOn1EWptx4hXP2D73o61ouWj0wVdTROP9ggYki4f3rTWdDTodPsIEVTQ
uuL3Amil+7w+2UlLHS/3ij5A77oNoIM0T6oLcev9L7q3IbwdF5JKIlyxW4MdR8uuhroPapuWfTjj
aOawRwk+8V4toEERgio6rQnCFUm2vt6Q4A8rzez7QE2RTA01M/WLEZ7Cas7VU6wcskjtbY1RQgIH
dkbMtwnLhqKZKqtS+8BKo+LBVXCkcVcubyuQmqf7X1HbuYay5gY3B31ARKm2dmHILmij92D+GFkm
+qKH7aez4vygpeUtPlrA1gXV5bm4zjpj/ucY7p33bh9bOZ22HoYh0BJaf6bCXH5K59B+45QiiaEg
sOYj2ufd7yIVHCHhM6iRyz//JRag70Y1KOv6QBdd89AP0FNNTfxZRJl34Jx2CifEiUiFMfEPJpBS
9XqpaXAjr9b4LGpZtZemLRGpUyjpVk1Snesm/pQwL3VFNmfi7qruyfWW7omRrebgfHaOh99BEEG9
jYRg+/bUM2O4PUR1QdlnHiqrYrF8iNvsE6mtwbxi5Lw62eGds/nAZAOErtuuaowaXJUn0RhMsegf
HXegXjkMFN2sUDnY245HZnAA/Dnugrxx2+5Q8xJQ3jwOQWEbKBEwI/a4JHkSIDXSBYwWApHp1OGh
XuIlMHJxhLzcsSbq3FTjWFtmdRvL721GaUXp0m0RkfrkZsaPHPGdP4bm8JLtOETSOUCQ3DIqwVs4
dg1FS6GKEBrnojLOfZdWn5ewFgekALv7AWhOkRn9JDrCa5O16syMyU2HABap5SlZxvEcZ0KjaKpU
Bye3E6ZQq4EKg3kXQN7bGKx2vCKnAzMElh3nX/qlLZ6y0DNeND3V/aFCmqoQ2uTnnfn6qhQgb0op
1KU0oHbexgU4ChYF4nwI8qzWAkZuiHXrMjnPcWccBAy7PoAZEEkTA5wHz7/+oJAbw7dk0flrOq++
qFoeXfMiKc9TGn/qSiv9MFh69wZflAeDvaR+77nltSc3Ovjaez6AsJoBc2aVwUpufJHWu27tltkY
lDPseH62tPSbVC2bvsaFCWA6nqFKv/8s7CQSoKGZH2aKkt6usbkb5qzb2ZLQ1PXqTtDxHwyEqWzn
2Z2R2ZlQIDspIXxR9xfduybyYGmEQ7dK4rz+3jOjhL1u9Xxv8ic/syflxZjL5MP9VfauCZG1NCBC
MSbJ16s4iSEss0EFz+gi6xyGQ+kvc1q/m/TyaMJ89ytiNzwjFI4ANqyX8qI56VH2GgIUjiFQ1EJG
bEU/lGe4IP/tpnz4kqnmUQlgb3+8VyApsBiXt2u9qJlrVm+X5RhAzDFhlH1bBmpv6+/6zDp6kPc2
SKFbxTpll2Hbt8uaJdTHeMblaEPsPtpWJ8RLDYO09cWY5CsVlbDlWvqYHXWG9u4E6FPKArg0Xo9N
jDkus2l2EC0ElQo/fUQQH1RD2196oY1nMIVHDB1H623i91ALJ6NKWE9UXRKo9RCfs7opL+rsuZdo
MI5YxfZO0UJZXnbKQfZuySskn9DQz+UQKGDYviK5h0J2H5r9GVVwcdAlOVprY6bGxPh/qgMDAIKi
n8fZ8p6KmXpYOcdHGP3dpSgW01qGpIoW4to4o86oYYgEAGBUufWl6ztxiodcPYOIff0MHx1eEBu0
3WROvS1JpIOnjKWObZZK411ht3OvegMKwON6XO67lD3HBR8OAokS+0ZjYb0rHiC3sPRhCBikMrVz
wfcc5BTCkVfeM0KyAawdeibA1xvXFaeCUrvpEpSatvhoKplNV8FKnirHjFpYhJej+713XFK4lVlI
clcGntYbcxGJh7AmAjBLhHZR7d681AV6bOHU6weVj92lJL4BwdadQRE6u1GhLyGBrjoX5xTR0M8Y
Rk9NwEoOlto7LtC5tEgokpI5bj5jE7o6GsBiCLxwaB8LcrtPinKoVrC7IbDkNs8oXd8tWAmGrsWN
oREKSqYoromdI4BlD33pi7JKD960PT8Myux/19qcU2eUhps4ABhgG8iujDK5z44yuX91GYOdiho7
QcJo2W9YPf06WBaAl1PvlEHiL9lYllRd3Se4KEob5b+51jDBFXVueBAV7H7Hn2O4crAZuM16GSvL
kr4YMXomnJPkUcsi8ymO2ra5qikY0/s3eXcx5rAkVkNikDfPSgPEq4zmipxgaM3QNyorfpq7RiHV
0/Dy/m+sBiAAfko4ipDkXm9Ng8BKHdLkJwylfGeHI+ogk/EUZYfcXXv74tshqwPmSY4ErFcKtcTR
FGbswA5lUaAuYfOIJMiXeCiVA9jxXmpA7kEKSZaOiM8m/LCXurELwReskLr6qkwwCzilnkrma3Ee
uk71i0nJTsuUfb3/MfcqGcg0wkINf4tUHt1cgsj2lDQfybLg0V6e7RGR79Kay2vSDzC894p1zXJz
+lBXg/gGf1L43ECOuJxg607PZVy2VzuJjD/VsM/tN5kdF//2xjD/d/9H7p6D7A3gw6EK2Roz/ONV
onm8f546Wp+SeARdmynRP96QHKmX7D0W9GhAWQCYlL2I9ZFbBYOptcOjVIQeBLX4h4vdzjD862Af
UPU6Gqre25qEthDpgkwAcrperys0wVMy8bSnM2xihZ18NSUHetm5v5MEMlFIC03mnlBerpfi6sa0
KtmaXSdIMiAD1XyFUnuwT6JCTuQ3fIJ8KlzogBjv2qZfpRQYZAqD0E9LwgdICLqHQhfGCWHD+Hzf
PPbODBSczLtArYA3XW9sGJw4MkeqxINs4Ec6GtZTYVJHy6MUYW1vyP68v+DeoVHZpGoAXIuEYePv
BrPuXEMkPexlpvIYZTqE0MUQL1zSLjx4pPaeXajnYDmgcCBTk/XmSOadcjZZqxzM4SVN7U4JSAcH
5+C8dtaRHVdGxxhhpCe1eZccvZ2LHLLawBqN+NHK5/qchXX+/f6X210FTAAwHPKsm04rEz35gPAw
tci8bcvLUMb6YyT00bv+/9bZ2DoVHJCJPIEB0KzJn92pAroVi4P+3a1cBAgAaNB+2jgN3W2+YZme
GDSEYINKN+L5yc7KSfPLKsMtDXWWflM7Uf41zmXTPxhlppGM9DHT9iaokr/QtdKNszpb7aOmRkoc
5PSce78QmYN7053uz6bQNMVXjVh86kSR6UFYFRQXGg1C03dDkxbSDc7G4A9hYSynnjnalDJDYj66
LanEuSnT5XMzZ80RSfTOhZPjfrDEkJBQNduUeEZ7BDpmIuUbuS60AbmYPxl2OTyYZVJA0z8fzTft
WQ3hIHbzE06+7SSkYWF6FXwQAeS4Se6Po9r4TldVR+nxTkBIaY7JWkJpCmLbyoPe1nkyVCrdnqZh
EE0H9U+0pgZllWvXpSng8CMtOjDVHWcipypoQFOAJL/bvAALncXF6PiYKpweD2MypS8t6/nMB5iv
D+Eph3uy8QMjAlHo2pf0GVUVVLA7zDW1KIDl6VeDvvBBLLN3WrIFIHk55TSftJ5fItxK0QddiQqa
drWqfANZOib+SHU8uH/F9wqNMmyhdS/5vHlE1+tYXpeare52MFCLXg1sd4o+DBmq5qeiEPbfdTsy
C1M3bTS+HZui+4R4+/wjsW1FO5tais7J/d+zd46Eb5R1UDtiDmFzKUAsVgmwUVyOQe1qiTT9AUTs
f4XWHYGj91aCDw7wlpytYEZuvfF6VCc1XFBId6mIfR80ul1QzKaTHyI0ehBs710JeZbkEJTGmC5e
r5VOUZq1htIGWqs42ls9chzAjEOilCcTatv0xUsUN/Mh/5t+3P+ee06GEipeho4Kj8UmMJ3brGk1
VG6D2FKRGpm7DMkd9Hnea15kn5hMn3/jAGmIMmTr0BxlXH691dhSXFNRBsKITE99xVEcqJVh9q9s
vTqw3d29EWDKAX6qcVvShQzNazMdrS4oO7N7RMbJPoVWPFwHu+ofLcmBfP9b7loMQF6Y4EAO0OpY
b62hKkxki48x2yF8jkvFQELH056MWDtqcuxtjQazFEeniAScZr3UAFdRN8AcwAhxa137YU5OceWI
i9OG3R8K6x/ELT/v1QahwEQvtQJZMiCilD/oF3dD9DfCcsoURE6T55QPvev53TQ9V1OxRP6Yt9OX
YjHnvw2l5mGlcRu/2EZaHF2UvU/868/YXErqc60ZUYcPBj4LzPgMbsIXbMGGEke/8WLg7kC6/KRN
2GJA4tgYkMVhhgbCtv4kzEIDxZm0l7qZzPN9w9nz5VABy/snhb+2L72mjgkcaWTA8aykp1TXxzeU
XtVv91f56bG2Z4gIMFURCioSEbU5Q9ds2kmZeqZgS8c+J6M2Xwzh1gGof0aNbXd8YxlJ+SYuwOeV
+WQ+GmnUXRk0bXKf8tfUXZq0d5hpoOhyBftdfi5Cy3rsyJ8P4vGf6Peb32pJennYPzH0zXutw6JY
QDfWM1rWdP+mkTNc26XQVPo9nclAbYtmcp467XDV9bT5DD7f+xabRnpBmzf5S1SGlqNP6bZV0FRj
cXBee1ZIE5N0UuO4SCrXH7Ko4A3SqIEDTW0ccarH0H0As2n92TJue+BUdmoWLAAIiY4C9A9bOvWS
mmYbhTMXzzFIkKc8OqdolZwWATQHwqR/OuazH6pJHHnPnU0y7gSsGIICBuNubnxTLgsBHAXdoYnK
c1dPXHQrIagLNGNy0wMPs7NPmKMZ98bD0LbdzqKa8L2Og8ssUhK6pm/3kKsX5uj4Y10Vb4H96heR
qt/1aWwP0ovdfUqKN+rwvPZbrI7TlsyPZownUaYcQZpY+bmG2vKqDu4RBcOeF6UKLzHUJGcQnMvf
8osXLZhcmg2t5qIXhnio5173C6fqfS9B6ljpXOekhe34MVJwMcookB4w5lfLOrEyLUymfiF/I4HY
evIQBFTc0fpCjK56XtyufqPTufaL/rDdt79fUjYQG1KWYqvD67hJDSqfMuywaMp7q4isF2bA3Cdv
RD1FjZvUX5bZCXKo5H3HmJ2zm4RHT8ZObEVU9b+/YYt4dRngIB2BTr7S2+bbpNKUttEc+QTfQfE0
TsL72CZ5+vocgNiU5jT3hjxne2vb0IuVPAc+MrTD6MO4oT+HhK0Hq+xEAXK0gZYVxQSp4bI2pwiS
VgDErKKh6vA5ipMyOdVm57xbxlk9hzGVmgNvtPNSMfsr26rUtmS/f72iqoq2D1uVj2nG8+LnXqOW
vh575r/336q9S/nrOpv4hpHBGEFlapF0QKrLOOXhua5A3oz5WB+wgO1uSQflg5gJyeE2IM20aIlU
q+c+wIoYJEgonJi5PqpA7lkh/Kuwy2CKiIxsCky2AXtllXBUvUmYH+mhjH3N6dzPTR3E+NqHfLaP
hrF2vyJMPpLjjP9u2zyuXcLW2f+s6JbFkzpDaN1ZSJEhohAfuO9dU5SFA3DPkFdu82ttATbRdfSt
7BIu9AI1Zc1fXPwbA3dZEBVt++k3LERSFBnMowD431ji6MIjHU3ETEZt5DDLDuYpyafuxUA+8/F3
liI+I2EBgrwdydLmxVVm2ZPTWuTv4nkug9pN3LNTGkeD23snhoAVTOv8S6lavpK/PBBmA5O8pkhn
VZf1H329RH8i6WG9GQst/Hx/V3t2LyN5OSMOQcn2wSWP75x+lO0kNXE/M0Kd/aHAXXBgF7sbogxG
Vgs5HHn7ekOdqjBq0vHiUcVTLqh71P6YNtXDWKjhgW/aM0GmS0Axw/UAf+PGIiJUSibN5SGvsj66
wLWuPGRNkn5ejL65QNMVHjiOvSsNTIBNSQ4bPuN6aw2j6BFqBSQI5lQHVa967+NomnyXqsdZxEaM
Vu8S/rh/anvfk/OiGgoKiYhlExfbiVJVExopQZSn7mfG/EcEwvvqORxhVL+/1F5E9stS26yE3Dmt
04pSi+rG+XQRsVDeZaWjVL49xt7J6az87eQUwCNxd15wf/G9w+TdhMqU2IGS+cZulioRZqWA05ba
QW/JNt9nVqMGqj4vb4UeH+mw710GQF1MGchKD/j29VnqqCXCCjsCCzdVhoVMa7oorfp6WidE1kjv
5GwZnnIb/nXhQOg+Kl3QR7H2qLkVojbpIa3Tnl1ij5KajjIEULL1XuIQDie0v7DLpZ/B6MzzOcko
GXeNpV+M1EDVI4aa+v557X5AgGt0SoA9AZpdL5rquZ5ELWVCoHvpteqQoWAk5Ki5trcKLhizpyQJ
6mNjFSEEIIYtMhobU14BI0BfZu7C/Hx/L3t3jHAVzhLQ56TK0jZ/ccLTwgyuNWD4CRydX0VSTD5D
PXPkO6n9OwGVHFNjUpSXRbsBxkK+n/U2BQ2ncq1LYpU5kzXu0dTX3m0iFsUzGowxE4CsdyRV3ZO4
VxkQUroOpnVTBgJWfq3yNH90nDI6uL17VWOiABAzEqzAmpt3jHaeCvCCCUpkk8FoisW7Zoqw35jK
Ep/HEBi/sVTWpV4Sxe9Su0Ctzgyviz4facnv7ZxOs5T3gCKOFtJ65904jHrmjGNAW6n/xzCz5JQD
dUH9DBkKLUrM76+3HfjMpJIICsfMA6zXmxwkNvqO9Qq9Kx8cMy7Ptlk1XwdjHg8w1XuXgc6ohE7A
oHCroi7C2fVG5triqfEukdemX0ZEVK+v3xAkVERZEAcSSG42pGVZbGgTo1BVqCt+oSVRMCsu0avi
/cYsG6M5zLJhOZL8ZONDymaMQd7B75XYXegnVlj6tRYOn7N5nA+6Jzs+khYCfXNgO9B4bgvubdpS
HvMklVhs2RcjaQt/zqrxAktawziD455oyx7RFO48qFLak/QJ1n4pS7C2jSHsReZq3Qj5gpL8qSeu
8VA2Q38y2ib9bzaahUlR8dELe+PAUnYcGm09kIZ0t0n9t530CvgD3TzmAwdF6Bc69/+0Q2M9qEl0
EJ3cmCTFIjn8KKd1TDmqt96hPSCaLkRM0S3O2tPcAhQoabq+3DfJmzstV+F14+CAJtEMWq8Sp3VB
9T5jlaEfn2yQNe8KpEIuBIcv8aC8muNcLgchAzPo2Avp23q5KDPGZqior5Wx614VtW8CZTATxFk1
47WXjcYhoQEkVDgQ3oRtGDLTwQzLrgpqb+qfTC9fgnZO8mfYto4Cc/lXrQqsLEXsT6MSYl6pJbPe
ldpFuZNHVQ3MYZRaEpXlO42dXuZC8R5CEL4+7C31Y0Xx2x+96dVcfnJ5ckJIUBkmo8C4Xj6H3qsU
LeCfHMKjM5Wy+qXK5WwpoVjQFDWNr2Y+ClJu7oFclGapxO/zFGz3XKkNsmJ5VAdS7+jUMpF+KRW0
PQ0RRpf7Nrq7FDk3gDYK4ZjPen/2wpPbWkYVOIuzXNtEx7fYBOtV48wHj+2NL2NXBA9wTVIql6I8
66WkfpUNuKMKVC+SLXsjbL/rcdFPflSZysfS6KyPjGXEX+7vcOeuAzqSeAGZRYKMXS9b81OaMdKq
YNJK6ArmgegiKrvf+I5yWyQ7PN/ApderjEjzkvpiJ8XQFVfDUvTAFa7md2PknX9jQxIjgAujRLoV
tY1mR/HMkA3pqlO9GDmXlGqaDd3Q/XX2TIN6ExhOHjt407db6ih1x5lZQfAl8rNbJ/9NvQcwZfCO
+kp7K8nhPEj72BC1/PXHg2fYUyiTlIGtLe6DC2jFrxNPfTMkVvXaJwYjpH/FGYF7kKDR9VIRRqKM
DpURqxIjUs6jenWXibe0NbPH+99vx/3TEGHgHaNgRmY7aYkJiAES8yKISruv/XbO1OStToz3mNLC
FKfKcavvr1+S5gCIL0kBfNOfRyDOEGwQDdR2FGfGR00/aafF19DOvhaue9Qk37vSv663iRSmLOQw
B+RBrV4zT2XVKadk0udHtw8N+Bri+FrV6RHTkTyi7YtAKQPj13jxbmRKCp5rq1XrItCVojhTE1dP
GRWV5yZbGohO9epNBCPFyZhs/eDm3W6XOVIpH0L6yBS8s9muI6zGrho8WAHV2GMWLUYwdsx8DFHW
fVLTsX50dK7K/TO9vRxyeJUSAykyc3Rb8jtPB7hSDxA08F+DPkShPE3kEb4OQ8SrnRjWyj+UMyBZ
Yrn15ehLIjNsmUZrNll/tMM0+5MV5p/yxqkOLsdPkvv1KUIEymwJfTtAFowir9dKLDtTFnYGInPp
BFITrZv4hVKm37OpKJkIRCj4VLd51J36SWvfAjfnsU0ZPdN5qyLx3Q5TSBVcE2jsgeO7fTFIqgkL
cRSMvrjbi1sPZZ2nps1nUIzkU0Jx7qQitfLl/rneugc6TWAjILamRACn1PoDoBfZZbFLYJOoOtPi
QrF8usfe5z6tvulj5x60D/c2xYLk6VQKgE1LM/ulWLDMdmPWVDgD1+7MS8MIeP0ebXL7iNtwb1ty
gJZZT0hMbqqb1LeLBcOpGT6uIR7r4iz1wZlGfuG10bu2V44q+rf8hkzxkMTD0Q02CNPdWC20Tiol
N6zWTeLocYqm8p1ZzuWDjXmdZ9NSUl+fdOUt0yPmZ2cOmSKETKt9G/Ze/z21vTYIU6/8mhSu/dx2
kfvctYn9n5mX1peqjk3UdJPoJas0QfuqPgTj3Hozfj0CurI4C83DdgLECUmZDVM0zOF2heMrXqp+
rBc9ezIQ33znOZ36prBm49usKd5Bcrl3VAAXJDqN4A+a17VJzPBvTe5gEFp35n/9FHnvvKUuzsI1
/2jA/x5VFfeWA3LE+C0dRwlgXi9nFMIL1Ua0wYxS0T+FYk0PPSoYcEEYrt/n5lFxZ8dx/iQ1c/Ca
BDHbkr4obLPoBqWBqEMf3sVdo/lUT83Hyh2PSId3HgaWklkeGQC51+ZyqWbcqSliOUFrNcNyceu+
OhcqOcJTBDj8KTNaN2gjIQ4q+zu2A7yGKiZelJrmtgujjVQc6Na2QZJF4ZfWZFLvyqBeOz1bxuxW
1E/b9Ltoku6qVSAEL/cdmDyvjQcnwqRGLBtAvAubImfRhpnblnoTqGPff0t6EzJ1N5/eNNoYw7jW
G3/ASVCgEaGP4mUu0qP193bP3ALQPMqs9Nakvf3i0bx2CRm8btugieb0W4Xehu/EIn6sHSU6uSJZ
Ps9VPz5UpXPUcdixLKm6TjrKp+dl3qQUDBBaWjf1bVC5ihPU9hh90NUofgaykH28/5F3l6IaQxNb
Vii3EJ6OyWj6JiUUMAUKxvkSmX4PfO+UCzDe95fauZ/UeiTfjCtLotvWaNlrzOjDvhH0KnI010Vp
xo4X2QLiqXVzfm71+CjRvb8kAKr1EbqJgRoTFJ8oJzt0R203FGSDlq2cxKLMb4bWml47pwtT3v9t
EjTCesXasedEUcIGsPqyBJHd0BXq5uWNlRpHTmF3c/Ju0vX9yXy1XmpUWk2EZgpRazoYX4XXZ2+W
oVKQpp4FCKnMsz/cP8C9C4GwCMVsklA80WZvVWxX6iIgMY31XvhhWZSP3iD+FbpoPjACPT85reW9
gwXhaLpnJ7agVAGSVOpz0J3axMVwHLStIZomCPvUZqQwb06Qa70+S2QqjQqMRAPJVvrGyc513hs2
aXYQqdVfZZEtbw1NCxnXnLvz/Q+5c+lQ76NVSoULeo5tAbRtq3KJBtIoO0RhEm6+OhhHtCKgvT1C
/ew4UaIftkUvj5Hkbc/enP+Hsi9bkhPnun0iIpjEcAs5VdY8l32jsF22hBAgCTTA05+V39Vvd0c7
zl1HuLqoTDTsvfYaknQGq3LYmSyzcxsSoa+NhfwPxkDRfK7gpPXGnR/PYz72N8KCYPffn/Wf3KfL
iArPB8CFjhib//dlulWlK8cLNwG/PCDS1386BxRPR1N+NBmAmoQX1Z6h/mnGpaiPqNb/FmT4LzsF
ckq0rChC8Df8w1ZMxGtYOkS354OXh0Lk/t7rGvTksO+GWp7++xP/y2r9H2oJsTm2CriRv39g2KHP
gfb4wDCv4NdyKvirs3P3l6f8y2bEU/4HOsUEjfYfd4S0CS9RcuAzIUL4i4v7oqmzQd/WpVLXPYIP
nlCzKFR929/OnX9bUijpoDfHYQDrqz/LulCt3JsYIABLyIkbVe1GgVES64Q/zd0cYaaWpLuwZdOh
rIJ8+++v999eJqTGGGZd5mkAMH//elPRS6pyYAIiyTYcOeWHRllxgJPtrzji6V96tX/bqhj34LwD
WRFl7B8vE0yenI8dDoUNyyY00zzO53Tsu7sNqP9ftso/Xymm7ngKJi4p6q4/xbFTVRvhNOzYak/X
R14Q2g6I0mjA2iNHWLerHesoFFAUf8h/f6fJPz/mpaNCW5/DLAi80z/eqaZstpypeVcShqC/npNu
n9rI4KBFDrhs4jXNT+Xmyb6MXKX3cbn2x9mNtD/0E8+beNFGNFExZHAIjKD5cblfvv3lj7x8178X
hOD9AqBAEDoQQ5RHv7/5qmBi6jyMRE1g63W6XW4i20+NXcIIA6xqudmKJ4z0dzXLPW/iUJBTl5n/
bwobGgzweGBxdNGgYxTy+58Ba4lCMWZhfzVlxdUSuS9sRpTX6nJ5SGCDuhd0+xtW+s9FD6n2RS1y
8aeCEOfy7/+nFmVbOnWMzlA5IZFG7KMtuKSR8NGMj2CvwxGyXswqjv/9hf9zUaD2zTGmA60HU7M/
+zeQyspMWrTaFgkkLYaPrA2uoPezkOQv6MH/GAu/v9sSzWmO4xIXMCYhf7xbu2JL1AOsqGi05Egy
0nTYmplmddokivvz0sGV/Ih8SD01mQcXpnVjEb5vJnLZvs4EzF3ijVS3lTVmaKPSui8+NUimiKq1
eoMbrloPCB9mSzOP8Xw/OYlMv//+uv75jvBuCL4wGElcJpt/VClg9k5UCixKK2Tc5r4oW7Ciol9s
4hJySTe8/Pfz/uX1oDtBCQGQC7jLn90ZkpPx68ve7EqRswJ+mKp+3GB5+GKIx9f2l4f983ACaQ29
IGY4OHjxH7+vQNULQVZTIuVcxpO+7dOMki++98ivh4XGUN2B9UJ8EyGPd9lFMkLyJBmsoIcSc3Nx
kP5iVL0aqd5TzA/nZpqKlDdVPPFbNnRAyK3jFHBJtN1ldnCIX6hV/aoVVNwNcDSEMFBflQ9iG/nL
ZjeVNnEJA/oDFYTfl7SyN76KYrabJtRDjZYcY+ReZrBLBINwnvZgGRGkF1Nw+1ofWUKQXo7Yv5OD
8mttg/Jrd9j4KBD3CAEtOw+9tFnTTzAvb2sZYmjC4AdXXyPfhQmEZXfCHZZIV/baocLjHwZ8TyQX
pAtL4T1Yw/s2YzF9yEKfqBNcypCJMSbSlADFiurrpmCC9P/dX4EEAagFbGugVZg//P6GQDBNeVoA
t2ZlVzcMuewtcWyAfXJd7+XKy/1flgR+3+9bFgokOAn/jxBxkSz8/jwEphTJDHo3CMOSf8y5VvsF
xksPo4ez/H8/6p9bC70pelT4KKEBQEf8+6OQA8A0RJ56l3o9HGmV8OtyRR4nesf1GrKTvzXg/5tx
/f7ZMMjDqsLBd7lp/sR2smXNwH0Cg3elBGmma2q291TYzh57/A83Y5bR7zOceNkOFSxlD3Kd8qGd
AMxsbVnQmr5OVfCvuKq7qekx/aXXuTHJ56S00Q0uF/1ul1w8dGECjsI7tlV3sHxGo68d81dDJGAf
h24rDa3pCx03S9rVHK52NXkr54x9EORsv+jEjLQhxUDUfmAysGazgrwZPtipBSlG/RgzPzzHYoy+
LA4MOXhK+OqNA38cGtOx+QqTW7ntutGaRyai+Ce45rDxVjUVW1OuIwr2y9t4T21u32D8Vpzl3Kc/
V4fIkl2Rb9131HdG7ZOAjJdGSUT33m+8GjAdEbp85E7Ob4go2oCjR3QeWjVDWn499En1ukFgx+7G
mcekGbBO1fNmuecPJc3yBQYHs9jkLmXxSB7oAB/xtkbZhY0Hv4CzrOrwli2cLG2UafcRmaGbocwy
3XqYsAXgwQn7IPgyIKqy31mQyQagGrR/lP0ldjpPqL3z8GmKGzvCva5JHDDSwwRs4sVGAu3riNyQ
pS1ovorGQvZzvdl68g82bNGeMUzB/rK+/zzKL8bpqGQxJcfehUjjj/Xtsc3ABgbpKxRGnZOlljdQ
hoiyNSv+4S8Pu5wD/3dtXx5W4qpF8QLpC6iRv2+mZYFeYrUkQQBqLNsgbXmoqP0byecf1LfLZOOS
24eb6QLgkez3x2D8nmuo+eI2ESOP9mPFwjWQJronDOduY9I6PFNG7HXh9AzzXFnlvpFVHIk2GRP9
N2Yrsl0vT/z9g6NsQ1IKvs2LR/if3Ew4CKZdWEvkT4wo615KKyMHvhipDXzKi468e4aM23zOL1LA
RMNGgXkybic4qQhYnI46LKASpBHy3tVi1FtA9HsGvpTnIFGw0fNdWpu+bGZljThRxDYA2VJLnLYg
lCz0URHRZ/tpTgfe0NDRZN8PBVI3Zggu9gmn9sG4meGnJb8cObWcm8pXEzuAqLi5FnGS69hY4spf
Pu70eKwz18m9iOrkESdFOe7lEup7k87h60BZvjW6o6Q76oktH6RT6qGyuv7m8ghbnNMZX7pnxRxa
Xkz5N60cSJ2dnu0dlVDUN2zOEvtiXL+90FRFX/qJFXclTMViqNIM821CGExL9aD6m6iuYUPXyxH5
4LlOp2vBeXA3eWyrj8nofEUijRmuZr7NrO03ruNDbKrwBYO/5Wo1QYAQ0tPkxebVQprITrB67Nl0
jyHSJHaBbYiH01XV08baaspalpbiFlJwrC4M09YXiOHLM6IDUN7BXxozlGGitmoQmoREhwWCFntE
awUHzl6u2zWTwwjKOAJR2hKeO1+xH/AXpiADnG1sCYOedkDskJLR5A+a5SuEaVUQzwX0McnO9USj
J+OIbWxMaXq1o27gD2xE1fJkK22+chHDDZohkfAVE76xagJN/ZcRVpMR6JBh/IzjeStOE6yLt7aP
huojdMxEqHhm1regP5APgLXrs5NLdccr5MC2a7TUPzb88c/BKAQ4wIOj+LJMiRjaOMrr1zhslO/n
glO1W8ctKUEboilsertMIc/AM7q0a0nZvU1GnrZhgYqoQXIxE+DkZKFrhmKt57dpqOZPF8l43YMR
r+7AL8PQIesScjNsOu13tdVD1hgN8S+IiVEc7ep5EgczRPCLMvCCyA6YLZaf4yLXn2jiS/xqndps
uZIVgTh7k4n9haZiNHtehe2VQLWyvpYZQ4Qpwtijue1G46Mbvxqi25JXQuxcVxaP8G/pni3UkOSa
9Pj2GvTPF9mcmTvYkI5FNxyxj9iTyVyFPLHRbIvAnbi4G3gzD/WZsHzyretCEfYXrR1v/CLkuB91
gb+cj6vLrsY5jB+Iw51Do8syOnKxIEEAPjX8exdGejf5SktEH6n4g4DWWjZDlrFH65G2DLFDmu+w
IdAWRp7MD3lEZNoWfM1+OiPLpcktlDpNgFvLXcorgyXaO/nMIEVOjzCakte9oxW5KRMKYiRbcxVf
ISkjJ60QfUdEw8ZyTFuCiNmbrNYIX4pCiv0aevE00gu8FvotvFAkqFGQelmhmoH23rV1AO8qZKnS
qEOSHAE5EzRldwUaInairlP3UOUX39ToS9MsG+Jc2ktalTnAy8a6JjNYVOdcZP0Di3KGsjyzqnyf
e5YeB9+hiSJsyFreFczeW5rK7jFFwK9uZ2EmCWtajHAbtEZJtYsWF57KLDXVDg401QJLVxWeSwwe
xnbJOAUph1VyagqEmrsmCaKTh8iMHIKmivLtes69kedhy8WPiKJtvZKCTesegT88PugK/qUtiMxl
vaP4yramCoEhLWqN/BPyTy/K3bzr7+BNDiZJCk8bfYbktFDdUVA18WZiWz3cOlawX5hUlOUeRP41
O0S5hbFAKdf4W/CY6jZwNPFkZ5I++0THjVpoWkV23Cxgx/ZiZPgAR5KBtlrRBZyc0pegeKdCAmnM
yRKfo2iqGbbilvlWbJDp3KZYdgr/WtVPiqflvSuT/Cvrat+dNqV88QA5sJUHPdV8OIxSx49rT7b1
4l053pee450gHYgjJqWTG5Z1KtWVSMnwLb7Yy7RIKLWPuRsqfkSa7RjOqwujbaJpSN62wSw4mtPA
zw4WnwTzinT6AGaXO5hLjf6tX2Fu3vitXBaEwCEo2psM22WCBkUfhryvHp1JEN8SkqUkOxCJt2ov
LYg5jexIwMPnsfplgiUG3AM9vmFbxq5B7kskr3xK4x8i37Q6b3ZIHpGqkdm9mKfi3MNhTx2VlHOF
L2kyT7QoUD3GJi22R28Eu45QoqKyoHgtbIaX9lXJlHyJuiiecSHOw7cuuCltlFbxd+hru7ShdF1u
DcUy3/kAf68zTK3mCcz/nHQHwuv6VAS3QbCEtFrTzDJGWA73i6tbBeLPzo7Qj+zAizP5dc3NAkt5
oYIGw0v3F3isXr9qd+GD18myvIMfsNxLnqy4K42Bv2NvaazOU6JwYyJprPuCKjNH8HxST1NbOpCV
z75zvGtz5IErVAdJdEaZSiCjwqrf5BERfFMPwW5nc/gDrhMc5olQOSKgl+zNGI2zsNts9wneLkub
SOeSXWnbrWkzZU6OD1TP0ANOm0v1rahgb/K6ofTubiZMVHiD6cpWI/hyFBfyC0/u+y0Z6qbIBmr3
K7a1a5lLZIbOYKmg45XbaprCrRj+WJ9Oe1DRthloxzyvJ5qLle9kOQ1vsRSCNr2e1P0c9eU3mw/4
MVEwAj+gYNZ7JaCOaBnDSXVQXS3qBjwC8d5FQj1iopwve9cnZTjAT9WniKzpF9HicqIwvS8VxCJT
4VPRohU3B6nYChCCpTxuXBWwOsxM/K1K9ObA4gmJv0mSgE7xIj/JW6I0fUJoN2DzhCn6FEWJHVsG
Rs23wESd7ZyOKXzgVYzXtMbG3CV6isuj70xnzopAPPHedR0quVJY8j6LOFpaZFuWH9UG9GOXEgnv
qDK1FD5tnWS38HqnVQMQ2fpbwnNbNht+KyiCE/CLekkj2YQpzQB8sC7K152dKo9rRcUCzTvSO3GP
Gnzylg1puC/tKhD7RePiAY1VdTWn1kftiKd9Ir2UwfaYwaFjzmQmD7lIsRN1hwjoY89s2h1iIOd1
Q5WhP0AhgNgXJVzMn8tezdleFZl6F0kph0bkLrmpC7fhtQxJ9sYBMMDeLOqjEyyJompnU5dnR5zl
+qa8mCQ0ek3inwAMCPIpg0Up4Cu600GibIozyukpVL6LW6EJN60inogdvCuSTygUosvbYAmWbpL1
u55mlT3A02V8yibCkCG6pqtqsrrTW5NCsf4ViljcG/2cgx2dSKQf4JYYJ95OTFT+OsMBJa4rJ8KE
vTyDawILvfK8DWBiN6vXhh6wJY1uh2LZbvNxTumuskyuTQeSHO7VMjcANkAw8610VvGjhUzZQoeh
MSsXM0GOMLOVO3VplJSHZBrTdzICBj7C8AebQIc4fkR71PX7Mhmr+ob3yGRsYir9rcxI31/JBJdV
o7IO7rMUU5PneDbJsud2i78hc83EB8pSY45Cev1exgGjJPQQ7IF4NFKt5jCCa0jtFYJV5xUjgyVG
0BIrxuqMyjqDGB1Q6XAEcBUVO42JaQyz9gx7d+S4bw6Y10S8KS5mbQj4QWY2mrmpQLaiTucmR88B
tAp5CAZFHkQoLaI15hdaE3w/MyyGPmYGhx8sTr5WbWx5hYJyJF/7OV10K5EShMMIyxpXOeCTGxM0
vNPmeAZJK8WwKgJKUeq16dNlvh2D7F2jh3IDR6+YpWorg3XbFpsk2SFnQBAaSmowxvHuIdzCk5lr
lFf2+yy6YsTRM9RvorBVggrS5LRrkJtTiCMtPAh/mOyoCmUY8jibHrTmVxTOOQq1vHBVoz3LfqgR
/mFNivyo+VBFWomXagw1JhpwRCsbQlxwUPApQPtDXcq9LbN+3k/gFpIGRHSl2gEyHhxndY34EbNF
w3yUXZeftywIfAz4TSXHgfRD3maTQGzRlo391kKZGJI2G617IBv3cJkD3+KnZqyQ6Ai68sZMGskp
6ViNJa5AWFI9UBzjXyxZcIMIrMut6bdiu8HJgLI6mwxKEyT8pj/HntNHM4z6Y96GaLjJerdGcJcj
Ye95Buuai2KFtqIu+9fYratuHfVpgalSVV8LtpJHvJEkaw3agAM0F2m570YX3phYwXPpwVhL2tzR
TLSBsPI6heFKgc0Vq1viV1zupqvGDlo2TEZ31Be5RLGlop0wkV3bejbFr4JspL4mauFvHMEjePvW
hQ9rMZ3a9UtkPqe8BqyVuLy8SqbcpW01Z9lDyJJ1BOKn5U3o4xlkzp6rl3xiKDMdE3jNfkF4Ulto
ZNA3JkuHpR2DotephhFd6yEwzXZd4INsHdP82cFHWIPvakB56erO8mvFrafIrSn81ADXXJ7NFMi2
dzPPpzO85clPXnZ5v+sWhXa8SDwrTyuEYNNu7orFN6avo9dtTM3UEgCG0zEdlD0UqR2qhowFZLT4
CaBiQ4xOYHbDZJutdEFg29Wq22F55t9x9dFvPBIwjzJBWcSH4zwfEPZOl0+iF5velsMm531WL8XP
gCkJkkM3JdFJozBt5l50YudrAcStRzKQwrU94Ee2DLFkn0m0pT+sZljGsRAXYwJoAGZMSLr150o7
fmZiKRTsSWAD0zpgYu8mykGvRBr8gI0WjxEOxtnmrzCJrH6VyUqQa5EsFd8JF+byxg/58jjagn+B
WVshd52L574BcDtv5w1Zez+RBbBcVai4aiSPxvJHEvexx/3bAVOwprLPqfIdOy0xxHanimYeGzAO
46/Bp17sexRmPYDQMfsIo3TfbCmmqEXESawAwgw1QBjpTThdtG6qIWrLdUNc7nRrK1s+RoZgSgLH
6BxEWAozO9zcdLqRqKtwuEwmPULFgjTWUbOsbOBB1P2SiBTgDVQC8OUewT7/XBBs9N2Kmfdoo/pR
7kCasj3aGYG7CMsf+XPBXzoeHrjTO1RlUgBXtPrOlzTH20AQHjCh0qUYJ+Ar94dYO/IRK4chQVEL
tzRZN5VTI3DOjHsTYvJLFwX6CdddRp7wXEDfLTrQmrG+8HcP4+zfIDxhXctQQD1HQUULCoMQnTQG
NFUDzZvB5ewsprM9TCuajHpk2s4o8d/0oDNEtwdnP6OR6TupO/Zj6Cf6Htau+2pRLQOrhgv0q05g
19zSkW2vKzLM8fnyCEpWmVdrk8E3hLWpBDewRG/WNUnH0luzoseB2BSyzf0aEnZ0yFx+Muu0PK1V
B7hlVrPo0UxrXIsGALTdRRw3RAtnb/VSlYhYbXI2hUec18AQRIj8NxXl0y+t/KQgV+pK07ot78dm
g3XfIwy9smdqaX+FbsD+ItuSPXHsoJ9BTSDuSUAnE1r+GNBtzbMC8iAdF76h8NCtmhg9KHLt87V6
1egMXcMBN3xLknniO7BaSrHXqkD5Db/jGZMVspkH4DirRG29CNdiKDOaR4IWtDtn9QZtgEiH7Ivh
xfhg09R9q3vVuxu9yspjNOlL0sS6YOqmM7wa92i/4Ycdaj/tulnX01WP0cFnB6j/ukYW5HiGqWT5
CK+yi8Ecxo6qhfVXNe9Rvwx3W1DukfZOfIfK3F/D+47yNl949totfb024zgCQLYY5d6W8zYxpDcV
sA4Ggaufm9mO5H0YgqU4QQscOX4t3P1aS6D/SR6N5oSjWB2WfOBRU6QUh3nAfYYRWTxFcTvgzH7c
ElzbUDYvwCbBjCPwdIqTCUCpYONTUhi7noFu5M8bqmVM/Rwa531IkKzUMEDwGxBHGa7cAMy0lV08
Y/mYCDD+MCACrxFmHZOWV1Et9+uShaE1VsL3LAXJ7l6aDI5frK776i7HCPGXRCLu66TR8GIvXipp
vvbVFaODFyjZYu0fsRsADiEux97NTIwGXtSFH1pZwye37XuTvZJ8wvRiQVbEZf4SjcmN5tly5gAy
aOMN5LrH1bBN72k3lhItdRIw9PSb+uHX0L2ClDvpHfz4mNhRTpAkMBubozDAHP0X9T7crNptn7LH
mXobT4nHDoX2ezmiFHZnsk3pfFq1jE7FGjOLwVBh6WHwdT0eZ9Qv3+oQ0MtmaksPimZ62A25Fo/I
kY3u81LlzzNmqV1jdVE+QrE8fNGdj7r92JdENXOU4leGFbnkbUHciNbQ5xRQQFhxdRj0jaTNcJD3
O77QC9d4Xi6pkuO6fEVRK965rXAxljRSDPu/whwL1F97AjayWWhcM2yQvhfotso1VrBhjEcYZPQa
hUJNuh80c2RuFgeCFnzFApOYyKTz0ECzPoUGVPr0FeVJ8ZTLUM6tlVU4s0kldaNKEl1Jty75tS+0
v3J2sN1Jril/HTYASTccPo/6wGDR26HWd2hR8kyRLxsaF74nALpxPQgAVqelrGjdrhj9v8IOiIgD
1GcT2Vm5an7AEJc9gjElkauSAJxSU1IfwZ23X4gO5a0JUY8hW5/GVyD3iwkTJoON0A91f5NgnrU0
qeu7hyhNcLcb62axH5eRfmPg/6lGO4ODEUnO0IRVcsuHJkY59UxXl6CMlGO/7AtH5/dNjuDAGoVT
o4HlonmFcDH6IbAAfixgNvAWMwv6kfepuJ8XVBDt5nWG+ThMXY52M8D4eKdGu3cFm5F66AZ5lqON
2CGJ5+hc4eAr9nBIycfd7Eo6nvpZbkNbIDxhaFRX4OKZZ5Lc5Pliyz3cCVB7oQuGhDktO36oTcqm
lhudXG0A6jFfmLQ9CkzGSGN5QOlaDM5XANn1MgI/K3Jc1DhtUW0wsPtqHD8rhsW1uC3NVKM8Ilv6
OYCT8X3KYfza9olMUBMscLSoWYdD28I5vsX4bS6beqLm3g9bl+ywM4YSLh4rov7y2q75sUhkzNBE
8O19yYiP234tpmy3RMB8UE0kVrTlFPL3SYLTfc0Rv5Q2BkST2zVa66TV9ZDcu+3SZuLwIfwaXNPp
hSIa5EIqSZMngkJ6bjBSw1h3kP3ZXYqeFqZj0XOpYSQCoyyR3kt0O+MjTYftcwDpobqa8tG+Vl3H
HgpdHTqm4vkUooQboO0mBS6Qr30OukFd3y716j8wsqjUCRqp4RoNkf6MJMPJYEKK/6MfovRh89tc
o7Z0C7iiaAfuFa4iJFVVG7BbiiICoE6ZS7Scfcb3l4bb7Zjqqx0OVlYDvPFWnyaQvYAeKQnzixWZ
8PLGyIzjsMy9uFtzGr5oXNtPGV5OBy7Xkv6aKo6q9+KWd7Nk9RSO+IzTfS6EQhkrAgVSnuHf4g7h
WQ2siEH/2mQt0Y6WWOYNoi5y6GIHB04gXuxj5imwfUD75GsRSlQQqaHdD3AjYPe0wPlTNCUsOupb
DHgB+lVjDoAK+TYk3q1YoQTHt4wgaALPxNzzkQ1xMxXwDEPye7Gw/TTq5SWvkRl2bTHYmPerhHwO
7XABda4qNoXEECRjfwObpFeHNUKPvY+9wGWTGs62Yw3Q/RXy6OwCGxN0LqvDyOm0ArWyzTL30JJx
kzBwjFg55E0vqgoYUIS7A9dDwcZ9vo0wFUTRl8hDt/WgQu7jytaxbjLtV3Jw2TJEdwOwZwTbql4u
6qfixvC7wCqP7IK561HwIMcyW3GKdmmf7qUMEQgojoHSae5sh/H02hZzpu2rtlpvRxQwikWNoBm4
TXUAeRPGdCmPntMl5BXc6NMeFKmGDQXOwX2pk1E8ZazQjjYx7EUlLERXnb3kCN8d7/QYhRhADC6d
/DTHBWRViNVMUWWPcRS9x3zww5UIXpeX/2/opmsOvwr7XCRuQ6kVVVs1/UTAaIrSBmM/PGNRNZQM
jZ0i4tHmbz5OTiT0qb/VOUB0TAyUG3/ByNptU4txMhqxg1EFo79ovZXIj87FLK/nEfG47z2SV5bP
KsHdeRdXEy3aAOP58IZxi4lfBlegFmppXQzJlylSJC4OUmJGeKKJcxgqz9lWbZ9RmC6EHpRz/NsI
6mx/xGMMponsEse94kpEOMFHlkcxNndSshR4WQ9LYRjkVyafYfU0gaAABAYTFbg89Ph2IJ6YbUlO
jmw2eh5IOqHSsF4RDEuoMysozkussaUIeBfV90JnRfndFlVfLscOc1LGmzwUQs1AoLp8+FAVbpnP
Gq0r3YcqZN116Dq53JNVwxy7he4Nlt+8DLS8DgaSjWOXOTfcxOjQ82OFhA2/l4DOt8dC4e+fmrjC
qAAW/kjw+2QdC/Kl4HEUvtI14NrArGStTwbrGx+tSPr6CFjcuqtkcbgyeZxilAJ4zZvzGlmYOhdz
2bvTPHhkiSyj7DyuSjuLOxCiuD5MvrTT2WzxJvaODFn/Fc4eVKPPnSuzB+qZxycDqsnWiHHdkl0W
rUOJWQbAlnYl+Vh99NgxT/AEFOFmXgm6mS3G/bpfwgJbBPg9r18sC/ynCVtirgocAv0u5D39EjEz
xQ2LnH+FyyZLDyGu+6duGjLbQD0vEbKE6y/fw8Wsn76yuacleq2sDiem8EMt7o2VXjFsl09LtCC7
GFzn9QhiZvIKARIwJgLMvm5sDRyugagmesAklcldX4nt66rL6Ql66ORlrVhcomGau/2seTdiiIAa
seEactsGIxR+O6L3fqjg3gEicz4PpKEF5V+Xmc1J64hZXDMotX4M6bZ6FLIujneJTfWPFabkH972
4Ryh2JegxUzFlZ1heI8mrdhHGfYFQi77q0wIDc7Ast1gDOTkfmIuv56we3yzpRbjG7VSBPTmne9v
ZImQTI+2AW1kptTQOJ4qZARgMI7JPECg78OWhBc1qRLwaSnduNMS9PbdxjH5fRI4EV/iyMzApOFh
inAIUvIVc40MJASZFCB9cHy7L50mIE33kzMf4B1VT7Qfkv7ARlqWTxOSv981Ai1B2MkD+awn168A
Y8i87uhKhrElPvR7w+pw8XboSzg1wzRMtj4gBfdmXhIPuw6physXe37yIDNPtwRSpg4tNcH1XZsR
WAbs5DCvgdkksB+fxvwGonUiW2WpYMCeZ+T34uIfMfjUtMwbTUrzVTPcTfuwDuBzCLTuuI37/8fZ
eTXHjaXZ9q901Dt64M3EdD/AZCYz6SlS5gVBqSR4f2AOfv1dUPedKaYY5GjqrYKSQAAHx3zf3mt7
JN+OaywPlLUSMxzcoUpPqKmUimTDrCqjLF7HxxWZwBBxjJRfK1tLvwGyd11/Tq3lVAF+mnay67Iv
vZiRK7tpmt+K1sxoXepug25RroIui9D7E+cljq9g+L2rzd6QBFplpyJA6UMfhuYq3V4x1SQftBW5
qz6BowOL1VSait/Fq3hIU07GPllcwPMddjp9aC5yuRW5MbU8ksVS/ZQZaPWT3imZ8TQPwVUyDUzn
ngdafa9R0vxIYx/lw1QApQ4YlhSu8zVrT8nCFiuasO5MTG5bKKG1Zt3nojPMD6q3xKXPtM+40Qcp
9Eul7fvMV+kEfUqSwS454w1Iupuhz90dk5Gb7ghTTXej2ipj4NC80nal5g131pCsm/bP0q+apLdv
QeuAea0aJnFfWQtXRmkm5W2GNPfByLquOvWe3aRRbE55EnSIDkQUW3Hi0uthk7Fze7riWwmBsv5k
jUlLLVOzup2mV3m1G1vTo/7DAZAirFimYJTa+KVm7TWDUoOD8xGLRb2GnYr2jbpb6iSRmnoZlHTH
GE50UmTzSctXN4tWU3GfnWZwjaDr6mWK+LihJ+RVXZHvvgyeedGpjbiaFlKuAkhIVNndqqqPeqNQ
wk41TnI7Ngj6U2dN/XfmUJpbRaZuxSIq2yrHz0Vzgz4nDPoxz/v1kCOlKKnBKrRmkQcVj33aWx+0
BTDxSWO9u1srzWY/8LZI8xddGWpxsEou1COVPd059KguhRzZVFGHbfN+Vy2pdTHl717l3AoL5Bfc
EQRwyHQezKMzJTyHlM6u1toN2pYatFPy9q1GQ/tUoOlYpJEEGTTyd27tF33edtGfclAcmVQUt5//
RX4/JhorUQyW2iRl+AQnuXloiBjYV7Twf/9SpCYj1oUexapybtiCwKOVsmidoNXQFRhuJvaJXYz7
VOvqd1gl56rajZe8pbT/DIWARHem0Evntuazm9wgztvaL2LSEgqnyvYyz22/Hdf3TAyvDJBNMEwm
NXgzlIFnr66Q7RojIfHQD0j9olyn5cJlIn3nAb52Vyia8bTq4E9/GSCY2SunWHIvQMJH4OyMAtyI
tSIsJ4u2b95b78gpXxkbGjnuOht53BJ06l+ODR2F+DDg8A88u/uamWoRJjMa82xs3sODvPb8QCNC
q2JiZzSeqUSxyHVtp2ReQAWkf0AQ4FyVbHvfeX6/GPa2YeHh02NE2PAVzn26rdVbnA55TYqgiN8U
rX6FakMLe1cxbqbOnYK8TOP7zl60JzqLY6SjkXn47bkEjw+ab5M1E0fN9ij+8sFxtHOwafBQhx7p
fJB5SFVQaRnG72aVaJi7tiHpUrkj/dk4u5Cepzi5CTzFpetMpk/EAHqyWW31j+vcvoft/HWoGEAg
6WkhvWWe9M4+OCXVBlonHOGVtFi+0j+huSlhInzCaJe9lzF9btjY7mzz6trGhp3nDl8+wjwftJg2
BwUvR3OvWqd+7uhS79jVfKP6VQX4K8ywSKb5HSvPrxM0190IHXx/m6T57Lr24vYKG3q+B2uydi1x
XUE3ms6u8to2VBJbBqpWabu3x8urN0tiMWMGsTEGnJc3i5hkMbuCvpKgmIGXHak7Gj+5Wwgc9IVZ
dJGudShJgfv/9ufP7W5BIpu/1sEB9PLKtdkREFQtXhAba/VUKlV9L42SUuq8zNXN23f56wSAhRfi
8bb+sR6dg2MyY8jbqfO4Vp24e3WW3V5b6SO8fZXXRqnFiRZrEd+/dk4f4FgeU0Z1mEAXq8cx3NC3
GuvqJNHHv7MCvTZWLB3nF2ZSZ+sFvXx4a+ENnQOBKfBQa10vQsbXJtqfzxo8BjVaazOefTYBuRW9
fYuvPUj4d6SgkaiIjXZ7BH+ZXpRcpf45crJdZ736UuqJVYWlJ4w5fPs651bZ7RvEWOlg6LRgjxln
a8OgaGQfSNvDSoBVEAQsX1wutJCOBPZJBAyEz4zWnz0iyOvZcH83qnK7PNO45dC5hIt6Hv0+Tjrt
WZrLQQwkOzCBtfu57hA4N+ewDVXxHoHvtZEDs3FjsRrU7c/5mikQjlxiYw3cUZ12ZMDcxYQGheSj
ue8sUu9d6ezBQhBdM9nxYBO7saKy0gh8yIs4rLrWvHj7Hb56qS2jVQdbAW7s7AOnnBUnfWx6galk
5ldAFSShG1n71Gbpexnlv25dtmjt/7nU2WLEBsMeaTR5wZR6wKp18kQT6mcRGd8WgkyyJd++tfNZ
U7fYuGxEB/Un4dk6ux6HG2BuYzFGszJre9xHC9Is6e2KLTvAMJZp5ySUcAxZDu/MZOcP9eeVAQPh
KdxW3XPvYq6PeBp1fYzcoXB/VE3jXRR0fwHja8073+Brl4KYqDI3Qxu0zLM5xga8X0qhjphmJ/cH
knozwBbxQUy98t4x4fz9bXeFXWzjA29pDOffW1mOvZ4lqFgVY7mi46I99dXc+zQn7PvSLd9zxZ3P
nlxuM+dCikGzCPDy7M40MRJ84npTtCgZGknb3Vs/TRN4KGiaNg2/B927d97c+ZS2XZTphH2ZuR30
vLNNaGZNnXAalJkuTc4tMac4TKBIHnu8wjt2HFZEkac5pmPnPqdymR9+e8iypeEtcjwyuOezD39K
aKL1shJRJXuxF8Wuae6NKhlvq9S1IlqtDZKR5r2bfmUM4cz3QJt5cA9xTb1cL6aRzTwXEVHR5/Rp
bF1ZA3ao9o+kz9ASvH2Lr73WzY1vuhsAl8H08mLdiDCEvZnAKGVkgVfZ83XTp8NtrMl0JzrEZkrb
qO+8Vu2VsYtlCkwr+EHCPc5J5WXmJGpStAIleq9f65Rt6bq4tvhaisY7dNM8f3DStTjmYtDvOOGV
HykKG1GHY7cj/4ZWWexVGZUp7BpR3MSGrxEu/t4O+tXfEoXaBhBEY3o+5BcO6aRK54iSVQx6nXBX
n1FiHfpSGQ69bZXf3n4Xr412B6sLhnS0C+r57g6zZ10Z9jxGBqpoBQ2iUsaRgaIJscxSn8hSzULc
S/GpyMrhEMO8mHZv/wY/qQ9/da1tHxx7I5uke6DISCheDoeeIqe+JRhFRWtXJ8pu1c4h//zgJFkR
toNcg2YQ1tWgrm1klQ0ybt5w1I1jQSsFgdPbv85rg5OoGZd9NrAI8xzFg4A/iRudFvM6p9WpkkLe
TSrmCiW1vhZt4tBjWrp3xuZr1wT5wN4XSCyr1dkyNZequipzIiKcQXlgSn3aWlHCuculOxU+zTuq
CVVsOu+sHK9el7CAjVSJLOE8EU2jC76mlNkILzds+gei3sCxIzmkdFNSbLOKmu7yojPfeeWvXhe4
4TbLYeQ+f+ONSJdstGoRqXppHJy8sG1kxSI/xbi+w6mRGk0RzGTvzDvbYzwfaHxaLGEAsQE4bt/C
XzbFM/LeUTdwegDMnB6zbBlCfbStx7cH0CtfFME+2Mb5gOFFnnME0JKWlvDWIbL7Jo88qEMX2AIQ
UQzJD2zLUzDoix6wNTDg+Y/GxdtXf+XR4tZUCfA0NVR75/sO9gmyL7SUoVTm9im3Uc27ZDLt2aEO
kah1+AHd8B4w55VJi4tSTWFXsLnYz8YvKxmkWY81axzpIUNOYXWWFNULJ84Cx5qn3/9GQR3p2yJN
6rJ6vka6wwZctl0RmaVUToM99Hcpyt5mp+KNzAK1FMlOeo68/f1ny8mfLR0PVieK+eX4ETgmLNT0
IlLGVexlo1UHYbVqhMvWvdXRq2MQ7OXd/+GiJuUNHTTKtnd+edG2GjK1tFiZ7SJtTotJ3bt3LeVb
0rbLXq31a4J1ZfHOl/LKdoBtAENY5znqEPhfXlTGuWOXZiyiJq4GitzG+CDI2CxZH3osqG/f4Sub
dIItcFMzarnY+aF/EigIx2lmwyXxFhvYx47WvBoPCn1MX+DeDgwY3TtRrP2nt6/8S/goSw+NUBJk
N3DWFnn78j7VemWJlx56IioF9Cdkd93RhPyBAUPu0tYgHtVoe+ub28Yt3nU0yog5FF09lgR/P9KN
QZCoz3UaomrCL/D2b/faV8W6zIdFkZJDxNlLsKZZVZi5WRddxGouWemYhxL7is646sfJ9Ltkv58P
g9o1FVj2ZGRlvHwYMnU1p+s4sqQjNWtLQC/QKU7uM13ov78AbHxgdKPWRi8+D8OhV2QMKX6wKEZj
vmfL+1Tzle+ZYDi7eL114+lVEf3+4yQQF+4dCH3yd84+JCxtjY2Ie4ysqqFWoNXjzZzVMvJihCUm
WW/3b1/vtZkYxp7rGWzmXFKgXj5Ot1bJ3ZT1FE1mrB6WdNTw0A/iEfejBnu6iq/tpineqxu8NmgA
mZLjAvJyoya+vOqUpd6c4CmI6tEyAtvrUJaVmRIiDFQ2JIHxzpt8ZaYwUAibBu+TMJDz67UuMzBt
5zmyZFJctVbWf+x1U+6ppxWf336gr9walXJQcNwfJV97+/lflm9rpda5rvlMGxL5peN2DjZiGwOi
MiL+BhW/vrMte+WCJi5rFnF6fRvb7+UF68bEgYJZIiq6JN7V9vy9MjP9QFRaC/2oad8ZoK88SnCa
cH3p8MKUOD8W0Ugf6fuqczQwaUUo+4o9ugYTdbn9Hjz8J9XtbCu07YNIQAPzRTX5bOKzU6RjdrYs
kchTebAMqAVdpox3+ZhroT2LgeOnWt9m46AehxZ/jTV46406j8mXDBL2V1zdJoQDoz9MWyCLY1jx
QxL347XLoe/IeMgPNSaWQ5IU4j082WsHBnwKHFIpOlq/hlytmkGEJvq3yOqHBolQjBHL0hfrRERd
/bFBycEuVi7JJ4/1+KLpMrgjSIWU78JoMkwhAAGG8O2x+coaRjeANpnGXsehgfVyqKhKAxi1Z6ho
tlAQG1XuRl+aoLKg6Go1szisijdgrmyMdw5wr12Z2jyFbHoRkIrOpxlrJA8+TZYoV50/CZww2bCv
4hpHuRVpQi8/2sOU+fPgje/sNF8ZrrRA6CtxZGO46vrLW05wf9Wi1ZYIKHqKvMwufDICjcjqpvdi
uF+ZSqFsb9ehFg7f5OweDVEmBsvhArMh3sT55lztUeos9HAXxI1y7Q9Op0/v3OArn/820xBBwcZA
1c9r6FKzxr5oMLa3EsKJiiIWrTa4jsM6LzUzAGiPNnh7GP3yTBnNbDCtrTdBOe/8hELrv9EWd5R8
fdlwPWhpvdcbc94jpfzdvqDOpRiwECrYxbi/5NG1eTnZuQMHYxNdHvHeZX4xueiMqGi/s5F57a4g
TRm8QRdozflqX2utzF1bkRFWYCr0VW+OgYVoJUWmNJfR249wW8ZfzGxABClMQkmnwIrw9uxLdLHJ
oIQFm5Ahl75GgU2rf10bACxvX+eVm2Lu4cCj8/z4z3s5/LUE6EHSGTIqJzgIJp4v/C/k/CZe0z2/
falfhv/GRbTZGjNjc/T4ybb8y8JnFx4Igq1gjm21O4hxaKMBd2UoRkXuKH3Lj6pWzru3L/ra/VGe
MzacLCeB8zCsFEYeZlUN0RHyNbgZenZfS2p2jkAc+3+5lEEEwXZz7JVePkob35uGanHTNwlSaq0B
1RL8OSTxnvOvftx/fFv+M/ne3P5rIAz//C/+/1vTShBfqTj7339eZd/6Zmh+iP/a/tp//7GXf+mf
N+33+kH037+Lq+f2/E+++Iv8+/++fvgsnl/8DxYIfEF34/de3n8fcO78vAi/6fYn/7c//Nv3n/8K
sPXv//jjWzPWYvvXkqyp//j3jy7+/McfPLi/PPXt3//3D6+fK/7eVVP+2UwMvH/9Y//9N74/D+If
fxjq3zkEAeb6uRtnOv/jb/P37Qe6/XcqtZRpECWzV8D59sff6qYX6T/+MN2/I+GBrbcdieHGbni8
oRl//sj6O0RkahCcWlBLbZWW/3/jL17R/7yyvwEPum2yWgzbnfxyTqMFgIaHfSYnUgeC9dnefUFr
35MkkYWqPZ2oxldzhAld3FGbUiZ/nrRO2RttgjvFxOyWO1qUFSO+tdkWN4UJJ+TQZLY67Poxc8lA
cVOhHywZL/e1LY+GjYdRcac/jd5CVCjybqdigPQ9J3FDWDnWExK4Ht0aAjq2Qp8S3Cp7CUHufoW4
FDq1iQxzcwsWyXBUB3f0oQX9wOm5XGm2fLCH9s9YNydjl6lQGInxQA3pa8M4aX6Mtt08QsdDBWfq
yCnxZl3jwgBTmxizemtlmDBJr5yohOZqrLs7tyNW9lszZWr6AYZFme7msbYPRSeLwMI/9mGt5i96
07rLZiQVOGOpNINI7GKJi3/y1AOIsoXyIjLngLZw00GKR8vQowu+mvTuif6f0u91Xcb3bYMiMZpI
sBmDFDoAnIclu6ChZsZwHuwhstgY3+ScaQB+6R/dZDQvF4oxtT97Gj9MSFJNjNoruduuDkZjTPE0
g9Gdp+ey2My1aJmnaOxq56bEyoPsdYntqCgWEKzobL+6BfyIyqx0f2mxWAhLiW+S2kinIypZ69FC
C6ofFKercBE78fLBUzTrjhyqTRuIuuibatV5iHVC8XwT6esxFqYR1D3uoqhUvckBtjWPz1bllJfp
oFjHyUwQlFodNJfSMzFFuu30LbX64iIfGw83WF9/KTDr+25SaOw5e8eGr6BYp0kU1inFAn4jKGKP
F7OHO8OZK3SojoHbYvvlR9sORDL0oz9I5Bo9vdB76d1i704kLtbJwxtukRbZD2lQzmBAABFeFdQk
yOtrOxbm3MsOy9QXAfXSOZBYQwPQjVlo1pW90TDtw8Tn6OuUi/xuKKjnDpm3E/0C8GBs5G6oxhM0
xo+JLZqwhHYD9gMfIyHCO2XOxp3Vm2HSySu7kAaGcdOOGgevdTtbe0+JY5AVxKsINIL4Av3ezncc
mlOs6zpeHcW+i2P9Drq8c8nwCo1eN8D3YiwtcDT5zSY4VtQ1DsHNfU6WVQ+zhtGQrlLuW7ZEYWdO
u9X25oBTrb3jLAecYrXMcGnV7KJN8stZxEevuJvL2rqQcYfBTKyjbwyWFdYxWbduZyaRbYzKUegz
eIbCe7BS2e+JNel8MZY6+odF4Moon9D8o3PEn0QPDtl4i1x+VkD6ZJUi/UkAuQgXNMjgHiExONwE
L1meFLe5GWR2I5f4kvaPi9VTYG828VRMfWA1pk/v5NFT6+xxJiHgYjZhf+BYojpnX06dXfs16zcC
ZH3ySweyY2pkP1aM7IR+zF/X1sHIMfWPer95t2BLIu/5lHhTedV0ghFSrai1iAdp/XFZ7tJ2TW/r
TkoYWli1oTftMjYpX8WUr/vEqFB5Q5bKfMzSh05x1SenIsKehA/rEXtzBcscAaaed1lA0v3yAyw/
/jIU3MKvYBXohwoD7BzaRY7r2yqnHVrzKpxjqOArnzr2Mwu5dZovZkrVbiofJbxaUoLYmlg+LQtx
g4MnFBrC+2aKL205w9zGAxAlZgmrq6JzM+p366Ssd8qquEE2J9+xkjTHMrXmg4LOf19i+VR9CYr6
QNdFXmtZOT+jc7RPmPIO6PdSPHutG416MzZXGQVD1ceN4D1ZeKDKMFfK4kE4GQQjBQSHwcRjJLsc
1xnCd2KNdKvAljMXoOZWoX82cUxdNAzuCNuPeVcNQ8ZbF617FOA/n1q6YkyUqWpYO4tZ1I2qNhfI
2MuOeiCsUH9xSk2N5r5f9vNaln7Lt0HrlvTv0szGQGAyZ7hLHfdJ2VgNRiv7OUnSeAfbALdGWlsH
BwCWH7srFjOnISfBVCod5J2ljeSzVQ253jQg9+rU9uw5l5jFb0wQqzv6ddt57aVSLUOQUiW9T4hG
vaSGF0eeyiTXTnNy2RTkzCTsvDFXm4pxn6XAofxlBtoVisnJvthydW66ZfR2qlUVV4lVxIiPGW18
hldD0X+a5QWdDWY9uz+A2sHwYGdXrW3fNmPXRJA2oTphUD4Vil7euHNtbhYv+OpGs6BNLVaQYbYJ
Ux9XLNhToCu7mrEqgAb0nVA+EuyqHFN1aG7LRLN2Wi7j23VgPsvgBNiMJn0UJnrw5hKTBWO1qm+q
aSmj3qzam7HtdsWkhAbZlLAVWO4UJYRjC7Q8BZ8tu2K5jPUu32HDh6ucD12gaOIIjiUBvcW641gP
2ZJ8zVxpBNk0KYfB8fq9Rb2QLq/FOR4XFxZt+GW3nsHQk2l7TSLVLYed9miUprgYF8Uk6qz7MRTa
j0nTmstWmZpvWIfr0NG6Khjza8ddUmiVhX2wGHn3ncJN+5ayPtQTh651EellUtfKzhl0/eDZeXXp
GI16W9tVfnStZbwoSx48jfruJkdbfwvHkN99qLSvmtvZflPH005tCFP2cvMqc7wPXi2bzwgD04M9
mIzHUX/qFVxJJsbjxs9y6FmDafFJQC4aoQ4yt7TdXQf98gGjSvIkl+HHCBEEKi3pqUszx9dZW3S7
1IPvQJzI7Avbvp8WsC8m8/mBrli2t0VlRC6mu6+TUYKyWZT+2AlMq505wMOx0ksDSC+eq1YGRpoC
A+nbB1Wd8oeimNuTrTUwR/V6vVBbNkoEUc9XhjVWEc/D2s2e/bnM+A54STEsRakxZS+6ewl9osXQ
vhyBWOWXnGcU1jDbu7CLarpo5Fp+G2bd9JsCZBlV50dSjZ5w8O8w2c/4XXuNL82rb50phmSHACQS
ae08zsRu3wCJdG/Ssn7UXLSzAG7D1CR0QmFZv1fQMkRqMjWHRvWaU8+08uACMDqtLcaYrCFMLdDd
Dmf4vDrZZywjwNIEXweBBxJvieLFHEOEQoUN6l0d0IzXT0SFVE0o+mI+8SGRf2zbTflcWGqahU3v
Pa+9h/cCRuqVq6/ufAGeekKSU67P82RQUs7lMH6phsS6t5eVj08szVNVWeatxDjl26k1HC3LeZRC
sQ4Gq/mJYBpYn0uq3nmdJvGGD2n6YZRp8nm20+lHQWhM1IphDYGcap3fekpxDdOuO6yQHH60Wj3d
T1rtnDDDZ/tY4aia8mNcwmN3VA0t/bEm9ve8GmO4QPZ46MfK3iWywFKbzPY9lmbOlcz8ARb/RobT
jBlKl6aaBGWj6AdpTiPBjfCw6H3YjRLapeV8yMvthSMvTHzVgKoozdoKp8HzdsCuDCsSFkcGP1by
/AJOyHLCWWeQpoENNRv7Ay4iBwcoVBOjEeuunQrjeu07/Vthtxa/UVN9qMU6/OAbqWFbAigC2e9Q
shCUHY52v3xcGsBFfV58F6Cq/aY07CeBDf7E+GtvZ1d8zZ3pZ5pefJnT8AgU3W7CTgHax2ZxfGw9
Mj1MN/vMqXhBvOuNO3fCzZy6j8kE5dlUL1BiHS04ToHbOPE+1QeQgfMY1mtxWeGU4wmqw4d6TB46
0QQ4ga5Y73yR57fqMGLkQsIzrsO1C7Qamqtw9gnyYiDSqb1f6uG2dtXx0Dnrc+Mq14g7etJpGmCA
qOTY2VZxaLKnDGZVzYJO1yIYBOyvgSUNpgjrqt+zBckucAJf9Tksw3yYhguCMooj47i6qWdjRlOj
ZIHGnz8pgq8ugUy5U6RWh+RjuXdpAp1U0pbYVWueXjVpFfsy84adXGvvkNlTHoIPwU66aExyKQbY
GbcWW50EzsB0qbhs6dJV+1ZACCWPUL+TuYUpv5NjtCyEp9plZCxz1FEf2ansNrAFjcR6pMURo+sP
LW+PXZp4FzGHiECBhv6Qrl18IWcNnK1HOPyGLz2KAsCPmGPvOLZzsoM+pJAOTkYJMaJtsOhxHJUO
IEsLnKECZiQwirjdLLL1ZdLAGDYtC8+J2n/VUmn6Wr5grzSGqLfqKdRXjIndaEyB6EHpSb7ngX0D
mE0p5mcqzfkV3kPjhpn4Yy26/qHOrXhPM46dlizKoyPNA5WtJeQPsaCDEubLKevLlqOe33uiOiZQ
zly1hH3hLLfj4HoHgBgfylTXGNG4YT0nbAxYIu5ykRFVHMaYgHZd4T0J5hPPUOxLrZegc0005pbk
wffEgkStlRoXvbEMu3lVmECbMQ+tVFkPrVd/VTobWYejZKGz1O4lLar4BgfiZ3Iyq4PK9OzEc5j2
RsSSr6TplSX74ZANhthxWnLQlBvNPjbtYLUx+FuKtu56U+0OC1v+kPZVfyhl+2gaADmqTpkP3iB2
rpemj6VSlF+85CpzBcMF6InLlabpVBdyDoVNSSnOMRSWXnzPGo8v0ewutZl/eGgnVpv44CW8Em1q
/MlRIqCNvNL6EYcsS1ySQQvrAAs4bNXogeyW3tvNNn+Oo/W+NAq56wvjCRYkcdX5XFwk3TyeIOXO
nDhpC9uFzqLIDsPpMxgQw3Eh1kHHzhU5a17vsCWy7fbKD3WiRIrKNj+uYuzDcG5pwechJkURwXA8
ZnM+hMrsluHGdQw7qcOPVUaK7/m4+gCPoFsk1oWup4DXRH2E+W35k5pZBxz7WKBzfIm6Vt/Ksu0P
BYy6Q1qJzfk/xAeqqYKZW+kjXTbsNx32ymsE9FvihC9sEJSZCGB3/bmkxi29n2qw89vEUvMDgQUp
nA3xqW81JSBV4AscZScstcIOZ6YGCG434/R95qzqK8AreNrahZer2HljVt/2U2HjirarL/BGmwM5
MIe5nKnkgHZVa/vPRlRfFIfivpdzEtar8bFoOj1oOEPARgyldTWP3nXm2h+Nxf0aJ14WScjfYWnZ
J1FAYAKReDVT6wGLpC0A+wpfgYTNibtfL4yWr1LBzRewonthmqrLCeCN2E1lZ/iUs9tAehVHiJGg
FXCdOE+tBqrE1LcBQclElNdTdUpVFZylJe6wE41BLqZrbRWfHV0ibuzmhwXCU8TiNXGqNCkrobGq
YfUQvZENgTW5d7ydYcdTSPDKaNGYQjCAeHGx2lZUEHh2cDQB5WME5ojVGravm2oH1K8bmlMCKaEm
9okv4jqDAtEs40HodEZm3QPFt7RG0LJPpVwjIPpMNdamajiV4sn1iiKcpmG+1albMeOtWGa15lTG
lg180ctDFXvuhWwqHLbQME4aFhAIVgrbmaHnoGJDnAnrxDPvJDM1Xqaj1nVuJHPyWhalu53S4aZq
55ukHDn1sW66EJEat5qDOHbmI/NNEjrz8rNcd5pK2gLeaEdZwvSLEeVDZuhXKfUa37ZSyFnU/PwV
Vi9YAM2NNNmYB5dQiECfqvsaSgXfCXQ0hEZmOxcHzYpvsPUOYK7c9mur572PDzi7Xto8PShK/iNz
OMSOGMEvurVIQ8/C5dhALg4wCrs+cvDErxFm+NVSf5nSmaNGzqPLhKkcNUW1j5UxYJ0eFGAuGnOV
2RAm0aQwhVuzhAyp057SpB5k1mr4qa2B7DUgfYyZWG7iVfXIv9K77dBRXLGN306koL0S787dkKBF
LK6AjSqUPhIEEkrHo1nyNsDm9cFp46u5BHHTWN8A3u6tXLmvOJEfID7dWzOeaM5h930qjBO8sgtZ
JXcYrVVfq6qjFP0usZInGkN/qhXCYq0EIQNlrQ/MCmBypfde2OlMh/qIu94GsggjlV3qwi6qqu50
kOZs7cTe8jpAJ4q6T1PX9wCEcaByr8yxjOaMqMu1re/Bg33AwgxhyuVXmRuif0vOCMVo7r1p+Th5
BH60o420tF4QGuMnBFfWhalT3nggocKpgxGcmTit28W8MdL86Ijk0ZknQjWbyYeHcFtCrbowV1uF
TeP9qJMlnNICmm5KmpM6faZae+jj+QZj3z0MJSdUmu9FNT8jAJFUp2AYqYkKN3fK790sfcDH/NUc
HHVfNdIJDVR0h4x2626ckueNMTunPAXd7I59b+xbjAvBBLeR+h22k5R0IL9Sk7sNbLLrXOXz5JZf
6BjdUpw2Q55iBn1s3FUarBUX+ZSeAlfJxZ0ipifKEjMov7b3lzqrCHoGk0G+iunrUrJcrUW8L2R9
IyYrWJyPsml+9HHHXIQY3Y/T6tazEbyxsStvdc9WdoZWdvvUpNqCsgmwPKRXFSFe02bVDs6JB/Rc
44zBDi/tJRiJ/qRm4mosN6pd0X1fdPGUwAldcv1ZVsXg67HLccnUKRNmzqGnGgPLghI6q3kXDmVF
SpV0b8ps+UIT4GvaLJVvFOwYU5F/m5zWYeiubTgnEzlVsDEpfFG/jDs5wfIVO2CgLugq92JenIkl
f7wrE1g4qdqBuTEY+GUuHkpKLYFXA2GWEpGqApCOGmc3YtyiMAynUwtAHYFiLbtHZVa/FCabKdIn
jA+l0T5xbIMLNNoIy4r8umuUh2Y1vwhRf3PqJaT12QW2MS2+JjNS4SjIBK2j9/5kOH86qgPMSgCL
AHKw6zG72WClCWtg3FKyzoJMq+8U/iJIj1kN516/iFVyJq2JEqkN22bickRxQAiazQX3vJRaZPSF
xV69UANjVcBLwAr0ByVm3HTKn2bcQBEA5kA+y7KxAWpuq8kHosAop6S6+LiFgtJ65GAegyRsqTbY
XA2eXAEB0EVu0dskVDl6kMzyruw9nd9UBTRuPsR1n4ctNotdmpOVMOQkv0jpEczZKj+cfLpQuuI7
edYsJ9ptvIAZdMbnxAU+rK/GU+boTWAa6Y3MoRkq6WFcxAkZROWvM1FlJa7xrbg93hRNEx+QYC0s
3rm6q6axCp0Ko2Kquh5aK49ICmRLfq6xmDpLAdt/8snIQkSpHXLZ2095Wp4kVHNO1zPgmEv4tPvU
62+zxHxcCmmepinZysfxcWGDPZTfpQZcqc2PqTV9wjDia91zpnsf3Wr8gvTKfqpE34SOszpHDZE5
4qj4QnQpOuv/x96Z7DiOrFn6VRq9Z4HGmVuJokaf5EO4x4Zwj4HzZEbSSD59fcpbwL2Z1biJ6t72
JoHMiHTJJZL2D+ecT5kNOtWx3Jcm0cs9CMpI+c1BBPAEBu8NwcfXMIi3slDEbeAP5tMK0HFQDrS/
AuqsLgOCYVdlZMnl+wBHYFMX1jutJLnYs+VGRr8GG4ZcZTSkRPFx6Ufas0/K634gIWJS5ZcjaGuf
N4AQ8+j02trQargHT8DvZND3WdyGvn0tn5bRYD5fvQTafgo64x1PMcF6pdHuLBMORN9RDrnu+jMz
h/4umQy+h/F70KI2DqbRRM2dkMKeJSUrVjfjC1y8eF6DHmqRI8+M189zFZ4B810aaEjb3F8/2tXQ
G0hm4ab1OR1rvyaJsjb6Xz7yh2WTyCyWnvvg+FYBxq58mseB3QzSNjGmL23iPNaj8zgXPKhFOe8m
0trcQK+HpnYfhtYmG8zNSek0O9ImJo9UarJtDwElx8YoyEgMc2o1V4unCSMcL55tYOIV0Qj83E0o
m8yG6MeiC4nyI695M3u62pqBCq8Z8wrm3Bq0Sq++/tiY/v/l8f/mjvt3y+NX0i1//fxf57xJf7b1
v+6Q//gf/7FDFv/hewSf3+Sj9Ka4I1EU/GOJbAT/4WEQNW/+IiIt0DEg4PmvLbJn/kdA8qB/sz0g
ycef888tcsgfsZTGFYIZ2Pbd/8kS2foDMfVPYQiB16ikkBeY/DTeHi/4Z5XBWg5MC4DKEijkL0yG
vFb6Qayx/t3qNkZBe5rq8CzxvrQEXmXiTYDligMDw2VlJj67D50Gv5OyFb9n1bQnAyTIcanYq861
n78Eqe52s2or+byu67z3m757RMHrnT3You8Nmez7FtsTmbBDlyTb1l3M7znY3u+eKDhNeA7TwwxV
Q1C701jmxprnfiKGCG4WoKNgsveo+Z1ncp7H8KEMG8BBw1oM5MP6KJOjlBKXLokINBHXpLa9U8YZ
TdQO1iR3RECuJDUndfirI1JMHwZKwXaXJIYDXXJhwb2XJYtzYi6BXm2lUBp0zEQcQ5z22KSPrH+n
4GqFGTdnws05H52k9n2G5aouTzT8EBzYR3Cc1Pa8bxjwhq8EEXO/ci6TTBl6Cy8RzvVHRp7Eg+4x
hzDyoCs6NAH5i6sVLElEiBoBYgQ3TXe1GyTFVq9pVbL9IDNzX9tOskssmWVMEdkzFmjuWiKCiPLf
zsnkWbE7OaoEZugsP4fVdBNCAL3F3XdT68vHTCdiOC6FCX7GaRjvb3JjqZ5bJsoPltXN+W5u2vLO
WjiNKY+qWcRWHyIvwNTcfEw2gKkT2EPtsnpdRazUYn+JgenRUxVC84kHztVi6yqFLYEwLysGkqlZ
2hDi/UBucDO+MKtpmVuEXdPvQr8O1RGcoPlFfCMBXAkUXoYsBfm9nNS+PstCBh8QnwhuLZJUE4GH
J+Zg4+UidUnmPZ1cOzxNurNBS7KLeQkHX5L5bBnND1LZoFBnXv/eMla6cyhBD2xN/PNokLO4GdPJ
hxISTkFNseWtx7DqjBe86vU1nKd+jGBFUgXXWX92RnJuNzklxXNX1TJOemtZdwN8Dh77Oi3fWiH7
R9nCoSd/TKtDUEyUjITPEtbUrFPCej2ff7S9AeokDNS6H9vWJKLQlzXxSjOZIrux8PsMzpZItoGx
NJ/MA8uDVxj2G2L80I0qTq9fMnGVswWDBYiZrK0V/IX2P9PMtVZao6R9yqXb7bFGWP0OcjS7LGpG
2C8lGW2bKSeEdTOakO12TV3plOYvKT4DQ1gEz5BtTXk36zv0jvZj6XF8xNrNyC2XIm/uAhYDgNuY
qVN3m2nnHrFkV3cGxYgZN9y2XxTV9NAsGsTfCQL/ombD4MKT7yZ7vKnMSPH4i5qN9LDBdAYPFK6M
WiL4PJke/uVJ/l9qm39V1/wfXwG/G4pqFxn3X6U1SpW9BJEioG9s5OofiPr+f3yFvzx4w27Udt3x
CjUrVH4Hf1D/N6+AJecmRcVN5v5FQEZEBNMowxWbkT7PdQ59If/mFayb2eKfpwc2C7xq6Nvdm5oJ
ifYff/4vGjyiTbPeLkhrwC3qzHcZ3JTnVdXBN8pSQ5xN2XcNv1k6bK0yaO4aJ092VudXd8JNSfQL
SLbwYtar9be5F46PFQDZ6rsUk1kfMFpKsYdkZ84X0zCLOhJV2f2dbPrPclZ+A64ega4U8xsibKzp
fz7/WDvOvdf7gphacTFJmAzLk9OaO0bC/yMV6z9eyUKraJskztxk5n9+JcOBmmpSz9PDdi9JIIvz
5K9PTVav0b+/dm8/6E9fCr8SYrUQExh5Hnzxf34hwoS9Ogf3hr7Fi+qcXbNu3wBLvf/7l/nvnxxJ
JKx1cPPz3f+3m5Dc3zZgz8jimLggQAPttmqCjxnZlaHLv3mtP2s9b58dcmMc2Ld/4HX4a8YYA5TB
MfPG3owM5Zsi7kliZr3K0O2c+X8j8fzDgvLnz8+/eXDgbSO+vI2q/vz5lV6jHFbSDtRUe1t5b6Sq
ckaENNN42/3pKtNTAGBD/Z2ziZCvPz92/vg9sbMha3Usjyvkr1ejdjqZMoK1GS6644uPwNVDDRxW
PozZMWV/FM72tl0q/6dVGdUpHZr1auuJtayaeydy2Ay1Bw76/KFoHQ9Fitc1GZkASUZl547Ge6fr
aj9hz6vxWhoNY92xewXCzdXijsXwkiy5+EhWFX5PAo/xhwrqvttYbp/kkWCOS5dXj6w9c9zRC7uw
ThrbAr3sBcbJcETQxN/uPT19VZ1uPHIkLP3qIbsDadoDiaxcFVzZWmt1TQffgbzUO+t8qs3EtM9p
p82voevyx4pQMloeO2GeoUFDn8zOZ7Row+u42mP6i/MB7c9sNiOx/DMhs5t0Ac4RYaQTz1p5uXUe
g87yTuGc9s/9qmV7nDtXxktnqJ/5kg6PbpO1R5QkzaH202rnDLcNbgbCCqpHN1lyP41432xHk47W
U5wQq+0HZIwGU2s4rE4QB5MyJLovdl+IxG9oagpPlnzzQ7f2KuoQVtR3tVymzyQY23OPKjrKejBu
IUl+j0JabdQSp3chZyTbGhPlFIynEe4h3rf2wSIHs46niQCLZ0Jb2WAWfa8sliaqne+UoVJ9Tj01
GTjvEzV7W/SGpMUpKxvh6pa+zzivaPVz1/hptlV5UH6EoL4KnncHF6pIDIvQfqIwDJ8x6vX2XuDl
qerMh+tjsBygA3kzPJFcDBn2wxYeWHrp8rLRJ75MKya+B+RFkEwnzDkLqjMJn2fjdEXzorlrdkxN
vDlu8NbdJDclKxjWL757GVJd7VdU72+dtWLnDsdR7VDcE8/ULp7MHike/G2vCoKzvcLris2Qt/Ju
HCa2Loyo2ToypWTGgLnlOrI+7eI5wal4rvkoGZIG/ZFRAYcHARgaPijXjr3X/DgYRJmoS2qVqsec
9gIUEKiPla5nCc86Yt+lMfzAtAzNTW61AVvkFq01FaKO1WD61anXU1bssXFootdIOTatB420lYGe
aXuC1PRkMA6LG1b6GeF68alaA+WDTVDvsWrWhqBaVtssMevQffHKRuaEajeIjcJ8gcDXe7L43gOv
JH7VGVUImYFTfe/Qk83boRgqZkpC+saxkaYHAI368ltTAj6Kc0vpyE5YFZIrHj6Tcl7GLtoAtfFM
a/i0KhQujjHqg7Fo+TgjdqZ8drrfltDOoTBrK84LIzgUUo6fQY/Pyk1zxc01VwGbP6eCkpvnPZqW
fEyI/l0C41UlBUH1ja5NUnTTMfvZIqC4Yj3Kja1BOuY3adsaSQiRsJ9hVjAjcxkBxgyq3ZOyALxx
6wrkjCQrv7PQDD7BEYmG6dBo7w1vGB7BlvA+DJchhyX7+kTYhjA+USnYYo+azdiNKfGWETlRcxV1
1syGEJE0EfoZD7lpXxLNd3HW5VvbdBlUrbq5kHy9/gAclQR7XcOM2dEKszeBcGHq/czqKyN+P8lf
l1ym9qZWiH3dOjFkdAulRMpSmfVvPfRBVHa2Dq8Tfby3R+VUuWdzbGbrAUSQEjthd/kSla4kfpc8
WNPagMEhX7p2gQ4djJxs5I0HfOSJDlP3d1IU1fgGk0AnJOualdPn0ZCTz4ZcEuUlqzQD0D3rt20+
W/ML77uJMDeyBofe0n0MdEuEAjo8OrDhEUuEzhHnt10gvj5kBsUYmuti2je90Hsr0aLf+7d0abi/
ZI36hSVPdS8NTcipse78KswdFqPKuGamX6exGSLaXJPafW3G2WWH1XSnsBMZZvkxTaM+GJa3oLOh
UQnc2HfGss7jC7S6khVP3jSPg1HAT0PA/qVHNEKEJyMUi71y7UADtFlgv1bBAHR7JoO1kqn0D+3A
nO3YI0SSuxJ1UuhBN1w6/UzvV6ynyszzNvZxXTiP/kB68vuQ9LqPsR+O+ZNnevXOrEfzNNIDiu/V
mCGqCHK3dx419eOlhxf3RAe2OgfBUDE5oOnIonSy0nvhNN616UbLYd7esaMKRDJBJs0H8PM7XHNe
+ukxo5b3vjPeaMwVibUx+2WRHpBGLtbbULYdjZan57Mvp/TQqo69O6AHkklpw+VxsYz2ue6mEJW5
HvLqnLoj1JTAbEO0fSwmd7O11N1pmesqRfITMokWQ0piH8AX1YNDM8KCpcbiVTGx6EjcyJBYy7Ph
ruQbsyROrlPI3XKYSs/yULZNElkvAtV7ZFEkHZip+60Gkwjfj6GDjglGH/BsifpbCsfkfeUB4Mep
kzexArBcIJ9g+t1XnuAu8VyVbUorE/vUlOPjsOaTf6m7bL4xwZZUxKWa4YK0S2hfnWFt+GRn7FmK
uy8dcsmuBD3YMwQ1k5YAvKJXWMluHYN62SxUFXu/LhBUoAOhHNlI16PlZ2ytNoxY2322rvm8qdjt
HCV5lOJShjcr5kagBr06LeKoHa4G87nOXANcSsj3zgQVFce9ay/p1aBJaWINFup1zbIrj2lRwKqZ
QCL0yTwW72WZhvq+NipiZcmav+/hDQUX0tpNxkSykuO5Je6IsQdKO2MzNNgsaXjlwmGKSYixTGFs
k6WYT5MJzKJdKa3mEpT0d2OuKu67KdDMdJQuq11DgBiy/3J2dnaPo+XLMHqxq/WKoz61O/PgkMWB
jCkh2+S2aTPKSMhCgF/p09DoWBb1CyMb4SoQRsknnXxPzrajizc9oA6OZlmFwb0n1oIU5DkImy3S
d7S87NrTY5GY/AhJDPT7CnkYNGI6tPtJmFbJs5Z4jEOqmtw9putYNicE0EUU9HoAKFFDD7gKgq0n
VBdt2W8DYjmjGnhUTBrWSgXVLS+BQvX0jAttS2g0wsy0l1HDbIY1l31AbpTdIyYo94kOszgdqn6L
aDklBHxmN9GPpsM3PM+H2WTyBjNarhHc8eACG8RUv9kYsgGaFHO0Pnf3qjKMhrOWTD24NKqenqZa
9yWbfKsMD4SQD/dZ2JgfdT93JQ+SsbuFgC1naEOzw+4qBGjEhHVekKvgi3gnuJhRet/WQBDVLWbF
GpSk6s2d6WIuQ2vdhaVj6Q0y4Oqr4HClMDDC9NhAECjQTmrvPE/aeyzQ5z9Cmm+DT11OafqG7L2L
LLWGBUea538kmIHjDIzPrmq1ppgwzA9jJv0G9QJR17NtNSUaXuWdAW8GDB2Cot2Foa4NYu6ywIqD
xAC6vGTrDJyQchEtdTc3J2c1kq+a3DgCwq3G+KCNAjHu5Phynv0mQ+nQrGgnMaBky+dQJOXy0/LB
R38JyRI6Hv0aDpZZ5bJ+dlkVH6ah79rtiKCBWosxLmmwyOMjZn3hzrJbwOhqmjOEXspGD1nTJ9Sd
uZwWhoRHZOptvQmcxAgunBjTtsrAjUMD6fvfjVNSQTPZRHVTHpeyPI8jqKGlsZ1dE3qZijCtGkeg
FGWMciAl0bpIHmaiPl46FQ+U8orJEApWFBobc4ao8bC6A5NqyAXsSKgj1zWyiSqi3ShX/wlKLIIV
jWD6PoByu6PLcO9HEzVz60ALA1ZcvXLLBXsfWspZhZ2F40kZv0XKnbXl0bwctRkm+uQmWW+eb8IR
qsalSX94Tjfu+3XtjNfRLm3obG2QoL8pRIPayQbjKUgqnCM4ge701hFLQxcWFsGmnAfU2a4ByJA2
C+/CUJYXVZEut/P9AOrV0LfWPpFzsh7zdV3SY2Vg8UIwWLOG100P0rCadHE0PO1bR1n0aXMJKrg3
G5eL9j2XflPBUcJTtcMK0jaXclz1uc0seznyWMyONFUo9Splm/kOFfHyg9MAQ0O51jasosy0Tml/
67tytBlCNQOMJGJBD0UKfaY1O08duiLN9BVcNPgZ6VnF44LC+6v3UT2ygHP3iV9C427Dcd5YfUkW
1Wjk+p1EpQnJYjPr0YrABQ48NtNh9nc4A4r+0jJF909DAnbgZWgCxpMD36e/6+2ufLdpissttch0
nafKfjLmRH0PlDDnHQCi9Zyy4TtPbuV8zrWVym3q1GZzt2ptYr/IB5ldvcS0AJ2Ss99usMNgXJnS
BR2kY873sDiag3ImqW+9STlv0lvaWt5N8kfX5OMD+q9GHZk6ll9YodAZTEmEgg1E2rqIpLxz+2z9
IDlL+pE1SBv8aG7QEi6q+EbqJxBlm2MX/CQzevTh4KloYzh/BqxIFuohT8rIa72eI0D53cUutPaO
RUgdPyiXmiEcq2ipSv41DKc4L6chXrCZXztxW5+bvb8bkWZgL2vMACFJln4Ha+O+dEuHQr9JArCx
A3z2VirzTQpa1mY1yweXWdSuwpgGA4C18YclO58BnejPgZXL+2xteVnENn23czI9fQu9DjJiW2lq
8jmc96GTLffetNCXDwh/947gTIwaLx8e0CFZ+9JF4fMKyX45ZQqFNtBza4255Vz0y1iUt7X2fqBA
NHBz9SRV4K1pnihJ2w8sgA44FH557D2KAsixge7ymEhBtEyDS6fJUsg62pCZ9qjk1KXMy+rCFS0i
3TpFzFvvn2yrFS/aqVjxUya4TDfgkOQm0aFOJVQ0m/36mweNOBWhDp048TJ9XKjfSUQHZ/NNyRH6
Lz/NuS8zu+zQeBM5Tydr/wjYUONp6dujXn2ht02ntNgUkl6ElOXwI8B5d8DuxYzKmBUx1rYyODIq
O1nnnQ84pqOwAyeMHyF4M4wyBJhcpu+QHZz2aCmjZ2iOMeqUW10QhVUiQxBAXvlk5MH8Yci0vno9
LAjXSOdzxbLmomXS3pi3vrhvA68+TItdXmUy+DuThdLNmNY+DJiADnimST0gImTeKPq9OvIGT38f
R2JwB99S3gHrkstYR/TuGCP7K/1dZ+LhtDlQjI2eeQPbvG+S15645z0eSkTnMhFs/xbq794qzlmu
1kPKkuAo53BMNi1KqKjRkzrV2MBfQlY5T5AN2LBo9+ZqBKWNyKfG7RFNzOGfx0p7+3VSc7OdvQnB
OzEV5aFFURxnrdNv+2REUNCOQseCVDgO4qWF/ct/nsqozhAaOtJcUMwuYUGbrgp+36YS85OBPpA2
uZcXZ5yGKOhYHybZku9dzXPNFQtQK6aq/E8Ktu5btaBm2pc8P5aNcKs0RhMZRpoPItj6njVdGhFK
FCiDdH+Bk2l3nPTN99FV2yEPimuihD3ddevoRrfi+fWW4fRMzFk9Urb6Y/ljDcLu2wJndYqNFTHy
Ix8Ht8/cTaiUxUz28jAGUJGHtTYexOp5LP1us0HqgDkw947V+mixisFcLg3GoM82dxD4Ar9uI4kt
xI3z3MAlSv0Khmopb+I6gVAfiltSxn02cRwhy/8BMnnc4Wl8dODZIqTs6KQ2wkAxOE7cOr5BxMPE
PfWoGjf45eGMfFhqS9vbwcrWd3C9znuiFn1lCEYvGSI1P0NYBWXTBmpE5dGXtNDZaLGMW1nYIIVb
82fgTgiH4HLvQtEkedyxly420MJpQiX7JHtD8G3vot8R/gXZkFFtA1umT55cKgftnIc2LOHK29CI
zdNzsqJsfjMuLPIKjGCiM4+qZfEel0gzRnXBgpXvwtr4CacCKrukH/+VjJ6BeD+pxbYROovdRK5n
Lf2bnUwEJsKWRqpP36mdvem3ToTyOV8OyyB4aa1gfGDbnOSTZXTiYa744sLyltQY1shX6hzYVS0G
Mq3bHNxM3zuWiTRD4RjrcvXSduOnH8jpbg2s5epMYX5ZF2flKUtAizy5++yp5PI7LMlQDVvpUI/v
femO7yvoSf9kDvXM07bt2ztm8gQ1hS1N02yl2VEE9LH0T733Rm+oT/AI9M4qgTUdUlz4PzuKSiRr
YVBHU8elsRHaHBHrrk20JsLBewlF622gDv6qWo/vQXq0jrtysLMqyoI2pNw26cnusGxiRpDADWFV
dvMItMhq+rtMBzx9KdnwExfr0ryGtchElLO9eACMG7YQEpEj73tnwPJZhP3k39uYVLB4DMAfSSco
e0QHrv6yRp3n+wpZ4tHKKhXuE2r9z3IsPAwWU/lpEFzWIZS1xClZi9mMaR4WdFF9+MBt+VRmTA4y
sL7o8/BpH0NgnG4cqrzCbkqdHMYoXe27jhQerKdJF0ZFl8r3Lp+crVSKJXgV1sk3ScsTbq0x0DNy
n0C+eQxhSY5aC2VfbQg0UTIVztGref+xif8+iaDZUDbZE9CbKM8SDfoSG5xxsLUn75J0CX4y0PyF
FPYpycocLtkcWA94vlsRwwNPql3qJ9WzPTgEjBEq/BsdFSKshPiRahcYSHobv2XjfNOo1RdUxUi2
EwN+HbJbt2FPgV/9M+2CGlJMO85vToLeAvdkWZyF3UyMlMZK2Edr7cwRciRMr22glax3Tu1hjhmd
cSh3VVrLIi6MbIG7hEYWDZsJjuxlxg0zRH6erlPMgjlZNiwEk7sghSm+UTjgiDZsKvti5INlb8I6
BS2W1cz37zNyENFVSndG3BQsCNMYjuMAMer8UjhN70YAQhb/YC8AXvfoVLxPJA4CBhWVkxeFqKX3
8HzX8ikVffDSebWJnIkr+zIS584oq0vN8hjq0jC20mXIghMy65DiW6GPyJWZPQpiHuD1hia11591
husNNlDff0IHydefA41W9ThR9x4bnoHzoUEwMAArtqwnkbZeGSVlI16MW7V7SB1bqEPYglNHMQn5
zzDqB5l46nkUpcvcvDfFrzW3s3huxGxsQrepmcHPNqxb08uKS8XnHs+29JhACzOmNsnvnGlI1n0F
yOxJpdZ40EgJaKMk+VJDYuYIx1N9T5LTBAxUkFSwKNPnb3lz8rNZRlMincVDs2VXm6qNxBNDDGJb
a+dsu40RZZ5K3hpS8aMaxWNwQTbTQhsamMJfsQqHmBi4iN8A7FAypisU9Aird/0mx6VcCPoaq2yH
L1lzAaXMT8lvSou3HFYsvQbT/BtoOYlWz1GXdEh4MPtl33LuBmyA2vmTFyuTHaKf/hlfs4TC2pHC
VnFi/XJqjFkVcdaYp3Bj7ScvCHaV5w30wQFpB2cgfx0pi6ujcb2VtnXJ3RFC00DnChhrFGsE6VXp
vW2uSx4TTuEQGrF2AV7uIawOc4NVadvOfnYkeg33o2ymdl+mZf9Ru7gkktHojibZE8+mbd7C5KsJ
BfEvmBXGU20oGRfhzxz2WehKQcxGdUMhU4CCPG1gIbOOEeYvJTQ6T4DuECGbJinsc5nV2bciyfAk
5yN6cvYjXM/slMNXpoIPU1a9JMIt2+gGcgJIlhKGgScVBcmAnbVGtnlGHDocVOv5yFTUMp6XhkHI
xSSQPo2dcOnlqRv00B3HAh9M5PBV3ztDT65eM2J234SwoTHMW6hpz1Cb2BDWzTpcnAR+ccw3jqeK
bXpZPZgY3nB9sBiK0LRkCW/yxgvEWURiR3bTi+M3ra/97dBNh4Arzwu7EvQpd/d3Fn0k8KvGwkLD
lerscgmBkA5/tV5A0zUPk99QCZbMHfmo6N7wCE1puS/8inOh6QPaM02ud3ESYvLfRWnlZ0PXanmQ
7TCKjTvbmFqaTJzSsNB5VGtMLhtwuv1XCRcpj6VcK/2t69hZYO/VWb6Xnc1hK3OsqlhhNas6pjZP
ncaCjX1jLp8a1nP8ZsGQVo9icIOnnCTH5lRBMDCiuvENYKqd+WCm0J43Zs3YiDwPwv8JLjRp6izP
otAJvfmu7lb/m23eRuHwWj1rZzeVd+FaSmLqKDMOl2FsTvMgnC8qTj4hsjdwGLHrem3VuLLPAaXn
b1St/HVv1UEwREWaFtZLTykmtpaNW5rB4jryeqMxb1kcpR5bAg90qheQ37+pvMl4a5O5PxQ+R+qm
zqvliy9O4HKGsv695NfGG5RbxjNL0YrlCkYA3KqGbz/rITBuQ0dCVfBeMRAAkQQvm93TdBwISiCa
Le06uU+Vu74Ubj7hHdLz/DosRF93S2pfFsbVT2zRi+83G96BYJ5aHn3SAcpDJhtUYLNr7dAOMqOs
8d5JYmlV8dyIpQeF15XtGjGYCJ9rk3LgrhoMXV2HNvHTbQ0qmd54CsQSI2HoKvxQAPoi3aSVSTXi
e79xXJrVcdDdwLKm5vm4tcNKHbORGuKrY4mzvBpeI7KrAoGhuWQRJG8XKLfFxg2kfp2mos4j5PDN
q9JzSI2sAqbobNcN45bnotp4nUIjexqSgXCaHGr6h52m9bEz1+zgZK3dbpyiWt/w6DnoHufyGWgs
cyXIJYnBd+eBAGfOQcgGaRLE5DCO6czLoAEi35eukZnXDI01XSPXln92ObKPdY1k+1SwZaYnzfj0
N0tgjZ8oOId7UeoeQZcKvafc4jm81f1QPwapr55t2n78QAZOHnx1XveUpmIeL9qyMCGWbfrhUQgp
3OAJs8bCxOKhQrV89mVA1sWYqnzaphBwEbRzbs9nY00JZhBOSgw0tqn80U4rez1WbtK333pyJu8r
MoPoxiE3fyMeA6GlKdTwMhCA8LJ4PiYKx+sMhv15ewrWXmbRikG2xhIzlu5mWekhMClCm9lSCNcX
BnrVE+8d/zfBbIPzo1xGeZ4aVz4Kj8IEd8n61vULVlgysiKblXsk1mo6eYxNTL5ONgfYMNFup3uM
fYAKwfAEhO30VeHP16IY2Hz6prSeima0fjpmF2ZRluN1LCtEnR85NSCzzwVdxIbVo39Q3C9H6Rbj
hZ2b/110Y3Amot1lrC7NPgqbPin3Wpo5kn0vt2PLKcwnMDbT3sq9vuImXIi2URVP2GnkgeQPPREA
Iz0xW8taiYM1OjRZOYFHPWnqabhzWU785sjCAY+wPYgSt6g+1SjlHdLC7JGgCFSFXFY32wPzvzZq
DJSQSMWHbrz2Vm89qnzM45zgh3tIfda7kIO4gOmCyUCg3WfP9h6Lea7cmvg3VoiVpUEgq3bhKiEm
Z0Okrjft7MkoghOrn/kbk6ImpnI2EZkv3XCWdpbe+W7nv5mjB05JWuN9h8HwkKcl+86KHTT9ikgZ
4LMYa6hJWfz/5F5KdlOnwsdCjkyqMNHt+tSz47QW5oOdg/kmTGYIoprHybfRpLg3uTR3aBpvOU1J
ZtW/k5Ta75JrtI6nNLAUbtyK5/GBIh0FbKYL81jppH4uhNLf7SZPARF7WlHVp6G0H7M86dQBHR+2
z8HxDjNYhXHjVnPLFW0a9XVB38A6s+iLX6aVrB+WctmMmGza5IFx5fLar+Zg3kG08PgsCNVIjtom
6Wmnw9z+ZXMb7hPTSWSE4UsOmwa/7TVNA6YOCFnEVTPDpJJi6gYr0pqaODNYe4b1UOFFye0AlD2m
tZ03jX6/gwuEyG2q6zGqC3ttjkmYGllUj35nxFQUndxW7AgPTZWu1cuSr/NmIvPrYlHXhXifecrF
LUfaGd3fKPYg3ptHF8zp3ZIIGytZQ9Y67Y2ZULfcvrg4URTVD8w5g/T7tPYWN4p0b8sttghRWk/p
Hc4CxNI2Zv/pzWsps8J0UTMBXYY7H0drdZg6BwzSuMV7mkgDqK/PY9LYKuVZm4yV7loN0w7bz57n
RYmDxi/zU5kO5TUjdufCaGU+E7qwklqVQFfITZEUzA/t9MD+M33pjJz7ShMSkkKuZBrkixRFCXV6
EfuNQQtLU899sfKBjVuD6jmasaLMG+x58oecSg3mvh2m727h8tDCzV0/qnYI56hkvwVEtmjaXcBW
ormOvOrVWQBeJTzG7mlhvIdxmOWTIJGiwFtFYv0y1SoOE4N+JRhKvFljF95q+op40VY5/i6z3Pow
BjyHtySEmlcWZwx+e35Wu/lPzs5ruXFk2dov9CMC3twSNCJF+W5J3TcItYP3Hk9/Pmj/Zw8J4hDR
czExitCMElWVVZWVuXItV6PFpueyaQ7Qg0CzDC0Cq5QXMPAUmhmHq47MQrzyHTqjQV7U6aMSqPJd
lwiecgu2Lu32iu6T4jILMX0UqiSkuNOwVaj0+7w18uLBLVSNvdEmu4D4Bv1Yb/hwirB9KSqAlLDW
aO2xsOA/2GSxiw4W/HK5vM1GPZKVlEXNnsy1/AopvvcG5LwnQ68plB3UXPqoU2eIuDsiJ33sMiR5
VQ1mTEK0Xj20iLNYb1EnFscEQmI4kFgWhR71GIaXohJo5jTqgKqXGIUPQcMEbQkTEC9t2qTUqZma
evJEFcLrX0ASRMU7YU8BlUgMRYtWeOGfUhRNYRdbSuM98pQ3m11NPLNWykiPbbGBF3dVqLTRbsYy
LjxfkEeQpQeG88wxEIJcElPujz6LdwW8Rl8Nqe6oFrbphhkXvwHtG7WPNe4/+LAih4Cfm7vlETto
pCOomUYcy3ETONSHSmq6Vkq5RukqgabgigCArnHtGPiyeqRbIIciCWDcV5j31FcVRuN1aMjeL1Pm
U24KtctKChCpGfBalMhM8cWddwuNfPdmDaGvb+FnKcQNJy7U1A2XoftmmYX5y+0HOdzTwkMaCXRi
gcp6BMmDrWWpdNdbBaGNZLb9e5WowQ+/S5SP3GxKATBYYn73QDZVtkJDFG2tumv+8ihfWBzx1F9I
obYGzD9gqjm6hIIykRfED0HV0wohgctAi81Aw/OG7gnriRQmMBDZNf2XJi7E7D50RPhoqj7QCFjU
NmseYtUbDp7UdD9F7tXfSpojCt0gLiWQDobBnOKf2b3L8P++9LkgoTVZ+L5zM4ZnBtVCUktb8tl0
P7UyNDdHsGgJHY2xKYlrOtiq94LX5G3QeSEsxmXjGOuag5q+p4ZiMo0W8nhSuw3Zg7hyLXGdqbkL
VY+qaOFmGBxy36ErlK9K3ak/vIQA34a6yOEy4Wqt6MCGEH1P7bx7Qki3Tnf/r+qGpE4KeAnpZFVS
uq7V5o9Zl0q18shAP4d1Yu4kvQ6Ofee2HzI95eRgRfHbdbjtJaoX2kiAqZakE0WJ6gSonLZSU3o1
HHRy+dz78l3MxrWMYYF0dAZoSy1SNCmEmghlqBN2fTELHKGvAqrx0CWIwrNPT7uV3lPLzdTH6wOa
wbpaKtwqYOzRxZTNyYDAZ2VRGZPRRWzFFkXnS5g6T9dNzMwZjNijYpDCeFBWOUfyakoG+0iICSV7
yowvybAhiX/dxCUK2oTMTlTAl9EEr8qTVgTUJ8DCeLlKUbqFxwaKwHAnApMdvCWBW5OPPYclmyLi
W9zmEIhKcH+eDybJDcVyfAj1+sxZBaT1Wh8mOPNG737G5sG3FuHIF+B+tCdoa4I92wRFfsEvnWZD
WICzRR0VafeG5KEoHZJi51t3gX/nupuGcu+SFN7lio2wZzBssoY4ijjFrssuRU0LbBw0gs9Q2N00
SbVFWO36ml16nkW7Ls9tUNaGjqTZ+UzCzl/7hU4ILVkPXf1amQtCLJ9SmWdLxQLhcXQWgETW2bLn
Bkryp0ZX6PpKLWs7l0S7Sd8CGCSKHuYeWQXvmyEq1XzI5WvJw5jc4t4P/j+pL+S88wSxF/5ClwEt
GRwWiL6gITht/0hjYN3WQPJK0R5SL1vXYvXcB3ppt4L0CO3bmlLC/fWZ/cTGT0bO4om0l4nap7zN
+cj1yAJ76UkkyQPrvsjfspZooFTbp1JIj30ib+pWv6cgR45Sg1iTLp7HDoH0UgmPST7clK57l7nd
88JXjZvw8qvotaeDYOxUmGzSouypWtHGAyHGD4gtb0ViMC1Q81WT3pl6bbsQbghJ/RX+tgcBahrE
v37Aa7/QxDC7IJbIg32UFrggdDZkqnVuB2Y2j4FcasLaggO2hfCDTMdNSAoG9M/P6yO/OM5HHzgx
OX7SSX8OHdgU8BERWRXONtPIeIjeqqXYVhftTeotNE5cbKuJsQn3d6dB8h21GGtAx3BhU8g0eE5c
H9HFAYERdpahwVmsQAY72bsAIvugThRjJfbahqLBLgsB2RILXjdzcawj+GnAWadxQEDmrE92sGsI
VSVUikPUbj72ifgHaTRyI3H5dYCG8vW6scsxWVA4iyYnu66i2zwZUxYruVBphrMSfHEHJZbtKs0r
Xrxw4V76H2YQjBRldDvo2hnHfOIMaeXKTTVYzsqQXqtgG1MrT0AIgE6u341sSR/90vUIJCSaaMaW
Hbp3JoNqhcaD/gARmQSrK9g+9w3aFGEXP4UW9MnJYF+fxJkV43JEPJSjh3+bk+PO901SfZIMO1T6
o9Gl+6irnpM+WqmJe/uXlujTwScYFAp9ujWVTBTGKlUSwJ1Bk/0T/2V6A9UtFbhAMddeJS544rhr
zs4urmBZMcYAg15wWtTOV00suqIGiccWru1SfZG0Py19IIlI9c/YxM170rSb6+O7cMfRomrgIhad
59p0i9V5HIcuOtSrNFBtpGs2tfbb+UsxLabQlAkvaUBX2Mr0qk3GRZqpl60EMpyig4Hom1ZApRwu
6Exf+MSnDZO1UolixKnqAYWszKRVmKBMOKL3vlKLAwKWfb2wfyfSK59jYSBUiEbFZ8QcJlFzUym9
KUXwaIL0kY70Ilfr3Mi7fdQpwW1fa38cpa3A8JJryprkJuxptyqo3mzkwOkWvPNi35mE0jq5UnQR
2A76eEqf7PK2zGF0NiRtFcgwhRjAgHdmrCpfFLWJ9jx+SUSodbIQ8VxONIoIo3QhWmw8U6YNuWpN
NodKB0X3ylqFxU9ZHLZOeHT0L9dd83JwiqrouAwNgSAJpz2Ubq/lQ1EB5EuZ7CZraA/SbmPwFplv
Z9af68bmBoVvogCJPCp2J1FDrDStL1kkA8Ioe6R3c0/LI7i/9tjIws11UxdHM48gThIZ7SFdp5l2
cniFrhI0gwuReAxvSuq8liPtU0miXC43SfWTouB1e5dbHCkQVkvXEHnjhB6HfuIknhQqmRJ4xmpo
YDoRnThaUzVM4Y6Jm4XT5PL8wpSFbrs1NokSjJyb8pF3VrUSCTs64MO9RP4PUao+Xnc93JwrChL6
wTX65pbK+KtBYXwhXhjd/fz4RIfB/GxThkHnwmO6pg8BKdQQHTUWVRJa1fLD9bmULt5JND+fmphM
ZiaZtSEVINRjqI9u0kbo11qf1vsC0JcNqVO6gRj6Vyg0uQ1t7YNSi/nf3n3jF1h0efNe4/KTJ18Q
R47jqQ1fIJEmtmm4P6Y6xERJ/x4Z+cJ9NLMraJDTFJ1Hr8arYhIZgRLuSeUR5UWVt4bfU7TuYhi6
kiXtqCU7ULGcumghNPQpStih6rVupTuHqrYPW0IeLVwScx6C8qmmWATKY+7j3FDuwPRXS1RiURl6
yjP3Z2AIC3M2s91otuOak3gNSpyP5yZaLwTnFvEq+uQDL+E21WT0BzwtX/D2y95lRHpPLU08oaOt
1fTg2l3VKl03/uOA43m/KwGWVfizhII8Rf1Rgj3Vl2RkpZkzDNOjYDLJKX6YDDKo6cEFVsN7U/ri
uw+U/1TxJi8fWxQMKa6p/jFtDmK3y+hTK5694kixH151DW689GNhS85P+D/fMpkGNah86FiYBr6l
T3dudZ+K3x14ChTtSBOiDs109xI5t07QUCRFRHTb9wtX4oxbERHoMigzHeeaXolSoyupXjAdWSFK
ZHwzLiwwFNcHOrNJEH/kxoAsiGzD9I1fAxKlH5ocLv0vf+RU24Lf/U3j3CaHMO6vTY2UQwrHDJx5
PCvPfTh3UQDIQgUiNaN4a/z+KSu1W/BeP50w+ztprDGeIjJEpYQEpEbqaZrrFOCBzOH1wIsVYQd/
5k8llOk0tr797ZAww0NIFslDSsDKzofUNwCFeg0zRtUcvS6mAg0iGZEsXp8LiZHPG/z8HhqPFhhF
xFHK6T+d/yc3rqUKZZ41UEMKQQvNM9IJ3d6VFaF9i6oMCn4loIayITtuvqlK1QUU/AZuK8EP294m
C+fvadTUXyMas407p8ja37AvWcOR1gPw8AbFuXidxhpBbjVQUNhSTYv+9A6tTWt98LVXmUbJR7GI
oGw2qVwQh7bNl8wraGPpFD0hVZUl0U5VArgKJc8vvhr64H4p/Sr4RjGj2gdJV/92jKDa07PQBQsH
5OXZ8ZnYhNKF0I5berJftSzqldwHGBLnP3wrsAPzVw6f2ZDfw1NuyAsn/mUUOb4U0e81ZANf/rzQ
T9aCAFYBM1GxFuYAdZDzRO0OgrbmTuUmU5Bk+Gs3g7pCHlUBoXzAt8/dTNRpB5ZKKOa9Ulp5KK0q
7dYY6NtPFgxdHjn8dcWito4a1Bj+nxuStaIptSC0Vkn6TVGRuV5Ypbm/z6uXNBobgGhuEhBnFr2G
bkoTUz+kPypq3ENrvP79XJ2amMyVEAgNDQ6YEOmxoTa5YrfYRr2uQM5ftzQzGCBU5OGU8UJGJ/J8
sgYQ6wFiHyZnTEndFpYUZcnE5elMPeDExMSrq6FpW1q2TDothQjm9M61g1RsbwYa9TdlKnZfrg/p
swQwOWTI7kjE2ziAQT3ifExpAkS2NhNrBUBtpSvZIQtDOPhb+CXAjkDIA4LlC3QGz2rQ2aZHF0ia
3KY0QRv0F0hy8HT9ey73mU5ph5ZttMHJAWmTUNEqhiDyDcFZSYn6rKou/aDoUqblTTB47+YgLTxq
LleUcdNOQfnA0MA8TFbURWNKkGsRZmbdR12gNP60QzUsHOSXkcVIDcPTk2zCmOeevNSoRzipCzRs
pTYffioCNTe2gpIurOTlzGEFcnG6c7ktSKOdL2SY0Snc+Z5rZ6X0s8qSnUOHbScgVECTWkJbnrm7
vlRzw1K4CkmViOIYTpwbRI6lbwToumwj/ZJk9M/6BhxySwfU5YawqEeokFEB41XUi+qOCYk3GmXU
P4wmsH1U6XfIYELG4IbPhtZKCyHY5dNzNGdyUOkQv1y8qiNHMODXhl7FM6FWc94BXW7Ckv1XdzcK
x6SuRdJK97T19bm8XLxzs5NdCO4Kbg2gF3ZQdwegaFta9A4mdA8dFOocCAsJn8ul48RXZEkBpMFz
/kJrupYTmhQ93wbpeihzkQa2TwF2YSF9PGOHq5L4D34i6tDKxEVUmOZyqaB4FZiQNY70euIxjN6v
z91lIDDex/8YmVxhNIP1fUTwand+G9rQ++/rMrJh4bEHQsHI+eN1xct1kzNvJovCOmcGnqki2zjZ
bI0POXpfdz6PMv/Ja+WtSqNUV4g/Jcl9QlQDVLD4BhiXBF6+HmV/rtu/cBfkkWGLsST2gyRzf59v
vZqm8qgZW3zhtkWTrTV+WomhfeQK0ugS1ah1lCf91+s2L9ZytAmIgGcaareGORly19LoEeipbxcB
xIC6BisQ57K/cVu2xXVT8kV6BFuEdFhDMpWqxfgtJ9GWF5ga0AUJPmh3C1/GyksAUw+vqGLdlOFr
HXXAno90ed160TjVdgy2rdsh7rTNQnEv1PeF89sw9lq7cF3IF/fF+GGjSDSpW42fJ5MwFH0b5qru
20NCspoEWEBEZiUl2F7QZvFd2COPaYMzBe7uC3pd3aSprD16kSxsRL+onZvYN13vUHAI9SviSGUN
NFF+asFBNuuiga55KwmdcGtCXabaUgjI2abvn3g9j3PlvTZ8EHuUIYN64QS6OGct5IOYcBhiqWFd
VBojR25goi8COyNdc+QBNayz1kE5YmhQuvTRRLy+xrP2YAJk45LloyxyvsRhMTRSqQN8srzoIFff
XF+G2WErqguB+4zbUlKnMkGIy4aZPnf9iKYG2IkYV5/fszN/wv+ycwVz4fadG86YROc2lNkgxmRH
st6Dx22E2GTwXdJ+Nc1WV35l3sJRN29Fk/BBntXmtOrn+6Lk1b4c2K64r4ZfKEPBZfboN7+ur83c
nCGHYVD5I2bh8D5fmyCquAYdy7cDbomdAI06pD+qP5JJB+lCcCSPC30WgOJ44/OAm4jnzsVeR4sk
Tw0/DGzZa8VXmCMsWIS9QHrqehGYZg9KFL5AQRZ/lElrbBNggl8jGsqOMUhe45EW6iy2m4HIZ0eF
D/S8IZbOrxI6hC8Dykg/DaNEEdBMALL2jWl8U4NU+vj7+SLLIXIki+jr6pN8dV6zH1vR8e1a7deO
B5zdSm9gaP8XW/TUzGTLJLITktPFDIA32vlv3AoqcMRHBuf1+njm3ExXSX3rVNupyI7Xz8nxa6k5
jFsqklN1bFD9TzpVfZPMMH/moav8HHSPA/C6xZkLDTuEXORw8G1xcq6WVqCwkF1g8xqhH0lshDsW
7wfqWhX9DmKyacklLYR6M6P8z6OXxw9vn887/mSUgmMKOU9+oJctXIR5a8e8A3ozvnHaeCEOWjI1
CVHMgRxJHpKkCNPXjJYv0LZgjN89dcFDZjbu2ZAm0wgnbKUhExyMlNhrtyw3RuXf1MNf05KS9Yb5
lKDcsmTij4l/iL5YqAWoa2bOXNdSce/QfA792Pa6U6iXJ4Nq8ezUQRXCmWZMzChNkQZBPfbiBW+t
XhBAvlw3MDNdY43JJDAlz0Y95tzPMycLUcGrQ0Q42j9+FW9TiDhA7C5cQTPOPZZ6YXbidONVO9m3
IgSWnqADKIVU4UhijZoEhGPJL0pctAn1C1vpMjYFDjeWDSQRnvgxMj4fVQFxHkInIWTXdI7BbwFR
+6DvUWhohq0hQxpXQ6JYbLzk750PuyoJTyIIFTrUc7tD7iWOkNFiQVO9rYTaOi0FWFClzfVFm7sw
AH9K5GDIW6C5PVk1vewsLS4ShGPQKnQzj4Tnk2V+VeF/gwyA2kDlb3LnoLi7Jn2FCKAzXwqoOJuP
LLtVR+j+pqsfyNxe/6wZZyVZJ4LEIToGKzOZdbrgc82nR40tjuyaRZ98ubCwc26EF7GkNAxCGjE5
RKwh7/IoxYLJtd/TrlU+VJS0YQUpl0AQcxvDHJXqOYnHa3kSzbiGrrvwEECf42Y3NBmv3VDbQ2W6
MKJ5M2PCZ3xaaNPYDBmwUjE5GG03HWydOq4W6itTebi+MnNWOKe4XEAO826ZDEZ20DxpK2DvbXnU
Ro6uIYQnYmEoM8tPVYW4WaKOBfn3xPnzMM9EJeH9adT1jUZHIOu3EDHPjIMh6LzZySTpHCbn+6se
3FqJCsYxOM0rTCvbEsiSGBl/mxsA6DqiJVh/06D8Ph1JVyV1gJQKbB/WWqoPQ0WtwOwXtsvMjXhm
ZeLMPdTZQxNgpenhICFDUMNZ2gvA/8SFx+TctEGMDL6FEhRAzsnyQ1ss9WbmR7TehXuBNh4VKhGn
8nfXvewiCzFOGxufDUrkdBHBINPuqFXlRbajFvRLQgJBJfzQW9ANa0xkllfruv7zb2wCUAVoTRZn
euJWTuH0roFNCGE3fkNEvM+kpyIlcxU/Qpt23drM+QO5/ZhpoZY/FijP/Y/Mt6anCnyFCkocqAHs
48ZY6zUXJ6BYo1m4/OeWjXwfCQ6TFC1aKOfWcsekLUOjE8odzMOoQCGZ2kYuF14fc244JnCgV5fG
BNVkTDXq0aN0LZI3qb4bc29BnK1auB4g3FyIAmYHdGJq/JSTcNNX6aRFY4zpK6wvqDUiO5ZpQ78u
9L74fn2l5g4j6qCcdQQbrNhkVH6T+gwaU7AF7s3eeICkasEZlkxMRtNrXuNmDiaKrLOeB7cISCG6
7vP1gcwvzz8DGV3yZM68HpT6YGHFbFEt5E2gUgV7VoR/cbVSnh4xmsCbKI5PzghYfMQhobcEpir1
ZQTFNJaDgKYHjWt4h0zbUv5u7rA4sWdMHoy9CTuO66Rs3IzWyLLwUjttXGPlyvk3x4FJ2nd3Xhpu
r8/mrNVRN4jcNomeaYjSRq5Wun6O5G4aHagtZtFvGXEounRiRbJrc8HcJciJI5GywH/tjT50snpy
mxgwk2EPvly7hzxLgJ5NUkUIaV9a7SEmw65BRhRsrg/zElo5sTtxf1WC2gWRiYhy6bCDUkXNn3oF
XrddxWiBdqRlb0OMtK3LPSzc143PHpInY57sC90Zue5jbFM1wXPgBBQ7AZ1YF/mKlt7A+O+Dm7M5
nuwQtYPp00vHscpHV4IWtYR7kXbk66Oa3Ycnoxo962Ql4al3a4Ry4EOw4BzWqu9tWdNu4waAKJek
KD6BhJOEkG6SWaeTh4gajOi5saiK3KZUSeFXGuSzXg1VV278RGyG/mXnS3CT1isVCjPYMRRxL8J9
FXw4um437nuTLpw/o6dcfIppqSPAAMzj9IHYyGC86qziDeGXv2MTqoWaPvHIdBfuhtn5PbEz8RoF
ej1y+gxZkOEjHGRbqOAwGb7DCfkv4lRcj2woSV4wlpMg0s1JecC+hX8KvbVSUsjGoAhfMDI3bURA
YMGBqM7gmBSxi6FWh1MUKiPTzY5a5Bzrynz9e68k8EG2hMYa4unJWIysETwgGJEdBnryRRf7aF/A
+nj0UDp51eLw7bq5uYe1bvHyAvZDBISOybljes1IPOj3EKFCstxUe/KwafNNJ+TrD7UATadxF7Xr
0tletzv+2akT8hYbYy/WjMbEc7MpohhN7YpcToJ/hH9J3YUlIvBiqpWPZnXwoteuTmFJXUTEjX/4
3DDgUIkkgkxOk7hvYji3hr7yFcQhXGhuoTCrjKPgde9CqUDSQkljFdfmG5Tfw1vVZv26CnrVLkP/
2VWU763kvipmEd4Lej/swgbaDZcOmYW3ymUUwvcxM7REc52K0wdkJIilMPYyrXLlS5W9tcn79am/
vDHP//7k3EviEm0ET+KRLe1C4dWQITR7QspXM9eZW//1rjk3NnEvNUhUONYYjIMsOeK1EU3+KtRB
14c0czviwJxmvITQGFSnaAS5rBoqiyQOgLGvVONVC78rylch6Va5dgzlr3l7WzZbSNrkcKmWL82s
11hkAp6HqOFYjzl35cRoUuTAK9THpW9SuI6ckdsWftM/hmaDcipKaDW1dmO1X52w3DrW3WIyQL3c
TeM+ArdA6ZtswNRlBFhzza7BqelP30AME0KmlfuHSgXQQ0OA8IBqOGImbGPdRmDKTtJtJ2+GGjrw
das+ypmNhmlOyNs70Nu3CG3sGtqEu5cWQg9xbIAO7Vzztq2p2r0Dm2nwohY3PZJ0nVmskvKD5qJ1
KNxV2fdY/V0WL5b5oFq7oBd3LlAKKhxR/FIbhyRZynbOxGPnQ594s+8bzpBEDJ3mdujdYNQmF4ko
jqfS0roGbrrug2cN3pfrHjezic5mfLLoQdcJQtRitum3dUuVnHl84aWOs7lHHuILscrCAiuT2BoC
59AsXcylcH1WNPmL0SHsIIdpbFlC0qj/JcIDeX2Ilxfe2cxOcQ5+VjUw2jUa1Ba67aLPLYPD9BEt
uW5Gli9P5PES4IVC+mds+jjfP07fQ/RRY6cfOhu+SXo0X5Lot6UdpPrJMIQVJNqI5Gb9W4tELvKV
svKL/P2q1XRIvdqVQGIyU+7abldCoyYI2UL0+3nlTq6Msw+chPxOTOMG3KJMBKw6lXkIIFpN1Bhz
7HmYXerfUS+tRoZZw30c/O9pBh44XlXoJiSdZfc+1FDWE/A6ei4eTDgZC+NeLvWP6/N4CXqDQYCH
hgZcWDFIP05uNrIVSEiXzKM7yGvBsK3wq+/tkU6UwRgF8IapxrNJipxSnpW/kS+vu19whSzM1qzX
nHzFZD/KaEkYocNXiHQSqM6vHKxnAnf1wmBnnebEzGT/iSZcRZHTaqu2sJTnZJDEEe2j3XbaUNAB
BUNrjZCoHTposRvQTm7q2qlXwainUyq+ufBgmQnvmXuEYy0TYDNdUtO5Fy107SF6W0X5E0pCXrFX
1Ag+caSerXVtvRvpN5H152XMPx9aB0+y9a0twA19uT4xn0f9hbOefMlk/ul3URSl5EvKZoBz7aYG
0puEI5n5wYKYHxpiCQo4QX4Qy2dR3LrDfdd/VQUEYoObmqx1gB65XB8Kyh2luYm1yg6gSuvUipas
d4i+eGtmu+vfPBODjrM3dvzqqGhf4M/himoNRFI1gMHvjow2zzdBQYa6VHcdeBGnGewKHAkoeKla
OHxmvZUlG8kx4JKYXpwQVOlp4w8aQjaIi9QV2r6x0PyCqTZa8NjL19A4xn8sTdbFNR3YgAssgYDg
nUIPiretII/Sa31hTEuWJltDjlk0J8SSq4hrh5t7SMidRo9qvRDDfyLqLn3tv2Oa3koQ1ppG73EK
+vmoSgwpJD9Gh6yGW9F/qoVgI3NUupI9CPeSuJOVg+vfqhZR0WtkvSvZq4E4vFd/b/s7yuE09j4k
CMAH+SZFRwhacOtpwdFml3vMINIIRwn2cxufPPl1JXJATvDBuuDcdx4kvoUBlS4KwVWnbENZ3Xbi
QCbHWENt+T10fhboPdvoYe0Gq0EreakncN7zTz5ocm4Mnpp3dLNpq0Qftmmf2ZIIm451LD3ZRuiG
jM5tKT62lb4y/L+/3ilRjX0lzAeU+BM3ieVYaH20m1coW5CvEtCFjzZVlC0AEuaGiB2DOsVYRrqA
8AplCFLZ4ELoNCGwBRQzVqgLoiPQw20L7aaw5f91dg69lxAwcsPGYQ9YpjGjhQHPBeoj18mYfSH/
bk77WNEd6AMv5pgJ4DTvXGWdWtKrUulruUttK9Ve0FHeQ8V6tGBVhrzpSW+lB19Vt1oTLqTo52fl
5FsmMUUdWvDuacx+PSZFtB3CWKJ+l0LNAS+u0tqFGB/QCazjhS0wswPO5mD8/ckOcHK6CBPgSchK
BPvIaLf+kGzS6u8Lx6ZGawQD5MijdDzx6wgIguSPwwuDAwTKtlUtVAPmJ/DEwuQ8lRrEPcWEgcTW
vWu8dcq+jG/C9k3pnuL0AGpRlY9tuuRCY5w9OfHOxjXZNGCVXA9NVEJB46s0vDmCs4vEg5A8FmiC
VKDKwPotZbdml0wZYVg6PeXUjc6XTKt4ROs9I1V19oWj3sQwcqeJtfCGHifsYmgnZiYTWiCJ0xuj
GYSo7KzdeehIJZC7Paf0ukG8vHAUj1H9NXOTmSTol+HD45YK00cp3grBHQBx3/2NShKJD1iauRnt
NPklqShDtwsRx/UphYDwfEqjII6kKuLYVUoPBkvxAWbuuyYy/81m+++UGqJ0bgY9OlJuEWPMtOey
egj098F5vj6P4znxf08j3VXnJlJf9MS6Y9XCQViJLfTbwoKFpbmaPM/CtBLhpMBC7Xk7peOt27mH
UQ7h+kBGL54OBIwNOBAaA0cM+vlA3JyWe1NkScpCgZ0VVSjzTsorcDC3gr6E0ZiLkokBxvIoORsF
kq2JNVQTtDJgZdC9afo/miffJNVNnna2HsCbbj2IA4RVHTGJEdHouRONcmd2L1aNqtovS70XlV+p
8UtQUKF8tKpkXabpWm1vBePD1As7rOSFmG7uuDv74DHoOzm3Rz2tCBlR7q5QLh/koCchk1Y/FYue
U34RAsqP/Vdos5Nbrx98W2jFB9Oro4XvmFmls8+YrBKJLl6ZMC+uvJxEhKxXIm+MutmHMH3BxYKS
rVsFSx3w41EwcY0zo5OTyY1lE/1JjMbDJiGR1Sb9qvCTDTBRu4aiT1S+msYi69u4OS+sEiJ+5tRk
uHvOZ1xNOyXROxxSa4tVeQgiWDoFgN1r8z4yHpK++KPq8XOhC/vrG2Eul8kx/1/D5uRwchslipjl
8S35pW6/SfKfT/ZG80ta7KsAmM8Ah99tjqhYrS3cAZ9Q/8tBExaOuRjxIodg1KnkoL+iraouizee
aeVrNGvEo+TAUdFAbLWKkra1VSt48aIYTtl28Gz0O2QiOQBckrF0vs2cPkzGPx80WXtPrksSm0yG
Ttt+3HxrwTk1ycIRN4O+M8+sTNda1/PG6bEScNc16Hf4/Svd41x7a8X8KOCE9ZIVuVMjhdpYtIcQ
Mu8ExcP+JQuqNQzCafUuW2RQo9UwvC/4w7wjjpX1sW3amubhyiTJ4qxnTdL6a9ffRspeibYNfUcd
ClM9oPDbWLVhzrtudi4tx5z8Y1Y+9/9woNHIQrl61VokGUf5SI/Hnb+pwIEV5dqEtTZ1PpoAoq6C
3kqqRIYNrH0F/3gkPEOcLBs2XG4B6cnKvC2Xvm9c+AtPpc+LmEgc743pSQSaK/cEZkVX2/WomhpW
DTLaj8hMl+G3flhwkUtWB3qjxr6y/7U3cUQhdSPEIpiOwO9uSKZIfrvypG2WoUt48LOvjfmiaXeQ
rHtdTUryDukPNKF/B93al570bJHgYpz+a+OfuKw+6LHUBOPyaO9JPeyLaNiikbqq/a+yYIf1a6/K
ZDW+5D1ftHBXzyXdTydjCvWAfEzrJFqJybZWBDfHyMm2unPnUBCLeS5lvywP9pCFdMP/YdUSSbKN
2KnPO/LkDhS4ngujUrTVEH2zInGlJe+Qaa+M/Ktu7vOutA3jRVCFhcFOHY2GQuh66BsgVJAJTibx
TyO2tCwKJjgWcQ/Jvt2CSdCOivRaNM9punAAT3M3GPhkDgG/LYvwnE3iEqVA2rtBd9BuaiCENdy/
slWvrFDbKNESDml6l4+DGc1QhgXje0EUp8EJnpAXgBI4EZ3CTvswhYgfeaSSyAemoN1gDP7eLZJo
ISyeGaROeyGsFjT7QC44GSTarfmoYxPaHRwBK7ZcvSZZ+44MTXBAEF5aXT/JZs1BKgWHBgAx9fPw
P3Gbok4RooaMm+v7u5qDrEa7FfI/aSnz/Zk9Ot2STCi9JVRtx4vTIp14fmK68NCO0oa0axZAgnSE
mVAJTLzVQEVIgfH+3XW+lgkE5W+ysaOm0ssvSE+a+u76eC/yHNPvGCfkZMBV2Fli7fAdeuCsTNnZ
Ruh8xY+ck2p2B7eEkxwN346lDTI5K9M/WsJCduNiy0wmYnI2lwOI+V7mA1RE0u3WdFdgpdFpQHI0
EcMNjOubQtYW9umMO5/N/uSAdlCV0gJYVknleZsgOxQQeETeVmhuhO7b9RmeNcXdSDGZ3q4Lhp/S
sWo5t9g5EKaT0dpl8iYq/LXcrB1n4UAYfebCp2jCAtsGFFafOq8ZpobqFhQxOuthqECnvg1LqZR5
E8BtYVYEeDB9pQai2iT5iB/30Pr9lOr9E7nv12fsIqj99EmQxP9rZBJNeIWHPKHOq0UsaWWjMCSW
G0Fx6/e4saKNbgbqjRsO4kvSRcE2yrL2WAGQauhqEPx9iFrqUv5h+nCeftDkWM89tN98VWTU8toQ
7cIDomCuNefWQEnRe7L8fQ4vfG2tUZ7yNbuQlj5gmgD5zwcYXJNU6wDwT5IDchWqgxHzAUaAWKZk
x8JGQUNPvEM7M0WjABUmq6B2TsH+p6otRHcXd+nU+mQ9hF7tNURfaUMSd151P0C6Kvs/QMS37Zto
bqNiWxYLI573s38GPJlxVOnyJikYsOJ8j8LnPruL1T/X3Wx2Y1r/mJhkVdNcHJCWwgRVWLH4CbYt
Nh+aATDDEm58aTDj70/OWDVG+SBKmT8l6O/T+rtgiVt5sfto9iA9Gc/kJLdCRQkh3MdKxcsTFVR1
16K7ylMItmzDWji2x5Dx8qz5Z/Ymx3ZqJaGmjbPXDY9IGajWva4fu2TnAyipDpRxri/W3BTSiku7
Ezx6IyPv+RTqSh6h12uFdpY9+e2HG1CFWMqbLNj43AYny4Q0ohS3DTaQ36YijQg2WoFkvK+PZC7C
OBnJNDCVqeO1eo6VOFK+yK2yqau12LThSlIW9tCcQ5BQBOGjIsJLx9T5nAGAUBGjp6YHxsAttjH1
if69Rn201m5bZ3d9WLOTd2JsspukSNO7RsJY67Qb3X0KaAQumh/XjczO3YmR8SNOVsjhICI4w4jB
7SM3d7G+RRUbScOlE292NBSX4bXQxka+ibuZVeKiRM5NmoEbSX92Tbvq0XvWpE2RyxvTe4kol0ro
sQ6JXRfrXnnwuo9iiXB0drj/fMUnScTJcAFRNb6Q8RVJQGfLR6cdFJS5l3gW56zAlExYD+UCD5iJ
m1gWV6keAsWH9kcN15Z5L3RrcymLOjejRLnj65u6vWZNZlSHxq1EpDCySxcFJutbCVy0DRagFZ+p
2OmpBPsP7AM8GkY1gXMH6eEfEK3RiiRSP6yjfJSxiFLzJoTKDe1L9OoohwxRsXFDs74zzSHbiEHb
p3edbpTQWZmRmf9uBbr1gMClriXbQ+Ah9+tG8m+xjNAUA2ALHC7VEjHfQpGfovRuxlV1bBqlE3dR
rHUECIWaqWtVSdwlYuvZaYQgkWbBEfA5bUzPPUSs+xI8tpBb9/9D2pn1yG0kW/gXEeC+vLL23ltq
Se5+ISRZ5r7v/PX3oy/uuCqLtwh5BjN+MDAdlcnIyMiIE+f0obpRGN1u/Hj3+weNAtJ/zAj5cVIj
pNSY7OPoaZ2r9QgpWrkL88Zz1CbH/86W4Bl6TMld6rDVZe92cp/Fj0nx1K4BWReTGDIn+KEojmlX
JVofibla4xNuTCP61UKHUcqti6QmD2cd4dvqBVrGbQ6TXrUG+lw6YJClzVTkFt4vclYkmapIbcg3
KxV1m3m7VAEiA4Xa75JnzmkaRScWyfAijyThSi4KBUp8ixWWld/ui8j6KykMfeWBvJQKwwpuU1LB
EiD6yxPmtXoggUXnvZjX9yEgXT8LVu6txf1C7WHmDIN9Qaxhml3QltPEvCKSyPF2GD4qpXLNgYH+
oVybwlxaDkJdgDyY6KNeI+wZMkx5OY7cKDEiYnb+2iUvt7170cDMFq1DNwWvg5C5205nSEnCYowZ
9NueoubnvzFA/xyVQuK3OALp+NHgOzojkPAK/kmlC6GzYE0/4qqjNLsWogQU+vn2kNsLXz2v1LSs
IrTfhto7KOHOUSkGpFvEUDXjqx/NIj4PsyYuFG//ZnX/GBbSiq7wGY9NGLm0yuw7c2kb3VdXQCdL
7na+NuHOUOoE5e+AtfnqOzw9W23YSbaxH42VDGmOY+LdBNqcNiJ0xrzRBU+gVWLZ0QRwpbIUD+Gs
n0NFvaP/VnXRizP4JtTTyYMMa8DtHVxcHgAmqPEglHLEaebUdPTG6zA7djCEKaW2jSMLqXrtayb9
edvUsptwtzOJajJhJ/ZloURPM3OexeoKbWN6D1b+PJrQ4p1U7VdeHg3jVVLfrG7lApnP6NXGzswS
lF0hoxZxeTrksyRyrNBE+FMFnZP9WYLvteOD3u9vr3DxNCMlRqigOAha5TL65XoXWKWKqbLhlVUr
1dHzo7W+6ZoR4bkNp0/GJY8R2Ny+9p78ZsEEfXsdi1tG3INqc84vRRkxabQcJB+JSqPU/ir98FRA
mAs2+mj3H2W1Nsm89BCBIvE/1oQFaTJv7T7nhKE8TiIttzsqny6yb7CCfPM650kxvt1e32JZkyEv
gOLAYJgqmTfgLHVGolFKQwmTaDi99lO6QTXwCyrBXzMZiTzmS4wM5disQHJH+0Nzxq3a6tvWLnYW
Eum3f8vyXv/zU4RcyuuiMUlKQphj9JtSIot6QsS2NZpdMqyYWthogCOM6s1gBV7KgnvWSJejW4vn
oM20LWokw7eBcTStdOvbHwgg317YmjXhs4at3XTIpXLueC+b05fS/2PwVRoQPJmcOzM73ja3EMiY
iDRZGGRFXEJCnlgXlTGpPYN74EEOlN9a6U+j+YRa8krAXIjTiHIwXED+y0C8yB6jD5UUVuk8VEez
rHoze9gs7jL9qCTob6m8nouVsu3SPiqUbNV5FgkCWmFhdtqCCPeImsn0MpSbIBvu1R0a9buuqVfG
LBd8EWJUCtFoC0EIIrL3yZJZ+fI8zlkj0DxwR7lI/eEjqe96sfVi/jYejcQBg7OWkQZGAN6Ey3M4
+fngxch/biIY7VvJdhs6Cz3n7Pd948yMqJdR1WphNLMZjxQ7qh+LeuMVKnNLK/F/6YZDBsahG8b8
OHAy4YSVjtE2xcRg51RUoG6hKIZtJ1PL+zHRX6WhDl/tcNR+eqXZ7MeMAfYgMtvA1QNEqFeO35Kf
srM05fiUnAnhpyDErCBCqnJNDB+h/AEFZzLNuOg7g/lyp3bDtRrcop+eGRTO+1R7ZZibGMyhKWkT
hM2/oD/sqnm06dMPJVg570svNrDG/yxQSDqlwFbTBokgnuAPhV2DrWlgfpnzXHgj95JMwKZt45Tf
b/vS2jLn6/ns6gAHlQ5dwDIZ23otcwJNYH7NA/sgOdNLiQ5cn61CReelCCnMxVKFHNTwBk+rMy3Z
FOqvodgN6DfrJ995sJyTpT87zZc23ZdGgnD7qfdWnluLMcGGugXIyKwrKlyVbd9MuZ+zzY3sQ1Bw
bCxt39kbmdmjfo1t5Aoz9Hc84H2KOhAT7gzXXm5u7A9eJ4VsrmYWMiXqsN71/QhQJNVTRja8n7of
FczW9uodTIOfJUS4t72FMjQFYIdLPEhPt7/20urpniOQRG+ZZ5oQoJweHQEj09l5z0bCAIKs6BDV
e1uKD2U6HW4bu8LJzMs/syZW9PJI85siNKhPZc+tgux6WZWgul8JXpsg17d9Gm2zSn0sg32hbNWN
dTLDtyJ6IEiju47oQvQybKWtEq38sIWUk981t6NnAQlIKC8/i4QEFyU1dmGgPRmXxTNXw8pGL13f
YDWZq+WtasMycmnCib2gkpr5NMehFW/HLgYKNFr9CY3JMkRV2Wk+397txQBybnL+SWcnWW+bWCX1
JO+cCQHL7137xZx2vUJ7/duAGDCigdL7bZuLG8kZYrPwJ10kDoVA0Y+jilUmvYOaY/3Qe2u4u8WN
RH+VehKvcUcEMymeEk9AMdBhrx/k5N4aPknqwelfby9k8Vzw5jdoIytI9gmfy861qjTz+Vz42Uus
SXdlUH4ebdiO2/YpQDL+trnFfUPhw4QfSONlJZiTG79vUvDPG60t6/vazJ0Hc1qjS5j/iBhl8cD/
GBH8oYgoDAYdRgxj2DpxiaxIvC3Vlftj2e1ghqQ7zmnHES7dLiHvyqIYVoROT1+rXmGesjiFfXCU
YBOeYv3YFs59b/yynLWU4P8xzbuHBIWCkzgea6JkhNyxQ47catsmfFck1OUqdd8F3mZo00NqfPT5
cPCVtfbPklPOzFjg3uCqMsQGdVfSJLYzIHxTWEXPrV9T35Sn+LHsFARU/aZeeeksfUqKuOCfgAUx
CygELGq2hgTSimIKFItee5q4HYJft31yMdk7NzI77Xn8GKZa7gOMdJLjuEMBwbkv7RKDrY1mseXh
MFEByyLndbAchD3CP//LHyCcipzunpSk/ABfSvd6drCmd9970sdDU/u7tnpV5Tdb+4tu8m27S4fx
fN3COamrRrNTjY9pRDk6DQfbHLa3LSzlWDOVByESSCYvn8udrXzF1+p65LjDA6spO6X7EkkHXTq2
0CAnzJDeNrfknRSHEKWdsYDUbi7NGZMHzW1AyFSUB8XpN1EDT0f0kUvh7rahpZ07NySkyHVhZD6Y
Fcj3i+xzO2VvWjatrGXJ8+lIzhhk7uormr1Q9xLN7sigguYPm3py+ZL9m4f9uYl5lWd+b8hNUqZ/
vyz6L9yWFjPpvCk3rb9pypdyjTt68eOcLUhwcid25DL0+DhjfKdUHTIXENDZkTusJTlrhgS3HqRI
bbuYnYu8O8X+0iWPVf3JClbynKXvQ5mYHgiDKdfkTUM02ZPp2ZzZxM7dTnovivLY+9nK/bzkaSZw
TMR0Vf4nPkS9QDYm3SI02HGENrentExTKNGX2/68VEf7W6B65lqHQFRsqMpNZGUtAozojkgfbakd
VEljzEbejNDM9kMAB+sPDQ7kcqz2TuvvfI6UXfibpLVX/H4xGiM8AFs+LPMGesyXXqkVZk9zLyXk
Tw1j6mE3uPFAP1bPwdbn6LM7mzwsGZkPXaZ1Nvm0Nis9ByUxfTj/AcKxMJ0ySa1srneRNmTtPrbu
M5TwQAj4qbxr85z30ub2/i+57LlJ4WwYXh/5hU9v3qmGfdj8qMND3mvbqflx284S5I7v/M/mCmfD
yJwxtGbCxNEYQvjOM7fo4ba0qju/geSM0ait1fzQpvjQ99kuUkPIeX57imZ+HZ3/CCFx0hEqsPt5
g+vUcxOV8j0amfavyfhZmj/G4BGtlk2sH+r2XxTgkOn7Ww90btIKu2xrYxDTrCekKtHRt1CCyr0H
Nfrc2NvI/BF129ubvZRan5sT9rrMycokmj0bP5i+ZWO563STOXiqi3MdTvldRd6/d3VWBCRM6CTy
wrkJmzBy7BpqR1SutmO5zYunSYZuZ40CZnFZPOw0es+zQopgJwinvNVD7JTp5/lQdOVhUPytXT7a
a2WERVOQ0s1k02DCxPu8qNLArKKSUCAr6PwdNWmbIgjgfQ9/V/593ry5ncUgr0n1WewPh6M9NKDr
yRyaXWNAKPPaxc+y2W8s5aFuVk770tVxbmzOms7uXSWMCz+wMJZ1dXboIkVGbE+HZq1FG/u2D66Z
EhKwOJ5KPVUwpfVP1vgzkV7I1ldsLAUvmNPI8FSIoQGrCMup6avmEQ5RtKUbt/kGvIlbqJLr/KvV
nFkS0i6mbJzJybHkNwyBasyWeU9d9357y5bC//lyBP+Oyk6X8wwjhh4ydfypLkNXMQ6K8paOpVsP
z2W5u21xcQMRP0Rth1rzFVMXl42PxBjV+iF40vN9IZ/C5A3Ovf/OiuB1I6DqdiixUmSI4Cm+9DEl
012oqM9J4K1d4vOXEO7QmbSeFxvrISAJoTYAI6FENvVzSEJ3FWNxPcR6Zpm4LRRoiXTSES3l+jHu
fAZFPVXZGHa18hsW3h78BFgm4LOgjCUe6aEA8FHMPwHWNdXaddW2ME4d/IGy9bNbRdcthKq5/Qj0
n8Ia9MbCQVPrIa+n+UWQGh3sTtIe+bo33RyOjAPcp765NsAyJyHiBrOxTMvMHVeQn5eHblKqodU0
viagvl1v2jsq9Lf9ZSF0zBC7WaAcanxYdC8tZHWdjJVGfyyQPgr/KR0HN0pWatJrNgSf1JNQttIS
G1MPfZb9EVvSg2IP+9srWThfFysRvk0fxobmF3hCFeVM92+S8hRqnxW4qP4bO3DXX+7YBPuvAtk7
HNt65+byM4CINio26yDppW2jJkB1nX/MTP+XhlS6jKVW8ayeKoBVbluNRQy5neJsPQVlRLCdeZDv
0rZ0dh418VPQD/1pAMYA146WHXVGGABCmdZcvgyQ1bHL/jAFQbTHWvuLcRw5dKugzGDddDxkAauI
AmQ4TBA3p2MM8Lfh1FnHlk4GOKS81nZxUqiuIU3DN6+f5PfIr/0HJyzGj8FPLO81blXtXW/h0MkD
iXpwL1v+wU4U808vjKcXK1GZDZXsLjsURZH1oMD8PtpMAzpih8prrO7BqWKp3Gt1rAQHxfeDb5XR
9d+kqtQ0mAvz4L0YbSV0Jd9DJc1u1O5IYzDb91EVOSv33VJgARoF1I+XOXgv4b6bCq7BVKFk6mXN
tjEOFelroR+H8qHQd6n96bZTLX3rc2vq5bf2ozYcIxVrVtnTk2ZUrQlcm+LGbTNLZ+TcjOBSdTzh
PiNmFIj00tfY+9S1P8vVBti8N2LYgtoHhBw5KrSc82rPUp/KMwJHg5FxU5c/C22rpgdNf44DZFSK
eyk6ACRyyhfTXHlEL70pGRj/x+y8+jOzfYM+Fu8BKnzanx20Q3n6KUGTxux2htG5sv5cS7sGgoQ1
ZPcV/x555UzcqxI+aT0B27w0bJdTIwHMSjfo2f3U84+pG/bAo/zuSxvXd6Y/7mweBLPoyMDATWy8
cpWepiC/GzXrcPsLL9xQFz9F2IOmshP6MvwUvVdMCJGNrWQUgJcbf9Pm8UnN1/h+FhIpFs4NNUNI
ZUskS/BMLwv1tE83SW5+zhMEaewi3hip99RK+V/0F471WH8udPvP2wtdQoefGxbJEoxUiXtJ6RBL
y6eTJyckO3ZqbRpJbx5ls4OupMji6D6aaiu/iwPJu5etJGS+tqiDv7xRk6VNE5sKxfW0e5HVMTpG
qY3EpQ4pncr8v9e8B7ExfO18+vJupAflXdB3xt0oy8mLHHEhZ36+gi9dcmGyUho+ALkMxDAFT4r8
qW6CbgDhJHXdxgPVLtu1QVTQ31FpiXdVFb9RkXkxksNUxpqrDGsiHAuRCCwJ6LsZewTGQwgR4Bon
SQvllIQg/aZpwcGpra+msoZZW4hEyKjOxR+qDaTEYnjto8E0Sr7e2E+uSU+D2bc2OKTAK277ydX4
/nw4aWYoKngceQaRXR7OWunpiNljuinV94EHpg6v+rZStul018lfoMaDHTIIjlo5uAnTDLL2nISn
wD/K2kbl393+Nde7Oxeseb1DxcXdYgqpkJxEk4T/zLj1FDTbsR2zTTL8dpSHlNhA7AjUON4kUty0
QWdpAwADtEao9YbbwfhQ1a/D2vTodXJ6aUYINSQtWlnnmEnhPej1p9GJV3brOpjNFsi2Tah6IDgW
klMjGUMlNbCQa+1ulL9k0xZc/yGZ4Kc63f4wS4vRZuVwHU4JJNGF7NE0J48vA1spsnbNS5OFNHub
NF1Z0IIz0hHVQKRhBNybKHpk+YaF3hdmzPGLgThqoKRfnT5jPCX57NTg7xnVSaQOeesK5pFZC9N3
GyP83Kif9TZ69JS3wSo2krY6FXp9Zc/jUSZtHMR+4J8XAg/dPk2v5DLd+JmDOKsGN11oTc8Ubl0I
YHbFBN3P+GPo0n1SA4gyPt/e/oVe56V9wZkiXzI6s6lSmhLOvis7txwlFGWV4Gny/qrqcD9KOgNa
pPfDWkltyctoJ3F7zdqQnJvLAJHnwFKmrOab8IINu0c13c65ijfcT/Fav+c67LHMf2yJkJGwZyI4
CLGlTQ0AWohUhnstvLfX0F2La2Lcjd7FTEwulgkh4aPUbJIGMMzkKnLObMy+HZ+S5iOTDiufbtF1
zmzNR+ss7Ro6vW5jC1u8JUmRf8kKKfLR9PKNbv2YqDeH+j4HhTS83Ta8sEZeRiDKiA/QjojdDNWx
w9rS8wy82l9+JrlqxkXJ/GB0Z62KsCza4tWPe1BB5D+Xa5T6Ks2itkAcWa1pnx1U9SAXkLzXrdv8
fn8TnDOYTqwYoEjFbLJoxlL1xxJb9cFUHif0qOtBcad2Zf8W2kGXhoQzV2hjZSYDhtr0Pg4ep+Iw
aH+q9m6gZmm1bpfd0wKR1a95frLrXRu/3v5+15kj5nVaa9zOEByKpZvMcBKf3DDbeEYPIIpReLSm
+7k9aX3O6mID2Xe8NraxcP4ubAr3r0aYV1Mdm5Oe7J1or6Te0dLujGatwbW2OCGooI9mRMXA9JmG
BifUjixqdNv4p2J420bvNqG8D+332xt6/WS92FBdqEyQc4zIirC4zKIEdtfU20n/mGqdN/dmiKrT
71vjIkM/jTSGOe75yJwd+3GQO4ZdFN7hebjTGOGNqweJwltcDvuy7UFYtCu359IhPLcofDzDaEMk
k1H+lJTiUA/fpZQBZdvch0HqSqtZ1KI1lQcl3Y+Zkk048qDeoiCuWF8z5Nsxs6CrAe4/5lvVZ9hm
7c189e2ggdAMWwNhRDJMcni5m16v9l3bKhLdzw16YDPrWGCqm0h+tKNXHlC3v91VtjNbQxoMvA1p
6NX1EIRGVice1iTne50yuKR/3DZw5f4YAMQMpwjyjqRV6uVyury20FeCwT8Dhkr9smue6vxrNCKr
hnZBWh+Lfo2XYc2ksINJ2vM8U/lG/viR0PmDVjqHmTABe/m9s42NszZXfpXLC2sU7j21nZouo5bp
DsOTre41NSfZPtzex6t4JdgQ0jJv8qfUCrAREBc9f+/0UIwN21JfOcxLDsFLjOoFxT9cQjjMoFzh
nQ6xUxVviZZuqmLFIZY36x8Dwtk142ac0nw2MHzmla4or6vcZGtrmB3kLCA1xqhFcYMJO/D36H64
k77mYysmxMmEXImodMzbVAemq/tfZWflOyxvE2hqdX6DMFx4uQZvUM0OFWTWENUuHM1V9Uk1P932
qWt4wOxUNk08EOLMEYofW29gMQSPNGtZxVu/hOKm2k7OfdduIt1yTes5kCq3bCHWq7dyueLRi1vI
EBfYLcgY4HO7XKHix2YM97rkWt5jmT7b9UqzYfHEnP19wdH8rusidN4JbSNDmFq3G21Xnh6TtUnM
tXUI3laamm+M8+nPq8RNlaMnrzWQr99EfKcZFGnN85egg4XDz3zpMPUD32mA5NU0mAFz/eip0jba
eCqMbeQ9lb/d3JhN0rbTASERDDTB/8y6bMpOZlUxc22yOypvOtCg0jjedsGlzTs3IzhBGkK8H6qY
kdV3C7YUs/t128CCF4CnpkOCzDovBFFrXR2KADkQJlvK+otCTbLcjvppcL7etrJwWrGCF88tQZgw
hBRBi2aQczVJbqLvMoqEQRXTpgk2t60sbBavARMWcOogdFsFT4Ohz9LaDOm5yPniWK9ysEL+c7UK
Sh6w4oMNN2C8pRp3eSKDmWIXUFiw0aWnuL+PzZ3m/e73xgT7M7P9MNju/K1idRaaOx9UetVnwYbp
Bzn5pGsrf3/2l4uGw/z3KV2gIWSYFq3MyyVIneyHaZ8Hm0b7S6k+981dH+yzfhuEK4au/EowJOyV
73j4HCLtGzWfmDy9C60PPdnJ1e9+coQK4EcCfAMmhtRTOB9amslIwvdMeKt/NeG27dYaywvruDBg
X25Y2kSKOYJi3xjW8+TtGcQpABKttZsWPgtVZD63QV2NMQDBc2MvVTyjma2Uj4mHCLF6bLp8g77D
sBaOF5z43JQpvn0GJ9eUAVMwWOn5oa3vOnvlZllaDVmzxoN1HiUVw3GSB3rfNhofRf+pF66d3Xs1
UwcU6+IVL7s68Xz+c0vz1zs7LplqTrSFsZSjMhZlNB/WiD8WtotnNx8FxASNK7FE3PR9F+u1EWxS
nhvxF93cRdVKL2PBxTABqBmexJkiSPBh4M6e3XiwFCTaL1t3/QLK9ehTjuDo7fC4aIcB2LkFx61l
CWfftnsntwon2EjSNtI2kb817edpbURh4ZNQfwa3g9SgqoF1v/wkbaipoTm14QZZJEV6C9Mvt1ex
9veFT96pbRakCn+/iPd1+tIUf93++9e7NCtnU+L8+z12FYHDoHe0uvIBE0Rqc3S85snWp/rU5OAj
yiFY6woumpu75sBkGPMWPz6hepicCEqCctyZdQ5p3T7k1PvSSqC8PpPU0xnLYWkcSFVMZetkQtyr
9WLGZp+VoKbhvO+Ll1at90X//fYOzsHq8o7BFNJBJt0xcAFi6T4uDXqAOqYQIHNe40weXvukvp/G
uDrmXR1u1LH/odXjcB+Hw8/btq+9A013SFuYlLcgAheBVr2vDVJls53Qz2w8K9vVa7j9OeCLq9O5
u0gFAFPRo7j0bz8qzSQzZ4oFo91ZkuE6VnMfF+G3xho3HcVqC8nHf7Eo3pqUpwkQLO3SZKS1YcD0
Omj08iWyC7dZ64UvfTFuz1kbnBlvWTTQWWoa/Q2DNkokVCIUBLaD80I3Xo5QdOpdbw0zch1VqeHM
QACiEKN8upAPdmlUOXYJqNDLXiZ6VeVru/YCvX68zdV8Yh3jvTrcCOL7qVDztrBHHx7A8JvlbWTY
Srvj4KPh6kMc+tIxXFpCVW+iilcfbn+w60N9aVpIGopmUBDQxbRqDadBYfbSZLj50/TbANDLJVpC
8UhJmn5olAAuTztxzfhbkBX7Zq1tce0cF4sRr43KC/uo7lnMpIBRBJ4B68Cn2hlcVE+++gqid1Xv
1r2zErCuXQSzc0oE/xKQPvEeKfo6liedtXkJw/bRocq/er9d5J73j+oBdy7UNtcoxdLvpG62UTpm
d+wN5xczps+NNBZH8o79badYXNA/xkRC+M7RYnIVjAXaL0PeTYQJX19xvOuX8OWKxB6+FRg8kTWM
6NKDp2878yGCIThLtX2l3tXKbip+qtIftxe26O1nCxO8MIgmZ1Q8bDqhmm2rJHo0ulHnYZxLO2b5
1uYI1vZRCMCp7GWDlSPyIWuvgfdSduB1ViYj1kzMt8xZWhk4UTBZfsinsn+QkdH0dC1/JXW9pkKf
P9VMJw3SYoYozj/izAhzTIbeG6zDcB4l9P/Kx1x3m9YdtKOXnIzwzUJXz5dd1KBL41lPGMpw1Wbl
SXuNoxF+xfxxz36Fk2kF0+j8igF1Nc1Vg8FV4c2NvwfDc4qea+9tTbTvurXwvOg0Z6sXkt6gQt6l
qLE7Rp9VE/GMI1zTW8b+b/vm4oHADLLt9OoZoBJ2uZ5aeA487Eg6dTqddSgm9FUe3QkPCG8ww11k
ZYu2+R1kiLeNX+dcgPNBY4BisW2uIeFVx3ifMSoqtuPSvmNqbZtQ+uoH7cPMrZPfrjnUfGleZibn
5nQRbztYdpmPKoI/Cfmd9asYlK3vuXr9qWCssMqqbZDv06w/9cH29jqXvuU/62S3L33IDOV6VH0M
Z+galZp58sNqb6lgJiFKvG1q8VbXEZngdUl+eXWrJ209tFmILZt2jNtpk2u3E7z5yXZE+s0oht38
76tae4qV5MhvBc67wia0eGbOf4NwvdOza7Kk5zdIVuS9UaLt71Mz41E15d0mk6Gw6CV/OsBGNd4V
oVo9p0N1aHh/rVD4/T+bASL9f5tU4uNUQV+Iwgg/RDaBYTTbrj1G1k+p2cfG3ke8ngHmnk2i2Das
ha/rRBtn06i4wq0343SEb15qUQjzUU6I9McnTSqBPK/phy+6FbBxg/ekPhMwXrqVOjpOCmc02xx+
wGoXa3868xj6v8gzmIhA4QNQPC1M4TqJpEGT8qKa8wzjrjXzY9AynjH+WPHbpf1i7IIgZNHAv1IQ
sJIiVOxoTgk7Quzg2V8zC61wo4EPxmsT9YsHuU/UpB5Yxv7HUOR/1LX1Wuoe9C+p9sVrdG0lOi2G
RmgQmQWhbkb1QQjBXSJxMVW0huM63Xma9wkc07GZSoTREGzywle9TXfGkO78ZCVj+LssJ4YqHmkU
hGeRGqBrwqeNYRzXIJHaxMVLZQ6HsNJ/JGPsps2nSWm2ih/8QtZhruN29PG64r2JuIX6Sj3VRkyi
prqm8377C82HVvxJfBebuq7Jf0UY+2jVZdmMOHQ4ILHSvabaeIDzwPW84Sln4NWL12grlvz73KKQ
NxWoOozjhMUimkrEwfRtLSfvIXUTY7VrPm/ordUJXq5IzTSoPbZismmnD12r+Fr0KzfQ0n13vqD5
DJzlEpUhBbXiYGQkBEdR6YY+7FF3XsDjZ3f7ay09Ss5NCQ6UJ00bwHEYb2rwd3W2Q1XMCj+82N+q
iEqNfusW7UrYXzYJpzwoWaKRJtzmUV+EMVLYBFuvxFK0qWL1NDqy25rOk2dC1JU+x9K0wu29FDdm
pXoGMSFrgMLuck+ltDLGQCEIajqQW8t+Cv21HGnps83rYQRhrkGJiIq8kENYjRuub9Mai5d07HqA
fQQMYxsmBbQRfoM2Z41E0MplvuSUCMRAwU4Fn5e6EICqIuUmlTs0AcbnWNs36AD1/+YSgd2LK8TR
dVpDwleTm6HPQqNHBbH9Lk1PfvAldL6Y9v62Oy6uBN4Zla6gzbUo3IaTNYwJNwm+YYef27b7GlVM
pfTTitcvXvggUSz4X6hFX0G0GT/yfHkYSfGcRyPYmfF9n+3H6lC1L7Kxy5WdxhvBfFC6t3+xvjO7
QqgKBqUN+mCaw0e2d+LopJWf8lRa2cWlEHy+OsHXIz+c/HSWJwosvdhUmvVrNnp0Qj3bqEVm7cOi
VbZllq1ALpbtAvKhuQelhHiyjT4rtZpePyw+6SZM7fvOMrfjJD17UuZmirQ3zb9u7+fSqeYw/59F
EYDmNWnYaQyWbbTc39jRk9OuYSMXb/dzE4JL8rjRS9PHhG17jCJzsnaB/+L33wpzQ3tJRcLMa1YO
9FKI/BtMr9BOZkxdOGyeURj1FBm4SUcr2XiHMnAzxP1WA9UUVsNdo6cPcj+ebm/milVxM0FpDDFT
TKx0eJ4KqPpf1OBrJb3U+rEqN+UaYmvprJ8tUqxdOprTxuDKQdRFjPHcBxoTh8G/OAnnNoTzhohf
bvoqNvS4RinRNfTAValoV+N2bBCgWzG3tiTh4I2pHY+ljDkr+J6A7c6G3aqqx9/XiJCCmDj83P2f
8TpiW0CL/aasuUM3LcTA4V5RO/8dqT/zZwhwd+/kSvZ5yO34yRqaatqMlS89092lLdbHfv8QlEly
3xg2hM23vWdh7TPhrYq6H+ymVIsvL1g7Yy6z4fVKAebk+Xe1Nbh2tzoAPndVxcXPr3MerNzkjgid
R3myyrWOGlnfl8aDZJfqi58a98nQ82SrnMPYqf2W9OVxgDfZDaJ8WlnmQsSZKSoYBGPUnClYIRyY
OU8fGJFZpsbMFvRTXBa3N3Ip4mACATPGzA3AccJ17k+l1xg+OVlu3jvNcah3dr5JrHc9kJniOQw9
j+GVTvPSx6PHCO/gTCN8xZ+XmFra6PmccUoPiXmQyDsZQr29roXwYp7bMC8dpFJkEEtNRqwut1BT
DP52Sh+98Au0lAztt/8ilYDUnRYkoyVzpinsYl2PvtlqvEdD5U4P7orhww5XcsrFXQPVytMPz2es
7HJFaamHQTBhwlZw+Z99+jg2K49LCJkWPH7Ok2cSZPrAIg1GEw3VGMNFzpROWH6ZBSF/GHLcfUU2
poAK0FM/kjpzTl4YSU9WFjV3Uaqku4ihkKOXy8HJj6rmXR88+XsZ5d5RVvxpH0mGz6vCzLVD3vne
Ht7t9k42p053Jyub3uMRhjPTH5LQ7QZdLiAatattOkbtYxMm8naszWIT1q36WI+W9FyV3tCgjjNO
h1Ip/e9qpCSPZtoWr15RDw96FDYviVS1vDaDAqa7OHWgI2prf+vL6g97iiGrzvTaU9GFK5q3tg3D
nd504ZNhVUa9DY0QQqaCDinD/IEFN+CEiM3XxoTMh43rP3XF5J8Uo1R2jkei47atrR+DYsgLSs5l
9RBq2vzLvOjUoeOxVcs2QztYDyBLdfJ+X5pGtZez3kkPrV+2R6qM/cn00tDfyFOgffGTyb7rzXqA
42HItHDn6clYuHoq6w9qIXtHv3dgkipqua7dlk3c94hzbQ1wWsz/mal07NokZFTX6Jx9ZHbhIZ0c
84+0CdI7qo/SWxSn3cfk2d5zXfT6TlICrQWvr2uJG9IN1bcIsurgCuVY+aZNqkNbezDvk7RVvrdJ
pf7S81B+6a0k2uWVEpIwM3KQbKUsT76lsdmX8DnnyZ+ZZwx3EcT2XyOl6055pkybqh/TR/7v7WNg
2wDPE0t79KRRobGiBSd7UKNHNTTKbZVPYeGWlHu/OaVqvvaZ70RIIFdawQCOnfR7L/X95MAguXrK
1bp5jSOt3DOV5jSbSNPGOwBf/YfVBTK93opisY3K8aFnOK5ydRhtX2xGM54Sr4wK2N/nGI6mxWc/
TrNPeTaZ+TYqguLU5mX57utm4LilUvXf9S4COJoo42TcqUHS/BGBj9xHU1Lcea2svWVtoXkn5F9D
mAHV6RW1o2yfxqOxkTzJejWs0js1Sm3Ih073NH9XtqWnuGZG3XWjR/HYHZK6Hl6Tohs7d0gc76E3
pJRJI6k9emEhKa41lPkPBnWCN419CdwSltrPvmLU2TazuuQtj/Thswq12odTwCLrJ47cuFERZW+Z
1pXfjYSKAnNEJuMgQRyU3/I+cV49x6/N/yHtunbkhpHtFwlQoETxVWp1mBztsV+Esb1WTlTW199D
A7tWc4QmPPe5gS4VWSwWK5zjlbVlAfOcFNfuOEXB0mPGO6/a8cVsZpN7kcar39MwToGBguKL6SQY
aMldFIu8wqyAAl0kLH62shDkX4kdj16E4PzFnE1tX4W9FXt6pefo+Q+n8YvFo/EU5gVnXjk6zvVY
m+FdZHU4wJVuTzhFaGaMi3q4HsdM/zaj88kzs4bg0203LIDGW9G7guOBDegcezo1YaLBdTg8m8Ho
t/ArwrXsYU6XvvJANtOcGtfJ9qXdIV9mLzFH9sGeMMuRZr/Q1zW+1pT1p8LNGQrbSALel3ijlZhQ
inc1r/h75IbxHbxhv9N4Mf+ghdnsFwIUJ2sop9hraQ1AjmWeo+tkSBC6stkJDw1Ji+cJ7nqvp605
eBAUnSpWN3s0emS3pK7SJy2c46MTWzaOQwZMBNeJuyCygKifz8uwByZc9q1greaROe4DYFbQIyAn
gCTnRPaw43ymSPoZJnpCAKAa7clMQQlJmjFI0pIE1ZDZ46F2HM58tyD24mGMuGXeCNy5bmfGbR7j
UcZRHbZrQLR6A0DFAgz4d5ZPI5oFjpHlLy5o49HX1k4aKOOJzWcf8zZL7TO9zX4DJh6zlFPVdF+a
ioXBbPH6GyVhdxziPNsDh6H9ZkVad2zAlexzre8CTnm9s8Six6W2fCVGr/8eSeZ6lGbVIxoD6E3U
sfYaNBnLyYAhAktci1UkF1ulAGAE/r3lpOgxTrQZRF5hCiSFpyXZ66hFGPSbyb7qqCcvjq/VXjbv
iYpaZDOaE+2CAkoAyWRJLEcPVGWIWrLWHhqgwedc1Vi5GfWsJIgvWOXyor42I0BToKjbz99r45cA
2Wc6CC8sJISSnyzPH0inGvreDCGJjkFshlw5GsjES30ltWlp2k8agoZMtD4mJ3vY90XigZcoiY9T
8jUkv9JG8RbfClSQ1aPoVEROBSHXucykjQFdLMrXVXiXJN7o7Lv6MLa3oepRtxV2rQVJSwpGp5kN
oqqs8Zeev1nRqVfRDW7ZxVqE+ITV+qVNyONE7NpCT1NhA/HY+vfSuIMEF15y6PESsMfnEio0shFT
1N/YeD3OB8oCZitq0iKglt9KwMjHEClAD5wPbdxGW7S6MYiS7eLejG5+1SUZWCcT8Miau8ux/daW
rETJPRmc0rYucmgTus8ueQBjoqFq7f04yQ4E0bUM6eVlIcorWQwZQCT0gUCHEBGQmYu+oyEHyop2
Y6KzMB4cMFdgNNACFFEBDJbS8LJ0Os5g55vwYuv07xRNApe1Vyy03D7k0qwJW9FJwaOAWV/GHpmF
q0jVDLVlk6AYwLgeWoGND0zgzpC3AHrAy9PkvzP+EvPXT2ghMq8ACQAEvcyDhSioDecWr5mCBU3j
dZgyAdyjW6o6KDdtBS4C3f8uBo5lgpzRTJG8yPC8tcIrU/tPMwCxSVFiUImQPIQOumnQs0NE7z6z
IcGIxE5X0SWqZIjfVy6iyvjgEhdPZrf63WRBVt1P9dNnduTvSn14MQPEpx6hRo1wrbG/utX3sPBH
rqofbFrWakekp3JimHHk2JBTgv3Fek0HRV5YtVTSbaQ1eCCFBEvVFEEDqsHW/mL8Mzi/8A4rHSR/
mmYmMOVq6NC1V2n/lbPnLHy8vB2KZfpz6a52nIUlusE5RJjkLc5BvME/cScI0gd0piJfhxDs3KRm
vc9mvUCNqjCuEtAI4sbW/5muRawTwjaM4QHPlcllet3VzIZ1OOVzgWaW8cHVHnv7NkIDu6Pwilvx
wFqSdAgbxM1xiQElf9YPJD5G3PWI8wgI4Orfu2CFTg64+wSmK1I+5+tmGnXYlCkkDcbOJXcL2Q/j
Z/YeM1How0fuFX3m5yL4BOIiI0ShvatvbVZ5XfGZs/5XgC3pkJdd5bix8O7Daznunfi6Cg+Oamxp
8ySigwoD0ui9xnKdq0H1pGzaXuTg6GGM9lqTeanqot66DYE4ijkMlIGAsivFgVW9YBx2RG0txkh5
Ee0zZ/aA0mWkweXjuFXEc9aCJAMDRTMnRScEtV19g6RSdlUiqRHQrm0fMPEZ+nwAdOzgON8n3Wh3
zmLvcyexfOAMqyLuLWPHvfzHDlE9NqXgJO+spVpMHF2a7XVzwjj9U6Rfd6AUmwxF1nHLDa1FSTWN
sjYb5FUgSjT0JtbjCHKOyyu7LQHgVWIaDBNukh+ycgCVpyJ12rWHurqzBsVh2rQQZPD/+//SfcBK
oHTxCf/flL/SPt1FJbIljAZWogKV/gNvI8fAeNph6AihI3r+JWOEIaKmBQwz3x0cENXZePxoezsC
siJyVt1C0epFPTMCL01W3aBh+W5G7m9pe2TGBi8FFLAFHKJkZMfeuOtDhsSXYi223ofrD5SMGNNp
/dKLtei1r67zEDtXRRzEFRhCr5r6aKmaLzaXfrUekgNAztFmgANCZREFsTbpPKeeMVp4jJAgumxE
W65mrZgUvJQsxejIDMVSNExar512p+sKD7BppwJ2HX0JqFvIdjpqpQ1ECDRcpOZNnBkIv1XV381j
/VeCPH6flDmr0NOBPgFwFuTtS0v3Zf6WtzdaoWrHVijDpGMdMoePjQll4qQ+VmlyAz6t42e25H/r
Jb/QW8ucpzSENszpD5U1Iq9WejnNFduiWjTJpJsh48QIsfMzRogBikFLgGtlOzI8j2m++/+pJNnz
XANHETBeuDY7snOq18LBbLerWLftM/p33SR/GOpGQlmLdYvSo44mUN7ezuNt4yCAAn+PcWDW/rJW
21cbwzA54M+BviB3W9fpnI2E9LhOkpukuAqn+xy9x6bxFXSiPYB8iEcMH5VgDy/Fz5xb0ZmF3LuF
8T1pRctpyZCfhui4vSr72NeR6I9VXCriTz645ZUQaUUHUs6aI04ucw8pPfCiRUu+onS2eaBWMqRb
pimTxV5syJiAN1MKUINeYXwqCVJQGI11nWgaJGAtvVCr/EHVVLtpeSj8YbyL/qFfOI/XKjDEOFWB
rqvSTV9SuFSvKMDbBiRXx6eAQALSzfyEysk7ur9On7BBwSqJaVrQt2Oe9lx2k41t6nYTCqh29Fi4
FoZ7Xsa2QS67vhla6peT/sinH0v3BX3xAdH+GbATLxVA6yJQFVPD9EOeQAOHEDege5EaGTCk6awf
yaDZYKmvsxvXrYzXyxpvGSWWGiS6GHDQ0Y99rvCUjIaAQoVRxp6RAVe+vF+iWXG8tpzjWoh0LUL2
lNQEQmLrZ0JR0Dnmdo2n5Evbf7msjvgn+YytJUlnbJqaORp6hMf1BOQ/QD5iwMg3USSyum+XJakW
TjppuEmcHIUYxIvsPYqONHumNLgsYusgiAl4YEUCIwQvmPO9Mc2maZMRrWVl+E4TcOeg/lyjIql7
I3u3tH0T/bgscFun/wmUm6HcvEc3cQuBZmUFzoR+BVDyFiiCXhazvUl/xZjnetWVbXCzFJuU7Z0y
IGRX5s8W+YSjWq2e/Oi3QQgP1HZIsfhbkR6GWpFp3nKE6/8Xv68yIxSD6hNIjPAkmUCOBuLXVHUr
be6/uA2BTYGRV/l5PKRtDkg4A33K9Jl3s59OX7hOUExEHfSUzCgTqYaFNw8q+l0x0oARfEzYnusU
dRVFzgoSmXGThJhHSfdlNHpjbyBu3l+2gs31W8mSrMAEhLZtc6xfjBFQzUHPvMIXfEReFM50JUF6
B5XuXBI+QUKDjsz0qubPVfTEiV82hx4FYsTO6ZUR7YFvjbkuvywVL8rNgIbaf6DS0cPyIaAJx8Ix
+hAWqMXGmHoFHeZXkmgoOPPUrTAcHZYo/U3NU06d4t7BEFTlix6EWwPzfUCmJRFXrPnmAce4BiYV
AHTzAfiamtHYtKGFLxqeUzNox6uOKZyWSoQ4/KtjYRVsbpKcoJs5pXdZDzy1Mr0ruQrjd/NsrDSR
HD287+AmC8S0Q95d23SsEIwYV+mUOLvWTq9cloNCPI2uSVOpXnmbp2QlW/LLY9cn9lAL2VYFbKU9
z56r+ABcHIy/fOKM/JUkA9mmaTu4EYekuLM9TnSvU7GzK7ZLPvHUqijlFSTkBOFovTfR8EMKRWli
86iv1JCOOpuMGu0rMLvB+EJdyHi+vEybG+JaQG3CfBS6B4WSK5sr0xT0Nw1qUQmyQ7oNqOxdmt9q
4QOKYJcl/SmOywEGIlu8E+BYMHYgqZLlRppbYpAD8ABeaF0Pw+88BATinQZiqK4KRutIi29zeFvb
DyjJXZa+pSdiQ0w+EdDiYNziXM/Q0coUhLhYx7R95zF6y6fvaC67n+wXK2sVB3nrhGH6FDNNmE0g
HxjeqgrPJFc0+plEB97PdZH+mCzXsys/Lq+HbNd2/7ms3aZAQL9goAP4nLaM/KOBCNSsww5pGre6
nttvLdAq3OkudkdQ2EcvSzHvQBStWNIt+8cl6oJWXTBQyyVpimcfLQ2MkWQECHagbhiuZyUO1KYQ
QH+h3QI9zIAdPt835k49Uot4S3PS7ttwOTWxfmgjR7Fjmw0lAE8GHRKG8pDHlK5vPpoC9k+8HpL8
dub3C/BiY97eAVUtQK/rPm7iB5CYPs1p67P8/fL2bR1yjCsDfwrDQC6SwudKOmwpnYYhyG/AhKhN
N0P167KAzVUEAi6KEagEI496LiAzSTPpFq5TGi4HUbmrNX0fRa7CIsQF9eGEr8RIF5hugYOUirgE
LLxeb6JLt9j36TP5xOCz4CL/nzrSYTYqA1i06AP1Q8R0CfpwsuK9MTC/p6pJbZ6rlSDppZK4odPX
ANDxKxPw8uydoI0zf+7IfU93ZZUcW/cTJT0XbVwOnAfK6jKUXj32TOcNkvVRdjUvb7pzNPgnqqtg
JUbJHgGWbcrXlmYBSSfVkLBhaerTCSAVuCJVidAti14LkXy9ky3AIiohpHDcB93pH1n5dNmkVRIk
x2BZZVGBTA5nBtQ5xnRv54qt2IxBUbuzxQQbiOnlGl6mz0k0cpzK1v2qV5gVup7NZ61/TeNHgC7H
t9otkmnLZ154K6nyyyVG7Jnb4sE/ZgvaY750nHq1u1Oi4gvTlc/qWo7k8CKujxMgojLfaJzykJjz
4zB95Qt7cJafBeb5PJr9uLxjW05oLVG2iTKzqqzCYcpsDCYIioH+KftnEkM8XNZCJLMozNaMeAi1
BnYAiqwHWl5gkFoqSMotT7cWI6xzFTZVtB2tiUJMjRdYPs1e4fzoxmOtKwYtNjvz1oIkz01mI6em
mM0DWasfze9LiA27DesnEO+BsAkg9LaJgOoTJT2M+QKAD0llTIrLGQCWRmlriuswH/SrrqR3gxLc
X2y3ZIAQwQTgJqCoPnCnhHY1Tui/hwja3DXimVwvXhL3XpFamJRpkKy5ola5G+23KXozaxWSwsYW
oqLouA4mWDCiKoM4OENvFImJS0QHItBYHVJ0aejfbRVA9obVn4mR7kQM/0YkoxDTdWgC76b7jjS/
u1LfXT5cG8f5TIx0JXb90gyJmKXM2/QWTCwYy/ayx4myW16FHnpRFFf9xs1I8Q5GFQ2Ttx9raamh
6U3a4qpPneYLMasg7n/HIebOx2eYFHqKf7BkPHxCx5VM6TbWiDbaTWcKl7XjyzPPHj3PAv922ilK
5pt7hncC4loHqIQyOGDd8iJKhKBxBlKnG++HpbhqlkiBI6ISI+ljTTyiow4xU3donIe03efx8fKS
iW3/cMjAb4enD0gfETGd+6kubMAxhuZ5fxjRq58EjCOLgyGdwus+UaMBfRV6RADLLJAopQuFARwY
QRlETfG4652jBfrsXJU/2FwyNIrg30D0Cwinc33awsKYhO0iC4NROqB3zOjRtCPFzb91lgwdrbYI
xbFs8mhiFE2mFvUapkBT4xDGSIWnBKB1ZN6xgWHoZUIiMakUO7WlmYERQYAnIvT7MFKXjk6MmRng
X8YdKJYYL5odZcO4T6xFod6W41tLkjzSslAHgwlQL2YEE8rkphzYKQL2IG6a02Xz21LKRL0djZtA
G/nwEAbUSZizDEnRegI9rA40udQJZs4U+eQtKzcdvEMFbxVecZKVN7RneZUgE8OyEgwYB/BHxu61
Q7053V9WaGvt1pKkex+UcwsmvKFQqe2B7OE59MfAgsF6vixmI7gFZuhfhcS6rsILQzP1CL9CjL3c
05EdqqpWOPBtTQRYp6A1/4Cxnxc56L8sJJaK8veMEXH2lfbBqKLt2jQAwEX9V4rk4pLMsJpYZE37
+qHqTzMgSSbFrbAlAkg2SOxgulnAnJ+vVVIUrB/F8Hs33032Fw0QtXqrWCyVDMnt8GnkuOsgwyV7
Er2NBhDMVFxyW14HtVMGQH1wbGGO/1yPKTczQInhNsD04o+6iG8GC6xHVrrPgUBqN67nAj/Wu2xn
W7e4mCcQeTE0g8sxkF3xdOwi6JUMNYZs71I47KaoPADx+k4dYAIT/LeXRW6d1bVIabuG2syjWsdZ
bQp6h74P3xyLn0NtBAVz9wMtFG5VpaG0c4SjMy10sKpzVVd+R6b3sNbaUz60b9Wgf9NZVAVhwu4K
9IMpFnd7Q/8urmT7IOvLprzG4i7UmMDGhcQVIFmGHbgf3qcq/KZXxi1IABRtDFvnGjlHwBojD4ib
UrqGQcdizrUmfOF4jWeDNWXekvg8/H15G7cSZuijAoUOxlIwCC73fRAMMk6Ybof/MJ1bPXP8OXd2
YNQ8NFp6XWTfOrc42ZhDtKP5GNn9z8viN61IJLKQQQWkgYwG7AzDwAGFjOC9+tllBQwn2ZvRgCvt
vdBSxUZuLulKmOT0LVtPQqCCISkDbL3a+ZIt2Ym1oHDRPhNV4+/+p5bkA2xM4qUOh1pzjIFq3b2m
JUVcCI7rqbpPO33H485zF2VrrEpD8fvqvinxSYDJg9w4rY9mzv3U7j0bUx3Ayrqd5tlHu9xDNAAO
JtWPYd89F7VzT5OxAw10fmiy3jOUSJWbW+zoAA8SU+yAYjr/JkzT5nzsxfFB5jqP9wy46WQHqANP
BRK3eVBXkiTtR8qBghFDezJ9J5ZX5MccxRAj3YVRCeYPhelu3iUraZJHqmYgEFhCrwQIJvr8FiJP
aoCE8PIBUUmRnE88ZrZm58KSbPSjBpj89BCNKYRsOteVKuL3ldlYnd3Hxiy2qO/eLNbdxL2zG8Iv
mIYLiJMESfxeolf3smZbtWnBNvJfw5CZFNIhTptaSJ3sfG8lyQmIlb4xlMFAuyOiZ5RX0h1AMZ6G
wdrHWh240buuRQ95fLr8JYo1limCu0ZzQkz7iTS0uSOxCWzM5FBrKpqdrWAQrA54GAAwEIjJkken
eVvbLMObJ6I2mOSdIwbWD5/R5K8I83wj0fGcAPoeHq4doquUxmgmjb+Ey6IQs+lmVppY52Iqq6vc
boYmZI5OvK1vjeHJKF20gTgKy9wqNqIHDvSbBCMY6AKSFo2wrtWsmCEqBCYdGN0WG1Trnm19oeRt
WvZ9eG+PXkkGgD8ErWriVCldWs8YoWpLOBQ1kVuqyKMTX8WuP9bXwPjN+x+YyMZ5BAz7YKLNagwu
b+amO1upLq1yS8em5+KNXCVAKEv9xTlESb+LiteSgTzcvyxtK0N5ttLS7RhFcR0XeOX58XJnD0GN
Nld7OCwJR1z1ZGlPubmbUkVVfNOQRIejOBDWh9lGjeWjzirIrMP4VPIBIOxtULraoYeKl/XbvIYE
oBcG/AmylZIhDbNdzKGJ17IdgxQTcarWk0OOF8ZC3nBtKVzKlmKiP52BXgd4PnIZcq4iYmukQsBv
0dbjWf6ra9jgm5GTeItpv17WbavEgZqnjtEKcLmboFU4P5BRxdxWtyEOnWrk0Gb1Tdc21c7uoukE
QCTn0DvWzy5pWm9y+2pnTcDwr8PluXBqFSb8ljOFU0d7AMHXfMCDNYvOmhBl5X6asyvSNz5p6G2u
fGVtmCsqX+I5CmoCwact3VldGg2maw1IIiZPbvleD48V0HpnkOQ4qM4HrQZKLqqwoY+7CplIjaE9
1gJFi1x+1VwzTqoQMtPCN9rnxOXACD5VowruSiVH/L66j6nZp2CVREp9pn7XP8/lHgzZnHy9bDUq
KeLErKTU6Qg4fRfa2PngxS6GtoxnoqMy/nJZzkeLEKsG80STq86obJxNEoPpoBPa5M/j8Fjq940K
t//j4T4XIfmu2K4XxoSIif6I6Mngu6hCO8PvRVUF+HiHY+ZEN8H19ofJTG4/6QBYos2iV3iqHyPO
nnS3V+SsNyWAYYYgzyb4USS7tow0DpMQCfme+136lVj/7HIFmifoEIGPJ8hQpF3v43pupz/Jd/ra
WnsrrLwsvC8xEnR517esay1HClzNqUQP3ojUl1Psojz3IgpAJRSDiEKfrfVC6QnFHySOgJom+fW+
Q+BWO8hMcXZvVv/JR1N1MW4Ylw2/inCeIrNCZfpvjkmIci4RHvZ2DYLsFx2MnzEtBPiLx6tbxn4T
J33srH6fpY/60B5R4HjpTWunGxxoWhV8RKN6Fmx+kwOgVAs+X5CEnZ9d3oPlDKP8CFmd/Dpc+mue
GAersfczbH9eVNXLLXHgEoHpIwcIsxFHfOUqqgoYDyPFZvJ2qb/NNARQTLGAXNSv8hxk7OlsEOCa
9OBvLEGWHHmEDNRbJjpeRSAJCVi/5K6HidCqBEWDKxC10qF9DZFEerCrgahI2ra+F3USBySzBK0R
cjdcuAwh8shYnhnvCS/M9J22TFduUt1MWverTHqVjYgx3fP6jAXqOTAQmwSmiILr+QLNoM6dIlcE
ihoHTUKr70arv8Fs144u8443DGmcAnO34wGtjKrdEX/+QThsgQDzQyAUSsIxudNq/YLQZhrYjo/6
UdPZnuropLXtvdZbr0syIuRBO635MtSRIlG1cQAFezzIygSjJ9qSzlUv4WuWIkQMZ0c/xtj1TGBY
/bMrQSPXn8IDYDAwJHouIR+iqbGGEFnbMCDxqTGuJwAklW+XpWxcU2dSpCM1lbEB+EWs4kBPfMKI
bXPP3OCyjI0HhQUhAioH5wjpLmmxWr4kC29RHSrtaZ9h2MCLImb4tDPmQ8eyDEwMY7bLKwBxT2k3
3aHTDMkbY7Sv2qJ/HLplVnzR1kmB6drABRQJa7lGZiXhSNAACGhU8zcqCV7h3oW69tCzEbWKaadQ
f8tSYaLA8cSLzoTJnO+kNbQoa4snTW2EIEsp2hsGoK8gbqrm25A46R6Rwn0XLfQOgNe3qatRkEJk
CoP9s8jyecEGgObUwHlFj9b5V4S2G09DCECKqXbGDiPChaX7kVOQF40BIqfLeg6Q9ykr42v0cMHo
kjRDmdLAkPmJ0pS/TFYGoKpOo+TdHSJrBzzbpcfVVmRXejOXcZAt+Cev7Zz2pWKJsavDWqCdld0c
RItTvJpOZwscG+NF74j2uynb5sBSzfxih2FzzLu52KUxWW7ihBSohIRh7EXARXvoIz6pGpU+PjOx
9wjMEK4jrnFkGoNswsPbHMrcd03Me5n0obR/digjZAYHOqe1n1RNjBspZ0gEQIC4TERdXlr/dHDI
2FO8Vvo5YO6jFe3K/mtJX+LhHYR3CXIwzi1R0jdunW9cBqjMAqIdcJnS0Rtzc7ZBI5H7YwxwVUMw
u2T3DieKZoCNuAd3DuiwkM/GQZe7accceHnJhE7ovGeAcjsl9ffUfXPo/vJR2jq3aHYBr7UjPIqc
sxorbvWY7cl94o6BOeUnh2W7uCVebn2LJqK43zbXbiXNPD8xy2AOacohrVsAIG6aQU4fmkmxcttC
AIuPZmTRjyJtkBlnU0QZuAenYvw5Ts704NLhtUq7SlFm3jZAUGegPIfqLEaLztVJ0cLDR/E6r8IR
Pac/2hmdNdcL86IJlcHApFcDJlNrFUy0CN1lv0OYhcMGLiNMcEqhvUs6GjoFVtHpXpf+eaqvohTg
A16mver8aKjeKhtZAUwCoE1fUB9g+Eaek+9B4Fegiw420r1ibn2yfD3bhUnQZR5N36zcjyDVuXPr
w2Xb3IoI1nKl0D81ASk4utDTbbtDQqfjOKvmwrbMX7yRsJioW33IpfJu7MwcQKdiNLtuT814nJtC
9A1XzqKIPrbMci1Ksv2sitD1hgjYdyOwT0XO0bVzTy/yTxzotRjpaozSuVl4DDEhhorr6WHK3lhR
+eH8KwZ65uUN2nL56CUCaQ+Dzydyn7rI9rfl2OGkYVSDPbGUecx+5OFzD4JpR5XoN7fswYGzB9uR
BRgz2d8bjTY03BJBD/o4O8Nj9bO5YOcCrXlswy+YBdfIbR+9z5VfuEcr+93WdzGtUbk5uMO1Tn5x
rfGK+jlfjqWzS0oVBs+WMa2/T7JXp2mtzI4QDwAyOtW9Yd5z+mi1P7pEEXn86cmWPQBuPKDX4LWK
W0hyPBZ3WyO2sRLcjNHGdchnVDMEeKzXZY+NM+9iw/KyrgzyCpdv/r22AAfk581P27rKpi+lC8jR
ydedxylSePjNyHT9aZKZ92ZtocyLRWiKa6BRYfEDpIZ4urPYS1rsnXQ3ZMcKHGxRsSv/fQTLwrwl
xKNfClhL8huiaZD0QCYKpMHAOkfu1AuJP6oo87bc71qIuLlXj9isrVmJAUMEAMa3rvPs7kCLvRW/
jPaxCO9NVYPEViCwFiesbiWuaWY7SmaIc+zUdx2PWHcThuWY6nW0Zb146utgBkDmFxXeczn9rNmO
UcHbWtmAicMTX55iANMR4z1XoW5s+A1cl3/6iNHdhpzeuSgMxqZFQiAqSZ+diGOcE3jE1X0ErEXL
x0DYZS+1sV9n0qT9GlMzyrUJ0sCXsjTAfMR8fhITzzG9gnwHzi5aXhSOccPXn4mU9izFIHJpDxBp
civQu343Vre6yjA2NuxMiORuljFNQy6CqWgsvCa/QsERy+oBaX1oFCGVubljOE+YmUWqD0WW8x0r
ypTkZBZrmD8n02lM7rrSwpDezo4CUr4kKfHj4Vdb/kqcm3A5UovvRuJ4lr53AUWenLpoz8N8Z/QB
Jqv8Ke+BtLlHRJGBHS++H9m/X4Kolvz9XGlp4B/70kzw/xw9CgzNSwY/0ObHqLkB/XXZujZwRQXT
wl9ZUjTGXczoLCJKCZsflb1rta8J0qGs87L4pM8BT/a1dcOMwKweOqAzzaXfmE/MfsuL+FCrrqAt
97v6GpBIn28UmMvCUdfxNQzLjMJqBBJY3850rx1OACb3wvGt59PBth/KYjdOn6g4QDzG5hwLLzPM
vZ+LB3i11U4iNA2bh4m9mAtaRKqrKVZcgJvn668YeZhXW0KNtQnElO1bwsddVB/LpvzMIV4JkRyi
TbR4QlsTllL73gIXu08CRwUUvOWbRF+WmKugQKCSzpXRT2OeibJ07PzIw9OSgyjyxCnAZrPrqvo6
fblsrFvrhrle0P0haYRWZml79E5Hf28049zNgeYebfd5+cQVLEaH/ytC3praHEHXXkMEb27z6Fvj
BFqpON3bWoC1HPOtSDbJuSbAxy+dpY24PpbjTL7q6Q1XTZNtikDlxNGRJsSkqbQv8WAafKHQYpie
0QU9Zzeoul7ei63KI3D4/sqQnNRsg+sCNCOwL/62fCfIube+Zv/HTL73w2OOa9HuC4XMbbXwzsFM
FF6QctqwqbueVGik8m1+iqLfCZJH1vtltbZuCpSb/idCum1DQ3cLpOKB0hoGo3ZEEG7v0vJuYYHZ
Kt7fKm2kTWJzlMekhygG2vXIOI7Jd7RHX1ZH/IcUaWOT/qojbVLWz2Nr6JDRJLOX5B6hX2a38Jhx
bakKRGJlLomSDqdBGx4aNUSN1U9Du8rb3/WEh+LhskJbr3nkywxT9EcjSJYfbUs6ggkF3E/+jOgO
PZOgbDG8sB+uaeP4ocnxkqvvqGsdZju8jWn0GDeKidMtp7f+AslEanTBAowBX2C5p2H+jzO8mBZK
1FcA4ancfaKrNBaOWlpYTJbZJkDJMM4N9NLzS2lgSzyNho08IQeNSuzlySutgjy8msjiTeyrhRRy
h7fjv98fmD9A1zxm8MHwIw/WZrxrQsCI/nFTrrsrusMwBZc3c2MlMVgjeKTAaMUAonCuWV3QemoS
EJI5TeJ37t7RD7Hlofrm2ckOgVaqSnlt2Oha4B+ftnqMOCb4JeopxNaR1MvTGr3Ep6W/SS1FLWrj
aJ/Jke7eQccwOikYkiUgX3cpEtiT137igj8TIj1Vad3bZYmw1I8xDMVC32JfRxUm84b/AHwA0pCi
vQSWIH5fLVjmaEthZU7uoyx601Y92KvS625MgkrMbw6pYt02vO+ZOMldAREH/Bw6bC43f2VN4iWm
4eVaAN5zF2upmgpVSZPMj9s9IoES0kxnx9N3dGJ6hB+nbGebj1n/+7KtfzQJguIdHA9CSzxCHEk1
XQ+dsqfgpKBtg+wFSAwHr6z2l4V8tG8IQR0cJNSoiQP74Xy77KVABXSKUH9FNZr0u0ZL8Dp9otrp
spyPBxdyLLSRodiLcEl+T6VLVOl1AjmG8TsDci3IzJqvJij/BqA30dGPbUXE/NEOzwVKW5XrY2WA
DhiKhQEvjwO7artvILNS0rRthDVrSUAKP19C9IvUY9lB0kIcC1FzGCZ72oXRrWGl6T5hoMOoC179
IrETPcWGGx+cnmUvl9d3U13w6ArqCmQ05CJNyBm3Cj1Bu2dz26LlODcfXfptsncNV5y4zZ1cSRIW
tTrghZ3qvKSQlI31jiGCaxzQfE3o8jzG49eBPJJOEfZs2uhKouRSXBJiCtyCRIBwV2OwmBQNrfdh
/YkqK3YS9TXUNvGaw8V5rhqZ4hJ8uhCkUz9xfNtovWEAOpvu8f53SJ705GVid+iL/8ze/U8skQwI
zLpp5JRCPwPYQ0D40h4cFpQs0EdFWmPTpfxVUG54MCIO2IEKkjQS2PntuDwY89tlZbaPw0qGdMkY
mlbTPo7RSi1wKaqgQEWoW1pQzSXoi30dUk+bT4MKJ0ClmRTy6AnVh9mAZoO57DQ0Fk7T93BRYdyp
pIiE/cr2Q1YWdi0MJLGu4/S5B595puIF3bR2uEmANLnISxLJ2mteVOHCIKOxvXJJPRctpwAHiJHt
urxTmy5jJUi6XzJWdqEhDvKEnDrRfkbNLbOChXuNijVqw2U4BqBWLGoaaGyVm660sM/ZQiMEhmNg
l/dDsuvo81DdoW8hq3a0+HcrB3sPWmhtVAxQMJBWMI2taHCzBMmS9IYaD7n9Vvx7lINyzEqEtHYJ
MDfTcUbSPysfOvOBD69N5S/zvdn/+zWGug8cEm5olK3l4c6mR92DDmgzccOHXH9OG991fYJrJp2P
l81h6+CeiZKWDY1nLq0dLJub/+60Nwck2H5Vz17b3xrNFyO9jcJe8WLYsPUzkdIy5hohAOqFdshQ
j8bboh84uylV5WPxL+fPIVE7+7uGklsf5qxdZheKMePXPLyD9y5kT038lCfH0FTY3qZGgD4TqRpR
lpH9UD+2MTj/UDpG7nFAL0bSgsTwxuoVu7XhiUA08FeO5ImycTCtrIOcaLk37V34f5xd147curL9
IgHKol7V6jQ5e8YvgtOIylSg0tffxTm4290cQoIHxzjYgAFXF1UsklWr1mJP/RrmSvwT8rJh0bCH
0AcB+EiKh7IjtDIjANIjE1BM/d1aq5ypDYDYDLxtqM/JjzmL4F3szRjuhVoYJOXNx9mpVkb9lSZQ
MBPNbkAaZXhhRg1ngNNin/6u2IOLWZjlXaP63qIi9/8GpNOOdoY5zmWBAlNxryNTm9mtlz/QNS1g
1ec+NSOFVZPWPc5t+EHb41y+eHWQRisRpTgOhMLUf55IEUXjNqZjBk9I9aIlbz6E1CG1mU1ZkK9x
ESq/CuS4CbGE9IesyE0yezBaHS17J7myO7Zpi3rls6xZkJzJcHWrKgFUgbqRhQoIW9OKU36QExfE
35/cBJqOoS3gA/yl0efEfrImEPkOK19EaQOYHjHChT6CXLiKo7mssxHAq2q81bSQVFdW8b4cvqqT
Ga3j/0yI8D5xI2/iNrMZTLDpBpKq3A9twCbZda1BKrmGJOvaNJEqF5sEWFu0Q1EXlwuywLRBK8hC
j4FOu9ptQxOaw/kUau4V8nMNpttl/5RBfWJO8q+DeAcYZmCONFeDcUi8F88Kp+bA1rDE6m/11y8p
WQ49Af3QDEN8/O6m+xqVWXvlGaT0Bb1+MYglwCfSMUZqv8CoCHp8Fnsa2HNCj3YMxOtjmn7hzmH+
NSSLE9Z84EVRI/Hr06EvnnCHz9mmBwLTXRlBUC7aiSGp+BCbBPhdQFs3Lv2m5VWAKUzoAa6EgDJD
+yj/g4MFsydyxOmAyqdgd0CIW4GNrlZDQp1jQnflNq3MOCdmpEgzujQ1aAwzpn6vaa+1Fi5HsvJ6
BuAzPrFgP8fV9nyrVqmblpHAHtUzVOE0eknSLLQS82DQ4VIfbsayBDzNLOug9NuVpoBqDS1cAgQD
qfgj2e7AzGzNJUJvJLdVlgdOehg04F6Pyz6q4gFAJ3EGoTpIZMJB2vXW3BLEQ2XszehPP91O3loN
VIFhRBnmrxGZXxC8+xzMGzDC2QYYtdAk15H3Znt739kYAEyUD6m/b9cUFlXhcWpVDvXJAipCWG3L
ywQ6nOzfh9LgloewQKSDUE6uXTRmP7OZITy6UXP5xvbSdm9hcLPe1F7mghqU636xEpPK7/XXply4
AECizYiwWVc/Cg8i1W+c75ZDQh32JzakhauHHhReM2wY7pG2RjA0DsBVd3l3N6Ni2UZhpW11c7ts
VXUsWnh9g/gPUxhACp/vtdGaDfQfYDTqoLwSACqc9qDn02roy3Rk7wymGbKWJddaF6GwOBXGfvkH
qHK9UG8QlD54SsjY8jzXiMVz/AAbF4vc2tbYdJGfB1r+YpYr1wzl5hadIpSZUWrWxVc+uQPohcV7
3+d4nTdJOKflFoLXdQBxYtyanLVJUGXInBiT0uRclXk01uj56exussNueM7ISsgo184XuoMADAs+
sXN/tJh6eZkPiJi6BDWHFnjkB56ZALliYo86K8eLMlT+WpMVr2q37gAyg0NTYj9S8jY3r7E/3xel
fqmXBCcnRlPsNRSvMpucGDXPXczjWjNjAy4WQIaKK1T/hZokpuQwFI3RFtzV5EphUTDoplO4Zafv
1qwF8xBYTuCXz87aGIX6c/21JPmC9s1IWxERXMesThu4/sZK7vse/b23L2wqDLCj0eHgEJXfm5By
i63OHVEHADzI626gdN+TJyDI+2hNIVYV5h/4cbTSDcHIdv6B3IxMiVXgA81gBMjYsK053obmy7JD
qp0L+h+hP4yxDJTXzq1UulOCXnPCO8r7kVrvI3DAdXTbuiuPaNUXwpgaBgww6ARSQCkF85YPcUOx
brF2xeOjbt7kw6VZ3XN3pU+uPJtPLUmxoANIwWknvpDB9nPjX6YdcGVWaYFYifHQ6DGmUdV7EyMb
Y9v+Zs7rFxYUHgJlg6rEJ0ln3pB57nyxoGC19TU7jOtth8wRvy/bUYbHiR3xSjpJuUTTcvSTdawo
uUydSzvdae3K2azKS/ZfE5bUVMhGFyLICVwZ+2+Tj6LueEhB0xtb7xP6U+Z0o69ppSqjERAbB/gh
F20+KUw8MpmDEcGpAr0ue9q4xjsF7b6ZrNy0leGIwi4BMBMoB0eyU0wJN1MHQZLNBzRhWfKkDduW
3TprdUOlQ+KRCn9wqZJzYM7jtopTE9GYa0e3eSd+/8vPwa7X1Cs7bM2SFPdNHiVT1MDSYN6DBc4u
vllCMCzOtstx94F3k2t60Pz9zyXpYoOXMBCvkQGXanI991Vguc2mL9Nn1toPTcavEp2Bv/TJZC9l
Qu8w/xZoybwdyJuN99nEmu3sJhuvTo92v8YmtLYI4tA72RQ8d2rXrvHbwG7b+ltmX+s0bLSH5SVQ
FSBQDoZUH252OAmk6IlrfzCNHtgYMn7P+Xvfb+b0qNcXE9sMv5dNqU5pEMSBBh5XK4fIbQ97So2B
gAJvk423lXELCoRg2YByxU4MSCuWWRqbshoGajcPU+tq6sK8tnb9V6qPp45Ip5lnVn3hcthxku9J
MQeOcW9kP5d9Ue7qE1+ErydfH6P/gGkKGxMvgjR7HVm8yQyK2fgHstbCVq4bhhltqGoQiGBL5+YQ
93gBTrDVMNBYvo5toEOmZK0lqYy0EytSkod4xoCiNzIwxdZx020XBUBhcf2ORDubPC0vnzLdnxgT
f3+yfHqcD5YhQG6Jfh0B9N0Cd77zjScab9rmUCcrV6mVFZQf0aWnARQ9fRyUr7zajwwwrKd4jdNb
eUziviZAex+0OOdOGayCCFQ149Gskf1sgILY7a6jzjsur51yn56YkVKCk6APEYFTbEOhfp1AhNv8
tmxA+YgFjfx/jkj5vbasIrNB5bCZzXeb60HdHAb/xbYfzPobBWIJ6lOkWsv1yh11YlTK9SPtoWmf
wajDkNtRF8L9MMwSGuByHFrebyhR7Wj5wF3cUP23MaEbjX+r9PKpx6h0nVYgfR6elxdCGTYnP0lK
WBrXY4fF+El9OuBZ9sgYZiIeGm2/bEb1QTExB/yZYD8As8R53BSsK/qqc1ELMcMEzEbFPK/cQVSO
nFhwpA/qx5nbFAmBhf7bqIejd294ryBUW/ZjzYr0BaMUi2XVHnJi/mcEQUScBd34vfPfl82othl6
Y44Y6sBwr1xYdoeqTccazhSob6AV49i7GRIEy0bEmss3jxMjclGZmEynZgMjNUZ2ivjRr0M/vQcR
VJtetlUasn6Ns1iVf08tSttaN2Mfs+uw6NbgLN5wEzvADKbyavidlWstrZU19KSAID7vzWmAMa16
yng49s/WSso1lNHgC3gXGhrAcUrR0HWa3UwcNSGnaZ88DF8exsncefX8CvbOLMgGMuzHtpnCBAxf
F8TNX4eqRvkv3frJL3BLXDnFsLPGuVsBhKnyjNCQgJaE0MrwpHX2TW5TXQDgSa+h1pGAESJCoepH
6gbdmqypaplPbUnL3ABFqBWQ7duwegjQ89/MzS97DSWlWuhTI9JC49iOySRg9uUEWEJshFXe3xQa
eIS/1AJHNdpEIwyPa5AfnGcqXE0IbeMRB4MROmAqpuWP5W2n/DgnBoSvp/eClMS+V8BAbGAQELBz
iydB1L9U9tYo14QVVXkXBCUe1A/A8WbJNG+c2JOejLZoWH5nw6962C07o/r6p/++5ExNue3FkYXX
y0w3sdWG1HvqxrWZEdWSnVoRf3+yZCWaMFGB8b9NlR57Zx/pGAntNznBa+jxC/6AzgNDBzirULY/
t5QPRQVZZpxTk51u6nZn8Whneit5Q/lR/hr5uJucuuNEvdnqMBJhYIx4e9qvzWWq9osHzKllIpSB
/5fcKKGkVI0pjimrPsxQhyuDcnxIv4IWObFCpIJG6TmoeJrww4x3hfE+gtpl+WsoeHXxyBESdATv
Q6DKJT84d5BfJlhw0Vko7SPeoS6/TcY9aLBIdGTNN+zQrNuzGHo52K94CS3/AvVC/vcDPhH7alra
AEItyl9005Agcp+r9nXsj8tmlNvor58yBUqsJxCQa+GnYdCA4GzIH/21q4tyE/mChl1weUKA5Ty0
o8lqQX2Cx3wJbp7m0UmOenms2m26hlJSnfJgX//PkJwTzGqKU4rSCSpO5nA9DM+TdrC716Y42Gud
EuVWOrElveiGKi3zyYOtFK2YGSQTLFk5S1e8kT9NZY52OxEsm1nQoM3Qvrgi/KruQjv7nrsrfX6V
MYguQm4FtU5UhaRzbo59O+ciM4xZtUtMc8M958jn5tAaPigdxqBr2EojWbnHhNoqACBiJEseZbS6
KEmiHPekKtlElh6gPWJZCSihbqP66JAgif7g4hak9U1mXnlZ2K2pZSjfYqe/QHzkk3yokaY3kh6/
IK5uzDGc49AZdiy/pvF1U+/j9CHC22R5w6ltotAgqufQCpArQUChdF0CjZZNgWGEwUbb5i5hd1pz
Sd0WTISYZq+yAFPbK2bFB5Tv3B/soQA/CJoI6STLCSmL0oVZv7S03yybW9SAIYvAR604lq0AkwJ/
t68xVLXx0tTC7dgc5nedzDp+GRqdPR++ApQB4x7KYSChwViLlGRr1ChKfxYTXHoVlN1rTd7ZKsuj
aqOeGJHPvBF1b3vwMehEWg7hVB1drJW1VeU30RABNz/mnHz5ielkINiJu6TA04wGVfyLg2kl83+X
7G514EKVrk9MybUWw57IkCRxsRnjPIQ2ylUy0tAch5Ua9JoZ6RrP07nKGhNmouahtb7ljYXNuEag
ozrhTn2R7u9mOU9dEdFiY2tbQi9ccotLVTqsfBzl5//7cWS4Sj7NXq/pcAWvkcCrrcBbA0uu+SEl
kUg3Cr00YMHJ7ocC9S/YsP2AfqUN64PyD+TUImPKV5KM6FXNGrAma3Hzknr+XWNokOQdLzHRum/N
7rCcMZQL99ecfAHJiiR15ghR3Tt8Pxrj/YwTYdmEMswEU4JQYwOLkhRmrhE5fVzARMt+WRhBzeh2
iN/+2YYnZA2hewDcJN4j5ymeu23s1BoroIM0RXYwRbp+h0GL1AvtssyT7bI1xYAxsGWO0NVGgU8w
ep6bg+pvZPU2aLTsIg1SDbnUuYrQmOceWr8bNmcB4fRg5HdW0+0gYrJyuiiO8TPz0p7SezOFdHOD
FbV3GkrLoGLrQx+gXUu/1bWVC4rqKDuzJs6ck+OzxfxQliWwZlkPHZ5ic7cFL2fg0Rdu4ZxBceIq
6r6woc+MStvNmUCx25lYYcpuWTzg7rV29TbFKkln5ZkJEbcnfsUWqQoth1+adh85u5ZsLRqHtn7t
RK+Ztk1KLWh+W4W2S+mWJt9oygUkEi/ejQc8XHI5uL/0+G2qn0gfrQWYeNp8+m2uAxWYD61QmZwB
o29FDWrEApC1lwIEA/0PZ94NjOyL5smeQwQfwMFr03CKjYq3BvCGYGxHYVAu6+iTHdWGUKmNxiC1
XtzqOu12yztHcYh+DOUDCozyhyfPqeeabo2WB9KH1rT23vjLzHdT3G7Gcj+uiTMqEvaZKSmCasCZ
iFvBFDXCXAMC9OCX+2mNXFKRP8+sSEGE2fTOr1tYIdl+NG9bcMMvr5jyo+Cu/v8rJtw8iVLIvFUm
S2AgNcGQ/Zz0O5qswIxVIAxgCNHxBtjU/Dz3QWkDKuYeswZeom8xPAPdtW2R/cyiMDGuLMwEZbs8
gTCavlYiVuWWM8tS3tasHFxqlphyqO+h4FoVoZ7+RCEBTNAJC8Etu/oUVprEbBqYHtENRiFGuiIb
fhrlVo+iaseDHKSzmNrlIJbsgm7iQVpwDCviFhH+81cE6vmvUdlPnaRTJnCT5XxXuXe68e6Ov5ZN
fMzZSznj1IZcb2/7zhkMHTYsNjw5vL5IoylIAbBvMdKVdVbYWe9N/uoaj7iH1+5VMdKtQdDeJYGe
YerQocekd3dTAUkA99mMdOic/UowegvcStA75d04OLcppsWXf7din579bPksTXpqOC1+do9XoFnt
BuPFT0KtXEmpijMTZzXgizruIKioSxs1tmnE2glw3Mmd7ZfE94vvMaIDzGy2RS+xK3B56Eq3qbAY
FIzEy05+ThPgxQf9LC4oYIb/RBo15HWBgfEEwID8sdIvy3zFu89Z4n+8+8KEg1E0ybuiZ0kTpfj3
W/Ra/DrepHq28/XXZS8UYBKYAVYKpTKU2mHrPBmJjqYDATxwLyQPDSg+s51u7UeolMUxgLm3zhzW
feD5V92mfnLsoNtsoFXLdvNaxlK5C51aYMahiQXmCSlmOsqMdDLhbl39qTL3qpu0/cTNFXDax+je
+Y4CNTE0psHEAPQRWjDn7s66zjWmIzsNrjvTQAO65N2ghXs5VWafBXreAVLY1TNUciqrhapKjhHA
uTAaKzSSpLoz8Ky+RaO+TTBW6bduaA2RuR3aph+hns6LMtAgDVkFXZ3Rp8jj7dMwV1hBS8/IwYzS
tcNKfJ5P/gDkBj4G1GI8OfXVvMhdO23QsrJjPF8Y5E9zPwenukZIUJvF1dTkuM/lmDRLtS9gV7Ca
uCuDTRUQU2DGzldTM0YfAhHYgVX+HruXUbLvo29OsV+OUWVonFiRQgMKF33qiAkT0j5kWWg0ILkw
npdtfL7FAFCFKTbbhYqogGyfe8JbQO2Z1QswLrszuXNNfWvvRjOOjyogWrRyeKiShxgvhaI1lJmJ
3AZsa0uLDQ6XGmCa/cYMTPpj2SGlBZSqcAMQQhCf0kdUgWmUiuPJc3e+HYFDYmXwR7lkJxaka8xU
o1PKMlgYq/seBNLDo55e+lkb+GtCwp8TPT6OL4hNwItt4P+kjxP1UJM0AcRN5xtAIPX6ENFtOQQO
gaTjdnndFFyEZ8Y+YcGbKG5KActu6rAwr4dpX9Rbkm2N+ODau9EKq/a2SMIqOhBrTT1XFeknjvri
fXNyM4T2CKACwlG9vmpQCvcP8ZqqmyphnJqQnn6M+lFkzDDB85CPR7AGIMVDByD1dxrZtGuC4Ipa
sVhOnCx4zOPrye/qscwyuwQ4ZxOzXdvd6fOrmR5IeztR6D78IdYxt78zbUBLH1Jv+o/WWamIqfYB
shOOUMD3cDsUS36ypFHtxim34G8BmhPM7gS9uZKelBY8AW8yQYoDMOu5BX1mLDNdgTyy2sAorvVk
jZNLUZxAqsAqgpBL8KfLG6CpNb2GjgtOLQf9pMtiejD8g5Zdx922csPYz4K6BUICf1ZK/aqdd2JY
3gyZ18dd38MwUOm+tjesn2l3Y0zPLbsw/h2geOakrFGXTtj7TDjJ4mrXTj/YbF5oNAmX9/eaR/IW
q8vcnQRqm4JAzZ1v8/IS99/I/al3B+DHVqypNvTp+km7jQPv0Wa68AlNe+97212kw9uyQ6o0jFEx
Xcxhe4DYScmRMQd0uh0mf0hko9fZJH+S3tSCoYJaCh3jeQu6mDXWEdUiok4mGNuB6SNECvlRo1bi
CwRHkT12HXjLN5r+XBnB5F8Ma6RIiiU0BE/7x+gnBo4l/0CVaFSaC1udj6qYabtPrHPnXe6B2nB5
JRWp0QC/AErbQkwQI8znGznWIcs7gM9gk0Dv0piSm7i6A2L6RjPYBbNuqG7tiIPr4LJVBRUvLk5/
zX5qDYwcVwQH+SMZ/QNGqyC+4oVx8mJN5kHT3IuWPTUxvexpG+IcB5GD7W8maF2kM+SkvGc7pQeb
2xvbWHl9WoqvjB+GsMKMP24QMhKkidO+8koEL6kw2aDxOLugTqWbm9xP0he8Juc34uf+MbH4cEjt
KQsb3g1DwMwOMq/dHAX1nNFvZcP0uzIy0yjUh87JD1GbcTAoD2N3UY7WCG3RybVCz6TsN0/7eAhN
rRh/52Bv/kMjMBG39jiNwZC45k+vb5xjOUzZ5RQTPm5wVs8P3G8MBIWevUVtnRwx5tLuAFBriyut
5P51pvfVStP18wMXnwxDacBJ4MkEYbTzSMnTzrApQ4/faC/wVNCs31N1nUdrU1Uf2gDS7R6T4uiv
iWEnDFJLN188fPuupjZ6f31T6htKaX+NNR3eE661B93mIKtwMzb+JKXNb8pxQAtD7zO2zcasvRi8
sXnIswqV3Q6Efs9NYmd3da7xn8zX5pUlUQULeIEcIOUFJ7AcLDHXbciGoA/tTVqy19zZ3Lq1f2Ss
aY6WhSrQREgUTJXd//sBD3Es4FHF+QhZXulb4PGKav5Hf7S9B01h4Lnb5Q2q+tinBqQc3tlxRzQE
+gYEJyibVBoLokTfpP9eUMLgLy7rgnQR/yEncq3ua56IdhRx6y3n2U1p8YD3zcqRrriugKABWQ6v
RUHgIL10yqKv0yEbUIcmQ5ho2LTjZnnBFCcSHoSgCMREmw2pKel0GCjk8PoGjpjTpgGFODStuQki
zD5oDGvFluLjoAvtuID6CEUbuUvY6zbL+widaFoFffm9GW+7apuuiWYp1gxWUJnAogmFHinGMsdP
TDIJK+WbS67TtcbF2r8vPaXo1M99LrrDZCwDXdvGY7myTmsWpK+e6qnbFSY8KM3s6PbpoWKH5a+u
/hJ/10gkiJOLds1oXs8TfKjLeOdbIIQZv7kowf77QBfEWwjKbkLMWHDdnNtxeoPRvoCdwrifnTGI
yY/OuvFTurJiinvHmR2xoif+QFGqnQDhKjAweTf11+3wTeNvy0umqNKf+yLtlMyNzHbsYWOOH9II
wPBiW3ppEA+Hbr42m/ukPOr+j+kLGe3MNSncXNCIagkR4WxD1rPd8FrfsOrSWvtUa0soBx2tps7n
cC8ijw67beIxsLJweQ3XbEhhN1VzVJgdbDTxw0wO1bABknntiqbcPSgWYloRj1hw7ZzHAidmEtst
Fqz2gUF3Qh+kY1MgKmue/jyBWyB5afLHNoLaJhC6PH/C1Omym4oeB0JF3LmhAo+CjsxJVrU1INMV
wp7XO8u774sdoAu7sd5EhR/ogP7p41X+78SyDiQ1xe0bGw6ldulG7LnZPDWGh6tpccAoH/hWSBs2
/XbZN8XV4dSKDFho/IKAggtWnOa1ZKE9X5OeBVmLDLKLitdlY6p4Ech7MTYmKGylmJyZkVVEB6oo
b8KmgfSQh1rpwxdsgITBwMlki1f7ebgMuOX4tY9wScr3Mr7qQLSydoor3bBw4EG4ErdzGa5bDU06
JCPCQcAVqED/oVy/RvavCnv/rxEZrTsS6qXzDCMde4rQO0++UvByTi3IK4UrypQW2L1azQJ0Jl1+
Ea3xPauuI4AWANgMBnnRqjn/GsXkYU8PgN90xpU+hrx/672dlR2n4eULn93GIxylIEDKPpTATk4M
UNoW4KTFZ3f1wxyFcXOMzOdlE6oTQ3CJAHX5ofkt70hedb3ezUDeGPkb0y7w/gmrfju5D5G3I/4+
M989fVd5K6VexdkOq1Cpwioa0ICXltChPHLR0kUih6CECbXsJDrUeIhVa8AU8b2lBw8MYSIcvGto
rsk7x8h53ppFBjCBy7eVVQcRwTQbZmBGwL+MLWAZQNRqQE0N0NWes5/Lq6uI9zPr0jWvzzJdI8Bp
ANc6BiW5MeoV/5TriAEbzHKgbeLKTa7c69sOVXO4h4Sdae/j+KDRa7p2WCiSAwz8NSP50VGrSxof
Zqz4CiKLPT040e4LS3ViQrqFzaZG6jgrgGcEVe/QAgMcPy1bWHNCfKyT3aQ14Dm2xFqhBBFU/jvt
oVrGVvqBqmo/Bnfw4MKTC2Vi+dkKpqpMA7kYsBjQXWMJnnYUYwNWUJY3eHDDHti3wXvMqueRP0dr
qC9FxenMuoiXEx+hnNunmo6AK/p03/reo97Xl4IuK7ZcILIwDz4WCMR2v7y0iox4ZlY6A5M8jfGY
gtOz9dBGV7lzPRpvVvPdWpuw/PwN8Q70wKFiQxgcvTXp/lC0A+gBdS9FM1WnQcbrm8LVglynK/np
8zqK5gIo9SBWgDfgpzdBx+uunNwM3bs2sPk1Gx+HetoM1lGHfgVEff8dZyuQJrAF5WDsArkgP7LC
zRnzsg06yZrxnNEHrX1b/kiqtTsxIZfeHe6WflTBBAOMs7FfLe6G7RQuG/mc8T4QMzisCI5hSH6c
B+AEmu9hGCFJXXvD1k3bcFi7Q3xOebBAMFKItzP6nHKprLA1t9QTyJd7fcC0o2Nuews0XP3LsiMK
M5BfF2UTjAWI4D53BFFW9D4HfKDgz45/aY2QgH/ixsqbUGUFmHdw26GRhfqG+GYn+9XRJtfIohhW
8gjDI3X0kOv8Zpi19mjokXZY9unzNiV4cfy1Jn7NibXMc9JZs6DJXiZ1Ftjsx1jmT2b8RmbzMHXv
y8YU4QYWVxApYB+BdduSEnqaMhrVNcLZr2LQKPwYAZ1y2eOyEUW4EfGJMGQKVC/oos49Ahi5qzzB
UjYCd+EEuMp49zgpye9lM4p08MGzTYTINmCJUtqZqF8YtcCDedEum18peIDSBKNfYWXsAP5FoWht
aBJNOPz085sLQZSj4gVgiQm6cukmS2et8GkMLlmLkXYOdDuaMCiiR3cAR+LreRRP7oBiin/jkZ6H
/kCHoDYIbtV4I2PuQEN1pt3YgzaAbnpuh+MwaPZLEbW4iiR6zw4ps7I57C1kU71wO7rnQw6tgR6Z
9aptBn6FCnJzUxtTzC+Zl9h37uxiv83TvDO7iV66ZqF/N6eKXI4JaY8c4ZVgeKxAYrZn20DzMMs0
UAzFvvte6NW4m20y/Uy0ybmv2qh4pOhkfWMZ4Ze2n407BzbuGQHqg5WlScNi9PsLO3fd176mYHfK
JmoEIx+6KTRirbypEgCaZz1v483U6P0PwejZ7kCAVh25OyNtN4NX3A1l082X6LIO0Z0PZOktRl1I
vxlAldgFY0mro+fQ6YXxhu68pAcTaGWAHwAFTXdPEwtaAREB3XkY8wkDQLNJtdvcLPXXrJ6j+6pr
E/RPPKc+Fr2WhhB8g3JOb5ftBnUrWl6WLKsu8BmteGv52fTHrM2qAGtaVjyBrojhnQ3C8F3Ztsl7
29W5udO8psSb2PN4hnd5zF9Ne+jeqjmGpkxPSfoTYg3Wtom5DWmNMreubNqi/Na5kRYsh/znNzRq
YrpgyvMAkwDg43xnJTioqFaDK9ks5o0N7gdT6/Zzqu8TUDNHffEn1dYaV6rNjJKE0Lr2QcgmF0Wc
KPbsssAus7KdC/ARH/8dYgenTixISZ2VuVd1gi01hnSslk/BUB6Xl23NB7GsJym2mwxuTx+ZAvHV
Jjejeb9sQHHBBEWRhdMCeldoUci5qANetSq7CcWNytS+e73nvZU0HppNTUqUR30QYO6KyI+xCwu3
n4OORokZdplZ/G5iK8X3S9pLlgx9HS7/MpXrIBvF/Qz0dijVSwk/j6NxiG0AIwb+rBl94NKVRoPi
sITnfw2IH3CytqTpssr8IDYazJfMBI0jEBjOxC5Kc8XSmitS8DsJKVJPSCs2aGcAfcFWNaNUp6OH
Nyke3qDwRhfg3JfET5CfBTYBmSo0vRcfHIfUWfkiSiNoLOI+CVvod58bsb08YQP01Tcaue/bXc5D
x1oxofom4GH9z4T0MvQBWXWjFF26dvyeOW6YckCyywEdzDV2yzVnpPDSK16xQYMz7XQwmosWN/I1
FILifkRQ0cENCbgHIHyk9Ur6yeyR9wQKodyBdXBX7N1HCmJlO/p3KlfQIZyYktZtrPQimzSUKCOW
HCB2WubxzunCTr+m9N9vfWempIUbDS/uswijrdUYhZ2bhGBYzasXWweTu+ZulpOA6tgAiyZIjSFU
AzS7ZKyOq563PpZwYJukTQJGoZF3gAxV4EAvOV0LCmX4nZiTUkJrZPZUajA3FVGQ9OGkv0d90Ocv
y16pYg/3TBRYTNv83EkFyxl3cgeQEQrxAwASCEAbxrzGzbRiRdaMncpYd5MJl9kUbFOE3rn2g7vG
nKxasBNP5EG7Ym7mOvuQPmWOux+srEHZ37ieQYmHZlGUPi4v3Jo5KcyTCfLmbY6Fs6xfufcLc3Yb
hskhmn5btqPoZoC5D3cG9OzRHwaE/zzVNdhOTcQxIt/j3C2cje88cPPRmFD5SEJa7bppvXGoinUB
2QDOHQp2YEI9t+lTcKzHFcAUVlWKiT7rsuL8kQ+s2BrNTY8ejuavgCJUGcoHCz9c1H0PTepzk7g/
DpY3gGtAG2y+1aw7J+MR2BpK/chI/QoejrVWldLiBxcAeMGEoPW5RZd3dltnSLvVlHtotxlQG86G
xPhuZpFGN7VdR/m+GHmxUkhTHMEATVmuR1AMAeew9OTCJy4zd0BbpaTOseLXXlTvl2NGsd3+R8Lo
ApmFjpTkmZZDB93mqHzrWVZsnRm8km7TjsBieH++YAnvYMwi+GIUVPJlZr6LQjCyVFqhIGLec2/P
zHq7bES1YJg8F5wxmEn5VFI3ZkKbrBHEbu4UjBjDstaURxSh4J9akILPmyEFo1sTbkXoyad3qb4z
rENRXFXTF+7pAtmL/iigESC1Ep/u5KaXlWM5kUlgKg0MkXJ/w+iv5dVSJCb0H9GKAmgd8CIZRZwN
qccsZoEgxLgwh4vS3k7kvXLWnvGKgSvRXgX2BqzxHv4nfXonL/iUiCtFlybVzudxfyh7v5kDr3Tc
OPR8Sq4TvaA3sU95FTZVUd8MQ54/JrOVXOSFWVT7COPdaVDX3N6abpQ/ilL5lZmOIO41ocwOFLkD
Cs52GNooSCtMX23dJJlMFA4S5zH3QR+zQRPEPaZtWzd49hhauXILFF6c1yrgH/DQ4EhG0ZvIveRo
yuKoQYMALzdH305DGW3sttWOQycM1t20Nc3B3jsTH/ZNX5PN8sf8vJNhHjMrYDZGk/STjCiUQock
Y2grgq6k3nVeFr+SCYCRMmr+XXQdpgSaE+AdANDldDj6qZGWKfqLOe+nwDPK5EiZSwKM66zxg6i8
wpcTbF++ZeJFfL4JUJ7RqiHHqC2dWHtZEZfdm2lHfhJmoYSzvIKft4OYkkJSdQjgtyDIP7eFu43v
tj0mSBm7rS20kqBr3E97m2krn0ppyAOaC3p/rmXKRB+x6dZemfVoMwPcOCUG3qvJDdR4tq1dPyz7
9Dkhwqe/puRZoojZlT53MDW54Phry9uJs7dlE8pPBO4WNDKJ5X9K7LVdYM8xmBj6OCwi6y6DBh/N
ppWTSvHmhyuAZKPPB9wsvDr/PDzxUcXLJ/RXhh2fH5L8UktfYvPoYMQ7gXRmfTlDIz29YTngmE/L
PqqWESwGQlkbRwuKrOe2dU3z+iRz0CCGVHPBy02R7JYtqFaRCOA3rlAAK36q+3Cnilzk3k3CXqD1
Npv3X9lLIssTEBsJMkK5nzPFWdXMDcY3h+ygFxAumA8JblHLfihWCtdANHDwlWwcKdb5ShGnqhNG
DNB/TMaGZ1vMj6xYUOweYORRLRAIAx1/zi0UNcYGaUTLTVleR/Qmqa89/30wVx6MCj/EhBdEAjAB
iBlOKRlAJLPssvL/SDuvHbmVJls/EQF6c8tybdVqmZa5ISTtvem959OfLzVnpKpsoghpBv9gXwjo
VZHMjIyMWLEiLXYjAx7Nz/bW1JuV743jZMA0tztFD9mHFm3fzfTwFLsKZd0x3evFk9FvTFxcuZFs
yAV8CpGNYu9erpSeBaZNiqvY1dpJyz+M7ql0Ppn2rWq9CywmptDUe/3jrxoFS0MMCIDkrovHwlnI
oqUw1cMRwCF5sKyXyPmS0lD2f8OQjJpTNexLF4yleAr6J1LWSfz+OsTqt/9thjwgoJmWFmo3EOYy
HzUtu5npEvhzCFoiOCH8P71ckkNxRrOoUZEodgrNq7HtkKNP/8KKcwjJX7axE5HeASJbGt+j3XnY
eJ28fvoRYpMKYI95hHWyy7KtAemuuil2dhn7ZvEh+UxhlRTH3qZSM32/vmBre5lgFZEwQQFjmtjl
1mLLeVnfdAUDsJ7mgfHJdFOr1NRs9AdPc2Cf1K2xZWubGQMZNUSPABL1kifrk6j0qnLAz9gx9tzl
ybd+S4h3zZedY4ideHZgGqNReJWBoRR+/N/QflLDfRJtbISVpXPIfor552SjqOdfgkSjHkyNMnJp
WfeKnfh59N6mDzLyfM2+Z2ZUvWz4HbGzpEgYSieRANpMlKh16YiOrc6AyXnmW3nvF+XeZH6AvTM6
SBfzltjYykeiX4MnsmdyHbwaxuOaQ0Esrha7pp+REOd1aX6op62izCsUIRpg0ysrtBS5OqWjpKp0
5RCjQT3sUnqY9pVW+E58ur7Dt0Ak51lXmtcFEyBWAMEbfTGj+Itha0KXQCjQsqGhj8gxrqqNkz1N
CBMkOrl2Yz+G1e66Ga+29E8EMKjZitZv6eLs+qqiVY6S91R7+6Leu947LfN26oY/WFktAgxavRnT
LfL64t/PTk5QNhVhdEUmvO4Yw0on0/wp/OOgjEZ8xvySIeGrE/5JtihtGVmNmGBVRMaz0Q97q2D8
XrjhR9dMOUfRL02ZszHok0CgwJ+0VfWkxf2T4Wzxk1ZhDNaLJ7/JK1E6lcPEm9FeaMQbMuuhm4xH
B/KInvd/vo2ZikyEJphDogNPsmZRdLuxRImCfLcD0aw2fApI1zfZq6uHD4MuDTENKSuN+OkSRC/r
ggenDSnUso6jFx/oyzyNIVyeLHk3KeM+irYkeF55UQlS8gGJW9XO1FGsyGOTnupDXH0Lg26f0mln
ZkezOaF0dd1I8Rcv3ChxAe9rkfqD1YESxKWRzlLaldVRqHXdlpjdQaOmOqDbcLIX990Q5DfX4V6z
YAWeqCNoqBWTeJJ2exQgstyLyVwjacY+O1Q2ZftTmexK52OavmjacxR99sK767BrVtIKaTJFiBAC
xuCllcTIY5w3JK2N5i6MqM+IkvF9O3l+OWzoN624JpJPFBopYNBJ5cm7pkizpS6BsnX1NjeChz5L
kTGq/+u97vm6VWtQokiiws7iypAfq2ZRtqM1sFsse1D9Vqv6Rzeau4eqrRW/C+e/8FQ0TXrknqg4
iczM5SqOuttqgZCAbnT7QL0VOWuyZX9M+maHwJMW3HhC1lcvSA/6BruHFBeq+s4+dULHX7LiOdYy
Ok+L8jgXxefr67i2O+BIC9vE7S4/k2qnGbJGDGBwB+vfbJ5OOlOYl7Bp/cRNj629pSK2hSfFSu3U
wqWKwKvy+D816hhKOt1NZOBbpX62mz8OX34u6G/zpCM+F6VTZykL6hYo7SofGNN7LLdUGFccvwNx
mWCfqglxshTIFuXsoYGHDVOq39bGczdYBxh3f37vX6BIKxfmfZMmIr8/RfpRbYLPfVc/GsuPMG42
6j9r9pALFHRBghlSg5d73VjmJFmSGU88vMtGj1YyxY+2nO/KDUNyjrQ7/0dCV776TTqvmwDVIQSi
tH2kflLjT0Gb+EXQPtcxI103/MUqnMMmh+oGU1+eVzhPEewC0fvcLtWdkz5kxj/NWB/sfyvq4sOW
9Iv4FvLNgq4BQQCBDaso+VxU6Xu1HYg4Us/7oWQIOhbxBnl4zQESnhk8ngjT0MG6/EgcIma3t/ha
skS3al/s+3H+ykuEripr455c2w/ETw6PNJGRlp+GsQY9r3AolCTODVxCmNA3rZ5tpB1eS65wVM9R
pMvDNuO88MQMti4z83+UxbLvgslo3qJwNX/UlMWhc9yuThRVMnKTTnufVGRD/KJJvCfdG4f3dn7Q
xy3B+tc1X+lnSYfBi2criGyMV9DvycYTHR72sgutiLla+7I2dmZ0arfugbXdStGIqwa1L1P/GUmc
Bd8akrvOghzhrmq629g2bpe4fwiy6WbmKAZNf5eazZ9HfKJO9QtSCpKH0p6DIgQSXQ6/M21/cn90
wR7C1YFKYhFvnMe1EyJYuyTpTZQC5N6cPquWIhMaAZoXvDVQJJ/qj9dvttUDQtsz80nF21Umieih
VXhzIxDgIcd3g5pryWkytDryk8oKvnXRUP3NGpJuQvaDlx+Z5sszOczzYIaCPdQV8al31M+FWt2V
FSkHR3/sZsQE862pNKtWijwnelwoZ8qeJqqXyUroitg5FAXMRUU1sbg3S4/+C2sj67Aav/KxhFMD
8BX3TneSlCGp3N1Bl9ESO/omd54THpP0x+T4ivGmDt47+tF0NlzDqv/hGHAQTMHZlJY1oq69pKYo
o7aOz+iYt3D0jgHDZK5vmLXQhHzh/8LIzJjWnUO9F4dObcJD2L0oFAvq8hjNCzOON1zq2mcjfcv3
Im2EcotkUmgpGtM9RaA3QSVqA/cfrx6dndJNEXI06em6ZatOjEY4k0cOZQPeHpcbM/QGlyIfX8vu
jTdx8650HQZSl+Mps8KjvmRfpsVibMVTYm/1uKwaeoYsuZWgY6JNa7Fn4iz/PKqfltR4rkjO7iho
Ha9bubZNyCVS8CBwJj8mhWFOPRRBmACV1lbqV5b5n9fldxTWtgZurfkuSqa4FIccvCarF8adwWTA
iY5Jyu5fytqLfGNTznd13RCI4BHFlcu3u/xiST/lY9GBUTgQiBmIXiYw6E0ducaN9+Hq5uCtT4oH
jyW6QC+hkMmZl3Gh2mx3navddZ4RZo8Em9Xkm4wygKI+JK3r26OevjE7K3qnR3p/70Jm//M8DZlG
pPJ4ldPkLB8KK65611P4IWnTfSSepq1NT/YFKrIbfnrVZOhUIoMmio5ydSCxtChza7wmYfCd4Sah
nzJuOWijr8Ew/rN4+kuUGzu9LN5qPIeub9PXX5ZHK66a9SZR9EpyxjJGa6yIdXZU3w6jjUR8uQ/R
uCyKd9eBXvszgOCrUfUUr0k5QjSG0eoNj/pE0D4U9tcpD/2suOFBTmVkw6bXR+8SSth8Fq8g71UZ
kwmUNjNVzzt4JcHi1oW+BSJFYoNltbUmSjpMMgnb754y+OkfjwiAZUztg2uGrBC9cpIPodujUaeQ
VH5K342dDTe5kx0NZSsVtGIKfCNCBHqycFhy4XDWCCorjax60TrfqMqfnACHHFbhxjWzgSMrMTOk
t2Q468Jey2c/qpRjq0yHwNriGa/CoPYkbmfiEJkCrnjDrLS1zarNwbBT3dL1PbtE56sP/txZaVRZ
6LImhYSIgPyOC+sGT5Uh9h/blZ+7B9fZpcmjW8Z7t/lqV9HRpSdo+eM+FeGUYGCQe9FgvbnS1rPj
NkqCGFQ3yz6gDfWiV4Q9qsKENnqALJrd8tA7XD++K35CtJzZQoUSeSV5jwxGmGT9Epe0/qjHwfie
zeNpISKfmRl0Hel15pWN+BtJ3iVBXIbtNIHUuR9pbCEmOSiBdVimr5ZOrHeot2rzW4BSOJJ1ZQCV
C8CorX1nJGJ8k4z0uH2KHffQKp+dLcL46lqieUZ/nuCAyDdL75i9NbVpudOgLc7R86TPezXwB2cj
RH79bmMlf+FQSrj0g01ZqVVgY1iiGWSuP5nesguSnWJ9zr1PrrI10uZ1IKJhEqJCbErsMqR1dJZo
jMIGN1Lb9/pc+Qbq19e3xsrJRkJKSNhSBRBh1aVBU52RaKCnd1e5uurP6pgc0g7pFuY2bemirxlD
7tiGcizOmfwipKKWKZnuUE4PK9+y3m6GVD8D+MusDIP1RN8zHgQGoRzo9A0c3CbgFE9WW/hVYN07
udUdlTl5ilTlKW9N6y7QxwdNUe5ct7lV9PJjXS+PlR6G6MBzCtvoLTUkk7B5uCsZgRMoRGShagwb
J/K1dCrXNaRvUf8nTmFNLtd9bAYoTGlU0htkHystv1EjIRiv7quB+WgTlOgk2KnTj3Cx9okWCqW9
jXTjypdHXIAOa3JlJMzkskFbBVQgZ0XwAe7CwfHD5h3CVqc/3l6A0DTLqBwINPK5zLO8zqs5xBEQ
hwWterKR3t+cnbcS7lH24HHM086BNiMH031SF5qRAlNO6aHoPzqz4MZ2081SCzmdfj8zeEqrGHto
tVux5uo68qwU6MQUcosjYWBtxBbYZoIm1tTtpkq7z6ItSsDK6REM818wwgOeR2BFgwpTD0xcUt/J
7DddtDV4fcVri5KgCaOS2BW9k0sIt2acUK7g3OzmnRm8GYrPCOt00zu3/WyaN32wEbuspBsYonSG
J5ztmUnd3LnBHCflbqn3ZfMmnf2Y5Le2H5c7U/nqGX43flSGmz/fkSTxDZ4hUKwIZy5B6cUt8woi
H/UJ9Wk2yrsptJ5i5fOfo1C7ovlLZe/rctYGiUnIlhlTHK1sPjTdfFs37R6a78Z1tLYpDGaKQrWC
Y/cqDT0mblQTD7EpaFEx2n+J/f/cDhMHoevwg6jESeGyntAQMNgtm1v9oFl3BjMFsg0b1s4PFDvR
6gVFiM13+UECOrJLCqfsOsaBFI0tREb8zbthbW9Ts4cpCPmU2066SUPbLT3yIayUfd/TaoKIiTY+
p9G+CP5txn1ebsSxYhtJVxH8ENG7hvoDOXNh9dnezoamoR+dJmcDTU6nn3x9fO7Kt7Eb+1kS+/XW
7KyVVaThUBRlVShrBNCXeMo8WDUvm3KXFqJb1/0xhFwuhr5FHlzZcaJuCWtEXOTk6i5xCkOrgihW
RSjZKHfLqCOzPFhbUp1rKBRhyUGyflyR0uq5ac3qZXPJkJH7iYHSWy2aK7uBBmCeGMjlQh+X02V6
76C2FvH3leZQqaRSU6qhH7T2Ad1+PTzNWyy1VTxRpCQ+RclBLrjBT7HGTmXVnHK6673pRCbet73/
DOc7MQvqfM6JuvGfth/j4WwG+6HE5qnc79IijkNRjykhDhdTd+OEI2PGtxSdfv4NeZtjliaUo0je
ykGE2RtRidRtuQtJPiAMkcW3sfrYEREzG3P4qM++u7xlsE8Yf8v607A8RVv+fG2rnP8C/XJDptY0
THVhljs9WJQ7Jn7pT2Zt/fhjNygklX+ZKfmoxkg1FhIzk1Q9KPyXEUi3DoJj12FWXjE/S3CQ8yGt
0IB1acvsqTNi2+JwEUZ0lbvTJuaKxE91uaWguOYuRLHv/yP9DKjO3JPVLHEc5Vq5y4zlJjfRI/GS
wzLa7/7cIHrVKDtRMSHPKa1blmp10pP/2oXknh0v/D418aNKxIta0lY0sbJ4FEqRVRF68+x7afHg
NuaZEYKlJ9V934dvl9k+OU3OOA73mKbdjWq81aDXZrWOlPkbXXtv281D2Fp+bXxv0nTD9LXo5vz3
yEvc1Ty7257fs1jBp3LQDmaj3VlVcZek0duWzEYGD9IhXqXaFCEisrFlVy4gNAUZXYS+Cgwv2eWM
gz6nYwc5sWg9P9duJ23HWMFMj3e5QlT35fqHXtlPLv5aEOAgCNFCe7lzFzts5hydMqaOMdrZOs3Z
t2XY8GdbGNJJt4IyzbwgqnZNXPhLcCrmcF9vNg2ubqMzS6QtG9bVpGotlpjpye2+KPQVZfsoOVxf
ry0U4dXOzl9UeXTE9thiMwIuhKxwy7NPdz9cR1lfMVsIaTAUGQH+SxRXWxKHbVjtMoaxazTQZzHF
p+N1kHVTfoHIcwIixHTUpRGfXnkszKfcuUnm3dRvsCFWtzN5AxqX6M57NYerLpwgmRwWTGkNwo7u
tjLqhx6Vbdr09d2oBSd93Er2rC2fSLzQYkKsAxH7cvmyxEkRgaUp23UTMp/eg5oXJ6/TPl5fwJUb
DBUWMoC4fIBk1mCd1ok2VzV7wdYfGS98KoPv1xHEw026pRHOE4PFUKYWKlCXhkRj2+uNQXDouHGO
lhrCAGk00l/eFl/HOenxi2G+4f9eYyLQS58vIvgMwTPkRPuSK1bnmYRYXbwfvC+mcQj6u9H82qu7
PzUOIKShRY8ODk/2+3GgGX1bEuZU/efJ/hI0t2H/0uh3y1bT5uvvdAEkO/S2RJoqG7kzteazk+Ky
t8bHi+N4+ZkY+W1TLuYthyKsnCBrzWEpu84mypjul+6tXZyU6FMT3tTjfaXfh+0GmXPtC53DiYN9
5oPKsEj6pgcuq+bdrN6iqXwK4q/KdNMlW+SfVSw6/2AhQmWiVnWJNSzMkOekcRmqL52b3JjW8lwa
zUFpep/K0kYs8Prgig52QdRDNY7/SvvdUrokLMVNMY657zjH0f0YVIfr2+612xMYCM+iZsBwNllZ
oEwGdy5HZjD35b/W/K5OHqIZGsjG43htz8HQps+VwJCiiLRumsY0R8MRKNqzHcRkRJ6vm/HarzIA
HKfK8+CnZ5CWqlfrqqjqpNqVxd6umMX5IzSfjOQ2ZzZrukXWXNsF52Dix5ztuLwuo75HTWjnLqYf
p7eW82xZle+ot+3Wi2ttC8CmhNMGPw+Gl3T1IWc7FlbEwtXM3siakxgAZ0VbCgOrKGKcBHeS0A+U
Vi9qSou0cVYxhOp59lA3894pzpYa69pO4wr/BSKtmluPCp4WkIXDWd628Y9Fu1O1rSFvqx+HGgPx
IrkYpvNefpyiqlonjYFxU+s+p2H3hqcpsqXh9NXp7Uc9DPKNI7SKyPBnyqRUUuBeXyJGVlRYasD9
GuT/iCu2dXa1cquM1b4rT9e3+eoa/oKCEnAJhZhe1yZlyXaYb5C6q8fK9yzCug2Y1f1wBiMdVzuw
6r4fgQmygz186aN3Vfxy3ZLVRbMZX0J6kemoMgWNgRJmA9Wm2un685AcO+tO9QLIIzt7i8G3agzO
R4XyjHeQkzARvfWjkWPM2MbHajZ2CQyfiaHk1w1a/TRnMOLfz5xClo+uzTTLapf2Obmx3RQfZs32
u/IvXKnodvlfc8TCnuHQIprpiOzzfGD8sNG7L8US/s3nP4OQTiq5sZDhOEAM4Tsrfoq9p2XayCuu
f/7fVkhnpjW9vrbERka06hiF9316qpGsiEzmzGw+qcV2lQOSsyWTQ3ukOMa2NgHri4i+1FH0DCwn
xfpq9+6+c/LDsJj72u4TJGmGm3Tx/m/rKUcNtkNTF1pgP91rr38YzFPQbiU0N3a5PENHz5AlcCsw
ssbbO9GT2nm+s0Wf2djjMlW1tsuRYXKAaOHe6w6De7T0O2crqbO6N2hAgvdEFoTRu5c73FDnKNIm
UMbqBzM/6vkwZM9ZEO6cdCueW1016MSIfNCmRlh3CRWZTotwc4WjUz8Y9SHL/3W2fOlqZHIGIUKj
s/OahFlnuAHW2MWLW3yftG+ptxvc9+6o+xBqrjuh9aX7bY/khJxBycrR5A3WKEgexf0+miY6Yv3R
+l5aL9extgyTvEQbhoNal6xd1Fg31G6G6ZMF9UMzvujV46D/RSxMo8KvLyU5DCrlaROaoOmF+T1z
5tinYnlkfMrtdatW8l1Ekr+B5J5/6MkVtXeWsAsPTfDBKvYO5cMluZn6fWnflDHePboJ1C3ysDDg
lZM6w5Xu3EWbkC+mkXUXNOnL4CW33vTBCgQmnWlestPIRtfN34TNZ6BSLqoMljYKU0D7sTnm+nNV
j0xyPentl5HBzPn44/ribhw3uQwHO7pOVXHcih76MD2hTVe9yxRnw6qtpZSOHNq81jLkwKjlDyvZ
Vd2dgy7c7N1E4272/HYrst0yS/z72REPsypSJgO8YH50ujdl+UGv319fubUH1PmulA72UGdV7QmI
ZXw/zd+NeeM+XqEeXG57yelObhDayQCAO3Uvy6y807zEr7ToGaUdBqBY93HxVGV0COT21okTQeu1
nS85ksbVazWJgbbN8sXI+4ckC+8dZ77LzPiu8dTdUhUIUdsHa1I3/OW6DyP+ZCYKDVc/ncHZlyto
c+2NDuecKOYuU3+oSXSK8uWoMWAmb5JHOm83shWre4WrDb4rz7lXDHeDBoEpS8SJsxgJUI+HQjOR
fdki765eBGcw0sFmdGXjJTNr2sXDMXfdXTPGTwPSx7nxb+RtdZSvLiO9oKRmYVxQirw8AHbTGQM9
ksQFnRDOTHdef+rQb1MXXy8/pYN//TCsG/cbTrq1TYT7W+TcOW/liwIXxv3UlvulPRpb7+ItuyRH
Qu4vCKcWoD59rxY0Ut11031nPinqnWn++38zSnIitIspZS4q7XP/zTFPBep104MWP3rJ/jrQllGS
KxG81N4sAepQ6XLfJMFHL0Au611ZPEz637gV6jeCA0sgZZnix5wdME8NzDylR38Xxe5tGX1SDWuX
5PPOdiKUjiiwTD/UMHsfeFslXWGF7FREHpqWQ/RB0U65BLbs1uqXEeA4Vm8nxbvHfT4njf04RNHW
YVu7b86xJCNRECxKtcCLTHp6isL9WD73yw0Zm4On+GFkorfm/sUROIcUP+lsXc08rOosxrw2+y93
75X+v6ljTkqAJu+WqPXafhEPZwQo4QBRF7uEavqhmzLEPHZLenQCGmy/6u5DMJdHXd+74ZZK9+pF
dA4n+ZK8dIyqb4GriSkd8zaLdB/FbjekWOY9uOWhyv/tbXvjUKxulzMjZZcSZZ1TGeITKo/udBpK
0oYwGuwtNbE1939uneRRjJLetI4c1a4cv6bqTo3epvNGpCz+xKudT+6dOYoUy1AVu/xelEb60K65
YUq3fDNUwTsiro0rewtCciEFQ3rdsmsIsKrggdN/qNutR+DqQomGEIY+iIZ1aYOTMKpjRjNBPKJH
Sou+tOrkJ1sKcqsH9xfIKxo0SS5mdUy4Qmeevy7dh9iLbmOSudP3VnmfxNqzi+7bde+7unSwxChl
CnVmmdtbQCRwmaNNmmj+2nhvza3WztWNfPb3pU8zqcU8KCLEjm37xvXipyilTh6WyiGY/yavgYKg
S2UeGpVhSN/IjoYY7WNsod6Z+aGj5H7cd3d1tFUbW98Mv4BMKe3ZO1OmpxZAasWjrPr0P207Gy51
feV+g0h+TiXydOIMECuj0zHzXZr8+49xtHE8V92pRR6cYUAOXaqSfyuUtptdA5hZ8HjDLNpFOYPR
rCneLd7kV2l2M/Lku77rViIm1IvoE0LRFILlKwJLYSURfPaSvpADwvDmgFSH35R7xXu5DrT2fBbK
YnSOobZF663kfVKUP+zc9mBrWf3BnPOTki3HgPGZWbPcdOa/VKPfWOSnktl+SKyt8vqanfB0YCqK
jlX+e+n77EUdizGBrGL2db83GE5z0MbU8/u07Bgkoxd7NUIi6rrNK0caAjr0UkrfdB/IBDW96Is5
0Kg9ZUGfIeH6fZxptbyOsaI6oENbFUnfn1q7chZ7WKzWznsKQfZsvs0H+ECgdfcuM47ulJlpUsqk
vCXZ5NxrhAA7fUm+0bgLc8geUj8O0XJO/lywR/wkOK90rdMmKNd5q1lX88nA7sH6YdXv0zDdozvM
qs9+YHsbfnPFBVyASX6tp8qqVjZgUzjBmVGseacjL+Ur0fz9+lKvXAogUajkecYLSj4rRU3GxWsJ
rZp5YAJdFA5+FsfKXpuV23qOrWOTeZqPQMy/3VR+uI694oMusMVWOwvrmLLXo3tE8UpZ7B39Mo6+
rzrjYG4NV1g7J+c2Sqd0TsgPthXVl3Bu3zgEO3VxMqqG0SiIwpY3141aW1BmENDLgogaRAoJLOqW
Rs8mjOpbZujWho5QlmpPLwzusUiBFv/EGSLBZTMkH9Wmzzce3GtLCvXMRTKSxiOUCKUlnRBw7ScF
7t5SNX6yNN1bq2vrfWwxmGpZpn4Db21paQuyhJyDIXSCL/HofBtCM8XamlbGoX/x2rs+uNHCx7jb
OBJroTL9Ir+g5H64pcxNKzbxCeZkBb5mDbu5jD5bnb1L9eBT2je3cBR/zJV+O6t/8TS+wJZuy6K1
SP+S+eI1l7wdGMsdWtqTUja7dMj8anEcf7CUt9c30tqnFMqfKEhoZFDkl4ib1G41ijJ1z/9sdacE
H7U43c/hhgdYuaKhN//G0S8/IdXPdkgMcNxg3D8W+7Kgcal+q6RHVz9cN2kVyjAErxTpM6i5l1CO
0qe9YeFsShQMwzg/oaRVM/mm0W4s897dalJYhRPSGKwhLk4mGQVWlVs/Syu9GsY39WJryMXAkpnz
cn7j5Z62z+LgscqYknfdTnHKpEcJklVkhlDNRk9CZhgYtU4f5UzUU+VPQpoHLV11a4TFqnFnGOLf
z5xnkhZGoI5gTInzvRvS+yCOd0Tb74mMbp2o8Q3F2V83aw3SQYpWDK5ifrvMDhvysXYXwX8ctQ+K
svPCL85y244fcoo7mw/xNT96DiZdDmWvB0wMh3biwGiJhn/MBAlXGJGq8S1TIj8Y72Prj7mqDK3k
BUaVnnQbjQyXS1pF8aAmAlLRluOkdXdLFx/70T5eX8aVNkJwdNHvobKQaIZe4ix9Pbe1uN31kbmY
xvswpkSGogkE670e/qAAw6tfcfdWvtWisbaoqLkKwh3HwZL18hI1gVxecdZVKmWMpz7k8UfVeent
u9B5VxgxlIS/uON/SqnQECJk2KULgua3MGkV1lSL9Pc9XYt9rh8iek8aplVurOtKap2jzuv5f7Dk
yrc7RVBGUtbVTP+J0OHNg6DYwaL62ITxIS7KW72bal+tvCdXDV+ug69dhELxEGoZupyvaquUeIa2
V7mdvGzAk77zuPchGfmeEu6KaoMVsQUmnY1loXkn0QAbjB9eeNK7bJ8ln+r6MDHl/Lpd4k/Jruzc
LimgaJaW7lzBZRu0Fz37hh7HX/x9Cp0wKMmm021weRZCtQvdyuPvt17+XouG73qu7P8GwoN+wSwD
1BQliEptDK+kpISY6D5DOlFlMNl1hDV/L7iQYmqNQx+zfKCDbhgTEl07R+12VuHPLRrAWz0za973
HES6p1GENNxG5HgN72Pt3ObZXl9cmsWMXT495T+uW7T62c8sMi4/C/pHc20VgOmT4mvohpjaxodf
XTOH7mKkbeA4yzxtssixozekbuYQ4hCN0/EuzD5qSftXOPRCcioR5pO/DVM6OC2C3uO60XhSiYMP
KVzqvaa1W3mH1S/kIV2LpyNqk4NhRU3SrLXwP57aHDr7Lon3VvevVaW+Wnwwgnd//omEcAI8bfgA
r7q0vQWx38LhVVPNnzoyOMpWemHtC/0GoLPpcg/M9eLmmQuAPX5zMKJ27qItn72FIZ2ciCJoWyRg
zPbRS54N6w2R7vV1Woujz82Qzk2l9iopdiDG4SFKUCu7rfq92W74yS1DpANjoceu9wYojdEe8zo9
MonZz7tmYzeveX5EGIih4XvyzBQ/4yzqcxTd60bhBMSwI9ePvI8prMjU/lF4/11ftlWDzpDEsp4h
JV4/E9uCVKHLbqOpm9unrN2IuFYTPef2CHvPUGr6neZqZNmGeHm2XMUfa+7NSNvbZvpx0Lp95HV8
uJnClr03l27wizI+ZlnypqmnrR+zFj+c/xjpophNq9XnBJMn13sZaX6Ll/KYIW3klNHdZJo+LuRE
9+w+yv+CNyXENf73u7rSWYt46vWm4JqF8eM0fa/RwBoPCErMzLnW3v+fvqzcVV1EgdvRZ0zq14lu
ixAJywLqVL8lg7KxgVzp3NlaMS+lw2rSyNrouW/2oc+o4uu2rLnc83WTIqFisGs7FmRHa36r6Tt9
eO7ad3r6kM83+daNtYUlnb1sqLVlasU3msaHorf9JmHI+tAehiR6mwweg/2GDfNWkx5C2QhJNN6w
ePnL89HUXTnXgk9Hr05wm81GfmQdPzt5eJswDtlnOoi1S63kfel5d2o9V8c/Xl+ee7z3CGqoastP
6MENIqOEt7QLywh39mMsXY7jzhpP5nCXbN0Ga+YCZ9oUsckuk1a/NDerx8SzmSO8cyPljakRyVsd
qaR41zEpJEUEbo7sw6y2vjpnN9ctXdmuF9CSv8vMpmubDEtz7TGpDln9UgQbECvOGwjYl8bPWWty
VruwqyCeBJMjqZ+Tfq+Yh8Q7BsN9Z2wQEVZtYVwXXRQkAZn5ermMw5xqVuywjIN9o893UfmSjB+u
L9eqLWcQ0sHLFDtMgxiIIj4k/WONIB8iZst0421p/YqFl14gtHD9NkbaE0szelNa8WGQF83ju7n6
OoWQ6L9ft2cl4CW/T7FITHCBQiEdNCctmmhx2HGexfg7Kjjd1gjNtY/yG+FV+TXVY2/SehBU5e0w
PbjtbR7s/9wIdEtQlOAQCQ2Gy++Odoo+LKLaFubqBHkNJVPi33wj1Fn7IGcociLWqXpDrUYi9978
3Jm7XL8vkk/dcrpuy4q3ZT7nL1vk9KcZ5L0SxdiSeAgkIrQ/3WfJUUk+ecabYnm+Drb2bUTHO/ll
Ifwq92e4PS3nyFdA3JkbnWyT3frjUkUHhxa4jdVb22j4cir9IEHEkyJepeepg1sXpZ1x3y7d/axu
VarXlo6CDi9qB+0/9vTlNrDcaMh1hDp3EULYzFxmfm950kkmJaX3bEbfXSO/vb5+a94AOTJBYafl
FvnMS8SO0HdkPhllgAl9waH2deWdlYW+NSt+bG10FW+BSYFFbcBkyDQRAxcHpi7v5umuXZLjrCGJ
vXH9iZWSfc+5XZIjFcwPNxXNTsP0RkXKjRFPfpAc8nzfBh1U8LcKQfj1pVzbiueQkmNtxnSYh46I
GJrVXVp4nzsajA0z2qqxrm0S9gh5cZTw4YJKm2RYeJyECqd4gsWopy+18+LBzXRutfgmiDZC6/V1
/AUmiziXXT6Xjg5YFUY3Y1bQdtnfMPfpNjYLX3GWf3V76n1XUbcaRdZ81ZmVcpt2pCajnQjKd2m5
fl9/nELdX+JHJIk3Ppu2sZ66tCv7gP7bQZg46tW3SDMbX22tXZnOD041HXLV2Cdq9DS5X1Q72Jfu
R0WtTkmr+509PunVh3AyqfIwcY1xS3+xoYSUJOJZZCZecXAMJTMqh7M52eFN2+Kw4+6/emk2/PXq
qST1+VNEVwyPunQBWgsl1lBwobb6oQ3ed8ZTU5yWf8L501+YoyNqpwnJyFfNtaNXD0q94D/TxNzN
PAg9hybErbL4qjVEAYxtFsKEcimAyfV5VJugqHb6zG/ZpUxYChB2ybPyrtO2LoU1IgkMtt940u5Z
ymXBlRFO8azV/Ub9Z4m+lhPzyXvzSCHmcdHmD4H60WmbnZ1tKWevHpIzcMnLpZMyZGk44FDV7N61
3udq8D6NlqPDyv7FxztDkpxbZWgLg4NY1jK9ga4xJ1/7rXaIVWM80WSJLINBf/rlPqymcTDbAmPi
6J/G2LvFMW5pyd9S/Vl1079h5PCkSuPcalJg1JZ+marcTaKX5G+O7hmItCu8zhv0uBFB9vi+Hm+y
9l0S3v7FFzmDkL69UmYhY4SxQ7MwgFlGegRdecM5ri0Wesm86fDFjAmXvkmYp31glICU9QOzFpr6
IdqauLD6dKTwgwMSEn7o611+97hSs9SZVIIe90c/fwgjx2cGAz2Wb3r8xJT4evLezf+iPII6+29U
4UfO8lc8XGaPmS9cbAwN6NSdDQf6+gda2c8YxNMfEijjGGU+SU0hnbOJXzUn/WNq8DqJjfB7P1mw
O7qtnM2K2/t/pF3Zbtw4sP0iAaJ2vkq9uG23d8d2XoRso5XaJUr6+nuYizvppokmJhcz8zIBUl1U
VbFYyzmY6XIIqvIEubecx/HFW72hh38a5Cc2mTfeUhyMatkEbh/a+Y/Lmims4kyYZN3+nBAr5RDG
yutx7pB7hJxrOmXK0ztRSDJv8JmsNpnw5F4xE7Nar1b5VGAbNTV+XtZFkeCc6SIFNt4bZt/gX9DQ
z69Y9t35AypQtN10AT0uo/0K9PKtl+vMT3eE4s9PzM9bLTpxJr4X2o0eRhtYDXhMTYgQv11Kgs90
kzwrCMYEKKzQLQGQAQvA2zzoxoh0ekhuNKKEN5cJ9Mhn+wYT+NghoFBEx9KtyNHONBF/fnJcKahn
arAZwhr8vTfcBsNu7izhT6E7sKjW2IT63ABZCPxKPIvkm2hghLm0R/Rulnpj9zdtpiMkUqUNUOhf
EfIt5PZdIGasUbVIw5GHlNzObgTAFh9AynMRjiRCe9DTiVVHiT9SJcdN6WQMpIbUsnXD3n5k7KOZ
b6d0DpNZ47+aM/Ql/7XnrOhbUcnyACzPl31g6C5ytef+UUb8ghObqI2pbnoqJOBtF/BwTrY837NC
AP8DxHnPq6vLoUJ3epLPZmilzSuDQADoYvFuXR8yXkRjtuH218uS1F71RzXJcXlFWcdMSAKE8zKi
4kTCimgGvFX37pkJSq7bOlU/jJlIhBbMcW687K2rvg5Y85vMr1W+Waxw0kEu6YxCcmPsQWE+2YFe
Nvkyxl+1ZTTduUnpCmknoJTP+PsHmn4zFn4FCLG3oXF3lz+P7ujkps8AYoRpFcbdJA62fnaAWOoT
gDsC2zQ9etWmsq5dHR6W8kIEgioQbl2Mh36uc+Lyjy2EwIAnm4yZBxslGt/44WM0/7J6yq/0r6RP
9c6OZCYbR0haOqwWdXXY9H9j3ycSpCdn7fvjaIpw3gEK1p9+gDUp0UESKa+MExlyrAvaPu9sfCO3
/PDA653coU09lwP25DFzqjkyZWgQgOQ+5qKBNC+FBmJwv8WWLHzJerRJGZJgM/e3Y3bfGPvLH0dp
4ieSpNBg0nwcC0d4bf9kuhvX3NJGFxnUBvBHGyky2ImV1SuHNtxAzjBtDXvYVtaWNEPYkqjuOJhC
gBuN2bcvBfuop4iPGg/T/QIpUACfD+nlAC37+qdn/0Cb8/IpKu+Ok1OUAsVa0jVms9Cw+pLwJ0pA
k/EQjy+zu2E9OBka3RC0xkCo1CZ21yp2KjDkRQnQ2HwziteIJwD/SqNJ167QiZKcy+OdtY5E2CJK
Zob4Xu/Z8j4V164OhlQnSXIxG9sq3O+FJG5gavUmM9KI9KE3/5gDjYMpox8QgTG8CoBIlD7PL/t2
XYDwivXOyAzejAEkEd73wX3odbO5Su86ESN7l5WVfSJqVKv/DbshE7/1Yk1FVWnaJyIk5xqCiYy+
eDzx4Dkd/lmcw2XT1qkguY6btx5weXFSVpWHZpFszHFvx//8/4RI/rM4bcAncU7W5IFRjGF/f28n
7/8vIfIty7ouH/BUxtMM91BubVfDDf1MB8SmOS/55dxNdu70ooBH/NfU+Zol+/IvUKTwwf813kDK
hdsAk5iBSHuw4B2505dsaqOuvi2yW4JVusuHpoxsJ7KE+Z1kxUZmpYXfQlbSfItBy7O25Rczt0Fn
a24HSjdty3auxz4uS1VetidSJb8ZBuKVq3gxJfyr07wagLmeOm9XEoKukheEVVHo6CU1EUFGnazT
KeaBuN+HBvj+aUjjLbClQkM3yaGzD8mffK/qyCxUs5ZDMG8Yf9PiuutESN40dKtj4rqDfdCdPz9V
5XftiLVGhFzkb6vAWMbk92m9lOMD7Z+cTBPY1CIwKi6aichT5cBW2rw1hSMt6xim+VURv2J46LKd
KW8c+48M6WOMnhXPJICMrFxeMzaE2ezsijkOm6b+qBzdALLSrNGPB+oWEINRDjh3prZzMf9k44Lz
sb8AWLGQjrupyzZtc53mB1NXNVaaNLrLDqZCsezhSPdpF68FXXyIy8wPZ7kO2kNaRyw4XD5D5Xc6
kSJFCLcoUYCvFjiOfYt5GXN+Sw2NCGGwnwpP2KMBGyv0wETt+bnxrrQ8lqC4WmKrzLwixbYH2qA1
b/pk7/hzuBZvf6HTiUAp/nSjZRS2AZ3KYLFuPeQlUTy66FOYiw7VRXl8J6IkM1+DpsjndcUQBS0e
1yqNssS/KWfNep7SFE6kSIZuwab7ZIQUr9wHNpCcH5h55+om0xWEEmJA7M+HkiOPB5T3mUIMX5MN
Fg1Lswu99K5ttnP9ZcIednaDRZMsvpn6pyUHyMGO/tWDxhdbSUBAESibkq04gNjknijEo0Juz7fu
8tXThQ2lPZ7IkE7TRqfccVELFY+m1N4w9t0fvg3rlsQ/W2fb6jZJlR/vRJx0qr2RDGYXQyXHeXeX
H8R68eiNtgqhTCR9IJgDAhOlfxl/MFhKt67Et+uXOZra72mssUGlpZ8IkE6NO6mTNT4EdMO+YNeA
ZAK4yWW/VQVYvNGBnihiOhrD5x8fS6NGGiSIePZSV09NOlxTF+Mg65i71wMWS+4SE8QAltPrGENV
nwhjYwFmhzC7+4nM1Zqr2aXVjIDhPfn+I6aTZuum0D1jVSdoA2Xcxua5hf0iyRBA12M0bWoL97I2
MRB+EncF8529v3yKCksQDH/ATMAeb4BW0/kp9sAYNrIAPOkm9kEB1hKbIXDYdFBFwhGloH4mRbo3
Jtr68+hBCpbaH5oGKKhtuQPE/XOPurWHwvVlpRRnB44bG+gTAiMGwNLnSqVDWTrBLJjYx3Rbd/0P
e5gjzzA1dWqlGBtVR/Bcg4xTTv99wCUDHgAs11PevFcT5thJ90B1aBqqcXnUNgWsOIwNNid+xkla
7mcec50U/NNxULnboC3yJ9NL39ciybeZPd6yuLkrcu+txhBgOK3eMU6YHZrD2oZz3NJD0bs6VBnV
97RAnCwGv0AhIgMITJOF/eEW9NBicJLTeg2rwSOhj3w3AoFSGuaeDoBNKVLg/WDFHuct49ils5+A
OpCxaJ53dLyO3Q7/fV1Ai9ro5vJVNVrQ3f2RJSVTTuZNuedA1gJIVpZeVVMe9llkrnfDurHtxwVw
Ap2xvWy0liKunEmVrNYDY3rdzyXgCVgh8FlmPz9apO6/xnGwHIMhs+9J7Lm/Yj4HzS4ZRjBnlp4Z
HxKTTI98KSv0FSzSotE5mwdKpm6K+q5H766xRwIyT4OSH2mfeFueJQgsA+au57C07OYqLrLkNa2c
pdy0xpDusnhyNXVbRbjGLhY8EqOCWLOVB0htUnPDEADIqwtSNft5pAcAEqbOnvvHatJMC6o881SY
lHzzBJZrjBCGjVjLCrnRmb8IFpmfRiMrPy5/N50s6bMtmVHUbQFZdvI0OIeG7OMi+hsRYk4Vk8qO
L9u+1dhYhxjhbqX7z1w9gPJdS2il1ALpnOBhxwa2vL0+0jrPeIcgY7rLvuBmiFYCapm6qSPVGjQG
q8DpDTZTjKfJ9QyrHAtr/H1aWR0ui/M9qX6wsby1sJg3LuXPjvgRcfLIZcXVCs6YpMgeLh8mER9E
voxswXGKm8H1XDmeFqU5kM4WHwzcA1swx7yZ1OA7l2LHoS1zMEm7zrPZBWVomtnN7GbGh5+XT4yM
3hYIKYbm46oC2+nPEWHhJLwztyHZKmLpZKchB/FBsd65Q0SKa0ZfLquuijDQm2CPDJcTqAjORVVY
c0/7ImcRFo+w8DAmcRRXeO+QpYjx6umNQddoVUoESBHYUDEmiOv4XKIZVLywhcTc/jWQLUfXvV2v
PF0PRSdGCtgxaGU5aSCmqO/ifNPExzGHeemwAtTWC8o3tAI93EJUfMuTbzXyssj6tmBRUvj5bmrq
MKf5bb4sL3R8S6vy2JVj1JrZ2+gZu6pcD671fvkTKq0Fk7sCTcMXw27nv2BKejY5Lq6mwQETwxfY
cjjX+y77yXRTNMqAfSJJytlASAluLXEJdoO7ocV7mo5hMZthijdPNvJDE3NNFUiVi8I6wacD6H/c
EJJuRrJMnS0uQCTEc8iKedl0o6MbZFBFOkekLRgXA/bRJ5NcMgcEjxVOsN3kxeuMLVpz3Vz+SsoM
wnFMsfkDZlFTnr/FrKrvtAYSXTMB2tD1vHwZg1233gbA+AMDBPE3vm41WDWMDHqbPzKlQJJkMThO
KGRaoDyqQUeISNZ8m+w7O9611mb17tM2WhDojPfWikrAUNTmZmAHrz7QWpeCKxi+sayKdhSWogUM
k+wqtOrFox2/htc3CQ1d51c8PzZ5aMQht569OFyTLQGTTXfvFjd2vYmx2Npej+O24R9ltq3z3eVP
ojIuTPX+L20KSPak9xSJmdHZpGfROM1TaIoEdWjqXrOEpQpEDiYeQQUP2wK21rl70rlGkl6OLHLN
X2v/3ng+QPACLNL/xXQlLmuAzlIHtUUU/c4FjUXfz67DGSavDxTfe80eAt0StcpTEOwwFgjSUED3
SMG7z4J6xDIOi6rFvfLd9ujX5MogvSZZEycv38dAXcVrCcAoAoLlXBVelHVSUsxi8b6iWbhyYt5P
wLi77syWbexuMB+n0Rqv2TKYXrSwtHq7bBpKPW3xtdAetPHP+Q8Ab1O2eiN+gNEekunDjPdM97lU
wRSbef+KEH9+cnG0jb3gZQcRLUvhArert83WTTKZGH4LAFO4/QuNAEuCZz1OFf+ci7Pbwu6DToib
rMhh9JjO7nbJ1qfLYpRanYiRrt2xxeDC0MLaAcUHfGq/68LKePP6F2ocGu2wr/jbPtnJiTTJTqwk
s1aHQxoe9kP5vgJHKmWvuHvT5m0ItnVthsEvsz0AfzG8rOfv7PeSaOkuNNc+7uoF59mke8u8nrpt
So+VEbF2n5SboC33nXntNV3YOz/iYJs6H2l3iMeHTIfDr4oveHcLNHffxW6u9GHdFpOtboAzMHIx
vX3V1Jss+UJXzWNN5RFI2AAXCXJ5vDskj6C8bBcCHggwfZN9N5Nd0KfbJbY1Zqq8JkH/hi1jC8xS
6JKc22nielPPO3FJLIDQ2TKeuv8YUzcW4RJbebyj2RhvgSU7PJVIWf1oqtArxZuApYPmxlZpDPY2
YOQLgAXU9s5/CcmH0Y+LCabMd9T+WrHQNHSD1ip3OZUhGXCBqbw2XcXlkGxWPyysK6sEaGW9A9qA
9xcDvFioRvULnGriI0pHOwIiFJchFOpWXA+jlYf5mP9F4DyVIWcczJiRjEJGHGC1CNyP5GD16Xef
9X9T/TmVJBkkWg2+kVS47sqXvr7zhvt5PZr5ffZ82dGVX+jk0KQwzQLeYqIbXygunpPeCUvwRzsb
EKytzh5ZtyasKG0OL3o8yJDPf+LD7NzBG0oiFn7cmyDfl9ajp4NKUMULoKn+n4jfDnhy71iL3bW8
FefG31b+0+o3pIuYbg1MlVudSpGikpVZhT1yKDKAEdsa+xAIFpc/jOqoMOGJJWewr5oAEzx3T7do
UHJ0CVIR+9bFuinD0KmuFK7KQ35Xwk1EVxSpJPekM7bPejQf0RRBXXG/Yh2T4c1jNUk4N/uhKjY5
315WSxkAT2VKF4tXFcRDFEQ8T9bQqW6HpMMq7Y3JdnyJ+uQO2BkYmbssVJyVdJkFgiTXdG0TdH7y
HWIMSd5hKh7vBAw/TwKujP3KF3RWu++2Dv3gd0nhXJgL7FxR70M3F3uCUhhyk3Ks/Am7mKOL3jS2
IL1gCpdiO/keGPF+BgD44+57Q5aQJiny5F2xsLCg/9j5emQoEY39lTPfUv95MA9e8JSMFZhIy40P
vB3d1OfncxE/lYIdG9/fBRH6uY2ZGV2aleGnlv0240+EfeDxNpl4o8y/Ln+BT/4C4F3BSIq4bAL2
Qn6C9hTYt33qlWAkBV98uzpDWJSrjvf0k88IKdQVJVdEmE/fGQvvjVdlaE9gz3297uv+daYWSOEq
7/W/qwMqSgtI9jY6SHJNb7KHuKArsgUzTb4xlMtWK4kui/gUmKGLwPFC3R9dKiIPiFSDYZeoeqCg
23ws9vOwAup6DkmShFX2xfW2l6WpTg4VVTzjsMVh+TIygF01S7G6HdpUWffFJcltkHZfaKJD9FOY
ARJ0sZ1rYveKyl1YAmaxjCU1sh/TfvOX/rFHZntZE5UIyyXYwxNB89Mz0Zz5OFO4VJQ2oxcBo3RA
pNHBYH1yHCz4OXBtvEcBkv+pPN1lWDQGRgCLSIkUnL/Y1RAl7pPh2NFqaxrLny40yHJhCsAGcQT9
qeSkWcwmupQOzixAEeEfg2zY+jDOXy4fm0qKB/QbgGe4KF1SYSAn1+bichS/aleUb+bH3P6OTaVj
UwVgUFw1wfhzNRoKAVkc9SjhoihPnItqncRjlQ9RHRCb5/F6stGNuaL1leHcEDea162HYknOP3L/
BkNL/11PPOzRwnPRlAFozLlwOgKntJlYBSDuOkr9vR8c8J4M0dLQCFLZIdiTYICYnMbuspQhBDbo
aukCQRjwisBjfjcnzuNlXdQikO6iH2kB5VTSxarNLnUAXwji2OTQ9Bw7k1Pz47IMlV2IKWK8vfBO
wAbt+XklKdg0QLZaoYn1PUA5y//oQFps/mcSOdgEPokJy4Ol47EniRnzglOvw2k5N3VLj8zxN9i1
13wTRZQ7kyIlu2h3cJtkkNI1WNrPOpAVOD9ZxTT9FuWZ4R0icP1RC5WXT4bMzWk9QUzivWdghyzj
sO032uX9z2tx4tD+lYPL6PzQGm+o3ZxDTln1G6Pdr/NXu75eUytMPVCi0rsa1Yk2KnVQRYqr6Uyu
ZNpWS8tkioVcZ9hiVS2qJhrmZbCdZid07CcTdYL/bIUAESYuZhwA7oOq2bmm1RxnwzyAtwWxC7hk
dZgNPIztL7FuEU/x6c4ECZc7CYMehvKJvUBQb5fs2c9s64D2bn2zdM3XAnDTGr0UJ0nRlsIohetj
cVyeKhgNrIwTG0Gib4ovwDXbDMk4htjDCnOzOtooysWOpZGpUhGkSHgfI7cIPhVUCp8AETkfq8ie
PYCcTeGUbmgFeodWUxlWeBsi/G/sZ3GtyFXObOJdG/gIHajRXwesSkOPoBdg+zqMF5VGSF59kN6D
rQ612/OPRhezmXgBjRa8+zNw8dJHG5Qona05OaVCJ3Ik40hNw/GmbEIsjP19RpLI8tmm6NfdZWNX
XZD0VB/pLp7jFJUqBn3itdoUxQqQxF3vb70larxrcKvPQPZtjU2P5c1xvcns/zrkI95KWHaEhSCR
duW+QQUUYbFNXkUUawTEKLbW4myJVT9dVlORQ52KkRcWYmckpVFCTJLiGRR/5Xb77Jj1ZrDIVd3o
jFEpTVzEooSIJqLUDMnmdjZ4sEIpmIXZ1Dem8z3LfiVTv0nx+rmsmuJiBsozukDoB7mOIxskMXoT
00JQzc6qB4PZt3777bIEpSmeSJBMsTWXLmEUEvx8iqpkClcyPIGhQmOKSkVcFxgJYN9B4i6d2pBV
C5tAvxP1QfJo+vOznenW54Rznj2Xf7/MwdDk4QVKQRNw7rx1hv/NahfGPsdPsZirql98FDucJgye
q2oLrEvfOfq/TADyV2zYXz5HVegAAw9ghUWKY8kY9ZXTt7G7AEQ9D+5z1KIq/iMbt7G5akKHKtDb
grkNagaAxZdcunMZJ1aGkaTc9o+Yit7MtRfGSxFSWu6ngIQZ011lRKkbChAUH5D6oBk6P9kSTIkV
d5wK6JL2m5PMBw8scl/90r5pBvdYjb0XrU764nX+U8ZnHrpFSg6dw83rmLUH1+nsXTO0LEyI/Xr5
1D93F/DRMY2CtFh0oABXfv7T0P9C3REUGVHb9qGb2iH3nNCb0E3hc36w6njnckBLGe0YunkREUzM
uNWxwMbHhLH1qeVh6/7jtrqFtk/1MPwsXOd4/rpwWksu3cD+Y56nSKirwd+gVwrV/ymafl+T12qN
jPrYsM3lk1D5se9ibhOXPwU3umT9jW8M6JyXVURall+1ZulEhZ3Ox9ouvb8RBQWRPVHgJsq+7ARZ
H1cUytXdeqQLmtKz+eL5/PmyRp+HNyHDhxRM8qLD8WnYCA1Pj5kiK11BBeoX6es0ZMd++rXEP23O
D0E6pKE7mhF6uc8km7cu4NE3hmWCW2YkmoRf9UGBUI5zRR/cdeWJ6a5xCc+WGE9NTkK7jwB4mLQ7
0E7EGMlb6MuYagKmyueAwA5WVFydAGOX3zHAqc28LoEFWUkYj999f1c1a5Tp5uOUip3IkV4yQeun
RlAbKNtPr8P8MFUH08W6Fdpj9EiaXcP/IpcDkCOQu0SYRn/l3GEzREkj5ikcNgC2OKrrhsHDviOa
MKlyh1Mx4nhP0m9nGPKegBUUAEMP3K/DAYsWgW4mTBWLEXrwmURgtOTmN/yAMTpm8Ln5Lk6PrAPi
tX9Fzd1QbVMdB7dSoxNh0odKza7uWZnjenPMsG1vrGzfA7Lyss+pkptTjaRIX/RJj0k2aLR0O8Mf
owqLhGl9O2Sv1vQ3Bv5HH5m1ccLyHS8TiErIRxNczcVjZ720Oi5SpRudSJHuB4/yYu5dSKHBgTZv
S3OPWfOJay5/pROhpAE7wBsMq1eStSXllGcMj73ETjZ0/GVaGaqtb34PEAcj2xHbjIJFl4iqDEJA
aVEQ0+BZJEf8LK8t1vkwCGTxW1q2Yd4l20AHD/d7RV5Oq07FSAniQICXY1CIMVAufx0Ld8LMc58N
+XZy/eXZwWZgvAM4deWGGBEZ2aYhdPqGK5lvFkoSLPEFU2lESAlI/RRYxvBlHkkmhpl66mNkuoOp
LSkmnWhX+9/ZstKnyevKBgUHEjzncU4fZw+oPBOL+48Wfwu6sZjceC9bMPEOaZ0Uu8RwpgHNJuBn
hOmAftdjx1FQ2+Bu6gHimrcA4bZss9jxdLarLefc6Xd+X3oArV3tTd/5zUMTtysISvOyK8OxGfzI
n91m12JugSUD9lx7p67KcE7HhoYL+oJ3tBvIGnreXP00QA36vpjFkIWZjxHGEPgkeFXNzoqUum+T
MXLyxvKui8m3N5afmM+8neb8ODqL90BSRuctQBd4svVnq7wH8PG4wdxy4oWpgz00p8QME3ZtzfhL
2tDZP6YMz8Uo57Z/TzrWHdKk83dzPiFoL06Tm3unomB5o0vuv/K8TYZwHKdyT7qh3jEnaKpdToce
3cbM4TeYipy/xWaajxGfjQZUQ1ZTahIGlROempAU87uVr6Dvg3swdM36+G6Mn3zUloLi5XL0+twS
RMaAJpQAJUaZANRU537Y56aTElHHXOb7qr4CaF5u7pb2FaC0YZPfxP7BNq4uy1R64YlI6aKZg6n3
KwOFlw5jyI3VpqiCNI9Js35clqM8Q/Qd0Y/G2Bp8/lw12rfrVJWQM8zdFcfsf93mr7ntPTUj13wu
9TH+kSV3vuelAnGvqDiv3hUJvpvL4+Bk0RJ8c5rtum77AlTpOi4YxSNDjFWjb+Shno79ESlSY8Ij
6TAgjFogPSbtQ82P3fwjSb8tdZS7uwUOm73Az0NstVrNENbWJiveh/L75WP+HMnPf4V1fszYQgri
IcWvmApMOsbP3VJsKnOO4nTDm7c0i7Je8279bECQaLtiKlkAC8t6Vy72WrN0qMBK4EZNa+ycLDjw
WCdGUeOFHDxI0E320NWUG3Mxn7ymXGvchNx7dig4fqe0uxpSeu3ZaBYzq+BRauORN2TdIatBjgVM
7uC/m5b4FZ5AUMZjDSuI5+cbE8wokwI5PWu/ZPRXkS6h3eFUjQ+DfZuWO6wRL6uuVaM84hOhzrlQ
k8Vl0jn4qLO7XuXEex/ScVd3jiYLUPgNlBNdB5TTsXMmVyBM9AjjGmCqgGAHsiC76+gLw83P7gPw
XnRb1h9ZrBsW/hwXhEx0DsWR4h6U3AbMOSMdO5hPz351fQHI8rs4XjBL+OuyYyjP8ESO5BgxpfVS
+tCt66/r8vvAtoQ/XhYhPsN5pnGuimQbHSh0MKYCVYbucTXrcAaA+GUJusOSDCGwet9NKyhRYJoa
UftQZMGjDwxf7NVoRCkDycl5ifM8eYCwJsjRVYEyVXBv+D+N3gvXGeBhcRiTW07isAeczn/XDh4l
pvNBBQJehnOR1G7HmQeo9lqDA8qd+yW7q6ZsZ+twVVSmcCJHXkfjaW8vZgo5KaluQFuzHbxys5aJ
JlboxMiWPZeTM5oQMwJchGLdKGXdpmG6sfPPiykgGEEk8j1wxgrAXUkORryazAxQAW0yvqJvwmNn
ZwGibwnnYrDZEUtXqF8FrXGXmdm0tbul+hpwNt1YvWCA5B3mfy5/SKXmJ7/IOv+Qvt05SKTxi4J4
eq5j8rP3nY1fP1+WorLQU70ldyNVvzZLjPP1+RsdGrDWYQG1fcTYQWquSM7e0T+/LFGpV4CXMkpi
Ir2QJCZNVjSphSJwlgXxLm9N97q2pwJNxlIHEK6KJdiaEjM1mJ1EOnh+hOB3G5JaiBpH+7aL64es
8qLL2ijDPdpSwnpA8gqq83MZaVzkw2qiE9ACiz/psEx/ZZlXw7QDbhuhD5aXhsOo2fNRRTAcH4bh
UfdEkiTJNAwKWoUZ5V93TkKfDFG5LgfmOFuvGjRf63N1AwAsKGSLUTdIk2e6/IK23ZpZFVp7LFyN
zTolIfE+OutY8euqe718mkrFTqRJ5Q2f8WFlDNJS1LsC8I2bAyoPfVjr8HKU/o57ErkmSrTweilM
GmtX9pXQa3FNADUPO5uyTYbJy6E3otwnG768YYo7Wtr5GJf+Ls4XjeWodMUPQP0LY1nCes4Nh7G6
ASUWrqEU79CY/RiDdMMwfW/STPMNP9dzEKhRP0U7EwS6n+by1qCgTSYa7FnfH1EiT/cxC8bNsAAW
lq4Lmuxuar1c/pIqL8cQIME9BInIas+1ayba0MzE+G/igXCrY2UfJS2Pt2NDfl2WpIpgYjwPSAWC
EFNGpzMqMBFQg9XoL9rTu7msvAPPMfFBd9U7wbfaW/p7N0s4BrfQnsRzEHmp5oCVabXv4YBNIKkI
7uxzbd1s8pK58FEMr+LQtjnauc8tDefqq7vcZ8V949x73n5th91l3ZWn7KHqAyJY1I/kGXUS+KOT
cA/JkvHNcEAphFd8lWjeJooSPEEmgdFh1L59LG1K4cbrYma5mCWNfCsNu2Vf1w9z/ugx1H72qXdl
9reWtVszJ+LIM8gHMzU5gOoLB5gucGBPGJGTwx12i4IKU5FiMOl+CvhOTNwOD25wa+cHPmeh73ea
u1cV9dBdAxqUA9eB3uffM8DXJH0Jjefg20rwMHlgGGbvAUTlz5uk14G+KhwUgQDPPhGQ0B2VQoHV
1g12s1ox+h20N+3iBGCJ61LAKjt5trVRZNoPQ9DHGi0VkwG4+tG7weQaUG0xj3WuZp1bY8kY5FbL
bnbuuRtOdMR+8YSHLzhVjtSNxuCfAH00NCg2xP3PQOxivQozothXxWYh3Pdcfgw0FoMPgDpi1jXP
fjjtY5r8vOwhqkB/IsOWp5oW341dr4OMnjqPljWGDMwGs/kjd4tbTCRcoaf+dUiWD9Q3Q2skh6bQ
wY8qjOnsF0jBAWUcpMYBfkENRmAKvLS+vwPazo03zBsXU3ZLluvikfBI6RGFZtlv8ggsBH4acGpL
uxhX4tSR0SSrtzdc3r2PaxILCkA+PKUo3z62puGyneWC5jWMXT9JbkniFFd+U0/2biwd8zqnAdet
CSlSMqD02miKupjfxvP4/JN781TPtSgwuLm7N9Zg12S6KSilCPgSFhAAl/GJumfyWLH4C4IxcLUO
rYWqL6YyLluV4u4mWLQWBJPixfDpjT8uLV1HF68Fxq6sNgGL322XWSFNY82nVElCpU9g0iE2fBow
9eq8LKwEET7LOaq9yaam1279mFh/Iwc5HqArbCJaruffJSgDp8cdgO/CzBti/jDb9qqfEWlzV4fT
onRJBz1xNBwBJ4gqybksy7AbJ/ULAa93F/NX1GNCM70iZQEqlXujfvXGm9G9ZtNr6mmGn1WueCpZ
yi+nyuqytENWYi5Hvz2S6mARI3LtOz99JevVZSNRZQUYtBdTQj6eOp9Il3InTdhi1nXUUOfWqa2n
ZXqhU7NNknrX5EM42PxomsVtYATXPYk/LotX6YopXlAo+KJc/PsrnNQesnFwRxDLiVubflncNLRq
G2zRAQjYzHcY682Q6FCq1BojE/FE3R3bRpJ3G/Nip3ECjefCfZmx6GksZDOToYgKL7n1CMfmChhX
Gzty45/M0a0dqDIV0E7hWYleOSZw5AvFjlPiTwO8pe5vgwa5/CHgPZrMC+a/rwK6DeiexrsSKHQ5
yoC7Qgc+p3oNEg9MrAKtA4mvvBrU0SzuR9ClRzw/EDSiBgwGOMY/KWKDZ1yVy8GJj+A8+u9fGoO7
gGP4PZggj/Rj8jhpU3HBYAc9vy2GjoHEZ2iOlAF6fczu/Dz+NhV00DTxVaEJ2zHAKMDqAqr28r1m
d1WZWUMdOa0NnuIq9D0ku5j8MbHwcVlDRYIEJAi0VoHjizloec01bpzO9Gvsxk3uD5CD7IFptxnw
LqRDd/ABkn9Zmuor4j2BwRaIQgn3d5fixHXGMgbOO8WTAqnP828KawtEJ2axJUG75/3DRM1oGuNd
gjbkZdGKMz2TLIVGowbbDRePmT5+4HEeDRXGlspkZ/s6vFNVFIYoXF6C7RLmKuW4xrJi7YUhPgyr
fe2gF4ub/zY1ko3ddNuCOSFr0l0dPK1eerNyb9+buuqoUlnfQnhCsRJOK0WLas1aK62g7Gp8xQhZ
b/RhMzz16DJfPlRFJMRqCHoNQAG00X6WNB0DNI3hk0hzyXjdBdMWoTryWvLDqIYrg82HMtaRbShG
0gQVFC5U9LLweJLfLE7j+4D9hcwiO7jAe3GvSbLvyiu8PavgKl03zH9zjduK7qz8FWRRIZhzXf9+
/M8ousir8aAAiApubwfMpud37WjTOTUW/I4c1YVi79gvvnsMuhit+Bta6sg5lF/0jzRXWiGY5qXN
0GjHSYOYYDDfUGvYzLMTNrqQpwoIKGbgfFFxExiS52rFpbXwcVzx6DeHCNMVaLaMTxVpblK7eJpp
93jZgpTOguBjYRUMe3RotJzL683ZzPBWrCNCF4zxNaDl2BWjGTrNEUA4QPKNs6e4+pIFALnLXi4L
V+SzqFT9kW2dywaBNzE7NM0xt5hgVjy/JalublV4gPRewNgkZgZR+wCaqVy/ANVXk/4PaeexHDey
rOEnQgS82aLRjt5IFKUNQhIleO/x9PcD7zmjbhDRiNFZaDaMmOwqlMnK/I3pIiUZC+bWBAWgiQNZ
YHC8PJKl+xm014Tlg8o6YVbOh6I1kN3VmmZuVVrZPvB81R7VxHtMTM9yWq2P936T3YaGTnBANNWg
hrbvDSSGnvYZefX62GbJsJLMv19U89GDG303d4HnNwcMJANJQ9jwcUsq+W0s2R1O1oX2Bi/zWhUn
LjsHsPrdCnQ718q92pQbtNUPQfJQmvoh0mrbpXca6sG1a+p7XxaA1K91+JanTlMM9DuoUKlzzkpb
NaE3WKyCtMVMPrxqotfQtYGSoFX8OVTzoxq8SpViy3r3SU7iXRiWdimusT2WFgrLA5VsniMkt7Oj
lA8iBRFtuU2gQNQJVKk/AEYGmV6VK6n6ciTePeY7XfE91Ty5g6nfFXEzPWFDVT6Ykn+o2nirx8b+
8pJcOrHo1NJ516gEQ1s/X5G9qAghRFWcfcCi5NUhiN4CKMXqmlTB4gkygad5DqCd9KFMmQ7QuOoQ
cnRWuK689fH52WliWZNICO3n1hyML1IjSYfEN/KbyqikG1MvpWs1zRHVkyxv7USbjuL5orem8gtA
Vpig8wItJs2yok1WFVVpt8GNm701wm+53hrIJsv7It3Ha/tsaapPI85ym8HPy8qaTDPD9GshbmKZ
uvBw3ylrjf6lu+E0zuyR5yaumFUNcQQ53gkFqDOr3wh9dcRqG6cUf+X4WMouTsPNVlCn+EEfdExk
XL+OJSoA+XMXPImCk7mZnVm7y+tV0qbj/sOHo2lAn39SrppnFmOYhEaqcMdSAgGcmZR9X+6rojKr
LVtGvypruVC2HqDq3YBb9YuYl/KDoFmDclUbSUuvMpf6nR4pGHs0FEq8nToOw6M8ZKKxUUZFiR84
fYp93qWqcQjcqP8eSfALNtrgKVt/9DgGPdOLrqvCqjtHhjRaos/fZv6214TyKhYzYRtMy1ZJZReJ
n0aU3qxarA5y1UWDIyaWEDitH6bGpupd804TihDYoGTmD4qnip8KWYpfNTFBjkuQzJEsvxI9caMG
kgsVMavDY5N0CnnrYKHRBouO32A2d63hKpodi4L3XSqD3KHqWT4rhdLlztAU3bYJa/Eb3AX2uioG
OsygxPP1neYX8pXXYRts13lXx5uk6jR/XyUAAwAxTqoSUqxOvCzxYBUywp513MijbeU9+I6wTwuO
JpTur7rIt9Au9ELzLcORYzM0hvU78nLpmChWsKdKMDhWDBnrClA9Wk81Yn12kTHJtleFQ+jg2Nds
wA/iPNiIavKryIfmVh+trELLMnQbRGUb5DRwZtF+J5Zbf5eCejA3kVeVP5tKSp8znKNcWysG06lN
wfoda0zvk5EZ3h02GmK48YY4gxyhjjcq4sbbtowwUpC49tPOMvdt6so9PPf6mNRNeDV2XXqk0CUf
xZoyeNHnXWDLqY/dbVmxwoQSGOWVpg10x1MtM7ey0Aaeg4Bjihxd696Kci6UhyGVDM+JZFG4TRrW
rj1kcvYqlwMgGBe8oLoph7EonA7btewx70P/Wi8HRd0U+VhA3+mLYrIpyypt20e+twv9rroTtFF6
Vss+GAFBY8puy0omSw+51qb5tumkxrsV6lK56Tu52iokwT8gvRd7BDYAqOasjGTlibF4vE9MD/ps
nKjKnHFcljWrJ8HROERizZX3fnErd1+j4E6J7DQ8KNnvcnQG5UY3VwnwCwcCrxpqPNA+Jx332bma
tbVVVBGZAUzhG3hid5r3FuH+gebLXibc0LU7uuDXRRLYVQwKXs1WDqWFIxDVLLD8IMpQ8573EVJB
HBNfbzJAGpItb/baTdOp7EoR/Yc1K76F051UmH4m/yEVnx9/cV6pyWCQF2RRhSIDJWsXdYkIaqMl
x1RijVKJrmEXhPnKOb8UGNYTLEYIbNoHkQ5JiLVKqgVqWw2A37s80emnHgb3k6sEK6tpaT6pqqBO
KOPfwSl/npTkQ8d5XYCadiuVOlqhZleS2Dexjc4tIkocX40zelKU2mOjd2vyNguZF51MEyAMtR3U
2WfRa2WogrEjuooTdCU2XGTuMQ7WPDAX0gGkAmHpqzwJADPMw1CKNHM/Jx2Q6m2pHbCi4Mb+ZKw9
FZfSe6AS5KvMJBWA+eoc9D5Xci+A78dcvRb0aSnGDdCJNjWYdAxSdY9f4YfRAJK7U13dHrjkvrlt
0xZ27HnRTepJxrVftdbB93R/67q5d+0HnbCV1LilaFHpketEdUdfNNaRC5fL1l+j6CwVpZgtYP7y
BP0F/3u+KKw2SDWxwdI616kW+KPtx+k2Hr/5SmpL/jdINHLsJKq0suyXVsNp2Nlniqo0kcuQsI3W
bfPkkzIM+3jNEnD67bOcBn0VVQd4NUFp5sloHSvV0Iokxy11ak/x7yOvWVFRWAsxLcfT90RWsrE9
QiRJxBd2/Ue5Dv79m2XqUdMUQr90qkCfxygL0WjjCi8pU8yf0kr47rnxDneBldx9yig/zNZJmFlB
oAniUq9NwmCfnsf3GfQEP7gNLTu2tkr7JdH3l3POhZOPYTEkWK06er+zJZAUVA8TrULwfvCdLKvv
w9HY1r16JdeuYyTDym2yGA6hi4ncOnXXZuHCUS/0RiJ/d6m2SmO81QodKgS6Xop/m6/ZJS2ctSo9
6H+izdYFFIxeCAeilcL92FW2LL9V0W2t7Xw6NOnaYbT06SBqQCFkB6P0NFshaoQEp99Nti76L9XY
Wsa+737H4Serc52ieevVtRb70mQiBgHAyQIJR4nqfEmqSk/d3IsK0HZwIzM3t8dY7e0mCjeDbwyb
Rm9+XF4tCwcG1QFyWMjxUz40+3yJ32dWNuk0ZBlQsV6/9zxtL5Md25fjLI2M9FDh3Y4O8geJIXMY
jIC9Bra22rbjNQKjNhQavyQ5XON9Loeil8bpiyjEHFOruKgbjDEAKqN8zUQRONrnAVxf7h6GtXrt
0gLRIZH9J9QcVqsHEXmUBEodGpdc3nV64cijvjHYfbH5Pamcek1+ZSl15YP9CTlbIkGTomTTE9LA
Yq/IP1vkbWKfbFUhegCFamcTxZZu12R1Ie5jy9p0rryCMVpIBibYFLr6FkkHLaXzZUqrsi3DkRmO
sUsNkK+2hPK2FsSjCWT68rpZCzUdCCcXQSy0siJM2kBFXxzMQnMEEte6j6DtrVw5S0cLkHzIFjix
8UVnO0HpB6s0B+CnYZtuXXwKHFnInoW+24ZGsjVjYdv32coVtHTNncacHWeGF+p+GxIzxtk+LRUq
hM+X529pfxtoDqjUIUFXzDeDC65PrQZwi7nmorgYo2kP4M5cEdBdnLs/Ueb7IIWK1o4duOSxsShW
CC9BZN1N8F3BwPjIU/ett2aGtrT1TgY2r/FndS7pYwTgWve/6PGD6f6W+2NQbcf4wU+e9fbX5Xlc
XIcnI5zd4mEdyGIwhfPdW7NHsGw7li+rYv2L6+EkinK+2gONbqIyzWNp0LnoQgrqka+s7N6l8/F0
5qYfcbKlMvo+UmcRBMa1LfcHqXkr1Uct+Klr27+YtEm7DrCcybk/G04TNrUhZUxaS1MgFGtHCQ74
Jlnuy+U4i8vvJM5sRGFlNTSjGZEyLbcm+mnm4qaTwl0UW181V73Ko+hvTouTkLPTwkg7LRxHQiY1
hVHX8f2nakA/kxai9tNv15rci8sPqjJUO4AadLXOv9ngVWYsG9Ph5Al23N7lINHa4FGL1loGi4sD
KMRE6UO8bL6tRrcdZDEhUBV/0ZJbId7BV96k1ragnvQXX+0k1GxLpZTkjF4h1CDciJFsy0mzjeMr
j9pIFN1oa33lxb11Em62GJVA8UWrnKZQLHaR71573Zqf+EdPCpQmKDj8M3uzhZgEVhKozTR7w7dU
fxqwFPd72xyuauT9xx10PcQN4/xQhwes4TZ68LmznvT6YUCyrRI+XZ7fxVTh9NfM1ih4UUTiVX4N
zlhNeU03zzZAjLaVZ+f6tUUKJou7orr20+2qFsZ7x2f+7AECgm8gehjwF2d5iqBjEmVWA9oHpvw1
QsZcLro7oSE3kaL9YGX2mJZOX35LrRjytbvmWrgcn6IMuh/kKQDbz3dMS0+0CwSYHo2kHxWlxcEs
ttPms6i3tpoo6E1C+03c76pevqriyumw1P8DIwvFnz7+JFo3G32mNC0oUkbfdl+6VHdcuXQGc5JC
L15cSz5S5t3mfcTS6LeeFr1Svd26en1TJqvWJEtHx+lPmW0zALWYzNRMRGpBcve3ovWLl5lYeIeV
5TaNaf7FTwPNZrw2E3GiY5GqGaS/0YtiYh6Q21X2SW8bvBz3BdWXkLaBv9ZDWqq2TGYnE0EVdgZK
lecfG1hB1BYW0+0pma3kQEbeFPExkbYhRhBReO8Pd8lfYDDPYk6X0sk1OqrsrKYgZkEhv9jKwaDE
jh4mHcCRoP8KpaJ7ujzDS9fc6SinlOgkoj8GedJKRES4MhSuoxxBhsz2+40i3obxWqV6Oh0+fs7/
zilkifNorlQMoZzzOY00uwqy6pADaTesX5fHtHTf/BnTRyzDWAJensY09M0mcwuyEQzygufEYpjj
WlNz8UjEhg0iGwUs05oDbGJZ0rMGO6SN5mPAM25E8VFTYzs3Ppn6DzC7cTbYgfqaufdNurI/lvfh
P6HnaJuqF7TIHAhdF/2uk3dJ0zgJBmHBX0gqTKZS71gmTp8P3Q2j7CFMyURKshff3ZXDRvZuZbGz
JeUqDh1j3Iyr9siLm/8k5mw3GOMYp1JGTJ3SQWTsYpH6MLX+cCdo1zrypO5WF5xA+n55+SyRIs7G
OtsTQWsKTSwRN03aTWkdy/pO0zncsXu8AdEpCrVDVc/Pdo1su/raHln8pgDKwTRNpk/K7IaV6ASC
PAQfH2fl56YLH4Ou23T+SyysaUst7saTSNMvOdn7dd/GqFsTKXNjJ/d9R4EmnAvp9vJ8Lg2I+jGr
RwF+iorteZhManuAO3AVYwH6gxGGEPs8ztFUVb9FUrPy/F2MBnITLwj+qfM2nFmUiSSIUIUEGaK/
q4AQ9TeJUDyiD7m5PLCl+YM7+E+o2fpUcjlG6IdQvgAlOVJqms/QvZ1c1/aXI70XWOcH52mo2Rwa
Wuq3bUKoLL2u5G+y9aDnd01x4+c/I/xUx2+i9CK5B7n9kkVPyFBZa4auS2fqyQ949yo7WSs0YfWK
ljKpT/aWJFeieTNZTJryQxKsdZ+WrqTTULM8py1ctbJAyG+q0fgd+S9RGtiZ3jq5wMIBkdqq8cr0
Ln5ICpXAI8F+fVBfF0JdiKrW5UOm2hF08ecm952i/QsmB0jbP2FmWZNi+vTQVMKQRV7XmbobCRH0
2gFs34oh2MIcwqtGC1EHCA0vcjaHWLT+53MZVldtY1e1nE5McMLwjIeQqpqjlT1UtrYqV/KJhRcR
Ym7QBE06tBQVp6k+XSdo5PtJ4mcbLQuEJ6VJjE2C8tPKB5uW+2w70DSkEzv54iEqNdsOY6G4WaLw
MEY+RG8cMUAtBEWhbyYVjhhDIKlc4VvLS+NCmZ/KPbaV2J7OxlVkLRXDYoK9wSpQoEDHTYtYLt50
jYYqgXbAF2IbyKodacJRQXfQMLytVgf7egzt0uuoXHWOq3fbUTc+iZlkm2ZMJTVCgyly8tTaRHLk
XD40Fk5CDcM0DsFJUIaKyfmnGHosqPocUGNaVfh5ko2Edhy+JfXj5ThLa02D+so/uC4fbAqNNhWo
YtGP7+u9huuk6x89EIgI56j1wWAf/2/hZqduJpWjaIxTOO9zZvm2ZN2F7b3vfk671l6V9196BiBt
DSwQu1uw43OCbZIXQV+JOjTmzonxmbNqO4wkp5KB+tqVdhyz22yNlrn05Sb5bkAdHEkfuoie3Gi9
H3eQHUqnVuJNGv9Kh0+duMaTWzjU32XC/xtndiAh+Et3QWIbaeahRQBItzVBtaVxE+er6MfppTbf
spysk4mGIvMCmK9Gry9LNSCWIT306oPQI8XW2gjkNXWLtPwOwn2W75BdQtF2b66VWhc/owFqbSK6
Tm3MaSpOzqVEN0I9Gfr3RVqLP6Pim6Ht5BZ5S6yj0DVo9nG/si+WjozTkLOF6tdun1Y6X1Gvys04
Ws+JIqyctosf8GRUs3PQ15Wh01pCCIV/U2iINaJG2pbBrRbFX9pV7cmlAghb/J9ZfBcJPJlFWY+r
3KyZRaPo3kr/3sCtJPa9e2pgV7nSPAueubMoVNbqa/VXMKez6LNLzcqsesgtRutXx6jYFmEPkvFJ
aN5c78X0b7L8WTK3pfIpV1dyyqUXwVnk2UYJBFlOB5PIeFU4QomGT+3faHp4X+rZ5yqPd0P3BPFt
L3itE4XPg/IitWvqeauTP6uFRIo+ZF3O5EfFW+w+gmh0amuThPftuyVDOvIW+1Ktef0unkVoGGNx
AjBeml+1w+CJfaoS1ZectH42qge324XpykJeukMQuP1vlLkK6ARuzASNKJrKnd5wu+5G6SBr3+TK
LrtPl2+QheyBooAIPRhKJgY4s10TGEMK6Z+jyDIh3kR7PX8ZLOG5FFMb+hUeHrIda/5Kh2Ql6Pyp
rsI4+n+me5s5WftZc69DHpS+Rr30xvACW09Xrv/pQJ0duBMcD1oDkh9kgrPdgsKc5QHAI0eSHnNE
puTyOLRrLfiF1XEWZLYxtERP3FohyNg/1LzSYwuJBnIwbeXSXxvMbO0HgimBKJjimD/8sqMW7trm
vzdhAsAIwG96o76zKc/viLTAQRM3CxZhvFHjF/px5rgdNIRG87WPszhvEJe43immfBC0sGRQ1ZlI
qNy9H9tfRfdseM9a/e9fAQzoT5Tphjo5rseIjlIsEEUwKJTGdmFudXdbNF89paCFv7Lglu5YxJwl
aP06d4Q431d0ur1KnsIZyX3p/eiUAp/qF117NMaD1G27BhmClXWxcAFSoDUMyPHgaaiYnI8Q0LGp
xlMyGGs1Nq6o2RjbDLCzeVOowcr4lnawwSkIwJaUDCjheSz8WzPZNSfcKQbEWXS0pM9+9mr2va3V
P0dlW3ICXz6ollYJywPZKhIm4Duzg2oo9NgLOyJqABaF2t0IKhoNo+vIUJT+p1Dz9z09h0groimU
0G2iPjoI8hcFWv6YmWt9jOVR8YSy8KinJzhLxSpPdvPe07LNUJfxWwpb/IeZS8IrSO38uTJkF5/l
LPauAeHHN/E4Gjf6IGPUIEmWf4waI8tss8eBHpHyRGowgfaL1hGVpF3J3xbuJOANsmRNUF/aTbPZ
z7W+r6BHgGmmHUtxVa8etKy1Y6hhSuYj+Pb18idYWsuT9xZMWHJ+1ZqdpZ7e5G1eEc+vCzvKUH35
2pOO6+KDGfwFZQXEFPwRPG5QHZ03NwS1zBplGttYlNKXXvaHrWzktyWCtQ7gtDsMFYIDg1/BdCw9
ow10MyZlDp6KH/arHyvQQ0OQxVqpuy9mKg5PQDmk5zHoZWmjtHH9tdOV6CCrifa70BrrO+zVdlu1
jRLaPT2fo5pW2is73htsvU7MJzOMtGgvZGrXOXrR+v62bPXoi+YLyNfrSuWgoyP99kaFeockedLa
w2bhZsL/hXox/UhqEnM/s9bzsasfsJJGLfYu87KbOFUAwxj//qBDbQTwJX0/NILmoHdIiyY601FO
LdyO4XiI8jO1byv6oXQry37hmOM05fw2JsEK+QPNME39TA0mPlxhQ2jNB9zZqquyp4ja75PMP/I9
Li/8pcyWkFDioNvDY58DikyhLPMCL0dIp7/FaM9Ja0tNYMfJpu2jXWR9zbIXT3kJ0xVRgSWO9mng
Ocaoz5tIrBUCq2hLFkDqK8EJrQfN/S7HrV10EG6urGKPXGxgYWP8UBqvgfd1zO6qNW7BUnf37KfM
bpe+xhin0fkpglBuNGS2Oon+duJo4vfQqDZKeZCTG290IIp7CJaAjU3/Qm8SuWzMNIH8g+qaU6oN
xYV9pQCQdhHKCLV739dtMVs55ZayBG5Rtgw01klqc3asykYtJ64+Ib0pknW7WP7uJntzWsjlLhyu
SvyHdGNVVnrqLM6y4UkCEi9KaGTgUqdtfJIKuTk/pYsmxHT2VVZvZSt2NP0xlx9luXf8/qpStwAH
Lq/rhQvkLOZ0EZ7EVA3kzlUT3KYA52aMYfwP36dOgRbHUMiA8AO6uRxxcRWdDnN2t/ZD5/WGOoUs
t2K2y9R9Mu4npIRkHHKptoP8aHm3VIPrAh+Rx9x6ufwDloc8iSywgngyzz4uD4w8bmOokKJ4m2dO
VT+ZNd3zcQtiJOXIvhxt6V3ODP8Tbv6oioIiyl2JrxqK/kaRD5l1N7THptgICc7AEPpc/SUXDzSc
E/2tL9W1+Mur6k/82abN0F2AuM5wvfGIrZAafMnh2ImbIfjsK4ceV2YvXIm5dN+cDnmWJXQBd4M8
zbAsP/rtL3G8U5vfl6d16QY4DTFLqvO2jcdeZFZ92PkZKCpR2mmAIKzkgI9WOX3ZlRtgIfXBkhhy
NCQglBznCDGhk6xuVADFj9YV3EWxNW2r/BG4e2P1my2ForaKQhEgY+WDA5lVJqo7eF2+6YVvWepo
I1iqaKvAluvHNeDbQqYLfX1Ss4a3gwLHbHmotWaiNd1Dm0joy6c3vMe3YfizLQ6XP9jSmYrSOPUT
zjYeJ/MkRGpF3UW2gHus0TBATg0Vqpgaq6jVVzUWaEMlcqP0lpje6IIJZzcJmy52Cq9PVholi9N7
8kumA+LkzENvVxVbRcSo3O8fq/FnFrzWIAOGiN7ouHZpLs6vhYIYOmwqovaz+TU1xSuRbQAZNGKx
4hqC6qBD/ZpZxqsQAxi6PMsL0UiLUP6Akocs0FzaSgwQsjGzsEASMvli5nV7kAOzhA+dR4+tO5TH
y+EWNjpIeAMKIIep9sH5yffawCwseBtiOJp2U0SguSQZs8ZaXVOfXBoZzTo85jVkELAOPf9oAe6r
FsZCxUZS8r1fptu0bY99YBzqplpJuaaSw+weBtIA2YBXOz5583ZK03U0HStCmWF9SIx+7xtr0nxL
EwclhMYnG0/6oNTi+oJY6Ao+tWHNMxljkze8rbBSGY1fl7/Q0rZDMQLfUw4UqAvzVKag6JbnZVeA
fQH5LDbXACq2Vusec9HYi3V5F8kF/pr5TnLNt5XY09qeT6SB1CyJPybH1F3Ovxldmyb0jbHYyO6w
rd1xm9UxgmPtTi/K2073uecrOxEQOku0fTr44Uo1ZGGjTx+R4hVwUFT8Zjd92aQ11Hqx2OSdDi+k
H5AO6No72jz+Vg2FxBaNRtpeHvTSlz2JOb/ukclgUbZSwcWEvZLxTeQxlMYIRV8Os7QdJpVbeVLr
gF00O8MSKHyC4coTY8rai13/s5C0gzaWB12RdpdDLT19cKrhMjI5v8hk5luvtGJ11CjHZZ28SYFT
qq3qeKA7ofY7kQi0tSmcpH2JyCra1tv/j+FnQzV70GJeQfiq6Y0titQQOoJu1+Uq2JJAGDYc5ve9
Jwx2EXo/DC28cc3yx8qPWMii4BUq2EqCjqAyPzvGITOOwBS0YgPn40HHgZraSr+z3OK7NMhXoavs
G8DbjW95NsfHSpK+9LEhEkwCKGD4YNee76PULAeztIxiw7votqv6J/RSnwRPfC1G6+vlgS4t35NQ
78fJyd04DLkJlsUkVJ3DqR7S5D5sdX+jl+paLXbpmDVpcwIAYF7RPjsflTzUpgK+n8uDgihPuq+d
qv28PJr3QsD8BLLAQxhAVidb39lnS1A2HIdIzidPtUJ1xOJ6HN6a6BDHip1Wr36tX+ve5yE/uv1z
Ib2FVr4p4lsh3yXjwUj36gAYc5t7e/y1OmXl8vz4VTH25klHycREfXwuA1n1mqdmLYxvCfYc/lxN
4m0G+WdoPV2ehMU4eFLiAj+JTs5tV3qrVVp6gmj64Mmu0ZQIO5pXqOmt2gwsRmJIcMneHYBn570v
5KXbBTj9wVvHxvAJlZ7Bve+T75cH9HHhQBV6r3BPwAMEgM4XjtXjomm61JnqLtYxhcZAzHXdNSr7
0mDYCRTT30Vt5/lq1QhaVfq8MNq8j69JS4XbrJTh+IJz9IauWumDfNx4UxWXFhsk0am6Olupkot+
yehScigNl/yp2WuNsdGzNSWppblDRXvS/VTgpc5py+imKFGc8vjujUPivsnx6+VvMx3G5xuOYUAs
Zyywdchuz78N1qftoCcQlRMNiUbbTRCC8K+RNbND9ag2vy5HWx7Nn2jT309OK0lyAyWOiBZ02nYU
EW+NDedyiOls/TAg5C0sSdXoq8x3aWEpgzdmvI/ERrkTYnMrZV+t/smQX+SxQb6k4QlYrOmoXQ76
AYOuxGahazUPwE44VM3O1/YDMkN9sg90wCiUHfM1ltDC8psscrnbUIym3j79opOZNHs/tNpeofZU
Fdgt7IRRdKJV16mFKIC9oIfo6sRasGaL3O27bPAa0t5YSxw96yHzCtQlwo08hF+GUP/UZi+aEDuR
+wjD5Sce99eQRUpLcQp0uC5/WEn++GXPfsz095MhVx1VcXfKwS3rUcArLq/RPA6ciCvQrs0vaZNd
t0A4rFHYxt1t3w8rx9jCZPAgpJ7M5QdTcM7UkXukl8OsL5ANND/xbvMQ1m+rTVTFaxncxzxYVul1
0sZFOBt57tm0Z7kUBLTlyk02YI7X4ppq56P4UBjeT01v7qMiMlaQBAsbE4glygFAnOnfzFsBWo2p
plzWJQt4vAG5dl2nxfby91uYPvQJAGvDs2Jfzh82XaAFZijLqBxmn/LhKU73w7/HlUxyi+wKJItQ
Zp3v/VEzo8KNtHKDGIHTI2CCwC7SyN6/95clDl3wCeOG5uR8toImbr0uJk6Bmjhq5q5yKIKjKewu
z9jCjTY9A3Wul0lKcN41KVMepNAcy40n3Ojpk1wcRqwS1/geS9+FnY0vokjShWLu+bayUNDrC0Mt
2dsNBD/z0NTWLujUf13pYM5YyhNYDnqoMbtoIk9N6AgyZ8mIvcaj4RY2PF6TGtlfTNpJnNkVMyTo
cmc+cdxE2fmTC4Ghf0YiLLWzYaXusHDqnw1pmtmTAymINCU0G0INyAroWNV2muVkBYrZUvtS6j/j
EpPrNYGjhfr0+UROq+YkqlCnytiWRB1B/aC2Z8m/BgnBMg6izDbUI4p5PJLrWgZJf0So7PL0LhwU
AAcwgQPkObXXZkdTaVVlGqZuST8l3IDTASH97z8gREyDfiR3jvTB8DihrqH3U8MqxRhlABZnfA3j
52BcyROWBkLKAx9GMXksz7UhWjlq8iwNqk1Q1BCBNh1p3OWpWthYJG5/IszewfhDjIgBEiG3jloV
20IF2O1vRsGRylE0OZyKs8VQKLnSoZRabeIWs2HaXNKarebCXcR5/SfC7HgQ+kbsi5wInfUQxFsh
RRUPtLJrp8pKo2kpEswXCpTIv4Ogm77YycJW+p5ljcjmZkiuy5r6E0nEWxY4tXu4/GHWAs0+TN0k
flBmBLJYYZ2EnSbPWfpKoBTW2p8LJBtY1rJBCUKd7j5tFosGPqLEXVHht9dh5PZaZHe6gFrhT21w
0Hiuu5+q+nOs7nitK1ppAwFvzJV1uLTST36CPpVKTua1SMpGHAZ+wgjOvNUf1WylPr9wT6GZQG9f
J3WY0NDnAQQxSyPMoqtNLcl2R9pSurYslTZs/MsfbuHAPQ00b62bwlA1kclIxAHIN2r212pwNb2O
eRlr6k7xV8oRa/Hk84FlmSC1nk68JjykuVOqpGC7RNtIgp0nv421xbJ0YJzM4/yKNDXwUlrNPI5Y
PIiQzn949cPlGVwLMf39ZC1UtVKp2K7zqVDj7l8S6S5eQ14sr4YJ0E11S+INdh6iK8IoSANGMWEN
ipvG2/rKvl8zI1pc1Cp9MIg6QKnmZgp0oAxhbBhIH4ogpxPbWmvELkRAKwwNC7JikCtz9FoUlW5c
yEOx0UnAbUA6DlLi1UpWNG3/2WuV1hpkW/R8uPTmbwrViMY6tNQCG7vSEfR9Gb3SVhhxRcybe38N
Ibo0JKpKPCpMugsfcEVFrOpj6VPB02NxfNbr4vPgW+W/L4xQhvkTZHbiQb1IsaSi+NkFpY17wlWt
q1wY+uHySl6YuQlyIU0dmalVMjt0itCVwhSb6Q1EN39XtAZgGxwJ7TTN7ovSMp9ctSg+BXGhrQRe
OBQoyuF/w+OMF5o220J167uNCeRiE4hHz9w21kOp76Xwtoi+VTWKII+Xx7lwWZ2Fm93wqsfwDXWi
2Q36thG3kZBvw6Ik23PwDVlZjgsLBNcOyGg68FcKC7OxeaqVN4nVklsWxzaJNjGoksvDWTgdziLM
hmPEsYZLWc9wcgAkabSpwic1uc2q3rkcaGneTocy/f3kpPM7BFCxPydRFR+rLrNTD4P54lrKUGSG
zXc52NqoZms+1zHqzcSu3DSjUNwnftRvG6HwHvPRehTTWl4Z28IpzgabukgYnk0n4PnYBszm8kEj
XGs9psmxDN6sdmUlLE3fJLin0i5GhGAO5myLqE8GeSw3Ff62mt01hy4Ca/Tc/nuWBgyNk0Czsbiy
C6gzIpAZHrCHCcUHo3XUxhn8J79dSVSWlvefWGTM5/NmNm0IEJFYdf8cdFfmX5Q4aDghI8WtN7H7
ZvnC4Pl9rzcKR4NX0qv8EsKBF4WVUs1Cew+OCQ47bFFqNR+k0rraL0ZSdraQ57i9E1eJ4+l2Jb7I
9Wsdb83+BhTWaP2+vMSX1txJ1HnulaBhJlfT2MzsLY+1L3Ipb80qff3fosyel10WW3nSMTbSyH0E
RSKJsyvFXNNDXLo8oBNPjSbaTHTbzxeCa6WIC6kMxhB/Z/GhS57GLLLb0h47JvLH5TG95yKzSx7Y
659oszNP9lW8ygKi0R7Wv5lhHx11a1Qlau7uCA5fURAhH8uHWvK0jZZW2Y0BdPMIAKDaikIcbLAr
r45+mOhOV9bmto7yt8s/cfHjApt8LydPTjTn86EEsVp3ls4vTB666C6GTiw+/UUI5I3w99AoMs1D
tGbsmVHCJGgjxsRtBP++yu3EdVfSj/e8bD7bk4wb5p/kB1TnzscSZEo6JPrAHRbJ27b+0vA+aHzZ
CUNr1xU/ZcOyi7bZ9DnQFLG9rZVBtbti3FXN19F8iP3yKEjqFcWHe010ndxac4FdOoROf59y/vs6
35ALN4R3m0VfavU2WQNuLa3t0///FP/k4svUUI1UlUNO5hBSkuNYt47hX4Xhg9sCt1upgS2tnNNo
s52EIYMQyuAYoGh9G8qpOPCirQFAl27X0xiz/aM35tgVOTOGylsYfVJ46UWOPKws0AXkjUwjFHj6
JD9JA3r2YTyU9vskZiij/NJ5BrzMYwm8NTOOaG/o1ZVKTbRYe5Atje006OxrVf9H2pc0S4ozQf4i
zACxXklyey/fvlX1BauVTQixSYJfP07PTFemCkus6utDX15ZBpJCUijCwz0kTZC48FYp3mj56lK8
lu7+om8PQ0PIOvNII+zXQW25P4gKpP2wwstt3lTocxPvE/tzIcxLM9r9F1RBYpYNFgpSUlMdhyNE
YKYJPFtjBEXKyCEr9/nykp2NS1sydM120vzXM8Ye6pBAugBNglfBqSJFLGfpEQra7xpQ6bBZ44tY
8vzzOdVWzs6AbCcm5jQxn/LhcznsW3Vz/cxcCsLOTWiby7D9ejJLC/GEos8isKMR6vWd37626JdA
ZWAlAbd0MgH6PFf7QPDxG46umQw37xKY86jxYyzkVwaJkusjWpw0gvcaCDbQ/atjG2SaCKis4H7P
m+AjB5ueVXt3QeaumFlKkqN175cdzRMtNPE1LYWdrMrfuuYtH8KjN1JQLIwbMn6oydjbYnjpcrlN
5SwQmG+Ckb5dH+zSS/H8IzTvdPzKyqU5X3kjeRiSDMpW3bagzsnw0hsUSbYu9CxqmL9udm2ONccU
pe2C8Rtmy5ZEyPhE3AIMyztet7I2OM03SV73QHjCSks3AYah3gh02gkAJF9oeZugDHzd3uJBebai
2iVg1l7ZZP5sz9lmSQyIEws/0Or1F1bQcgXXnKlmdAlmRjMTmul4NTJyMtXeTWM53BFrJcpdDOHR
XwqcJcp6yJpq8Vae+uhJnAeT1++tY0f5TfvT92LffgDRgU9jJb6Mayqyi4fJmc05bjiLC9K+I/7I
YRM6TWXxU7lDJMePsLjvV3kOl0IQqD0DZYyeQ2AxtOGB2ttHOhi7zw3uWnY3ZHet89DzdzI9AYn4
5yt2bksb1mAb0zjUsOXQLMq8LU9iB4pchlzx97UxzfvhbPpAspTXHkSpNtlAt7UKILL0Pfds0Bb0
6LMnG0Qp2/9pZDoyFWIpQ9Om8yzyhzr94Yu3HLw/obkygUt+Mdf9gQMDrT4u08uBQW7XlIaPeqLr
g+eT3nvyZgIDa9Lf2nx/fURLJ9O5KW2tlENVPXgwBYWopP5i+kc3/fG/mdCWidVAmeL1jEjHAhtM
/mjwb436czDvDMr4b8r0t3DYOWWVWLPP5YOzLUwwxFod9AFylC4frDAxN9cHteh7ABogc4ZmXmQw
LpfI63kAJNv8PFP2+4Re183kqbiV461JGRoxyAd6PFdsLp23YOdAuIhS3Jxhv7QZOpmVthKF3qoG
D918ovfQdoip83J9bMt2AN8nqP0Bi6aNLQX3koMGiXYTMnmEWHsBHc/QSDd8XHG++Yf0dyHAm4iA
0agzo8MuBwREQ9F1EyaxEV86DoAgQcv1XpVbECIRtrXWxHoX99WZPe3CqjhLpa1gz54OtYyIHaf9
Z9+6Y/yP0caoTlggfJila33ozVwOzK4Mi/Z50W1qC8HhVvZ3CUTB7OOfrhOsgDfARmiI7LCOSaqc
0rXHiUL3vEAT2gko3FbFxtpT7/dJA+4JKf1Z3B5pfV3mw3bCAv33DurZbQw5Ywh/VRysmI98rY/y
96Po0pC2OjJIMyBiCOpH5Buoyiu8kbuv12dsyQRg0g4ytMhv/ta3aAWA2hsi6ODSp8766Ylv9Rp/
z4oJvbtWhUPZ2xNM2OOxcI/E3ENp9/oo5mjxctvMCzGj6JFMASJ7XrGze48bzWj2VoBUWQ6Zjh6l
+bReSdksjeLchHYtpKQw1QTEPMBnIM/i6QHULNtmYH/8msJIiGkiMQQCDOs3qCuhfV/3ONFq6X4p
swrBMZqF7gAWepayD3bMtVc84PcjBxYdAtAzCokOWuku584ZwSkO5knEDAAa0PR+Cr29EOjuOmYZ
ifo2qtaqRb+fphcWiZbhThrQiQ9ivmHR3V43W9Xk/0CB8TR5Yq3B6/dLCabAAgi6DSQOkaS/HJw9
BGWezJcSyFtuy7R/9iok9YzGe1UyeR5MEdfe+HbdGRea6y+Naq7SmQ24WE3cFn46PQoOeoYq+BYU
0yb0/xl9H7KV+W5sAwqwl/Hk1d09BFT2pv9m0iQOHXHDXH/Hy3Tl1bDowGdToa1zAxhRklT4Kquf
dsnQ3itAgeusWRn94ozjbEQqmeBW1lvqnCAfhkBhn1TqH693IgdCDtDfBJnHpA6db0TXJ3vpLMYj
ZU6Po8P9N8rr3gQpYhFgVLT63BO2C6zmqZp+MkFu0fm+Em4sju3MmH3pTU3opT6KuMimdBCxYeWh
7I5mCNGU264/WsEaV8niip2ZI5fm2rTN3bbFVE5JEkkB7RzX3Kh8rVazNirtKT4YnmmIBHtE9WFk
kC9ZHhvmF6v4EMGtb3y/vl6Le/9sTPOYz05qAYH6MEd2CH0jdqRyO27676liR4p83/9mSbs8O4O1
uTmHUh77WZcoddpR2b2y4M8BMdjtOFkATkUnDFS5LkeE5kjHL6wQIRtxIuRu73tFo6wrD9eHs3jF
nZnRVgmNnYiqOC4G3pdmnNS5dQDnAdlet7LsC78Goy0Pyx2zCwYMxutOaNzbEf+TkEfe7z1j0wSf
rxtb9gUQ1gM0BMVmU4veXcWmMDHg3+BX3hgDohuvi0jjRxn7c1pgLBK4q4K54DLHhpeL1HjKIomH
2bNzsNJ6z6T58JUBkqfnklkbi6/43tKphPc+OhvRcwNYnT6NZEJVL0O0y1o3Ktv7FlIdNX8axad2
jaJxaRKBiCZo4UNb0W8q7swZxqBgCHnrFM2aok3tB9su8j3j7iNItPrX62u25IZzQRIkVuD9B379
ciJn2IxT9enMy1JsKzu9H1O1u25iYfKAZ8JgACGG1Ja+VrWbtsFUAJIaGk+5uCsIODx47CF7EeQr
7r6Q45p7zPFoQO8IatX6e6utcZPVHAuVFeBfnb6F3IihvxjxfNzlyGL4BIzFphyRA5uembsGEMPj
EfOlRa5ovUR7Fro2wCSsFz2KOqhGtywBvbRR7HeLIvvsp2O5tXppTlCdK8tXlhhya5K0Pho5qb71
deBtBHigXwQPstekRxCRjqjClszod0GRu3j6BMZJklbcD70l0WLg1vAITsrmG1r4u08lVWTjdhb/
BEx/kG2UxQ1w39Tqq2kY7nPXBP59S8MEjJRVdgC8UP3IB68i9ypxwHHsz3EanUzvp6f6uosJzewj
n5SxlelEj5OZ+RUYOktQPTplVpxcjpxUhLqVa0au6O0xHtXo+UAdOExGpVeH9h686A46u6bKybaF
xSHs2pl+B5itzOSWQmdm6yeJ+CkGFXZR5hdZvgmLISSbBCIpx9Ei6rawjOrU0Uq+BuXE3zujeUP/
9iNMiYOqmQ+gtjlNIur9ENyQmV3NWlM22eVC0n8Gvw82k8Xp84Bk9yHtQgttDDZ4I5lC+h+Agrzl
W8crpQD01/T2jkvJ1ivM4mhRZm+phVetB8nJG2waAzwCbXc0WtHcuEIExxEwDIG8lcq2vTCG/luZ
DFZ6AwY/CpxmxQNI13t5vW2c1ic3MlM2OhAw5RF2AsjvBmaioYe2EClBJZi/OG1eIHgtcVFDVP29
4i04dYww3CmRACLQ+N4QBU5n/qPGAoxCA4Q4vNgJUyADrSIpdugBR+dmw0X6MkxdH7xQqoZxI9Be
88FkXx24A/7sjTdV5Q5sTON3008BrGnR9L+tjFK8QXIotGOLJV69nxoHNu3WzT4gm9gEN07ahK+I
vKvDCBoFO4mqJiF3E1jEwghsYmjeYNbQn5TNfXaDUo7jQM3HNresMbM6qkOUGiPCoBEf1Sz00cKa
c46NKGuxGxhz3vMqLRNIajF2Y1SmeeBJ2R4UWtU3QTtxHO+UO3g2lbbPojJNXl1BrFiA1+VuIL3a
obRt33QZaw6J0YcnImluw3ZaQszD7NNDT2XxDDrm6QjUOtLek8qtbZ2A0dxRUxq1PBRgonJdmcac
+uIIKXmoA6hcWXEzEesnyQW4bzqRI5IStkoiL1XJiRgGfTH9Wv4IpyHfjuFUPo2y7g9AY1s/wNnG
ZaSKYLotWZHEVeqSp6azjE1egVUiIhjzzm1ECRipkbb/gMA6tyO/4ulnuyiQD+U5D+Rjwlh1A0So
gRyp2dMnR3bhS2836WMFvMFnOXajvzNLEu4naSfsMPlGd8os6uOud/N0W/Wl9yQ4hfC1DAxqnXqT
8mcX3Ry3tuEVP2sXcWIkpxCpZMfp5DZI2RBGXhkI+dJLRjdF0fQ33uSPsVtVxbZEx9C4dmYv3HgQ
gwIDw0yYBtFkLeCSoV+5QVfhbMC+iI0J1Naq2ox+GAPQAemg4s1tfjjQLI0ynJ5DVN58HdM6ZvWd
a6qv1++qhX4/vNLPPkYLyzrT5F1aztcvTUFh8FqxKi78f5Qi8TSkP+vmW5O6pyxB5NmDhapbe+Au
3mDnH6CFGhTi7AFTc8pLFjcFG+KhYTHrbEBOHUgaWQfH6bcezeIKJQHQ9XysTMB84esXGMaPbMXM
YQxGxcuAwDCaAmgVXGBe+7XMnDjrsh1h3T8D/aghshK1ot72Xp3GlGdRyNVKPLLoDEha+Ih+8QTU
c3GAnkGQywfEGkDhBzcZvmKr3Ah2w1D1WBnpnJb4baRnpuZPOXu61AZUD/oBmHGDN3Eebs2i2dZo
yIFm7CjevXyvspvBXgn7FwJydM7OD2kw8ED5QZve0qROgpQwIkncg+4k3yGYd5gmEzxRzN/wtnw2
1lpIl+IvtLeAYAWt3KDE00K8LDWMiQ4wmXf5RkKWObUzkPMdE7rp19RVFsJJC9pRyEBaeMAQnZ1e
sKxzOBkRf5FvfSojf633aMk/zg3M83u2aDgG7aYOYGDomxw9ik51z2TyiULyHg9D2sTXnWTebbqP
EPTbgUDy3yy3tlxAduAKB3hsw8RLK9+z4iP1VjKEi1P2y4TeKZONxsgNCROKqNhTXdy1+/9pEHqM
z5LJkZ4NC0P7NRCHwX/7izoHNCVmkQ7UBFDq0NlfCFAcY1laeEbkGYA+kBSpmy4yLOsTs/lJZP3T
lEFlupFrVbGl/URm9jFoCaKDS2/wLQlF/7dpdxvRWSAS+GpWW8RsRjZtO/qqzBUY7JL3od8thGwY
CMrg4ZfeB0m7oSPzVVVar029pdNXw79VayfTkhWI3lhg58J+Rbrh0sqQ4a1pEqxXwR46NHomKmoI
rvQ/RzcQwIZ/2dH2ksvDXualidGAB9qs/UM30VONwJEyc6VctOTkUIoPEP3MO0kvJiqjhSRshmXC
9X+iwXQC38rhz70cTI24N+aXOt6yl7M2CtPB1Y0qjjH4KVrOmB83Kk82zEbx6C9Mza6OVDTYdvRD
XIZtSakfzkFCF+XqhrEfEK+6bmNxxtCwPuvwoYXdnf9+dtCNFh2asDAwHPVYmm6U2Cs4tqWjzTsz
oM1XmqW56Mek26SoJKOnKnIaGdE1iYIFIk9sFrSKAmaM/6F8fTkOL8+brC69uZ3NbA4dK5G0cftx
jI2sMI5ZLftTMTVIiHLiVtYmDZziZWrM7q2WUFJJKksdajKxO96CNX8l9Fya4/Nv0zZAPwUtGAbh
Mi0TQK6qY23I3fVlXEALzuOH0tJMXoQKvnaDNGaRExmA+LacHDwQyYvVfJZ2dighyccZSk/VD87N
J+FmK6Hs8uD+M6xLnAAOHXT5iIlPCmsn/WzHrDW5sfnb9dvxbGw60Xc/1ZnFPRe9g8x877l9SJNu
P/nZhvtOGpVNCupl77Hjzufrk7rkuud2tRcDJS2U1UwMrTIeG/q1MW58/nbdxNIZDOTqrE4L2Vao
c126LSQUVOAnWDY0Qfl4ZLoPHoAj5qfrVhbX6MyK5oADCDfKeoQVmX8P+HFYw74s/j5uZRy9M77y
38fG2SEyeQwnZY09Lux3Q55Kc8W7FxfCAysoquZobdJz5S0gPL6yUQoeWqjcGSoamycxmSvZ12Ur
vg8SWly7eH1croWUGc4HiVGM3XMtt8342JYrF/uiCaQLcXUg2AN396WJ1Ap60Uucts34b/hyD7A8
KLC6v/GqMzPaegdThd/1MZKmOLpOiU6Eg+O9m9VKbXvRec/MaBMWUhPZjCoFdmY8VPxU+sfBgJzP
5rrzzh/72+7/ZcXRyr4yzNlEU1ix/c1UnMz2H/AqhdYxUFtrjSB5cUSA9eE/KNoASnO5PqCk9BTp
8n5TWKd8QsNKUR6L9jv6ElfgyIsJACjx/X9L+qhcJIoCHNoY1bgZ+C7wbl3+YY0fGTuWrEaYdOyL
pwrKzelaeXBxPs8sz6nls80qkGpIe1ainTMDWuC56k9keFfDfVWcVPPnADxcS6Dfmmk/AcDTdy5F
g6fHgJkEoPWhhVyy+djKyIAW99odu7iz5jh25iNAOmH++9moEFQUVZFg5XIwlXeOFcnwq8iO111x
8Zw7MzK7z5mR0mv7ISywaIabRJZ6Rs7ouoF5/+u+PpebwCRjzmA47Q1dclGBHxtrM+Ht3I/ZZkrp
Xa3CTcq7PfPblTfhkrufm9NcIe0JwHcc5oYiiaiT7ob2X77BNeTx2rC0xTGDtoeyJeyEwZcqu0EL
1kiRlD0Mxe76/C15wfmAtAUKB+nKvochFxViMKHV2d6Wa4ziC7wXBKRCcyP4nHf+HeHcVQM4oefj
lW1TA+oq9DalH61zBKfhUNya2bPhRGBpy51TYb+WbJNkK0H10oSef4F2wJsJOq1kjy/oqwc6viCz
GSHHjmRQFBb5X1yLqDNgY6ElEzkXLQryzbKaAoXzNx8fbON7U+3IWjpnadnOTcz77mxfGW0nbGM2
MdbWEysg0Oslux5Uete9YzHpeW5H88MSAjh8YLDTh/uQfhmMLRo90/oncdEqx+Js3FThg1rT5V44
cOEmxIa4GEg2f5OJmKArioAAVq22iSzrqxhANAwqQutFJagQDit7YGFTX5jTNrWoc0pR00KOJG0f
G8Zipy92AkBQRFArE7pwHl6Y0lxjQkgWSG8OZ0S1bfvyJu287fU1WxuN5hqtMHwy9jAhqofJ+hit
l2B6YX8Rl2Eg4PMOIOOBpdLu/UY6oVdPuKaUfEFxwM2PrF9ZlqUX2rkNHb5mQY+K9Rw31BjQGCjg
OEyrCAz1n3u/juy02fbggYKuD+jWxqfrk7j0Or6wrd0rI0Q7QlfCtul8KvhWljeUH+r8fWq2XfaW
uoeevIzNUfLYMZ+It3KCLJxWF9Y1jyxJ5jiNwuxWqbPJzO8tVGjLLI2S2nyv+RpHy5o13SlDmtFy
juHAXmGRH46A7DYTkVndotK8Mq/zl2v3NZ7bCGLmtkoH0OHLg4sU3BZBgpG5Y3PvNsbJRIpL9ulj
U2RIdyWfa4ZCeG89yzJ5CJwc0gmfrn/CwtF58QXaTVBXgRFaJUZbKFRMgkBaKLy1FiiEmrXGs8WJ
PRustknA7lMNJsNgh9y9zYx0xx33hoQiKm2KXrTvfzMwJMVxw4L4Xo8czXTKKAOp98ZtjmA8nGoU
U/fXTSwP6JcJ7WyhOaTTDQUTFurVyo94OSHFcCrFvijfr5tavANmuAZ6tmdGds0pTZTD89aFqZEe
IMdokluo0zn2NmfP3GtW9tvydgfxG6Aws8yfTm0KJ2ikbVIcZ5Ao7oAArL25bj9FxSjuqNtFLtCj
tpduvTzdUMuOaohpD+43AGtWIubFKT77Em3rZ5mluknMESZgnRJCOgwNdWgqamOZrRywa6a01TRt
GfZehkEbPmQNPcCz+jJu2yEqxA8wpqzN8UJZz4aUwH9zrMUSvAAzucthbjQ+FGRJB3RUzzTGKXiB
XkPvEU0LUb5GwrF4GwYgbYKqOvIsOu7ImGxvqFsYTYYyGpGnCDz+hBYCq15j/V08V84szV9yFpK5
boMeNweWUuS/cvQpCCMy/ZX3x7IR8LxAujsAikk7UfKg60vXrPqN7BGeBHxXdMEuM9cELpZn7T8z
+s1bdsqYSh9mFHrsjZgljyAYkuFKbmfNinbHBmhMzRRlmLHy4I4/+/CxYHEa/rnGJSLJmRvn/87Z
v8iws4UJgH4ZLTTFbHD19Eezy78ZgjUfrCx+WIJk2+vn1tqgtHOron0QlgmmLil/euM2zF9BFkDT
3XUr89b87RoNUfCaW/iBCdD2kut3QZiNeFfTNCNbh3tp7Iz5X4WSZ1bmsZ7NXK7CDCAVnEU5JJPw
hNvbkLlKoA0HuNL18Sye9qGDV/xcCUdjyaWlmlY5seZTz/MhMWSjVATG1i89XCN8MICT/t+saSHA
5AwZMk3wCNX2tyQRXdTwDqzKwgKuj5jQfZReHlVhWK+cgYvOcTZMbfsOpQN0x5ytaMcXXqFFEKAe
Nu2pTTbXRzj/kO4fYDSCPgNuTvRjaPPp+GLoWY6txQLgonpI1tZ5NNrGtkQG0Jy6uArCjST0cN3s
0jKChA/d/EBZggxZc/4md1IQFMD5e3UfVpusfUmtY1p9zfgYtcWaYuXiA+HcnHaB1eDSEqaAOT8D
FZp777Miqs1DQh5d+Zbnu2rYsPIvfOfcprbzBAfvJaWwmfaQIXaOrKWRcu8RGpj+U7CGEFh6gNsz
Fb8/Ew96OMQuN4ZSaEsP3BqJoPwNTQmk33cG8p1pVJDTTGgNokMVxH66Vr7/V3v2dw/6ZVjf+7JJ
PIPDsEjYnEIugi81f2vwrjSgMxg02B/EOI59GQ0eB6q0jWt32IuK7KFiHIXhsEt4EZuM7DxjjT16
HvS1b9O8u2+6lBED3j0hN2onz8z7VKiVHbQUHAEyAQEpwCdQ59VstC3kY9sRNowMrVljyIyoy6RA
/ZoOWwDi7iFAK1foc6zF/XNmVDuYROVPpko5QiS/fiuU3PvZEHNgd/O83qFDcSMcoKebz9zMbwv3
JymnO8d6o6YREfCkMbDIOmQ6tQnbX9/Xy2549mHawWV66aAEuOs2RIGW1viwh4MQezp+c9w8YqDN
4Hc+4GDD8brdxYWGjtfMHwoVNh1wwQo8ggFSxnwodnD9/mAHKUrVa9W45YME9UScWYBd/JaxA1K0
AvIOm1q04wY6dxv0vG97dJC56NQBa+Wrk9Wx8IEknbKVqV26yedS5v83rZ1hjkT+K5zPsMETN3nT
HCH9seLKy7P4y4R2hjA5s1uXWLwQqFxoVOIIKSOOjP/fLNYvM9qO4Qy4MoqMzSYvVdyFxZZ63VaC
vvm6mcWr7WzCtD2CIt3gd/PVFuRHd9oF9XOIw788FQOEIw/DWg/l2uTpnt+D1aQesT7Uijt553kn
T32/PqIVF9CBZkWRyJDPAapRvyrysBrGLf4+qCFddFADjKVzlILkF+HiNA+BPfTtSxMern//4qkF
7RuwBKE9BkSEl3cUBGNqn3bYpb1ZnmTpRcQqXlz+6jn80Hr0Vqi1Zur5F3+7AM4saj7QVJ7ZhDYs
euPRg8w70AbGwa2/g6bi+tAWV//MkLb6MjRT4ABgKAsehs6F+iVgRWsUPYujAaIWrUVzrV6/ako5
GQVUkXEESFwwFVVHcwRJVWZ+MkE43E/mynotRaFWAMwP5MiAEdCbppyhTpK6audBHTrnI7BiL0Tx
YOXsXvQK0Bwi+IRKClB5l15h1AmUUTxMXerRuO1lVNAGtyc6I9IDy9rIqFfeEIvT+MugjqvJ+prn
lYTBpt4H9n3bbvv6hxm8WmtkR2uGtHdragSQNW3mkRmQrehjEJuV5Vfb2oTTStVqaecSH9TZ0O+b
ySPmv589wNKOho0fCECFbDT4iq0drtXvlyygcA/M88w3jf17aYGDUDIMGfpVUALZTByNBX8BmgQE
Bd+PFieo4XpaIOl0FpmsBBbCUmxSCVRbnCGSNeTK9bN4iQPWAsZ5UIQEv7WzFb0okkaCxCG03n2K
xPEPzz+J8rW03ws3zsobsZbSml1YO4ZcBAvgbcKjFRe45ghJ21WZaiBkr7y3GkQl1QN39nhkBUGG
7NZDsHZQLJxGeOqjfgp6cEjP6VlK2wbjm2eB7tlsKrFXIZiLAVoXuJfoWl14wS9AU0CQ6sXLA/jh
eQ+ceR7NeS7Qooo+ztDcBXz8MjnminMvjubMhHaIs1zg5HNhwuqaCBrCcS8fxBrPy8JZF4DJCAoi
OOzQIqwtkdcMBck5jEwEb8MU7ckYTrlDoeH6RbHkfTCElwJ4spHH0C/Z1KpIh4azmWroRkEXAxUb
4exJEoFPhAF7Q+949nLd5tIaIeEId0dbPkDP2tjAlMGLUgxgZQ6qHUv4kfrtypm6FPhjWL9s2Jd+
MLkZwPslbJQcTAPQniXoKGdze9yu7eMJDVpTnPW7LP3zRCcQRWCwCYEqwv2hn0sh43kYyBb8fPdJ
8iNXL/WaCPmiawBZBqg1NtVvyQpTQR9zRJl30/PXJrSilHzzaYFj9v36Mi35ObTn/rOjHeIZy9Gi
1cNOzTclgZj6vdWvRPhL4ChAuG0PeQKgeYFKvlwmw8+pggYhvK+qn6Yi4YcEnB/tRCDsYDrpASp4
0741OTvVVnaEJNvnUIIAkU1p9Xx9tP9m1LVDEZ8C4lT00KBwo+eALIeRxCoV6MipSmnUhX73Luss
ffSp4t9Gh6HnspDch0iD55ax6Fhwn5WZtyEDuhqh0FWwA3683rPSR4N/g8vppIJO+lCS89I6yqfp
MZ2lh3ODqz2IB5sTz9L+zQWHZQucNJdmZKZu/siU434HzXD40Y82Er8QEH7PQ2nxOANT11OelBYc
uI0UtNzAUWoXD/UwvyASPgbQqhD5ri7H+qfMjDGN0OhgblNwYz1arEEg01iDfWODgeMvwCOYPpCS
zTqcIZR2LlcSDEJ1agbwFlTfT9Rq96bBTkma/sXhi9I96JsgkonP1s53V6WVx4tpJrDzHzjoWUZU
gSMXao/X3WHpXIQuFBJXqIMGoL/RxjM1lhR+Ne+yEJIF4UCRJBq9Jm580by0aTdGU1rbG5taMvJA
Ib61gTd5vf4RCwFbiDT5rJ+N2xPlxMs5zRLFKViFwBZZI74mLwUvI/A/C/mm0nHlxFw4VS5saQem
k2TCGUfYMsKbsN27WX8HZUvqGyvh9aIdpEQQ6iC+/k1xtBDYg1OKec0zO3gabdQIXQPEUqEHCoTJ
c9nb9TlcuGxAk4Z8GDwdW0kXg2CqzNGljHGFELqVBDBIufayXzgoL0zMQz6LOUQPsr4RNMEbCdW0
AkrYoTXGvVgTiF82g6QS4ijcnXpIkOaBVY+z6zvt17ZCR3HyUhg/rs/WAuXszCr3y4jmBlWauV0x
u0Hj/5uoQI+QKj8x82hZb4TuXbCjcIEq3v0AYNWabyw8vWAcUSn4UoBC0xsLp8ygrPyXu9rrIAJ3
kF0FCv370rvxsrhDq/31wS6EwSF43E10REJgHLN6uW6VgIjv2M4uz+UxKZy9pdQ/KAPc1qk4OQ7b
mJNzdIl8v272X8oG7aaB3RmYi5AffRyaXWn0M08Y/IWBNCWo33AZgYuz2k3hdOgCKyIjWvyL/Gvq
/jSb/iUY7Siziw8cvXHlgjoGyBPW/lNC3d3p5IGDMI/aYiWlu+RsSOAj9JwJ89CqeDk3FDhfs3Ex
N3af30oU1eta3Sj/4/pULK3AuRVt5+RTwAb0XGNzdlzeOyAmBftpUJIuMr18OpqsK59LM9ynflJt
uJKP180vnQ1QCXXQNwuiEhzyl4PkSWqgkQg7qlDdvrfre+L+xWMBfV2/TGhBFBVFRbx507pm/iTM
6rnI5GbGf10fydJyYd/MfaWIXVydKccZu3LyB4Y3SRsCQTPtbD4dw2pcMeMv7dBZxBnvOLQtEn3G
Gj8Rre3UkIjJrKaOaIitA5IMV8ZmVbbuTmSutwtEo16CgYt7TmkZU7DH4R8Z+MgoN/N+jHwz6+yo
UD2ofEBTXMem2xrjps2K8hFCvOQOFBIdmiFB3co7mYL2wzTVKRH+dOMUSQXia7tIoyZMmo8+CcG0
lVlVH/Ven59k105PoSP5a1eE041AoTwWPZ+CKK88MHzUUKpKI8J5UWwQWgNOCwoc8Y24NBXb2q7r
g8GsME5VljwG0m5ww9u+3EGKlYHB1hF70qiwiOwuaJENyh5bAcJo02qSo8GSY1kb9tE33K3FJ7Jj
3B93k+Qhatzh+ACm4WnvuIZzchu8TKKMDjU0+1gJIJ4Cdh6EaA45jFM3vY+tZ1WR9Av+SCYk1yMQ
g/RJNILHZ4teTvGqqLL2Q1OVn400t0B0kHsoWBqQFl45IxfjoAA61BauHOjd6o81OzQ6Rn08ogCN
809Qneb3A/Q7jg7SP++oiyfg02CDirmhgnsrGAoGmorxzzVvCErCv75Cu5Yo8o9cuvgKGU4nVfpg
ZRr217fQ0lkUeCAGRW8hJOt1jXKJcLpzRItTObCgXZfh2c1TnEZ8Z9D6a23W6HsLjtxby2ouBXkB
eFqh+WsDOazXisIQfJGkQ3KEWSc739RGCowoQ9bxwM21XNNS8HVuS0tdVEOhKl9gGrnfgPZloNUO
5G6vPW3a5y40/kLZAMt2Njbtpsuxz42hhr1soirKaQ/M5Gicgjz/UWb0bvQzHoPBg21NBraUxpft
z+uLunQu4gfAHANcoYu00OUJX48gkaE9PsBqBB5DJKy3ySi/Jka3BkZdOhnB54WsGpLGcyfvpSVH
NXWBQBBXmZN8MCrEJmwAwO0JCt0uVCNMQMJbF7wn1we45D3nZrUVLWpeJ2ROrTWtP2dacz92SsQI
DAmcNcHo+a7S45ZzW9pqsrbt3MLAZIKfL6IMC8oP10ezvFz/TaKuVoiWXKMrYGeTB/ceCN2lvG3L
r9dtLO2Bs1HohFrBYIZT0mPGUvYzb40I7xCAL9KHvhErrV9rlrRDC6wGINWe56tH7189io0jX0iw
HbuVMGbFB3SFbZz6ZFQVRhS06dafdnVYxtMUN/IF1FIr98HamGYfOXvrMOCqRF9ihcwqj4ZQRRkH
s+a26Vbe34t2QHwGtDV6TR39KTCkYU/s+VQkfRbXLG7dO+4EkW+teNyyHeTAkWLFM0D3hkaMICTi
cwIKiXAx/GxBVeW4W5X8/Auvm4vl/8+O5gttjYYU4mPeLJvuQq85mW7yXtDgBhfaGuXP2pi0sDat
mrGjPnLHbph89ZD8iVJAQbqWBpGs/ef/bWCaQ4xooGo6iYEZ8LoqjVqv3HL7NcnW7q6l+xl6gf/N
oH6U22NJBweGSsUif1Bb8KxGZvg+kXHT5eVj1XKQyDcr+dw1q/Ncn/k7niGZi95wnK/FjaRmzL0T
pGGj0QK7SoU4cpf11e76jC5u5//D2Xctt5Es235RR7Q3r1Vt4EmAVnzpEEmxvff99XcVJ84RUMBh
3xmJhKQ92sqymVlp1jqbKGdJxHAwRFCl4Z3fyzZedySSuockr+AlC7Qtlnrul04LZ0Giru7RAAdx
qTYRxV/rPYDFwC+zRJF4Uw7g3cFJhQrgKzqNYSpyaZoQkdetYhv6qFFBK5GAiJaeLxGA3lzBM1Hc
lDI9sXrgCLIMDby53/q4QmkHaAdyWuv/oRjdQiQSWU4AvgOuhjOKnWwOZZZDUWkKOK+n4rcRpptK
loGnBfNYq+OCwrqV2TgXyNc4awbQ/noRVgUP67VYqhs9arZNIK7z7hWkine6phMpxDHNRFyTdP3z
4bxpofEMlsD3K1lIcVzeh2pMCxAKYxdTobTjSgEi47uv+Qtezc2zciaF28Aik4uujSFFZFjDXb8W
w9jtEjw4tWLhgt984KD8A3hWeNQi5sTpFRORhzrIIEtoHblP7USO4HzbMtD7apWYgT0GClH/Qxez
hWA5ntDArWSR7Mt1lDu9ytIBeaJq8t1RH0oigexLF9qFOM5N/fVXDk+/MoXC4GcCS+IkFmjE3hCo
HvKO9KYX+z3V6g/NUp2fjwjbnCs38UwkF7UeTTnXBAUiU2yYFdrwfvuMNtVbLOWI6yzs35I0zrDO
Zslgb7GQKiupfAiEk27tQ/UhRMeuugCDsLSYnGEd9FxXcxGy9L5yZsGecred4do/A+2lArxjstiB
vCSRs65JKbCKMkiUpthttd6OrcAZZskOcLP9MXtKo/FO75aYNNk/+9MWcndCQjtWbxYQG4AXK6tS
ZJ60BUfyVs2oBd8OoIBof0d+hVtMOTegXSJEQSNhF/bPdfXaNlslsCV5FReIKYBH153nlPjx0RRD
ogPZXNsa3VopQRkb0Z/P7E21djYYbp3rKGv6KcWEe/2UdZNTJlvEqBeE3FzVMyHcqqbKEGtDhRkn
yUapR+CO/AcwOyQvZfQLqajWv+K+M7BVadsj2ihgCaX+s1F9IuYEoDkLu3dzvc4EMQV+5hYlqoIq
6QqCULdECjReBsqzpC/ormshKtA7RQSgZQTLwQ5zKaRGvxpAsZgiUQcq9JFXdCoeN9K/3pZLMZwG
QQ46UBIFe2/Kcu/kpug7U9Sm9s8n7NqkXUrhjruAAiAgwmAy5izbWfxcpxGp/PdBe/svcoC/zWqP
kcfh5JhjqcWpDt9HbUHobqqr2jJKogytB8i+JX7ta/WESQHrA5UjwGcEv8LlDskMR3lUEb/vcAzC
6UFBB65hhwBFABI2XvK4tQsH7/oOXUrkNisLFT0JUhH2TJ8PeOOQ1gqOP6/gzWP3Dcang/ZGs7iz
3RtjYYAJHZdISd/zfFBf0P7ie35iLQHeXPupoKZSUc/IareRCuKcqbQU5lGaVOQfkmIDCK++RZkF
IuPVL+R2fp7UtZmEKJBGmRqwp3RZ5hTcLFZN140atK20qesXSX+U4jV4kicF2mhhAW+4VJfCOEUX
iXJQCDOEyaktqXtFA3hGRETT7Wt0VzzUvjMv0UfdXMqz+XGbNg0gRY8iHW542hOli8gMtG34H72/
WoQMvbWWio7uFguJEF3n+YpQ5uD3hWBg2woyCgoZLYTm+woQLr3d1dvs5eetu+HxszrKv/K4M59H
hlrGBuTlyVOrklQ8ZOUbXhjUKvbCRMbRNTvaWAsK69bdRvQWhXvwTpGp5A7nWI5CmKQA14OH4ceA
lrdA/uNIoUWSciWLT6a6/nmet+4doMsAlwwMEtS9sQGd2RSwfszJVEFgiybt+s0onkf/82cRN9Lb
qngmgw8wVppcym0tsBx6/TDns911v8Hi/aayyMUk3Uului018N2bg1ehNyqZX1BnuGBwblQ9XY6C
U5txGoUYBmY6DCUttffKz4/ZWLiSn9MI3HhDAHd5JwiRV/cd8MXThSKaW5flfBW4A5UUkpahMYj5
sZZTlSWZ1ZdZ2mnxvTEuxCZvnaJzUZw5KhAwrIwGUxURn67LmgSGrXSfSuPCoUualdH/F+VzLpHT
dIWmxEYzQ2IyPcaVB+TvoMiIAIaItn9qjMAJRVqL/z42frmlnMobaxi9mUkdjacCETd1ya4vLSSn
4MxM0pqG0bs0+RwSwJKCHLQnTR7teqVwFMV/zlG9Oefa6ecrc0vZnS8npwaExi9LlPRCDSg90cYH
NWmJ0QJZOvwTx+vo37/82TriHW5IKBZGmdClEpjbKm7QF4aXR/Y1tD0e/CS37Ex6+nlWt3XNXzHc
IUFGupcMdgPaOV75zbRXW9UR5WrBg73l9J3PhjsVgIEIxEaBGLE55QMzSiwrTI1YX/08n/9Dpfyd
EHc8lMqfYuByo1QMAfkxbR0tetFnWzY8ZUBXmMueiRqdQxtJ3gXX4qZ9AhY4WjNQosZ4Zi73zBwb
qZjVAKCTqTb8yRJ19PRkjtfIf5vIMmZ+fxJKtXmZe7Wy+7orNiqyuU4dZ4L78zLcVGxIOgO0CxBY
YO69HIkQlkliJhiJIP4BZ9RQu6WwLRAIE5f8qSVJ3AFiBVpxmEGSaQW0MJy8fCzE16AKnaJMFuzF
zat/NivuFAUIAqhdGSKWmbrog0KPeaVOKB4qSaZFaDl/kaLnn9fxpgeHusP/XUjuOME6C8as4zhp
hgdKRqFzRJAFxDr1a7vvjtaEN3q3dI7Y7lxGHXD3z4Ryqsaq/KhrDaypUh4NVAOK2jZtXtJZchop
cPO6RXMCwi5HlLnW1iZZqoBc2lKmCc/8DyXVu8ioscwZ6J3D+JGBxOAZo6qOES1kBr/bn3+aKufr
+KPWR0mDqRp1Z0fDDJkQNsdPVaLT2vqVKSDIKIdtqyVeJeu/DHAjiADW7sdhJ/ZfAgrnoTvXqfhh
SSFFDsZTRsGLI/9U1fG2bQqaWkvcqd+R0OtBM7xCOGfg/eHOYaVMwK9twbukSTsYPDqARUYNV3N8
wDUHt6mJ4uZ+PIGyWB8eB2ujiy9GtwRFcNMegcfvfwbBHRKpmvsaGwV0e0EHq8zwhsdpBDqYye7E
ChiojT12mrFwNG+aizOh3HZFcpYUaQihSU2UCjNHTrJc4okDbPnNC/C/c+Of0x1o7s1eg5hglFBk
VAMK2fWTUAJ1Vz0+gYVVOknhkA/UGMJ203RR2JA4i7o/qhSrKkn8yXoXQT67BXa9tRfbzGxJkFvq
dJxHv/1V9Em1k/rGRz+boTUnYAp17gQWstCVh8SyCwuPpjYahY60ZWl1JAROLkhfzLTaBLHWrlA7
omwLo0JQqRKk4wgQ1Yei7iLEmkCdtfLD0nzJmsHfJHWA2vNi8Dt76koE7JRhPuSGlXqxMFpekzeg
MhJAuDeYXb7L4sawERur7QndfU8gIxo2vm6BdgrUDAgAWma+T1EddAeCdOM3YP/MfdbNZUcaw5TR
q1/0hu76mppvlHBMXM03RDtHuSfoA9HCP5SN8itqk+6+aKQosy00qiONNuf23GbhoxD3OknDzLxv
034yiKLWQO3T51lagbBay1EAOekfIhZwG1YBa981OhGVxFYJ6uXKCseVaSFrhrI1A3injN2ms6z6
2Zz76RE0A9W9OY7hXYN+zI3ZJ9K6QiOOkw69+BVVcn8silr8Bcoraw2qC/yLvllnbjkZ1UTnSWrX
NWLpmyABWBugIAPFRnDdfAJ4RLsPq0kvgX0p5p8+eHpcED11Pg1QXLGSzKzMYPPSWt108STpRA5b
K3cTc0IjaO37GvDo/KQbCaLZ8kTMWJZO09gER9WXQ9bwkfqHBoxb93gDguNVr8zszagDvyFFHJQR
Fr4WTOBxG9ZKVHP1XvSTdgMuWmFv6S1DrBHN2AEQwfSlN7pKixn88t7PJuqmUQShp6oDJRrdGpyp
n1Kca6B2gDS4LVTSTtVeV2fT8bvhdxabH0nd7Ywco9aKaf2z5Nv+joVIyndFGmAsLg1FVCkgVhoz
9B5KjesrTUIL0wIXb6W6tdIHaBwVoJORDydiCrwJQcIjvSjyhUccM8FX2vhsFLyJbuvCFBG3pogp
H4Bu5qnCes68Kh7sn+d7UyudCeI0bg/AXwHBcWByV11H8i7pSRn7O00UfnWRSfp5iRzxpveBsmyF
FW2ZJkKLlwsspIkFjKUYoKfDVpG+UXxq40GCcmoDuI12P+5jw/n3s2R8EozoD998r4WKXpsunSBT
rN8ZFdygvejgZjS7F20pE357fohygCveBHAQ/8gJQvCIoRwDnETiYzACm2KrpXuoXdtE6ZahuhHo
gyRpYYK3bBjgmVGLDNoE6YoCu7eioOzbHBwTc040oNeGbeSUePr8vI43xaByFugSIgTxxUhBN2VV
78OzKeZVnYD7S9jL7dfPMphzzR997UwG53zjXaFYigwZgVFWrlSjB7wCkdvCgt26YOdS2EzP/EF/
mpSukiClH2ogBlZg2E3oINv1GCw4+LcPhIIHL1JeCN3zbXCRnpexIECUNtTOPGhkgBI1q5lWTbHW
qlYnOWIYYW3aIENaum7fW/J3OZF9M5EoAGIOwm5oq5dFBoB3NlFgyBdgZc4y6sYP2b4kB7raHrf2
l2Wvlop4vtXyX1mmLAH6C0JQcQ+nFHzbnCc1GkIxVBFMZWkPtHHAJG6PtkAEgjIXp6ChDYZrquMb
L0XaOiMdbIn6JCYiKalgD8R3DFuzu4UduKLZ/B6XrCHFg45/6SqTIaSBOAimNZDKYePq7d5G6Tdt
MK6Z/B2XQSMKD5NO7mD/M6rEzmlg+9SwTVouaN4rMCO8p0X0SqGjGTBK1zUz0gBDjMjPSMxpHaVE
CuzaItBR+kPjSgd/JWRbnXRYoaeQPHwuLYrM3wBePPci6sW4L0D2MRIhJOAMko+mQfP1211B4Vcq
AFsl0dp3y9VHT1OSE5yciXwBMIEuJUoADcddeQBws+JsGe4LAq54XV+e0Sqbm16pYp3Ytr217b29
3eN3LvtyXeKu14Tgl73ruvgdWROvJWvPIycPH//zAw/m/J2ciIf/vMavJ/w9/F2H/Xd8UPZF8cNm
H5QSmx6P9gpf2xVk2ewD3xRf7K+wv8r+YH9un4/P289taZf403aLr88t+79gnNuFE3H1RGCEt6KI
YiOcBkWWLH5LtDAXxzQziUYK8vbP4VTuWtsgkxORyOtd1KzbGf0zuBU1Fcd/mDepN2wH0pHn0hbJ
16dJA9ewp42wMDbp6rjg5jCKE9D8iQCE0zmFmcpjnRVCGtLta0YSErCl/nihDj0uFIdewZ7ijgIn
QcVx0NHlDVmXpyEEYIOv5XghyF5tY9M9b9fYKcF+/GxovmH4L9QVJ4izNIMij8kU+YD4Jdm3ygKc
KU637ij4k4JJsu8MP7evr/becvZ3LlmPbOLe/YdKdiqpbM0pHc35IPdwUwnSN+TFcx7o6vj5uV0i
4LoyJOxdDohxBdVMoHzGEl0uTDeiIVxuEIEqP2KVooUNb7N+M70O7+OvdMHSX+0Cjh/OooUqDmw6
NoLbb8DPSP0sFCF9dd/d9Z/7D+fwECyq5utCEVbAA5YvpKDAxWxcpduEUunCOYvos0aw14TssLqE
OquFU/Wd2D3fbDYf+Efg/ALNMoPwvVw82ZfTQsbzhkK97N3X/T8/XGiVPZQL+/pHUTBlwTSGx/TH
Gv87+/7+4TjEycluR6E2jquv48reHqEcPp9XP5/LK8OAoYIOXWecRayRVuTMaFa1muoXHegXaUOh
9KJvjUVXSy2S3wkxbk0ALYaeUIAkITDB22txKLIkm7D4TJtB12LSDlm4Zbd2GHh1EqJ/YBaCT8C9
MGrFyrIqAv1iQrbb5629f3O9F1yfF2dhiyX2criazpkkTn2KeSD5VghJ2/0e2wbd9B82Bs3GEjx7
kCSDCP3yDEWFVcRNNDMBtv26d/8QD8eBrhZ07TVaAQ7AuRxuIlKfFWFSQM7+7e398fExgJvyCMXD
nJUZv8efINrZOXT18FXSh6+HgbCfXxOZSMh+Wci7fRe68kuL2gIUTJhQyDKP+FijNxFknRJOCrsu
6zuYZNhIGMrVCoby52W+jp9+T/+vMGaKzlzWwYAV1ComDOYfhv8EK4+prpiB/lnUlQlgVw043iYw
37+NDfcYFREWmVoLTKfM62Dexppde3b/mQvw7Q4syby9lmcy5cvpBVYydk3VQiZqzAk+gHuHz2fM
NoEH+sd78e5397uds7CJ1yFebrKcYe2qXg7FBIKhAQviuo/eL3pYUio37/v5knKK1ggkuawjNj17
bxAL2vPew0l9Wjom11kxbjqchdKjtJbQcQpBr7a79vCyWTgdV++Z79Ohw0VHgQaKePjuPSUuciGZ
/tmprUFeQUHu2C6Mf+l8fKtKumJ3YKHo9fb1PxPLXf9E8bNsliCWnY+EvHb09RmghTAHE21t9n6B
R+ieCCwl8zpaeB3EewHi6/ebKiV4UOIn1n/BMH2DlV1pgbOBcYbJBAvxDEyHf24LDpG9//7AxWGX
h1lUmEp2WdkHPvFjh1+/L9O3843VwjVeuMPsvvwwKr4KWqj8qhMvRsVGhgH9Y73ZKNhY2CPA+bak
SyNQ2JHmRwCQAZRgAfICfgy3LkVhpZpao7+TCf5+p7CnCnuFvGD2B7phatI+uktOzXfc6kIweko1
4GxYeNuillLhNGUb50IcmgoMUkHuAhKQjGa0J3/wu5mM+AyYN+VgDARD8Xb39LQ+eWvHwZC+vo6f
8LjWLnQPHjlbvIWOz8/b46ojXwHe4p+L/utVrFGGHwD4HYDQwr1H+dGl4qsEXYs7QUzAIkbmV/+r
Icpqfk/fg3Wxjk8lqb3kcbKH9yXGi2uDgm4JCwThKDtAHz0CgJeChRTN8iO6VJn1uoM9fXxkJgVr
8DAReFWrpX25dqzgU8HVhDiAkwCahBPoh2qLjlFZILo3f0SrdO3Oqz+KJ2zK54i+g2qD6gRpDAqM
qiW/nSnxiyPB3DkYaXhbAFKEk3I510EPdUHvDYh+kr3X3k6e0/UweJKXrHOvWVULOuHqXShz8rgj
WOVaJ8ol5PWu9CC99q8yPSXUb2z5fjfs5J1hi56xcOX/D6EojkebBYugcEGtWu2EeAggNE2pEdhv
0XHe9auPBgQmX/kWGtBFnuWpWnIw+TfwP3P9K5bzFiLfikADBbGWTKfTMfsSKRCnaSRuh18vk52t
n1DNslhLz7TH1Y5iUxG4AmAHuo8vd7QTcWdmNtnZItVG+5C9yTP31VdrP97HKZnuQqwxgkckfhK3
uvOzdr16dH7P+Uw6561UVjNXKlC3yaSRGQUQzzA4gKfyHcGTX5Zwh787jK7nivQA3roy4tjc6S2y
CNUmwCUi8a76qp5lqLN0q68lbzwVr+MGUFq0Av0gWVIRNwXDscXFwQMC0WdOcJP4fVcKEJxlDuoh
HLTRVF6+1U4pGXaTa7rWcViNXuwsRr/YWeWnfC6Z04qC4fuyr7LtxdyIvCld9b4lJNg1ga0Tkzw1
q9w7Kmvtfmlvv/tsL0QD5gMU2xo4HRF0AuDW5cnqQS4EXPQMMZ0RAc5gZd0pBL1Dtu8C+9CNtonT
brOjSgOEaoFr/nw/eACVh/bKSXbf3OEMbH1HPRxmL6fFWiaB/ZQuvLlkNn1+jN+3HO9UlL1flVHP
TZMqRQceRVt/HonhgKHUUQ5vJXwgVP957S7a9DRbhyQ+aMf0ZK0zG2rAEx4LR1svXIYrVwMMAlDs
qOhm5fd4BV4umIX+AbEoVSSvXUMmUUNkx7dLpwm8SSYC1nD+XJB4pc45idzpCCzUX6WgJKG14EbP
AmoPaUXzbbCrcB3UD+3/Iy7NjBO34heT5LyZFvQ0qMWGyG6TC/syg8A/Fh2p+BplYMgiUmajO8r7
eaLXryIVxMAwzpaCpdWw45dLqwj63OejHtLerg4BMYi5Me6yE3AI6ODGX7qNkgNEppNdfvhSnIEc
UioS85CR3wMJ3n8ezHUEhhsMZ9SQpm+0tgA19YR4oMb63NSJAFlyB+Kz99bxXeCgVLRAZkAmekH8
f11BxMnndh0dA3LVzFiMCbHIjDSH2pWd9BEoMqd2Ja1m7wl4A25KwLJitweAdW26VU6thQLHa6WI
YZiAHEI2HDGPq76COoDTGbUIRLUfjUZ61Iivo23gmOvwfT6Id5oX0Cx0HGstLV00ttvcGbyQfHUa
UD9R9ZDcOCgS6V/Vr86b7xqCchltL7xVuybCLV9SiNd+G9w1SQIUDYLcoLTlD6E49XosgLGMxjvF
jteZMziWg60X4EgrXvwVPBr73qQAObLHj452Lfn54N24BZcD4A5eZOmZ4qPJmD39XGE1R0TamV/t
7vXTdKfNaAfbcat+yY5KUHuVb5NHFVBLVNwcWqQTfQK07qURXZknLAlzYtHJh3tpiNyI0nQuk66H
nxUqdHDQFi+kUMXD75mYdgu6SDK5MXlOHuGJBPRTBGHqwgiu3B82AIaVC+A6HMHv1/JZNEg1RyEx
NAygj3AFmQ5Q74L7gSz6Htd671IQN9NKjdNUBusm1R7SnQG6BVKlpNxG64y+yB+ya1rEX7Bu1yEZ
bnKcQUmyHGDDOmQiAfEobkSq/uqwnn/Mu4jWiOhl7/mSyFvrCSAbtLbAy2FO1qWiNdpKKHsRrrL+
Nt6hyaVCWgn2vl8FnmEh/zk7zmBPOFWZvXSYbuhVSdHwOkFTFNtMnTMtpl6PUmS2KU1WcUfGh9y1
KArunAZQp1RAWtj6M+t03gfuOJNmu5TzvLncZ/L5d4MYR6WijpAPJqejsdZrmFPTnmnhDc56ZpV/
En34+UrfUKIXc+ZrT6Kxj7tQZU+TgqCmniQb4xVsw+8JrT5GTN4OndHxX8r9kmd53Q+DOwvEIjgr
aD/ToM4ud7qNZPSczAHyRTvls3bn12yjrpV9DZPmoA4lJ93q57ne0J8XEvn1jdsGlwjVcFScqPpW
rEY7vpv2walfpSTbjxTam+ZH0Y2ewPhkbBYpU64iDJcz5tc6jyVfjHTID9fCnfUQ4O1bPcd2sjMf
p8CZV0ZCclo9yodZWNBS109STjTTLmdqapTCJPEVNnWv34nxCm81Gv2ZLNKhdf1usMeNvMUrwlYe
f17zb0iIS1MJGFs8DA2kz0F3wd/n1O90QU7rhKpe9KLCNmGOu2Kv4Km0FRwwx6yt3WirUNoo/7Bn
4j++AtB4PW6iR/+1+lQXzsCNO4bxMJhgRjYNn51TacDCmTUtRd2cf1RPkltsAqe3UFUhu/AX3MQu
B0KXXgnX2UpVhleOpCjiYUhSfAelz1a/BjKh1Ft5QpUHgGZPnobSDvVX4VkHoIHHz80OMH0LTtp1
oJvJlAFihIAASjm+r9+ZzNgPDakZqwTKpLfFpzEiPVFR2GISHPCdeSdCiwrb1kWGfumwXb8KIBpI
doyag9GbcP5hkScqAImxxoitkGgVOPIvf9e5lodW+hO67O9/PmNXtSLI+oPRC8ityNJiV0358nAr
ajrWQyIwXxi6xK1f2/Ud+JVMqnvxvW4bNMQz+bXd6MTyyq+cltR6ApUPKoyipUq364AExoK2G8Q9
GeDvFRZbEzdKI8XfY5Ep+kG1gOQr1KiD+eIuev954tc5Bk4Yp0KLGlj2RQZhIcrQV/VntkmoQdUP
0Y6d0VuCM755pOBzw/FE6AMZRu7uqGJVBb4AJSIfa3ig6fo9osEePVkZnkHyve82a0BJmofgbqm5
5torYKv6VzJ3oqx6DgNfDxNapy4w+7+CnfhRP8eesfCm+O7r59TVhSBuRXMrifw6hCCATlgPxbM7
e4ihwb9Wif6Z7bUT3ha0PgAkUT/UT0tU5zesMeaJUjDWfgbqTR7xsjGEWlZLbOi+OLV35r1aIuJR
UcWnFg1o/FbcT9thrSOO97JwlNgKXk38TDJ3hzQrLKyQHaX21dTInTATydNtxSDFB5g5Jrcmkd1s
o/fY63O6+KBi//pP0plGOVNWkQBquhDZAlo9o+AxWN1JQPl7HuxyI3iRu+ho3VJQqCfAewEuJgLv
3HHqlRQ4Vy10o37MfuM9f5hXAir/OhdtjR0tfy/hbN40AOcCuWOVpJoZyBkEDlQCfeX9vLrvt+ia
uFc8BGXF3aIKvn4XYV4AblfxKkLmReQExmmm6X0Gs+sf4ztU/UMN9RvQjMmO8umfFs4Oe3rwu6cD
mpdVHYDCgNf3k16ooxxD33cUbARhRrtD7gIO0Kls/a5bgwz3K3rsHswlE3f9JJJh3v7K5SbZz0Yo
lBHk5ig/O7T3yGiMm5h8ijsZMSAJen4xSXTrmpyJ5Ntk/MFvk9DCuqbreadsFbui1sGipROtmw/x
QybGblppuLWnecHK3fJczmfLY0PEzaA2oGtIaPJs7dTjaFuuD395+NVufTfd9KeJLMlkC3i9sWAh
sFhBlcwrfKnTo1FLu4TOr8OhoskuuZ83Co2WlA8zHFdymKOAOhzG6MW9bfvYSLQwhpwG0e35AaF8
N9qUL3npBGhJ207r6iF+AvsRPLb1z2eXK0DGcYUJ/a7uMhQUWVxBcGW+Jc95O8JXoYMXnVJbc4Gm
sNKfXZAT0X6vv0ZuiENlus3uaSLNiv48gFue+cUAuLmPWmQWeoABjPYeBcgf0bZe/0l2+jo+KAja
6jnZLAGALcrk9J8iR2OrVwP03z7sCVJU1l3s6l50zF+0PeKKgoc2csmJUKu5MFuWDeJ32mB4wyBF
YES73JVV9UBrBDbbymDxSke3s53wR9sMj912MWRyy6ogDA7FC7xwvOu51FQy4ok5VTP8lU3dU6By
2/JnbdIeHm/QEim2a3dherc0oWGA3wneKLi7eEd/qEtpkg0loafUItod4u+/GtLmK3GrHDO7duQT
hK+WrulNtwH17Sj9Ah4OKKi4Vc3VJJyjgpmXo+WqXnGaVwxLdN06u8k24BWTHXBy0Jq85C7dmK+h
oDSPZXR1+IRctKYc+ywRYy1BgKij6We5i07T5lFAVmxcaW6N6JSxwfP2Tib5IXCF7ZG9OpZ8l28p
l4cKoSIklEHOB58JPW84dGfegw6ABXHsdRZJwDFev8kI0NuV47813uSgGY087+WN4moO9OVMXjIc
g34T2C3SV0JMAJz223cCGu4nbwng8sZzANDP7LSD60wHlgnnVoFZRACigAD18lzKTvCkvIu/JlvW
92qAd+DC6btW1yhQN5GoACErQpF8ct3IhKn2C52F65rn7jcA3t8VO/ws0IeIavkaZdGfQKF/affm
dokT70YiDJRaDDkUsIIYhc5U/NkeIARqVWiRSugWm4CYHdIB3rSp1w3i8RYVniKKuOgO2OIH4a0m
hVN68Q4xcjRSOsGCkrlqqMDcUaAIWEU0VIBDj6/kkBoWafExFuXuLaLKa+M8ILTldc7jByvtiE4f
WeMgeM9itgCPUu1oV5J0UzwE7uwojnGfe6azsDfXN+V8TKjSvFwfcZKCYWCxnwGMOmRwgKDjtO+p
SO4nu0SldoSV2AqrJYUrX/tICGcyzFOAL6GsmKeUHCv0uBVWlNL6Nfmt0jpHOVb/jCZSN9gpB1IN
VCXh702HtWo24Hv7+hLfFuMfTA1cXlAMwgCbEI4nQCd5NTEBgcocuzilEhhG0LjtmRvxN8LXyXPh
pds8pPNm/BobVyYLq37t6KM9k2WPoZQRy+ZLYuNciQyzReq6OEjbzAOLli0KKEnT0LOOdp45JuNC
a+SNIOOlSN62SkYHHBGIlL18HZ0e8zVa06UX1lVUfmGvvfAgHaU3BR1FNZqPPn+e8W3xFutwYrho
V3yHdW5WajoPyA/ciSENTgweEgt9sJz5ENFoHTxaHsCwBptFdv1Dsf4PUXQswNkIOG1sCGImjDEI
oUdXcrWH8DEEDYatbiqv3FYxqjSosaHBL/G1JtayBb62+UB0xKMOVlZBpZHB7uGZHopCwA/KNeYv
rPx98VtoyHhSawcku7aGfmiSLcaxr51XSEQtlQgmHxy076TZmcRMmuahkbDh4lE/Sms4VPKx+ZOh
RmGlP7SGLTz5qHejAJO1F7XKrYuFqwWnmRH6oHTtcrZhxlZA1VI4zvkrDtxd2LvABbGD1sZG22IM
4ghavC8+oG/O2QIRD16ZDEWOczjUclLmUGFzzraG27+C542IYK2IyXSfk+Ze8/SHzv6N9u4ld/nW
/qIzUmc2DvPlyylzLQrMIkT+C9xMzkiUgPiI189e5yafiEwki9u7JJBT3Dqo5QIxh8B4133la3/T
b9uAgNJ9/hLBlkGWQl3yLYEGuswQNIfjelXGrxZWV1uVjDwm8Ldc48EiEdhXiB6S+x15eZkpQWm9
o5PVcjfmLWNxLprb1jgbgPE6QrRy12V2cxKocEDeywv27C1frUvqkNEJHgY7f1J3ASpKftZeNxxZ
uJF/587TeucmQLJnQUqp+SY9BIfiWbJhoOOHP8Jbcy8dN+ArJ/V+KbF+I7CJI8zIThXUs7Bk7uU1
KoLBD3IfqWPEUSu0VH0JdxFS2aWbb2U8d3eGM0D67OiHcLNYtcP+cd44AoUZPHuAC8ETmFt0aSga
s2qCjKKbqbcI5rxL9iBQSNaJHXtdQH5e41sWAr4ouo10wJSD6ozz1DI9rXtEckFvRmcXkQQabII/
9Sp8CY7lO462cjJLIn/K0B3QWyidytfJy89juBHLwJNBRTclep1A88kjKCiRBkwTE2OYNuIf9VfF
ErzoVqPJo0a7LZAqHDBSLjVV3zpdcAoRXgDFG+tl5F4rYSy0uSCjZGh0J0f+7b/JzgyPMCvc4E9+
QFXmnYVY6zo+LimR66iRaiH1BasELQ1iCW6Laz+YlYoldpGTECdSG0RfBztAtpsLm3tjihpy57oO
RwsZJwRtLk9ym+ZSlbYVHJ6JaI9I9tnic7bxd8YekJiI1O+zz5xm23Sz6GheH2NIhtPBKvbw5uYj
jpIPQi61RiI5Xstv/m80Ke5QJ/lgIZnn28Vrj4u7GgZU/m+yO/UQ/lnUm9eLDFJaBJGAD28hwHAV
mhMyvMBUWP7q0BxFNA4/WShQGrzPdK/Ze9D/hLbhvUgrEqyBeI5myBLZyJyaSPCjv30xUnhtmuF3
GghywPWE48kjCJcgZbXUAqY57iABqmRV7IBRW279VSAjEYUgYe5ByS1drWuXF54+0uoWy3IiLcad
gCgrUSkDuBsqH7tnHG5HAYWfLa7nTeGCylN8bFYLl/naGWDM2iC4RAE7iiD5cvJ+GCrQbvkpnTwk
tVMi0+JkbNM7/x6lWV95QJKIyCgbEeylkucbtpKJZlgdaGwAKhQ3WVVJWv//cXZdu3EzzfKJCDCH
W8bNQat8QyhYzDnz6U+NgB/WzhKa8xkGbEAG1JzU09NdXZUkcNzCRbnIG9nhnPhdPr8rhx4JbytZ
o0+8W02ZichXssAc5g0sf/oNcL7239ffQMW7MR+BN8nANygfEjBAPq5rUmmNRJMPne5dZWW9F/b5
1ZjJJf4j3gyjNOzjEPdFuO72BbppbH8HcTcEC5vcFM6cNz11wMc8SvftC2Olb+OD66FSDpSDPl4q
ixhq/QyKvXWk2/0T2ozBwUQW2mrvEpe1uRaOEYDlPJHuQEkVtfvr0bYQ066nCNu5BlmDvy7fZ3Sk
VSYEBczgqFjlnr8bOXSoMUa6cIquzJJF+DHJMSfF6IHVAUPyEN+uRjcwzXo7Wt1zdam2zLLjbcwH
WMDfUdJuW+Cqca5EBJmNGXjA0WF8KNsccG5iM/N83MfP0ISww7uLtKmtNLYJXXzMujyWdtbPryBf
+WPQxdiVrR9irmfkTcxkD0lQK7wYzh9xDbIhNMCUldlttyNrWy1PNiB0KnlEGXQ5DpoCelJDTBkN
J72trLpDZnFvGV5svknSpcwQaPHIEv3f/xmk7uMODaNiIxAf6Qmp63vjfXAGgH+2BDS+/AuMDqsL
mhPyWuLRIkHt4Q6ssMHkw0F21vjRYh0zU3OxiU3xEgHXVZ5Hi6VhtVBxvLZJbWA9B+W7GuCojq78
lWwHB0Ayr9ilh2oNKIKrrFkXHpkz2g3+HCQ1p6nS1qrWwyDvBXfZQ7RL1qNTWvzd7ydzcY/+ncvv
6PbHHlXKKFSHGmZ6V3O72GxcBcPpGVuSZYW6V+I8nASpIrP3MdvB2d+JBa4vaf37WBhT9n27/RgL
SsJ+mw6wEu98D0QvT40NFT2X5V0WktBXe+G7BvbDTifIbRCPsCOfBTizdls7YA1/BvLn/PuAFnbd
d4ALMDay8IBQUheELxhtGfY6CoYCXlF6aWVfBkCqjUS6crRXbq9eErtY/W51IQqAVUKIhjBAR1KA
Wi2Sdw6jykdRycnvkXq2MjdG8s3YpetGBS4/X0n5o+aV1nkwDWSnjR3zEXe7lOi5x5ANBWrzGtpx
r10n34gGRHUyBAFmdpc8Cr0ZOLFgIRAwo03k+WAIkQDg2PdO4GYXECz+PgULD6pr++T7fixxBcHa
xpCA1O02syvYqSu/CIfJFc30Qd9/at7bJ8Pgrc++Mkifw46fa3DdwaD/qgjmAELtx34rmIaj7Dsk
/r5QV2GN8TbOJLLteCrzKDQQdMz1GGN+4mplxDLXNneJT9Whv8Sare7ArdObs2e8ClZiV74lKUyv
s5BGB8cIlhcK6EhtIp9+bbvPqioM2g5pxUuPwH33XFjaDNCoDPqDQ7+NQIukICFV2d0pew8dHVsQ
uSGJNQW3VQR8BnnegPMYWp86ld2UBn8s9BYPScN3lc4U95P1nll4T4onI7elc7WOdkirrlledyFD
ggwjri+EYAZoD+nyTm8odTiUSOp2qNBrK+PyB403H5iCGuEYwGcevxq2xqp8HgybdbMsbW5Q7YBp
EWRhEASn/VdcZbrAGZj86M24hwKBas471cZTM0BmBlFSj04b3WWh6277cklOBk3ByDWSNzttVu3G
ALySSHLqvT058j60xbVk59vJTW0Cy9btEMBRs8gh4Gjnnv22sXSH0W2/gEm//ggq2o+0UqllfiKP
KzwkcbLeja1vN/sIXcnGXjerz+TPTjSTY2nrjKv2e4DXV/q1bXq3VbUO3lfYxoYDO6D8+ory6suH
stGPCA1N9YzuttfsXNy3h/ldjcAMbwmO/8bwNLePjuuvoFwrFFdyqIrgKwAJe6mg2Tea5Xv2sOsf
uS99Jd+1CSp2v9sUF1wNWnfRL4/jhjjxG0Dxw51KUQT11JlHGgUqIscKAt5eC6o47Xgfa+YHb4Zf
6v1TbXKGVTvgvbRRYAVKrsMeVA/dNmbBtxdgicgEY+cDryYAealR7l1tFS0JfTnDo34Aoac57vS1
k3iJh54jsKqg/ZPDfhjMuTMfOI/ZB3K7BDCPFCkOBJSd4H6uvZ8c9ZOaCSqOvLJNBhsINrc3x3O0
n89talac+yYyW7cXUL0k+43SBpKiC1jIuVSKVqkUcAaYjdltUMVtYxPKRXjodoBkHsGSBwB1uZJA
RldPKDNnFtCvEFVHPMjsI78NCK8/RryegWSGxGfa4GPgdYHgi3u8EgJ4uvYUu1h//lm7AxYWtHyR
dWBctQvhzbVt6t7r9DwSkhy2++fka9rYQuBUpnzqXj70z9kb8UhrV8NO1cz4rHkFeYwzn8O3r/Dr
T6C8UIfuo7Ima1E4xkV67tE9IO0VD83l1uhw+7N4LllMAbcIRuSwgJiAThvS1MjsXc94BwDRENQF
UjutN5FWw2YP13tsGic5jSxjC+MDTAPKL9jhuOfp6933QR+UFxqkAg+NFz7J4HrciZ3JX07Jc+gE
8Qqxc8O6zBf21JVRyr2KXJjlegajINLygpVg6hAJXTUv5ZO2F1fiUQENNxgYsq1AUra/e7iFewX1
BvgTnfQ7iQBjXU+vZsxj6Wd6hsYL36v28VrfBJALfxdPgTWe88fIVtbRS/IUXWKPlUda2tFo8IK6
GsqlAsDy1IN4RNfm0JQVLk4rvwe3NjpxFMHuUqTOmhhNtKSHNdkFng4Cu9SBm3/KPWYsdRvB4lJH
yQXYRkCB0U95PQN9W6d5y+EjKicNnfiUPeg7fi1CZ2hDOhUESNP8Qwh7bZO+y1CbKDgFNuuddgGF
IOnwUu5kdNJnYPXE88/Sj9omt/j/njS8NkwtNxjCI2MMa6S7z+mpt0mF7UXZisjQ6mvNQfuTazwK
j/3etxSbsdMWDrLGw4fryJcBREo3oqBVmVCQQADXf+A35UUl5kS30tEBNLF29aIt3FOgs0WBC0j6
6zWNsn4CvciEVCQ051CT5t6M3gboCHl+5rgWfAYS7H9tUfuHm5MYhOWwBfRxdsj2+mfoEgy56IpH
C9WGPf/OMwT2Ft7XJKn/1yZ1cISimsRBgM3CCVHdKXAzhjah5ZL24aE1Nzozu80aJbVjOV4gHYIo
A2q4dz/4xyRAGWlaAwlrG2D4FKx0061ZxaSF3sCrcdJCw0XWK2o7YpzQFWoclMygVmHJl3wb2yft
3IDq8fdNetumpoDBhHReoMUfPol+3zSpPMeiERWIsBWXO7yPdvbWmDUq3FVjetNH/XRHzma+3SVH
0Hw8Xrj7cFO+gsvU+/1LbpcYXwIAKdjsgJgiBZXrLZz0pVGVdQr08YprPf3Mg5pYfGkVU7VlcLj0
XvLBCDBu24hgElkTjJ7wdgLPeW2yNYZk1EeI0M/HcDe6/RpiE5bwWuzkD5Afs1wRCZWuXhWUNerc
gGDWxw6GtdZFTL0C7NgTtvV2PqCdeUR0x5jPmw1MzBkqiSRBkwZo0PXgNDygOj6rCksSQBDQggBo
Nr8xYCpEc3f9Zrbe8LBkVXxvH8wwi3QUrje81HG7UMvoK7Xo1+OA5NM6Pur7e/VTXKPdb8MjAYYe
vMa2cKa4iLGPb5Hd32YBSEI1jryY5evRTnmghXXZY/ccUQHu7YDwUuj3iGUST9sXu/pRXVVbY81i
ArmlBqAMU3tIKbkhL7MOe9V7HWF4Pua7AdvXlS6FmfwpdxU8FYpyLQKb2KyeuI3TATL8NgEQrKyZ
8Tq5z+hNRrQZ/jcP1CZToRcU8Co+p20cZaVdgPXcquBCES9lYTfu6KDjclXtomPyZEFVjLHnFqyD
NhsFeJTgwR0rUxF7HGqBmkF13lIf9FdtRyiSG8s/GZGJGwJFJHveiILJ7XUXjWQM2wv7/co2tQOq
uJ6qroJtMIh/ZY/1Lj1JW6DRdAzbKK3ZkiqzfOCfGGbJr6UmHNxEKjAl2HjIgVLHDOJXSP2WMMtt
VbDeCDttO28Nh/vT2BMUBUx+y6w7344UUB2CKAUhEyAHKnU1hcIQjVpflKSK43ab6FAciges7Qpp
KYSyCdqrupV2zxgoeeteD5RYBc+0wIvICdEhhh+2qZBCuNAq8dJCge4l3yK1vUefmg0lpM/frd0+
/JGA+mmNciNJOzYgQapQR5lWmQNCr0fCd6Qd+k29StbGA8i+nN5p0SYnefVdZJfMzDI5KTfjJe0M
RCoeLV7U21+NiyKSs7ZEohdU7CTfo66rfb0KgHNcw+wmHk3hJV4zl/f2EOFZgiwvFhjVXyhy48N+
5GD6FEWGHs7Mms4KOODP4DQpNmoMvF+2zp9QJt3k3mQnax/QbZb/uAVJEew4wkg0nSLdDKzQtfG8
5DM+TTLo5R2LCH0F4zrxplP1LLvqRTXfyi8kupzCAbrdQ18SqzD0XRGkJh0lSAweLBTQAaYroimf
NrksYWt3G8IUMJ0RspuJDK0jIEf4tb+a7NyJH/Sn/47Aw8B/WNYp1zUnxhwExLJyzA7psXUBP3RO
uTu25oy2CnKomvd+X1emwnqRLSw4HqQi0MNoWweIhVrwNOP6RoSqM7T8ICCOEnj+JjkdkpvMfBZx
RtT0ItzR0bgCtB+YAMiX/NhaSaSqaREKpSXvp01wNx0ihHjcOlhnsNaxHiW3rhHKDn+t0cGsVkCv
KeT40kp3Iboeyl3oRnu8Nd3Amz3Fq5nv64WADhbBHIy+J5Rk0Yh+PT6dm7UBKpPk6Mz2dEjRrfxZ
O5PrP4WvnMsk3ye/jp5OHVQKGCTEIoA9uzYXtHEqDmlXQi3HEdD4iTd89MCfFJ883ncliyPmNi+t
AN8O5CAuV4BCRNoetKubHJI12KOutALtrCNbkJPacg9gfRpe0NdgifcQS9uXnu8ktZm8Z18Jcw8t
rOrPj7jBWdXqmHUq/OIYIPcYOTxAZascHU9g1JBFqzpy9yPoRFqbcSMs7F0SV0Ark9dJgpq6aNGC
U6XJDLsaqm2rIUOb2at4Qox5Eg6VHT/xa8gRkKYW9Cuiyy2vzGrLxNqxPoKK9kK/yIW4wwq0rrAT
IBQHpLLoDF+ZBQkodU2QBj6qzPkj756D92bzyJgEcu1RO+7nJHxTAf84wJOklVCMg/14B7UfT7iL
0FIznvTErFGvR2YyRxL0SXT9u/hJfeLNYSUeOsuwHyQvszPmXlg4AIj0kKYG3B6geLrRMFPzJhuz
CeXuu+axgR4JhKN21YlDMfgkHxrmo3zhTr6yRzlp3Jq5PhSwx6308+Tw+2gjFXb6VKK1SljHXrxJ
TorFws9KCwEXamEQvgANHhg3aBjrPMW9InVAnoH8SwZziwC+KwRazodgI2vmdufAkTYaaEWQ4NHN
eBOvEek72QpSuutxOzm5B0lW5yLuqkuOzq/f98TCwxnf9PfrNOpglNmsqVmFr1PPdegIWxGQl96C
HHvhTm5+8B3e/vrd5FKUcGWS+Igf21BWCrVsBpjULs+RM6/BZ/sqWuFxJ1ikxd83s9CUd5Eroer/
u2nmaKkTqMxG3VQiTHdf2v383B/fEYZ50GbZnDJvtBIWz9nCgxbTC5UywsyFHr+bpjqBYA7lBGMN
7PAeEPE4NNOvyamcI/runwY7uAjI06yhJggZHkaC/rsDnDrwaJ9E2R+XGsrvtLfVDD8Ia7VDgt5J
ASABmZDzjXPY9SKg44r7PJiCqx0j0zhwZuN1PYDGhfUSOhI4WnVz3AoOGIYPuj0U5qp9nrAo/ePs
+ea5tP196DAc1G16HWBvopKjC6QrF6mV652RxEEEyA2+N3lEGmm263f0T+Dx9afzEnBxrsOdcgJM
wOlW6uG/Z0FhHBh30MWSblDEj9fGpSTm6kwBzh09UK9Q1BzfR9VWahdXf25Kp9934m0yH9bQ/QuC
b0ILgxL9tTVNVfMwDnrUgmqcdo2gMzWzf3kuPMKbon4WnqahBw2sStxutjbK57RidfEvRI6qBukZ
EjkCaUdTI8j9mItBD7n1+jlDuiPEqyze+HcTmoMcxmjJ3FEbUQcaAKSDILQCRwsVOkZpEnRR7aNz
wZKt/jLIoOQ1Jwi0PUbbdi25GRJK+Z0BunsURk/G2vC6HH1uqgk13wYAoN8/Z8kN/PwcumFGLfwk
rzkjs/Kd7qmopgROsvdXyC2EW2kTXZhAkIWw58ogFVoGw1SVRYzxR2D/BV8ces3O7UqDqfHRBytG
6X0yhnhTp1EQO/+dcZXy6/OQ+VKfwOJgtVC0NMGUsIndEzp1USgRvcT+3d6SU7+yR12uYTcMelbB
Xmu3O2k395ZhJqi550fZ4t8KsL9CndE+YIlDpHWw1/7BtV99AHWg8rAu1Kb4/oBm34gu9pjqfgSb
J1yqvmby0KIGc9d/HTWCSQPOirgLPItoCo4o7iBlmyCimizBrp9QOrl7x0lG8z4eRCG86WmDno1T
B7E5Vi3y1oMQEUCcJQ09QQZ8FuWvBANdq4PW1tjE4ith7oycj5cY/fmRA648F7QJZg5P+TBAeez8
3xVBYB2UqmhdQdoff1EpFlnnQkUcutpqcH2BfOgAeh6YRekx2PeW9CjhLKNpN7tfJcxmv9uXGmpf
yCOhCwqNWKRl59p5BoM6clLR1Ja4B3UZWIX1dWI9Fc/FOnFZvmvZGEGRgIYOrdg0oGmU/E6OWswz
h3zovDIsEilk69lBPWnFdE03bwQytB/WqG0cplowqwaGVjnqJthwZnhM7Sgy1eOLvM1jxrG9BblS
5qhNhI6XShBQ1MWbt7ZLIBSgMKGlaPlBxsj6/bDclqcoW+r1qqlCDKBiB1vDpnPex23ioS/gmWDH
OXc8MrNBN3cOZY7aoYLcgcOKDK197pzpTdv2IHMC7EwGsUdwab364cw8kzeVVMomlVxF9kkfhAI2
9XO2Cm1SC5uscAfBHCkDXUELis7RQ3zFu7nHCp5uPD6xLYPimNS/IMZBeeABnWTNVMO28GF8Jm+u
vxdRdOzcEenrTbFmLufNa5KyR+1UJer4pCTLKe85AIsGhCqEB60CfztyXoQes7XSvW7l3u/76CZs
oexSW7YdJiPjKtgF55irx+b7neLx/4/+g+XxkeAdXVJQaKD2TwrJo1Aweni4jeh1f7I9WEGAZstA
cFQ7/Vu0fgs33RZdUr8P7zY4+R7fX7vUHjJySYrlGK0qhHtCJaqM/q5+rx0BoKE8NR/OrL50adHn
oBYgqKCswvahVrKfgWHNI/hyEp0Zu8Y5CuvJOt49+1ANIH012kFc76OHP6o5vYABwQxcL9xGYN80
7h+YuVTiBq5iRYwfUssETwRkkUKLUnJFLBRJLtegIUeja7SaEZfKpnJGK3cxoARY7XgQ1cynjmc5
qKXTi+4W9ImBGQCJQGpnhTJKQM3E1yhn9/qqPCEqtBz1iCIFz4hWFsf4wxL5/x9P4IiHJkY2wlLl
9FBbx1srNxijuY3IyDwiJAKwnhC+fSMFf9hI9ExufE2F//sYoYGJJ4anAdyhrvUdmD1nlD9C8zCY
BRgftLXICLGXrSNAUOCT0J1Np2+hdZVV3YhVnDZiZveSVeIBZwkedvDd4IFXQzFDzoF5JyRs5wZa
i21mb9ZtIYjMAaDXAGCKaBSjOY66PAqFpEATr7pv3vS7IAPwPUKGY/rQXDRvv0mzKb3WTnDPA6tW
fkSu0TOWYenWgwImtNHJpiI6n9dLXYoB8pJd1FgZ8vNueURjr6vs+c8WFagS9Emi8Q93+pVFanNp
4tQZTQ6L369+UIwOJwNY0BY0bDWr+nDbFEYUfn8Mj3rZZeWognghhAq7p55Du3Nim0tBNn6ZPO2T
4RkXzifYsgRgeZHJxoxSN9ycNSlfQ60RNxzGA3GVzMReHtFip+7nF4axBaeIpyrgwzCFMh4N7xgj
tSoDcB7jsWQceWcGXSAYCyHI8xabsYejy7BH3Drl9q7sUddN4sv5LIkZIDsARp9ljzCLu+hRQHrK
7gyzdaQzuXhKs9hFX8o9wzpx8b9Zpy6dMRgqdc5hvbMK8oA4vPcuj+K7bvOX4rO2wj8Mgwu3ODKi
YLwB3xQAB7Qqg8iJ1cyJBZSx9wB+DxvVU5zj6Yh6QLmCyJmXmhu0AndIRfxDIyORIf5hmzogc11r
YmvAdnHuTdQDLP+YeL3z1WkmqyS6tKo/TVGrCpF7MR3CsgFzer4Lj+2K23NnVtF3yc1hQBCW5ZFh
RMsvZaXVWhFg54pYmcFk04JWBrV8ML2s69VL6BbPxl68D++mbYxgJnlPJsbmveUx+57Rvx9AeYE6
m7vR4MkHABM7nVVgk3RvhMgT/wnwlVk7oQvoO/CpwgaUuK4GbaHQG4+G+QjCfoextcho6b2MBLOG
kgJIBJBmu/a4SR1Vc8TXAK8geIHfRUatO4RwvAHhMpBXkd2BTJD3WGu99FIEjeBfw9QhyjmIXzUj
DKP7ZV7zuNx5wKYIhxUOcFT+g7oFmfa/BmkGlj5oYgi+w+BrsGkq809uilj3GTjKyeaR7wBzE2Nu
l1zwT4vEj/wIKpSxyjpFgMV4x1vdH/8+3XKvoNk5SKx65S0oixocdUpTFf2XSktm0w3XQP1ucjvz
DGChMLgErdWQ0liJT/Ld7yP8fs7f7h50TIEPD7VSupSvoE7Yqhq2snFRN9pWegIbBBrMT+hBxNzy
bmk9YStbKeJxfsXbwgurTLgYMWDrIr2BfClQOtQ1Fxpjync6Bq56SAJY8WcIXPUhOnF26qD7dM2C
cS7e4T8NUovaxTp471EZIW2YSMsO5tOLaDaXaVWA7P1fpvfH4KhwqKkQstY+bBUO7zsq+uISk0ch
GrSbT4SviRR/Tv7po7wLnBYv9QR1af6/lwIBWEVUCMAVRDSANaRO6uiHAjRwZkSnnu9lX7Pbbt9n
xKeaA1z5JTiVnhwgrPh97LcdebCqKGRJwfwJBAWdtsq12RcSqQZitACljZPtB2/EhlbMHAJs6Nzn
kfPGmWURftwCY4hhsKqgCAS+3hvMl1QlY9PneApoojVuq41wx1mRo65B4jmfu3W/ySBoML4InyzR
q6VDDBSpboBXk+dRAiNR1g9/MdYFoT+ZSAA+ujG05oJVimMst5a/ki+AJG1CGeFUx3xFk31EHWOA
oQ3wqwBQivmm9pmM91U0zQJe0bYG+kr72HiR5pii5JR739HhlgkxMjMcXoijgIRGRhQ0tshN0o8u
XR1b3U9hVrqAvC91tWfJsP1L487WtEbk5jaTzdhVC9cdFBzAWghhUKL5TvnJYhb4xOAQkPJec0d4
edBRjJs3N+WVv0Mp1+ZtfosXHsNRLu5mRKzAk4FVDvAjymtMM6r6WTuS/M/8DJy79B4jk3eINu2T
um7P5Z0amMIfJmxmIXBEexMwk5qokE4U6naHIu+gTaWGLOLeOAxg1X9KVuUq2teb9EGwGqh6rYOT
7/h/jG6VvDOd8w1oAUfpp3nKc0hN2PAGMd+7xQG9N+BmzN9xCQLI2KzCghVYEV9/vY0l6IEgrMML
mrCPUYHVNAjzmPVSg2c0h7hcxN8NgivpIG4MF3Fe4TUSLqUYOOGNtkZKprGQmGE5kO/C681nAKZk
AKbKIwdOTbra83rLJfjlPLpXKws5BFfyenwKuIpWHSBZIcjcEy+Hw+agoqGseXDByvt/2HPA2QMn
S+jI8C20eLc8zf7Aj3pjBY/1h+oI6K44qh7KLn80J1/F4OEWNhODrnnhPr42Si15pBigxCZG248J
TYKaOa/qXYQbq3HBynuYVowDfeu6ruzRZI1dKRKhQNh7LNc65NazM2cKSHDungwUDNu9sD//bvH2
SF0bpJz0lBXQK01hULtITy1aJkB8fJ+zZUJug8drO1RgM/JzG3cT7MTrGjDgXY9+CRekC/fYRU6x
nlxUq3Qn/379+ZHLyiwuvFKu7VMeK1ADX27IQg6Oj6y8fGjd+CVz4LG2I+SsSLihYRfz62h9+BpP
4lGEcFr07mOJWTnXhfzY9bdQ91PB57Hkt/iW4LFzkFkGBzc6oqCdBtLV+L15Lh85Lz5cwv1gxR6L
+2MhILi2Tt0ZhjIpSkJWYtqoju/pqWkAaSSgm5K0xesfyQt31lfMzBTZSJQbQbsoggG8+5GQNChv
xmXjxIkt3Ij6mtstaDaO9ZNwKJ1sXXxWiOtZ5dlbZw02W8RZAu4pFCnpMG8yxIpTMoMEm+OzBh2l
zNm2CKplawZNJaGf8F1wITzAnZpTYdabnJEGXZroH1+AGuJ1/GMMlTQmM76AWwFkXjn7zGnf0dXg
paBcLz78++Y0PNWvzEaahXsDdlGUloBMRhKWctiKJnd1zmGBUZt9hUYatIZeobMZrC8V+FdXWWIx
b8bbOIRM9l+TlJuUgnkeEh9D5a1+LayCzlZPfQukvWBxLyooB+KNeOBO/IrJ50t2K72tQGWDP6Ql
FR2615MsKuUUSq2P7IM37sQH4AhjG+wxK1xHHpLLICK41N6wffzPXhPj/WuVOsGz3o9THHANulLz
0Oy38Rf6f9EsYgqfvxtayCuQmf1riTqtea42SSRjfBlguYf2OUcOm3MKNN1BJLb1mDyjxA/+Np/U
Sta6X2pCD3uQlzsoeJ5VznMPRYC1f+Hdt2bFVDJZuBiuBkj5BVkdo77XYFD6AFNAtp95SxzM7rm5
D2amuN5CzRu8h3h+oU8BYeRNQR/4Q1SiKyzclNrtc+OJLwgf9vpRAcqKsXJLO1NDjyQCVYJVoGtZ
0DWrjDkLWrAOBnfSpbcBKm938TPUdu9k2emgHti+gVqJFUKw7FI7JspVKQkS2BU+Eid8zO0Imssi
SL01QNos8SC/IunKe6RN/l9GDDQ7GEAIK51BvXFDVez0KdVwx27KnfDZQBoTLoh/ALws+LPj9vNb
CgZoicX1sRSkAeeIZUX3IOosNMo2j6uBB8k1ttBxdEOrApzuwJ8gpfRRuca6WzElbBfqtNhGwM+h
QRv61iBvvfY6XKr08lBB47R70zun6p1xA95MyUs3ESjLUcsCAQ64taUXxgwvufafdqm1FfI6FtSa
2N0Mnnbk7nC97YvOavet01rtC0sAdOENj4ESPhFAtYHLpHHaUi0MGt9FrWV8TLJpPIUX4S7bJ0Si
b7QG8IVyKGPx28LmNZMx1oVQmLDxoxkDnDLoRqXmmI/DZqgrmG40sPfwGz8HjG12phN4yVb6Jd1L
pZkdmc+MpbgBpGQApSOtjrYJyh9JRV4lyowpbkHViTyy6V+C9Uu4N9giNMSX0r72hymZChDiQTcC
f8YIS6BUkPA7KO/Jn2I/HcGVPrmyq5wSl38NXkI2impxI/0d5c26ToNUdGSUpE0KWU6ISmiHfPXy
4FvFlr2Wiz7phznqlSH0c5tCkRCTiu4oAVJuVrSHjJIl3RGVaW2X7rN/oNwn+vPI4qIEjnZHZCmu
D6lYj8AUi3GLkj4oqiGMvFLM0R63gwBiUrzildcO+iEgWD6PJ8beXYqHfpqmXhvlaKQ5RC1aRCXK
h+jkBbJQCZEeP6I7zzhD6t0LgCLznZzpDBcucHhfIuGB5BcSCNSxEcRwEEcBpqcNQgZ/L7gNiBZw
051Qflc28io9x97vw/0GLFMbGTbROQW5WuA2aEyeIYyJ0Eew2d6TInCBnuUSkV8AkUvEnw5pIRmd
zEUVZKMe8B+70By20ond5kEO528fQu2zKgEEa0jxIcoxtR6TbRqamWqJra1DrwZIzdUb9Gork7vP
H6R1yGIeW/BYV9NArXox1okxFGQaXAjzgujguRmtfhXbxp1w1zqhqSHlbP0+97e4eR3wRIALgHYA
UTrovK93eaSXCSS0Umy1Tb7b477tT/EJQhr32OOg/jLBxu92n5x9jvHc+wfbAs4YRIxATK8r1HU0
qDkvxlPWWlUNKfdkhTaCrwjCkNmuXuWrXLdO4kUn2Vaw4K2mu9+tf5f86cUmVZLvQA59tpSnzrQp
CKawxfsqN0OL36gbFUddnSCgSwilk7WyH9xDvHk5QSUOPMQXCJDb6VbxKjcH1yKYxZkkQQvAXOAT
/n4T7dJLfqhrSW1QuDo+c06wkcAdWpzTJ7TWga8hfgJ7rXNOeFM5VdvABtweHW+/T8tSbPLNt0jk
29BITx/GpC5zKTOgXQYOKHkjgRw5JGxrPfIsYAo6SaaI2O93m0sZjSub1LmbUr+vVR023wNQAu/G
J/40nfjnyn4BDQpgkPC4driRt5j1FZNJdOFyuTJOnYDBkGLDyHuS0CB9LoXjT1bicRBsGiCrIpgR
OHx1ZkZp8eARXsv/zTN12gOwWPhlArPcaoZ2mmIWmyRBxbf52FX38hFKaba615CBF5nV5kWH+9M2
5eTbCRHvJGG+paPgzqikI/B9v1OB+FRtYcOf+KNhSZ4Mpojk6QKRVvMf6Drgd35+AnX2+7ytB9XH
J4h7ScAWa5272Rxdzvo+ermbPZeetpFAG/H7Xlued4hTQfhShUw3/eIfe3lqgh7zDvo2bK0GfrUz
+2cJ3Cga8jrlNoZIAV7+IBT1rX+7YiCMhRIETBPE4LW/FfJ0iCN+/M6uCHa1muD63jHr24/8sTT/
oAJxP5kgmrfSR51Zu1y636AJhqYDCDYZAChdG1f7uk6qGcYlwi1kmCjbHrM36AVYyhm3ew1eo94q
XmqodxPR9DVj6pcuuJ/mqS0/VFGUqSMZOyhIPsbnZB+ja7i0AqgkQLgoeSMi9dnx83ezi05VgyAE
4QUhYEYqJ6FF0gACfxRCanCsn3tkKrVjDlrRcp2sBtD8SCiRKwk8HLqo0VQTO+AICR9kJknJraMB
swGYZKGaIIFAk67hdk0hAlmJUqoIj/bs8pcRwlUFdpxqGwkg3sNzYHXvoEH7ffzfF9n1RXdtl/Ku
QhMl+qRidTXzXt+ku/nUOPOxd8/gksLPOshidPixBhJ8815xEHM8NR4HqKPi1E67ih8FC0h73IHF
rsA5HZ6YpBvkC377Qmpf6kVRd6VEvvAYeuE9+Pgg16eD7wpfsC0BCQQXwkY3xTuImYQgputZt953
FYr+AqR0EOhDyISQ9F2fDDmZunIQAXzUjkf1BcB7r7ZBsWHWQENZ7bZUTJTY14X1gSDU/IKOHO8m
Nuem8E8s+ODCfpVRuPv7LdR+TYMAoEgB34L6M9L6gHD8eTUgTeB/wk3CNyH6xb+qWRPiTWXNsRMU
C7Duq0+g270Lta/iVMEnoDCcoRNIhCi7un6v7exdMaXPCZQo5ZPPkc4h1OHBhwJYy/Ai3X2gD9st
1qk12InNajj+PiC/LJJBbWR5xsFKeHyVuI/u0Nn8CnKyZOPbH7kZeeKxQBHzaUC9enLx5GUdo4Ug
5XpOqE2ahU1h9GRZdO+9wx5chRfUkOczkFMvMzpL4zNSNtpOO/oHjSwSi5X51nkDGSCBaA/1eg2p
DWqLzoKRdNUQgiqM28ntZEtT8ox+oIeYS18FHxOfoj2lZZYDbhOsMIuXGaHUIK6LCpOVpOOrUgVy
tqxXvmQmgtdD8hakXqKlzgCcwJsC+fO7y7q9KGCTlOh5FGvhKqkShNxNXC4SZLAh3SmiXWcTvDTj
Nlq0QdgzkMbFH55azjGrZqMoMa5UDbaV6Il9uSrLP78PZAEfhZH8sEJdeXGr12k7wEpEiFUn9CEU
yV3lj8dG1i3Br3sk5mtbJvKQtXKPvjwW6OE2lXD9AWQafqBo/BIp5iLDrm2T6VlFQ884Rx+cVK74
rjLrtmCs3NId93O81CZVMqEfeh/jzUOv7R+j8amNHntmXvE29UVGRaSnDPQvoi5IjSoLM6HoEryT
uuRz5vXPTJwcUDabUhPsevmjx4sy6oBR6qRoI4sAe2cgTc+rBnoEahiD9+6z1IV9hO44uc0ZiqSM
j9OpvFyuqW0U+JjyYTaraDvrHmjRDAW1ax4K2Cyw4/I+BloVHkGD+CS1j0WjbfyATEWuT2aZo5eU
K9ZynjOgDIveB1Hr/8xQG3mUhQFQKZiJ+6e2PHYzgmfZ1VPdmtDKOFta3Di/nx3WwKidO7WCX4U9
LPLZbLU6dK70SbCKdqwYe5ZliNqzQaiWstD8H2lXthu3Diy/SIB2Sq/aZsbj8b7EeRFiJ9G+UvvX
35LvPScahncI+DzFwAApNdlsks3uqnUEyXNm3KCg3alTUXkXd/zwaoRrnbJmExmP1UlWJwpFlXwI
Rm2avY7pTTSnHg1/LMnOwAs2NUUk0ty1iC4eC7IF4LViSYnyuu/NcK2TT4zAaqzdSKEyf5p7JfjC
RFl4tkEbGHiNCTNRWTerS5UBx6Czu+iHeFH8Xsr8yyjcQLZBYWapsPSWpOjjACV6fV3SOQ+iTnoj
HerxVLW/r6JUlJ8SITK7UKWF6jDVJUoO+jCo+rfGQA28jANPH12paXa4bB83amzsY0596JlOzb4B
2tAcJOU5ba+MMb5f2tGroPKqWcnuMp7IOsYhy2IZ0qQFXk6noCDaXW1SR7dyP+nSm6lSc8Eq43vj
v17CRkWrU3NCEnjJoKCCc3pq6e+G/Jykh8tm8XfcP+PIEpeghjJJ6xI4na1+pxlIU9q0lI5QA79W
iwJNG9Nk+iXYV125LlBSoQ6/pa4WkRqIrFXPNyiaIFYpq7WtFKiWV6N6ts8hI0BE+QzuNKJZDusO
lcHgaDoHslWzUO0Z0xjXp6IJpuxeqZG3bV/jcH95ZLkOukFidoBRIna5TECy1ZdOxjgGJbIIZev0
meWApuIr/rL2lK4cJ2jnZKKKLo15lwzrPDZAShSvgLBht6gnMx8FL8/cydpAMaElbbNarkEK4KJ2
4dFSx7fUmN1yNA+tYQus4u41GygmptBUKiEUhkHUI7zj2Caa5vt33RKqkf39DIkD0gaHiSapDnnd
z+ahEhRRi1fipqLGtVfCN5r8qYNcTne3WK7ReZedRDSUTFTJSDz1VYuhbDTd6VS7cvIWVLjQaxlL
QxRSOHXEq5VoPl7brNc/z52/KaoawpxAM9LpV443I1mNbq0pOnRF8i0sC/SS0/53Cr2kzEYPlQUd
kZR6aRN6EOV91ZGKuWz9isdeUDffw5LDDBIp67FHy1aJFJKCumpLBxVXbPpGFUiml9s+2Ku+MOIg
HDRAB4gyX11jPEqqckObyhaYMnqcIZzt69XsLTWotFVdkKjn1L/o8haMcat8kCrULqHDpWiO2nCU
TVdPrsfCq8gz6GlyPPAnolMMJ2F7jslMMu5pHSTu1wYx5apMbosOA1l7XfqYaY7Ze3p1iuR9lvp4
uwq702ztlfEq7h5I4rfmMYlEeQDeCt4MAftEI0mzFms5Poca0fcxoz9NNdvVUyh4DVyjKetKSAGB
zwMajWBoYcKfUkeVllSASUm/m8zyTbGW+8veyts6thBM2LMjDQl41Au7ekodqh8pNv9FulOyl1D+
8d+gGCc17c4inYKF0VLFiYt7KjVBTY6GVLq0Eowcf4L+jBzjox2NwyKHwLeLQOTK4CCQUKGpC65D
fJBVogfiy2gpYAzKJttKqIRVl1F0S6axW0ThsdZKwRTx9lwTFEH/wDC2tElehc2yvgeWp6l9MiX6
jZY3Vd4FJgSXY5D7CPYn7vFpi8istkXTSzntgNiXkxtXe/sXjNNu5tq5SiR3md1+KIMvOAc6MlCB
+b/N2edRvMM5tOvX3kc5QoEbenYlMvp5d2MrT50mIsPnrqsN2Pr7Jh9S51EZIbGJS1Gt+dOYwBsl
F/z/blgHQ6Q4yuDryktl3zctUiQvPTjsRfcl/hhvvoFZ21G55JPdwmDTdOzw+6Q/xBk2ZF+XsIPV
fji2jqXfUvJ2eZyFuMyCrwmJyUiB2y6ZAyVBebivQCGnBjVUvqS8cGoTD726p+BkcBmau1w2FjPL
pSwGKS1nINe9n8vQADCn3SC60fCndtVNwsEJuuTrmWgztdK4yJUUrU+Ki+zRDmo+Wtd/u2wIp1gQ
uxHkIv4BYQ72o912xJ5QNaDYt5AJ7tRX29610nWh3wwJpG1ebXVHuxur+uhEtBzcYLCBZo76UpPp
0oB0j6uhXKM3ZGdJnqQYZWyt7JqQApSIIYgGvPMMUgeoA0d5JPmrRMKoy1SOlrVEon6ah1NnOyQJ
whoFGRqEibu9VfmC4eVlmzeI7O46WGpO5xKIA9l1qm9Wd3O2OOEAvb+4czTcNmjtyLmoDpzrn2D4
RXH72rrLXjY0xcZ7vAFYW34pk9ZPZFS+RMNeYB3XQzcwzAKcOjsbzQpvz5b00fVOQ64Rwh0rbFwJ
/Nvg927JI6ju5NRX4+9RMzlGRQS74wrx17li8wnMSpy0OM/TeH3+bgpPjo0g0x9mfbpre8HWxR9S
GxqtOojd/0p4pa0FCbUJb3qVdE2n+yw8ldHh8njyh/NfCJaWOurLpup7QDQl3sxJ7Y35V3KDUDP5
xwq2Tb5QQsgFr1YY6FBss8qL5mMsZLTgej0UDsAyA3J0S2dWthwpeSJZQMmz+A1/75TW2rek9tNw
OZWGthvN+xIiOrhLVIINkRtUNtDMfghR2WJJBtyEcuWlnmLHzgdnTPpDH75p43faLII1wA0pG7zV
bTZBuokVIx2HdUDtZact004dZb+uVKewh9uoMXfru0SSK95lVxGZyay8YhomTV5hVVt6kcL3IW9i
p9PmoNK+K0Phj2otSCpwL6eQQwEtLd6Y8KrMTGof64XdLRjZRIUusDo9K0t9SpR6Z1ko5VKeE2Xe
TxE+g8wgeAihqezY0isach2LQp3aHIPLQ8BdLVBYkFF9AIUctoNKn5K5Tw0LLeTNtMvV/mGKRW9q
a/D4K7j8CwGG2vPJHWrc8ZcYEKgvGY0b3AfTbGfpgTZ9JYptgNitvjdIYU8owg3N0E1CqBh1sVNn
y76MRXlnbhzbQDEbvmrlVSKv0zh0+8G8t8bXThHts/x79QaE8ZXS7BZ57mAPKSIkSDVnROVRhnaA
sHPT0u+Ir64ZBSp6rhMCM8u/DMHqHytrT7IMDcAwchZ0uev7AfVP7eTM5l5rbhryla1hYy0TA6yh
yqxUAmipekTSnTDaEToIzi7cefuUe0RSFGXyDIhW5sVkrfNWZtZ+SkDLMJs+UTT38qriuvwGhgks
jWrOVmoCBtIQTl+/txVo91aKhjQIw0kAxt28N2DM5g2xd1K1M8CauXTm/KYGA9wc/aDVIgiXIqA1
nG6itBkpLa6dAErKu3TcgVXPIXjpSwQvpaI5WjeLDYxRYwPIUjiCjK6fIioeY3kOioY+Xp4jPgwo
O0EPjgdStqQV/Mlxga5o0FtqkC3QZjwNPE6q8iWH+4PCBIoyq9sI7xKgAOyMvWLHT3OT7NLSFmQe
uDsZqA3/MYYJFX1C8qi3bMRYpFKWeKeHpW8k+w439CbyFlFCQDR2TICw2nDU+wpwUXUTq6DiGyC5
KyptEdnErFXkv2LbnDB0BZK9XovSD5TiLcWPJLdANihnyE81xaj5Wr70T5d9g38pxlaFrj4IEoJS
5NwH9V6Ku3EMwfbR+QZU8Xq/i1HjVN3U1ZXdeZCf7lFMEE0im9eB+2uv/IP7WW608f0yWpp5yGDz
oqCbGaUK4SQ6gXCPlRsIZpecB6nLcwUQEDT2JFhRk72JQKumbjZl7oxyX0irRyIFK5FlzEIgJcSc
8gEuY0jkMNX9y9Lmu8uzxvXKjWXMIjDMpKcyxaTZ1aktSlTXPBF452UQ7lF1A8K4PugsLGmeYQey
+o4uHSiiYKtqDsWEmRNk0K8WaX8ZUjR0zELIR7koexWQZRgiqZ5fQffl+2UIbmjfWMVsWKYW4hnW
QsxtUOZbtqcyrHa9eUqg2/EVIA0046pmaOiuPF9YqRmPoa5JIHkh451SpJGrlmhunKATYemvl7G4
uzB4ZP7BYqaqbWjemTb8oTCOSBtMSutpnaehrQN8Opeh+F7xB4qZIpqjDKasAaVo/bUWzW6qP0wF
CBjkPnof2vyAbnZ/rENVMJx8l/+Dy8ybLmfQhc0wnCpifA+CPjN6jqZR8MLDjcSbgWROGBo6kEJt
tc7SvS5/qPUEVWsQdTSCurX9KA4uDybfGf8YtX7OJggu/dDbSgGj8sgf8EI21DuNftdNUemoCIcJ
8ko+DlYjwywVlTbTevdrErzKZY99lYqi7hpV/w7s/9gEBtBzm0pLKsLEApYdPyfjAWScWgbOwt5d
RijnZY+L/XuSnyq9E8QODmEEUpP/zh3abc+BJ8nMzaUAcELBvZn+pqEdBdYkOx0OJE0m7Yr6cRhm
xx6gyoIrZz2EgTpAUVGDpsJAHia9uZsLWfTkfdmlwKZ7/lllR3Q65JjjLn3uhqNh3XdVfJXmL6b5
PWtNwTLhL0/whikQmoP6LBN1NGWuIeaLPa/NZRAnukOF9nWNQiHqMJU/ZhRf2bEgInCdi6CDjSjI
4OCqcW7glIWqmrQI2shcOiT2afdGtV+NKbjz8lPPG5z1OzaLRernNKUhTCPNoS4PRQLKqo+83RfD
/azsFBV77c+2f27y+1kPvcsLlTuJG2wmLuhWo3bmuqdrzT43UYsOmR086vdW0Eee3I//cUiZuACR
JyVVOsBFxa8mudFrt4EWtCEwirvbboxiogK1UzOvNaAM2XIwjP6n0quC0/pl38BL7vmc5XJq12UC
iKRBCxvimoQkr3SXN8Hl+eHuDuAuAGe1DE0PlfFByx7ULi0ivH1M1UnStZNZyC9mSx4uw/BPyxsc
xge7uM76UEOM0cZXvA4qmp9CbUsBEWHky60nQV4pdOJeFqxqvu9vcBn/U2eJ0n4BbosqtXZorsJF
c3B59MISSoQZWGLtH7SMP+oUVEwN2iZ6ek0I6q0v28+dzs1nMH6phUupjd0ay/L+qtbrI0WdXDGh
kUdaBFDcI80GinHOwjbqEbcvaBUUPw04TpviclcHdHwFXeP+P5nFMq5nNAtLbb1TRm0QxYkLLHt2
ZV1w9OQGEWhkmZAsRvufxUyirk9mSkY4aTPvdPoLxU91VXiJ7BndcytTwerm7gQbNGau7J5kHZkw
V/L4XW2fzeGo2i9jGKPM91jWwdz1gjUoAmRmLKOhpFfVal6ZOhG0oaST0qpOW90Umm+YviZKB3Hj
1x8L2S4dI45RbKyiTQJPCs6MTMOSdk+XPYNffbPBYA4VIUUFVTnBKDmX7+1kRNNgXg1OVaigfsin
m2ZMb+WOfrTaiCJwfXmm4XKQ1ietNrlNWiV22zZP/SrXQrcc8NoFle7CSe1QEmwZ/Aj4r3OxzUEh
GFuNuMGHpvJyJeEVI6/1m6iBpNLlERHhMAcMsLqkdUrgVsgp7rWw8htCHQhCCGD4a4WsWVI8v4I+
kdk4TL1C3RrMIebzYC4OLby+A+cFqName9kUqphzT61gAADnA5gAwBl5jheNZAozHb6UZ25OZqfq
rws88k7x0wQiuXJvowhZQrtIKWq94zrxBnj9fXOqiRJbyqu11WwmzU6axt0oaoHhBu0NArM35nFh
YGPHUE4gqyuXoDZDLyP7ShdxznBD9meTKQbQwqX33BSSpvZUjXCNMn4wGj9BRYWMM5LuJ4NoI+J6
4QaKGbVwUge5LFeo5h6tGY5JZaeIUkFEE6EwI1dEMTgC1junlFzbePlPUM5Zipq9uGET1ctgKgUL
/F+FvvGIYjC07aCiQkHqPLmeU7cCbbNGb+3cTzPwpGqCfYhDS6SDihT9bKvECdh2mcVV50NWZASQ
XelkJ+NhvjOf6I16FwYgvP0G9hwcMQ7RbxwxLscO3qLe4LL7rNpmZap8pkSWgwXCaFTGpndqdOwV
b07vL2NxuyW3YEzkBpFXNuBYtvZw2g4k7CPIAYG90DHviqtiVx/txYFQb/7cBJGXQb84BLHK5U/g
rYftF6jn6wFPmlpi6nCfZQr69DjPyJE8Wa1nKj8uA3GfsbZIzMoDUWOpjhGQ1PSIkNzPvafJR8NA
6Yi2b82gAY1LI0pe/K3Qin1xi8osQssaInWQMMLUqU4LDp2PcupMkYNUfPzaPYcPx27taE+8H6Ef
id5aNZEzMYtTXbJEHsByBbXEOAifzLv0lXrET0BROe8iTOh96lme7rYH46HxpO9oGT7swA4K765d
uscmDsZw8Knutbc2kO+lYyI6tfNCO0EHJ6h9oI6us5S7uTkvWVqgGZBMN2EyubNw2+IFKAKVrbX/
wVCgvHTuYW1ZdLk8Y/MoQ8eYUcRW7EJhJwL38rFFYea5RSc0eo+BgkZXGSTrJD9B61WPf2o9XvZz
KbAVv5GfF3k32oExy77Au9d1wmaUtvjMTOeh1MkFAX6uoQaURjsZBWBGXtV7NZVRip1dxUO30+vM
rXHLlNLxgEqjrzxvbT9i3WU3+7SOl07UR+IjlOp+lEDkjCrFohQ9PHIvmFsY9o7QFZJWZPBqXMlb
K6D0ehlfTMlEe/M3mj7L1d5oDs3ycHmIeUeELSpzV5DqCWXla5es3khX2UKOY/5bUvJXOks/LyOJ
PJbZetpBrsrSgn1kvjOU53l47MLf/wmCvRakfd6XJIIxara4aqK6obYES156l2FEU8XyNS6WHRv9
uA6aHki4keO401uHVr0dDH9UfqbKsVI82SwOl3EFI8ge9KN4GhQ5BmxkfGvxbjYo94b6ehmDH1v/
jSvsadiwUloXNWYpGVGzOjRId0jfLGs8tob6nlqP1Er2lxH5sfIPIhNjZjtrcz0EYtucQhkHbRCF
iE5aXAwUN4KPERTof1UkldSi6OJdHaOPbyp7RHrE1qv+47Il3LFTPtWEUOdlsGMnowJozFcqDbUx
vVlyZvkU5rOnSprXmLcRXuv+Gx4zckW0zFm6tthnzUOr34ZZkM3XqfVWhPeT2QpOcFzn2xjHhGIi
J2kmr2wI87Cg/v7QZtSJM0FNHjcabUCYUJtFw4gnb4CEY+Oj69uVExv3b+sWhR4CtxNNFhNuzahM
1UwGVIUqfxslK363vM/To6YepU7wtsQdO3XleSOgWPkrNU86Otd5iOMSBO2NebxSwB7SiPjJ+cfe
DQrjDqWu1hLKKFFje4pv2/2yx+vVoTjVoOlIHTzcQqPM0w6lK52KQC4cyIz6qmD+OEJAOBhuvoHx
kq7XJb3NsASGj1sN5+4X1PT9/PakGiC1abzBNXYE0vTzK+ToXe1qMcD4pwu+gVt+uP0GxomQG50K
GmEcevBZecXoGg/Tke7AJ/jefMT3mp/VoL5qFP/yauQfije2Mx6Vl+ps0ga4oMy0JMh4T8dur/4M
f4IzBW9LcqA6zTteSW9Baq4R/wsswudjv3r85pwS6nqW2QnwjceTXeAgHl6PqKdOgTw71kN/DB/U
m3BxovfLhnMX7cZuZmNPTVob5iqdmIIuDVkaSJtIPhU9AglQPi9CG+tIhrYH1HBjY2rf0/Bo5G6W
Ds7SCG7I68f+deL8Y8zn1r+BUQ0aghVvHcSocPOY/NJwk7GV2JG130ss43IlI28rKpnlBqMN6noO
3qBCxbCNhxmoff1TCnUvz/Yh9EZn68lE3jChweUZ4xItbZbI57l/gxfVhS31a/50dhuXENyOyTf8
gz5ZcmNQ6Ca+ye+dKz9I1+Wue9ZTN7+Xrufd5a8QRMVPPsbNR3SgyUPEgt80CtbKqASV7kKK6Sv7
1mZomYhUgfh6iFe/adrSCc3GNSDXkYmOhKIJZGJO3pZrmQJQ5PSDKj7tvSb+MDJ/zhonFQqQ81KW
2+ljIo0hTW1B1igrDdSZCZqZ72TiJUPv9dSLkXgz6oB0L2gBFcQ40ZQxIUbtGxnaEDCz63dIOEz5
L5RSCyZMNJRMOEFpegUZXGDYqjMu38biUCw7C7V+EKAMFlOQqRGsd7YYzZjbpB/WiSssX+r9BMpP
JZZgeljUwZ3t4yQJvF60TX/+vnH72oLPJy0mLz+gfFu9gsRtfd0dbT93khMNUodq7sMcPOe74Wp0
DMg2X1523LPwnwXxGRs2+Og+CPGWCYulrPMjQpAKFISX1f3+jqGGaoO8H8SDLDHP0EuGpqs4WlnV
Sx8fiH3smpc494kmMEUExJx4jElqqmLlXKrnoIlBh3SF1s189PovldGAkOFfk5goYg5jEU/oFnbl
6gPN5jiZ5nhrrUQdvPy5sQheCMFLjMaz831gTjVZyc2VawglroWVoRjpcHn2+avrDwKzgmc5VhfL
hPctSurMSYPdpXJDol8PleTkkeHRkQi21M/s/9/+8AeTWdHW+lzXrOx1Sdm8ZirBFS8vofNp58We
0FrHBhsVqgGu1Wx+S3q9QG8x2uzNnEggGU8k7V3tF/rRT2ioanVrupbHqf6ud3H+gO5KHWRWoB9y
UAmQ7IuFonK1RitZ03fWb5QVhi/9LM/v0K6E3FYzgdo10yTbnTvUI2RmFO2jjoRB0RkaTm21nZ3I
EA0nMs/RAb1wIMXsuhPtEmMVu9Enr7G15GOwZqhMZbaxXwjVf8Vyk0J7IyuQG5IMP9WmR7kmxS5r
jEdtkuy9Xqngc5SSu8pOJMGE8pMRcJj/8xmWXmYOF4LSAIwuCC8kFPtPi1OkPba5bw2kEaXrpXrG
25k9iAi0+XvBH1wmy17OsaKiiGzNQC7gRJGcMDfd7Gvb9x8U5mQkkbwExRJWRAOaM6N3wyGIw1+X
1wR/CDWwt8mQS1gZdM6XXdTYelbOAOnTx2jZyePzYuwyHPrQn1EkgUTf27Wi7Ssb3QaVOTPoq5Jz
OwE1pD+S5iVRUtDhHaXhoGWPmSFKgXCna4PGhJacJAY4r4EmSW+J9qGj22oh/n8cSDa6TFUahTZA
0vo+7G9V+2aSK6evrubYo8jMl5U74s2lFj2BczcCzV45DUEHApqx8wmsYzvPlw4UWaQNd8s0uUUS
3/RjdNOS+QehxVc2uA0cM3OgaCRtr4LLJlLe9MaZpcQhmqNn15NwRHmV7Gg//tcyZtrMdrQtSYJl
dqoeTCl1Ymtf228SzuQKOWYxeoJ1Hwvv8kTyTkVIYK0CqKCLlj9F4TZnhAYEglK5ct7NU+G0NA/m
MnPHqgcvULmLo3Q/FxSN5vLrZVjeNFqrJjcKCkHqxJYwltAzgtQd5ONDig2W3A9GmiEoU1z47JOM
R9LLcLwlsYVjjg9hTAxJngCXyfdjTn1qPaedKEzyNtwtCOOapLXspRoAElW/IGeRZN6Qg2IB7ArV
UQ1NwYlIWeMhu9ei1QePu6ayKgswcEm+jPVkg2/EzGInD3+MloP6ZU8LQUX01GPPo1AXQ9OwPXdO
qLx/YUBBrr2igyeATYDmkl6nVoVmcqL+RJx1k+W1E13QueO5wWAmrSkMrc1WzowsVtEqsxsjtNKl
OLW/qf1PXUQnxXURC/SSqGnQTZS4ngcWS8uqyBix0ksNSZwYFEPvk1EJ7iC8Ux8S0/+AsDt4NoJ+
V1ppBJuKvsSlEZSoOP/KzPyBYDZrs16kspdgB60TP0Z2qpk71xx+Xkbhrl9bVhUoyoEUkXU+W+vs
JEkxN4Py0mWuaqZwAbzFgkSaDLnA1bmOsAFjgjDyMotaZQCzh8fQvFMsdMEb72ha9QxyiLsvNOwh
CtuoModkCARyzh0h7MuahMoqHKDWu4i0TjoZfpkJFtD6zezq3aKsq3sTd0GTalQGxQKq7JsQpQkm
2WXqXZoLYHjhfQvDPB7347TM+spuES3lPu/0HR1QZqlZQZ2pTg8O53K6lRURQxpvLW1RmZVrZ2Fk
j/2Kqr7Z/W+1u1Ltp8sOKBo/NvpB5YWqCiD6bkL6zMY7T22pb1MJjifl4TIW15y1vVa3Vv4CmdmZ
S5IX3aCDT2KEJ8iKdTXqxlsLXt3LMFyT8NTxGX7Ac8jA1F2VzkoPGANXNxRy2Xd9rf/WomqH6tvd
ZSzO+gWPqbr6OM6C0Ik+d782TfQGJcXoX7P2tyoUl8bhRktE5HXrPDNOfobCLNxy1itwIVC0vrT7
eumcVrRFcNwbAJA/k0EYrkJh59yM2ZyTOQsBYGTUK9DHuCg6aEyflha6jKH0EdPCoVYoeOThxCNw
3Ko2CsNA6CSzxFh2GJta1HZoLyOI4HLoTKZ+T+rYScvr7ro2RGVOHMc4w1u/ZxMr5ghlIaiPQIna
EIB1IKXVPi8OC80Edn3mYf+ar41hzB5YxqaZ0xhACrov9IOhup25y6if2S9kDNSmRG/Pfkp3xtI7
XW/hQCqqCOcsta2pLN0JDmnGWKv4gnk+5SimUq19Vu4v+z6vkuoMhInwxdpbvKzzl0mzH04oc0lt
J5noNbWRkCApaqtiJ1bGxwrHL8Ei/3/A0eMLSjXVQPH7+WSi8GKZR7VHdwEu0wbaLSUryJPXUn+k
UuWE5AAtKQfyk5dt5i4UFGz+g8rEFqnO1VEmA/pq+kCJvFJ1cVAN5GYXVU5d4DlZxKnPn8g/gIzP
osOuLKQFZrb0hL4We3KbSXCY4g4laq5AjGlC1/av2qtZJ2Ed1SPcVU66m8mOJ09uZojbKxrU1Gx0
tIJ3v0czFF7GDH0xwftVibgReHYqqwS9AVJME8eh8+kszG6WsnFBWwGO2mGkonXxJq5+XJ49XrTe
gjA+I+UoD1uGea2Ejdwp+5arOxmCXcQdW8G+wGuwU7ZQjKN0Mkjbwhz2mJOP+v6pvk+M17h+nLqd
jf7wsfbz7BTn75q8W/r9mLsoIE0STxURufFi3vY7GP/pEku2oIeImAe2kFp7KeXZQ84BVfWTYGlw
ZxCqGqsWNOpl2atMhmcjFNWrsFgzQPQezKrk1lVweQZ55bioSvmDwhyJYruOcz0HSmoUnkK9aX63
5KtBPsbNLjSOA4EUk3qdZCeFuFP/ZmS/w+Wdiso511FjA/z2KxhvnWtZHrse/cJa4hPUEo6V2zeG
08UEdMrIW3aC7AJ3bKHvC9YBqL2gveZ8dZgWCXOJAG9Z7NrLqYH3HaL+MDpDlD3UeGcNaM0aq9bs
qnLLQOVpE2d1jAE2ICTZ+JNnOHgxczNIQmcOHnmgLj5Cy75Pnfx3u5+D5Dp9/QVt9Vv1JvGUHTaz
1xyq9/JeRO7KH4N/P4wtiEZep+mnER/WWI9ZGDvacsg0wZ2FFyDQCwoFZZmstzFmXhdtnPO81NAb
3r40MmJECrKMK2PxFVXUG8Ib5y0UE4uSGVKWiwZzOurLeLfIwBZwea2IEJgQVDRdPmYLECpoolCl
cTLRaxJ359gawUSXdJqKRB8AkaQHEGLEuj8WP2J5n0J0WroK6bUiYnPieQH0CT5Fn00LWZvzlQC5
+WJOldUL9EC2/AbNBiKIzxdMdnWrICJYBQpwJGYbJEM9xs0hhRdAyPWKBnRn2x79SHavs9cHUAL2
QjcEBYdTEAe10b6oFJ4XsrfwjGdIVWHk82piAqpRGXEaJ2OiXyWLYN/n4uCsD9kHxdLg7+dDaZkj
irkSmDlPt4np6em7Wd0a6uNlL+RO2AaFCdiyKo0rlysCNljxTGlvRqgoF7XT8cqucSQDdQSB+pAB
0bxzW0Y178lQIWdoW8WNJO9a9FlaL2H00i+OZlTHzL4rgK9bARpFbNFK48GrkJaxkMfDFQrMtOfw
+WxGsVLNqGNc1XpGbyL3JH41pg+1fJIaJ148VPdYWBTarSri5eIs8zV9ZKGqHbl8xWBWBCW4f0Kd
E9WgsvTTqhsvooaIIIuHsZKmQxkPd11c2M7t67OBdrNtIt9WD7WjzEYAAZ37y47C2VNVdc3o4eiA
TKjN2CGPipm1A4SbjdgCXam/gLuitX73iU8hUp1YwWU4jvefwTGhy4xBX5CsOtHSCPotyTpp0oRW
HpzpjWl/Gepza2ICCgQscbg0NWglI/VxPnwxqN3b0EYh/nhVoQFjdEHY4hiQ/fL6q2o3pOi0qfx3
1Ps5xsPgguUP8oKR91F42bXmyg5B08XlL+KN9eaD2L1UsnN9XHR80NKj6vvXTGIPITsGy8sQnep2
/sKFGAOgoxwA7aXQBWOW5xAZ6KArgaesEuBQ7dU9WP1Bv8V7O3PexsKpiJPN7mUrPzUq/x73P7BM
7FHbAelJ0L24L4UPbosIRLQ7yCs54UG/S66XvR0Mx9yZHNu3v+PpsnB+2IcfdA9qO82JAvp+A7K0
Lpjd0L/8YbxTLMaDgHoCV1cNuuHnDhF1CYizQ3xY+CwF9XXkdR+gsrS88DryFXAvrV1lbnH4AtvS
Gax6DhtGuaQsKyNwRCFkqQ2O9XrZMF416xkCM9GaPBpDQ4AwfQyetkc74011k36jz4kbPhrIATvR
o/6txnES5QjeVexnzu//+AnMpBd1ZkR5BKVoCLY6YOh6V651r3q+K04fb/XJ2I2voYuZljzLMbz5
KKKv5lUrnQ0Bc4a01SjCOw+GQNqfptvit+WiD8XcW4ePb9UOTV9h6Ujf9Ufr0d6R+9n5edl83sXz
DH6Ne5sk19SijkhPYL5xe2u55m54V7wJpbXRPQQXaygzay7YGkVENpxdHnJf6K1CVQh2IzbC2VCs
qoslA9d06NM6MNQE2fHcnUwPjzRyd5KiK5RUyKlroUjyexL7k+ghgLsHa0THO5oK3Qk8xJ4bPtek
NgmEYNylw+Va65xM1h0EZfTp7DTtUNm3FnUikLQX5c1i3dSi+y9vQ0FFrQ77DQ2tbMyaliYoW+k9
8EfjaKVelB5KO0I++OXyBItgmDU8mmjKpjLmN0Sj7dJU1+gI/5Da+EHpRLoSPKVTVbN0ywRDDkEV
PmNSDB5txVh9CfzlbufFu/De8vPD9GQ9KTttPxynB+lU/n40fuLUEWArCSh0oCeXvopWFT9ibj6F
MbtNKdggJIxuBj1gb8AdGFfTNCjcBm2U7oRuTmfYycFyRQ6Xx5t3x1nPPAoKyUAShOTFuV9NMzqI
FD3FIHSQLCPTTlJtt4Og6jgV6OtI5lskWH+gf9VXqYjbhnfuQmpch1/hJv7XUwaYkLSmmbGs1Aid
Pr+G8OGycbxla0IcEcxTpozLFHvmmg0bHBsYVTWe58mJ6opEwaREOdTLiqjxL6Ot/xu7HW/RmCNX
GjV0biag5V13KNFq21HNn63BzRJwUsRvl9G4YwfTUBUog0GEfW2iBDJe/Vh1CDkJStjo9STnghsU
L9EPjWhQxqIC6jODeu4bUVrNUAutO7eqZgcKVM4C2VO7tfwsrI5DWV6FIyQq9GRPWt1ZaO9WCvRu
W81VDePqsrkqLzCgBhLU+whBIBxktl51KCJt6NsOXCKWX0+dq9vhsZjz3RROe+V/SPuu5bhhZdsv
YhUJJvCVaWakGY1y8AtLlm0w5/z1Z9F17xYF8Qxq+5TfrKppNtBoNDqslRI/z1PfHB6UwnAyWd2l
3XQAULhdUbAC6PERlH1OCD7IDghNXfAjzt8TFLX0rgQqbnqaIjoA1CFFgdUUhGmbJwzoFYiPVV3D
DcKdsEQjocRkfLlSvZrDUbFs0r6VoMIMb/XSHvNrQxYSbC/+grfFtcxlNVfXpBHotSw3kMmaxI5Q
nc5VyWGDl6mSLxfn0TopaWpbHTpq/O4f0odkLZw7dmEakDGeILwbpKe2ia8M+tgorRdjLHIMKlub
fl42js2oYC2RP3o51ZuxXdQFqxdFLijM3xIkLg3NNZhhD5WrgsME8J4q8LOa1k7lHShc8vT3MF2b
1m/B1yymeGnxufcQ6icpk0d8DZhAXWs8/u0s1V0yenOQeGZwW+WvspQBrOmlSn9L9EEgf6NFjJhI
8hlw6BqKttxR0ROlrkLSYf3JY41oSAuf8Uon5KCDKdv0rQT9MaIa7taTay2TC0u1SFHKUetbp0kf
wt6n0dUkgdJF9cEbaRdM4Jk2XK1FTTylUaBTUF3jjpRuymFuymhHy5rUbiXroaopuD3Bixr96EtR
wXPZL24/v0jjDlMdKLXBoqXlLmcwmlMGsPXAdAvjPhkaO2lOmiq4lbclIscNIrOlC5XTD61aWp40
iC3NKAWbF1Jy2kuMkfsuUx+G7g9GBwHUJupf2HL3Fp5seMajrwVtfpzdxFrct4aOniDQUjb6DQHw
OiG5rdWePBxI6klz6mgS+jbf9a4ABcShUveXTXfjUvvyBZwVhdOgSszCSqtm8Zo3ZXmwWlILrpJN
41mpyS2uFg0SK5YWrqhnB8Yix9DvaiNyUEnyW+0fmnqhEsp+GDPGxaXxziBuzWycsZVWJHsmmR0a
vShR9NgW1J9iWK1SCoxn+f5v5vopUeeA9hC2KXHfLd1j6C0sSboPGuYkQj6Q7b1C/w7mm/E0+uuT
V1eMZGh0KGI0Fkp4ktmlNP+QRVxpG04Fa/cpgnPrAVHLgSx9cHKc75EYBdawv7Qd5Mwdgc1GpNfL
5rdpGRYBw48FmCm4zq+3pjpGaCBbmOak3O4l1W+Ccx3taOqo+eReFrV92FayOFPvcwskUANkmXMh
305tebIi466brV3Zo1NTJdID0SLgaSGjbI9NOt2CIl31Kj286tIsPrc0y54E37To981yVt/EnQyr
L4feivBNQRY/gwX0RyaXN2mafATDc4YCYAIo5kEKdnoS27MGaLeAfRADdNSXv2Mj1LPo6jM4f1sU
ehfTpWUVBG+9pV8pIJYLxmdTxJ2+LUdHaw6YeUzKjyXNTV6gTgU5EXOovDNZcigwdyXsDt8KT6DQ
pyBurzW9HyO1w7r29EMOu50xtUiJBuYTC/O9mr4ZFqgagaaiTq2bNS8N6W873XoB55St5MlNPGHE
1BKBR2wertVHcZtdoIA/yiE+StZtYh41xIkN3WUm5g4wqTJOgk3d9EorcdymSpLUSTXBYncTct+t
O/ZugX6af7Ec7ObCDQYKUC7yHGTQf44x2v2q0gELkg/McFtH81WiCO6Q7cX7FMR5piI2gn6KwZ2X
5L80fb41ozsAwOq5200fajAIPPq2oX5K4+6QegibCK2mOBCqiperLVvNTlLqG0sWeKXlh747gP8I
4q+OIgMEn56hhTaM3hpkzVPZzdoMmNcvVeiaNLkGKN3lHdsazsfViHiVIvQA4Ri3ZUmAzsW/jchz
Nu5HEH0paGfIgcmcasVNAqBIySh9qv/quj96/ptgfBYvQZC7Wq7RZYKP2bLR9bdwuzrrpEryDPdN
M8S5XaN/wB0qNXS1KEz2l/Xe2tK1KG5LS71IaaxBVDKwQ9orgHvrDiB1B0CYCLxfoBU/0Tp15UhG
jBY5uiKdigoZf5XsDVNQ39q80FYa8WOssJq0MAOICaR010Xai1Sg41tvPYkB+qslTqKgk20wdgtZ
0dTHnhmhbqhpdjSIOOy2Tie8Orj6gLCBVCmX2KPy0EmVDjNu2OCkIHY0WtNpLP04tD8jZXwYQDsp
8DyLmfInB8CK6KygyKR9I1YZEKXU4UK1qk7qk1WDQqAp4hRC88qtVDK5jImIvLb39VMk+RqtBGWA
2aqFfteklekwaaZeHQ3gQu11UYFrWbBv2ikG6lsmDqrM35SZMkiRqWJBgQ11itgvC5i/RO52Mjim
4uSPqceIAkGJSLpDIfcC77fcjt+EI+1rGGh6XpLPX/WkSqyqQwXh5RT7UazfJ/0sSPBvLuVKBHfw
STzGcjHDwXZG4qOtfy+nqVuEomn5rVQQ8EQ/VeFOvZpjl9LFkcfpUQ2fhjBEU/BdQ9ykujJCoCrI
rxKm4v7B1ajI2RNwsC3PkK/rl1dWZjUNLkWjw1snC/w87nYmeOYkGgoajDa92koUZ5KdbmBMVoOo
kBreiBgingZUna0zKLtvL2u1ecZRk1Fxz6NFnR/RTMAbi7orllJKHUSrmFnPgX2AmKrOfuqU/dMa
fkrjopeaJY2WLoFFoJwMihJmfLDCyE5Eac5NN7LSirN1UCLKZjpBq4lluzEEfkr5x5KbqzF86UGJ
e3kJt3frUynO6ouwqEi6TGdJLRBarVNi/myD4dyIzH4rqrBWSnFWT/KoTQhoapx+iiy3YkGCYnR7
15rDKyPDTTcNkcMwf3KdGrEm2rlN4ejtQOnM0pZp0K/W36MVSVYyCNcB5SCV7jh+SM3ByiK7aB7S
8o8QKXZzVT8F8sz3JVMxcFdBYKHshuq9a10reclk0aziFhy1Za3kcMcaVdgqkBuAsrUujgDzon3g
dmjFtTVb371Lp8ltzrOXuexBOhreZcvZ9Jcr2dw5760+nsxikQ3Gdz2NfZNYh0wVXarbweFKDvcg
n3UQUuYd5CTvmmdcEU+jnn5fepOf31eAFsVltwO4qSAK3qrGfVla7r3GBjzmaLmIfS68NHSlfeBp
p+FZ+53t8v2Ugi/Kqf+AiksXOLXNdf3LlKmhDfhboxWGzaIiCCCYkpOlYCCzciezFqm37M63C3Ul
hds9ibSRqiyWE9c7vTnrYO7J0CQ+Ny54C0pWeGzaVXib4UKy+sfLlrN5OlayuR3NM7OPSgmyWatd
TymEyNURACi7OjL2l0Vt+tKVKG4XASkBfHIGUbk07CRgxpApBnkaGhaMFB2H+tNlcaK9W/6+yoeN
ZVB2aQ5xivVWKnfF0jctcmai1Vv+vpKhp0gaIUmK1asjXA13Wbtn5hX9h/EaNKih8Cer6OdCyeur
mKZV25AmMm6h/DqV3Lr8CIWgbBtFCgya6KiHoaER/zgZVduXGSWI6vT2RaHd1TCUtTvMb7PUnDCI
7vVz+Zorj0lePFzep83AYSWYu/WiJsdvLoFDhASfVTnFDEfSBvaAvigjBtGwof9DtWKtKncFZTqN
JoMuoYqMwdeRmD4wGcegv1OqpVdMFuDdLXb97Xh/KshfQGEuh2G/xCpxixGFjr33EwaxLi+iSAZ3
+eRgMrAAZwzAU+waXgaBLU+yKGW0ae0rRTg/NaWtrnUNhHRdCTArWXcCQr3ZVBB+FaJgaKvBBga5
TF2jiw/Nrtz5rZpKmciEZavifTHvouI2Dt7Q462xx1ZFAnJ6Ifqhi2/L8NCIivlbgCNfhHMHexja
Io+WUVgt9RL9WiMnZrzogFUY7RQFteqo6DbtBbfNZmgEPGpFIzJBZMlpPFel2RQRhOZS9jKGmG6I
I3cgxCt1zW4aAySJsSNnkn/ZdraVXcnllB2bkI7GEnfOaPGZIpRpDWYHdPLG4hnYHI4yPecgCSvo
s56IMlxC4Zzf6ZpUNYEJhNAl6dG7cCryG1P/AJ+UG5lXnbmrApfV+0CUHtm05ZXOnNeR2MwsQFPD
BxCvield1Rm2HlS+Yj5fXt3Na2gliHM2si4PdRtCUGiGhwmPSSrl/gLuclmMQJ+/L93VTRS3ejyW
+iJmtAK7GsaXUJ1tCdV9pesE7xTRnv39+0pYmGio61cQFpM/SumNqhOwQ4ByfrUANw2+3PljA/Rj
EfPIdiCIiW4dc8MGgFo5N1dkGcCgGGL5th5sBsSkZGSYJJB2VM1stS72JJ3w//VBk2NPw0JLs/mQ
YgAutZ4n9XeZdYfLy/6/LMXnF3E+sawxLjnVmP7uyzugTwz9uU8x7xde6YDaN9WdhFqJ0XoWEwRT
W03eoPL4FMwFbg04ZPScYinm6q1m6q41iD2OxtmYNEzgmF4pMVuJ79psuurpiIqdfNDD7KDKD2oa
Xll68FgZPwf6ljfEkTsCMwmvehOFpIGEu7ZQfjdp7TGW2FWhyHbfoPaxIIYMlYi4azMsXCnChYXE
sBJ90qFI2t/27YHFHxXahDTZZeMk2K1tB/u5ZpyDrYOyt4Ll7VkRcHE+NMG4k8s7pT1reFNIJsou
j5fNY/vwfwrkPCur5dTQBlhHqQWAH7L2jaxgRHP0LosRWiHvRHNMyPb9ci6yM9g7Kgowm8xmMpq/
DkniZF3nAhR6UITVgsXKvsY2OviJdYByYYwNuV1uRUsL3XxERgBcRscmiHaBdmXA4vF86eKfCdJa
Y+z0+XHM3LrrbZQtBYp/X2DIV5ZRRbRLyiZfYJKMXm1QlEYAXgE2p0F+y0/kay0iblBRN9Mnxyxu
axmUi7kzN/c6kL7T8CxP/z2i4tfv4K4TgjH/LqzwHWE7lz6SKwPwR4BGq+X1OSjiyAYi1eRfVn5T
d5BtI1cn6wgaOA8wzCRhia4iHLNuUm3PqsdEBFm9fPa37UUbLNU1vLBlnhatnxuUQScM4gRGiRoB
6B10UJhQDUM5IXGt4NhgrkVwk22phfZTdWERR/qe7yWSiAmD0qDWON0YgITNJp+Nvy8v3fdwGTfI
SgZ3LkfDYuib1/CgCh0qwWyE/VciLbgTGU1VGozL5mSh0yNHP91U6etlJZaP5DdnrQRncx0yA5Yk
QYSZnyWzA5iUZ7Bj2/zXOeSva8UFMAP2Q1mOmTNWJ3X8VWCgIbujqqCksb0jaDJAlgXQAAYnJZuM
gU0pdqQjg90yP2kFW769Wv8RwENUBNFEJzmBgHJ6qOulrh4GD6QPBNb7/YrBaoGuHQBpFOhefM8W
M0ErZC2rFfQMgJVod4fjnctA/2XEXf7CdCn5BbLE9nEOYpC5N2kSCF4Rm4r+nX5SZBVTV9xK5rE2
yIUGRQkLMSZ+yGS7MRM7EwGVblq4DgEgx0LKwORisdGssqkBvCYG6H7QHsM9AQB9jLvLNv49OMBy
roRw4ZURmlLVLkK0dEej23l4SPtnXDp21zWCndu0wJUozp0WLFDSWYMoGhwNjG3mXeZcVmbTNlYS
li9Yhc3owjVKqYeEQXvNov0IFsLpRimfGmOvxa/FICiibTlvBRPF8N84Ud8QEtqxqUHUZyGwKh5z
FYglGPmuw19h+aGZP6L8cFm5zeVbSeOVw8DhgPAfVa1pX6U/pVKQtNlcPEzzLSiqEMPnpxI1YQPr
JZhb/9KyoyrfJCVCa+vN1F5joKQPH5f12TTvhaYZGTfA5fGP8byXp4zOrHXiXgORomI3ZYx2bVHg
IBLD3US1mVnZUEJMqh80C5OAKpyC6Eolm5uzUoa7jebYIHRalKn94gbIFQf2Q2d2o2Poz0ufdSd3
jJvr+Zf6YLrDK8U4YOzURyDGXl7SjZYEnGZLowsKKEJGfg5RrdQZ3XMRZgVSl1yNbvTDeMOI+z6w
s2MCAkfPepRKgdBt1T9lch6ESr0WVhYGbxGhGv0j+e+7Ob7qxLmNupViJQ7w+6F6rMu9YT1ZIjj5
bRv5VIE7WllkDZJGIcKgN5J+YDSxhTiKm7eGRXGZG+qSA+ZujZ5GM8hjICOrFlCcd2ScFtyW5r+f
g9YxMAe3BPgvY7knv/pAOelGXHzL5F5vwKXPSf+QBjTEDAjtyM8xCYv/fmD9q0TOAOZKZRLLMFCV
Dy99eSVbT5etemvl1hpxBjAnSpn1BL+vNPuy/zOo4HGfdn0mSvFuXYUEzxzIAi7Lt+7ISVFiTFXB
AcqjqwyhrZN9Lx/o0CDw219Wacvg1qI4g5PCHIRPFdxFqSKNMyeuGr5UNHL/b1KWr1hdh1JvtCxu
IQWIOpnSOyjLGsDS+hchwFYxFhAf9Mt8FTJ3xDJaa1EFRC+g0tAAjhaKBp03TQCjev9fCBeJ1wzN
OCyEkAgTS7MauQYGUpNEAd3442V1NiWZGLfCnJdsAO/0qzqkRFYvVnB8TG3hxTzH4z6QvV5EXLXR
GIPQFfHrAvQL4tO/yfnV3ozJFJEIeVmnNzWn0s3nGJS0mjrXNibcbTC2OVOG2eaA+UYj6vperIt/
16xlc9ZHp1YtBpTSHZLPTqfXt7OlCF4bW8EEkB8orkTkEk0e4IiFc5jDXpa2Dob7tst7V2uAUxt3
FjqnCuCTtnWQuITWQHgbOkFBaOt44QqEwQD0RYPD/bqJvUkCc44QKpkgyKEMkNslPQa0/YeHgIqX
1DKfBwwEHhq3SyVLQ8iJiCzwCKbLWF+4LVC5rMq/bJSb+nwK4uFxq6kYwtKAIFVuQPir1EH7kGfl
IOMxBxZMwYnets2VOO4KQSqymLICYbQRjTaYRu00lvd0RISbmiBziXKntdAdO567chY9ErZiaiRc
MD6ChAvAt7mtU3MlUMaI4nmHfJNm3ZdlCGzH6hgmxNWUXy1gei6v7ZbXR+8BJoBkPOdkfnbMtLpR
a/PF6+tDbcttyEAuGOV7UgF2tkeVqHr9vwnkTx81ErWtIdBKCySF/zBDtuMCQaLZ27o2vlyWtnXW
MYEJJlbwrgFOhgs70JxXDWqHx6o2Ai+VGqgbiPjDN1cQOCDoSTMRe/Jn3ZzlWM0W61TI6OaGN+mJ
XWMsHxD77cNlbf5GSbzrwgwwSneI04EryJmmjDdCmjYtgsGDtW9fyUkF+p09vg43iQMMMfJBD4M/
3xj2U34yztPtdH5D7+3e2puAAMFYr3f5e7ZWd/05XOhTDbM8hyU+Z9nEMShQFH6+LGEDfkJH++mn
xtyBiIpMJWBTbh3V12+CEyAnblvX3Js32VX3Jrn9VXkybDDlQMvsmHutKFTZuhDX8jlzbUlToaEM
8jVgcqbpkUY3QSG5BUoVlzXdAG5fNKXgfEE5etnfr147TtHK2QyYqMQxfZVwAyZT7hojkLKMYJdm
eMN3LWj8MFWGIVL0hLhy0YlaRzd9n4mmfKDmApkPBZevH5EGylxpDV5QcdJdBXp0yAxqx3XndwRI
CCmz++k2DgFVGP66rP6Wj18L5kIcFOMrvOcgeGS53UX7HBOs7Xi4LGRrM004V8VA+hdlBW6J5dKq
E8NAKC2ZuzkAesmOGj/1WeDhNjoLljsfUBPI0IECmofuSLpB0zog4jgKuzVARIupeidK0n2vNIc+
afeRPj0Y5RvGdp2Z5RgTV65IHgomVjZ1tRCVolsWGF58wlOSCJHQfAz8jjZ10J0bF8zOag/Ug5fX
dOvGMj/l8HnPMZcbig4bWEwe36tR7FVK+WMOZLcnzC6rX1MkatfbCq4oDoGsYYwEDc6cT9fmDPMT
I1AKgkgFY4o6Z/u6QHIwHoNbVS1O49CHDimkwCEKERE0bXl7NMQvpBhL4pC/oEGH0cT1BBgGVf8Z
D7d99nsenLHxx/9+jnQZLVBBoWWiC1jl06wYW5BYQuB4DPpSNoc4fmuij6R86+QPEWzGRnkPsjRg
3ehoDsYThXOy8ZB3E65/rChSyl3vT6hpDb4SnhXdp4pPCZiTyAsR5Ss38zVruZxzHRMwMcnAYnNk
zf81OnfSvql9+uNeeqa1FzVe/SzwMpu7pwPfYpn3xD/OvRlzimrMMilPUwzm6kdNtlXlXY6fQhHq
4tbxoytJnD9L9aGg0SIJ7x8bRHal/D4kjibCHN/0NWs53GFgo6mOdJGTt+iUVfa9ndr5lXrXIv3m
VrdV4OiPlw+8QLO/V8jq6RYM8f9bw2iZxcfEbPFSJCCayu4vy9mYooRVIhUBNh9gzBE+mzc3ZgFk
5hFX785wlL3y6BcOqMLoWfnBHmYn3lW3APMY7PntsuCtq2gtl4tq2oV0vqADrLL5yfoDIOSY5V8W
QZbf4AO5tQzuxPVyqhaJBBm9nxKbPIND3B0P9NC4wUPxqAxu7qiAytNd9p4615g/cP4l3bP+Au7s
pbEpqVKK1Z0JuU1m2QfglWOgoWOmt31VHwQKixaVu3on3WwnY4TC5oOxKzzlQwJdNWhH2Q3GKqbB
VdzUjXbIN3X2PNnaK9vNVxie/QifqS9KDP0vq78E7IDYxKQ+t/ptZDJjDuHE5Z3uF7tgd8gcQ7FN
X7mpnAagbp7mNkf1t3LArHO+i3fGk/EPb3QAUf3nE7jlH+cAxJM6rs0uvkL3KzEOVATavXlQwaME
ty5roGHknF3WaEolF4uW5a+u/mNpPehyHoz+z+Wt3fSpKzGcp0vGqkRPN8SgubvpfwI6IihOBRnB
fi4MT7dlARXUwvw2UIE4K0rmZJzDALIY6AbSDpVOA4027y3THWNA04AxOEhU4F2Z/G6NyDWn/mTp
jTvX2kmKqS+ltyNLBP5wM2aGJf3no5Z9WDlErcmCoJcrXCogde7AiyBljjUdJpBtG69ztafyjSrK
0y3m8c1/AApKRS8nFoNvXpVraypUgpszo/JdkhkPOM//ENhhRPc/Iji11DCRxqlCUEBy1atjZ1B2
coKJGnaYpKswF/mjTQexEsdZa9NZrRQuCEYqMi5Dj3nuFIlAkKv9g7WuxHDWOhilMnYBFs5IlD1r
/CKWXWRHHGl0S9Eg46ZKSOLAyyDStP7iea4MgyEOjfsShqE0gEKtDFtrvX8hiAPLATLzAAXTCOJi
buGMvE5bRKWovSl/QtVtkIlTNT8KHAm4uVnshAZQXfaXV3HL/CxlKedgHk/51idpzqNRUR2bVWbA
YKzVm3SoBQ5yy3utRXC3sFQBXLeKoJYUIWUantPYzgHtpJZPl1XZcilrOdxdEFXA6wLDHAIoNDHQ
5pw33jzmdlh4rYipUySK8/kVKZSk0SAqIbkLVOCyJhjjder2mEYfl7XarMiu1eI8ZZ0nBhCB8XyQ
9t1kt8Smp/ageZZDzuU16BHd1E4cxZt3V/Qc3j/FzhNzRQ+15SzxTmr9DZwHyepu6OR2scwu97Lc
G+bCHzrL1pVriaEh8tdlnbeO21ocdxAqgG5MBYU4oK0/SgvyDpBDgQwxiFzVpmkCGBR5IQWHgE+S
KEM1q1KHmFur/Fk9ltqJsvdZZC2bq7eSwnkqy4rSjHTIB0XZbqD9XpJAkBtcj03mlfSWCTHHl5fC
t91ayeNeEnmF8YCgh1bA/qN/TGQLXlVXvlNfwETKertkjvQ8ufKe3FR+6wcn9vAP24e0l7m0FQFj
iLPYXgWreThBXwlViwQwTZHmGCI6v03HtRLCmSSbjFD6u6hBEbkyeYmAU3xZjc08HghuDBPTp0vr
GudQ5gT8JGOwvMikc1Xc5gzt0+hT/Yi0X3V/NoCOV56YtEvkx8uCN81/JZfzLgFR5iRcTnwzM1CJ
oIBrIiISvco2rWQlhdslqe6zfkZC1qnyG634rU1H0mU2+JBYmQMaLfUK48dlvTZP20oit2VjUVZW
Xi520VxZ8VvUn1jzpovu6g0pQA1FXwJaXYF4z9dBermU55ZAShlITmyqfjoUdkLPvRIJnkIbQ64Q
sRLFbRRLQLpk5ngKjUAPf1B6e95Hp3knnbTburazA3Oma+tNEVTrNtzJQriCOT/U9hdssq9RatlI
ncoGJCWBPEVRRgJD9tyFtqYsjLweGHov79qGNX4RxynZqkNqDgnEleSYSfdKvFek+8siFJFKnC2i
222g1ZJnrfX7AZM2tZv1py51gVSK3KCn9H9aza/ptUzv6v5az2+b6Nwwt4NjCwWru/WkhL4YJ0M5
FMONfGpZaWRdmgcUzkuX3ahn0Es9FO+acx8d+2O7D+87PwNB9j455qjOXIVPjYhZayO4+PIB3DHJ
A5B56Qk+YAz8YPTL0A2tt966KUNRpUKoK3fR1pUcpZEOUSpzMTwHPClma79C/3dy/Ij9+KVQ3OjA
bkHdfuzs6LHcvYuSoyJlubuR0gLtoRZ2vsvcQXM11th15kXshxo/XzYykSTuVkzNYmpzA7pqk9MH
11V6NaX3zfQQRKKLYzkR3P273kB+jBONBKoW15BUE5Dc/2gTQUC9leVVwOas4amgU8TunCqNVpJA
W1gSQJCiB2dMM4ypX6n+nF9Powvl0GPizJouuBC1jWMKDHUcCiD5Kmjn5YqWIWuaMkWVGYjTqlvD
v4GeG6WXuAUw7uClNLDjxGGWsc/Ka9afpPAaqFCTfm2oN4P+agx3UR7ZZAJCNdslgRsXvYe6+yBf
J7M/FK454+Wj2pN2iGlw3QVALqaj16P5EHVtpxmfe+C6tO076ZYqmmOCPahMrqf6bLayP4aoQ6N1
AUzCIg+4YTkE2OkKkO0QChD+RkFCpiikWUccAA/IwL4DwI3EsVC+00UT/lsrvBbFOdtiAJdrShZR
0RHUN03oqENsR+AEYK5RCjz7pjBMjxoKZkgJRsS+XiRsHoBHqEJY2ls2wCd9GcCvrfIqDceiu4nL
1r98Ajdu5kXQf+Rxjq1rpjzCGxSvJulZNoHsSx5ZY/hz512WI9KL82rg0lTLxlj00tEvClBASj4K
fafO4a406YEKIaQ2BKoKxu4BsYRnyzf0SYmENAAcd+coAFxl5SGaf0ygFsirc6R4IhbyjVVEdxql
KFrpQOrkr/8sN6vZYhZA7fXAmcqnKZiRGfCHXGAdG/f+FzmcKZaKGmqNbHZObp3H5JQqj5GIMmDD
UX4RwRmgOqtWpFZYtzbQHKIOjvEPowcqYkDATyFzimIxZwpkVg2Wh1gsLexe2nx2+zK8z2NBzLCp
x0rKYh+r9FCvUMmIZEhJ4N/UFqQxovGqzc1YSeA8fiyFFilnSKiy32XlqcCVVJAmvXxuBEJ48h1N
L1SGA9I5IxpfWv0wUA2eV9CdL1grnpGKZlVvagU0kTv9HPbEBQeAe1mPrXrTetdV8nU/6hojx6jo
dUDBmE+RcdSnxBkAKNlOqltG+XFpNcvDAY9x2cbMCArduYMpejfsATo5yLtgeGgTUZ1g2SIuKvjy
UVzYnvdx3loSVjfrnmjxUE03jF2nzTWqUkri9d3d5UXYdBOfFvOXTnFlk3Eg93lMFpuMhl0fgdwo
egGtaJAIhr5E+8md4a63aFNayxlO4tuurq6z/PGyJiIJ3LVRVMyiowwJGIYJ8h1pFYHdb+X9v2wN
5yWMKJ3BVYa1SnX5kcZxbNN5oHZnTbdjL3lWQv0xKuy2ubcw5nxZO6FwznmEbFZ0OgQ4EPJjFtTo
BHaq7pzNt2BmG2PLGaTrXCICqZvGiKwXrn7UHL5VHZqaGkyTwt7J4LGC3Is0jHOj6XnEcOC7cS//
w0ydCt5OAL+jwZR8Y0eko9aU4O/tMYHa/8nq4nFELqxTcldGM6ZgQcnGQVvL4hZ0aCnJqiTqHeXY
YJqY2cmxfDdPwcMTua8/CsHs1AbSAFq8VqpxrpkGgJdTcojrP+Sb6Nl8SG6m35Vll9fm5Kieqx+e
9TsmcnHyZSX15e+r412aJAU/CqTideoNf/rM1k/aIUztEBArAmFbrmSl4TdQTqUs5HyELBQ63Tyu
nBktbfE91XaXd27r/lnLWTZ2pVOox2nSxpCTqdbBSLXrEPBywyRKEInEcI64U8JazdpFjC47dLiK
kV0TZe23ujnWVqEvTm2lC0ZIzalbhEh7FCN29Wv8mB8VN78uXrWH2LAjgRvevPPWi8f5YUxSyX2y
bFKTP7N30P3+aN3GlrwIHZWtbku/y2vy2KMr/y59/r9tG+ef4TfTOqohWVU/BvpM1Mau5KfLMoTq
cS66nxJFkhfbME4qupt+KHZ7HV0tsM0DVCpe56vxNnHBykJ2VPTcFjgUnXMouLWNcKwgG3XxKrOV
s4ZCvG0s7Bjem4y2AlMQI220Uy19aaDgw0AhCFD5yfZgwiRX2Spodi4jvO3PWXqVxOAOc0nWuFH8
MFWnPNh33a6aXKm6iRPBSdzIMCwfANhFTB2gMM33VcwjQG/SHN3WFnrJkz51sxLc2eixAuVyAMbU
wxQa4ETxMhHipGIuq/k1Tvoqmjs5BWVotzIxF50Y18xETTIDTO4+GQ7gzpasc1Yc6+q1UHe1+Wzp
do/5GanwVPm3orwbeKPotjwmd2gPtS0meyrwMYcTrYL93CeOWT4iSwLygayoXQsNlE3Z2239A/gL
Ttue2QzKjHKvkhAFykOvNT4oWKbm2MwJCjU/6Cx5UqsBbcBXyD6evTI76NVVIeVeNRxyaRfEByOf
7TY7zBRI8bu6f0jGU6ACpy+3WczcLP/FomsGBEsDUUVWuNZ8m8bnnGAMyAf7e1nux/wcg19x8uUW
8Wr+DNA7OdjH5p5az0V5B3g3UBpcp9Md4GtMJXFpvTerB9r6WaLaZX/UjauY3RnFUeqfQvPFQsF/
Pib1dQHSuyo5mMV9luzy5j0YHlE3ya0Hs98Xhm1OO3BW5zg/cg8wteij0QBQcR5mHzMoXgRIkuxV
bt4KMwLMdQCKBS8xTiEo7JSnPH6Qind1AmFOACwLUJAZDMs1oaamXTWSa0UfpNAdjb3J0w3oD6Qy
cjoUUkgf7zPqw/ycuHgKqj3wbef2T1s5sXWUgzPSWH3zRJOfAxB8gKPVV8uCXIPzOrdGJ+l9pnmN
3BwkDFW0wD3UyTlVB1su6I4mr+gW8rPIA36u6L7/HjotI6kLtYsmoyzEj/tmOgtqPeyWZhxHOZiH
2m/dzovs9NjYrWzLt+oJULYeLOxBZhiQFTjCDfEGclGaZSmg1QUT+teLpUr1oquXNsH4iNFYZ3AS
Jz/Xsh3YLw8GCDvzqw8Ujl4arxIovkGhiarDSjJ3MI1iMsz/oezLlivVsW1/pWK/UwckBOLGqfMA
rMZ9m7bTL4TtdAKikRCSaL7+jpVV91Tmckb6VsR+2M5lLyEkTc1mzDE0LrUf8CA0Cp0O6foI6dIO
rmt2G2/iC7UZz5d9dRLnKhc7yNaCmif/7Cb4jX345TGOLrrKjdKUEx6DZGAaw9BFHu1gjKetfPoC
7vc0yePzJn1Kvv35zX/0gn6d/tE1B3Ei0ELEqJeBSKrqnhXYwJRKLf1sfofnP7J/v8zv6Kbzmw7M
SQz1qy7tLsOMnlXbBvMccrczm+Js3Nvss5TSbwpZv87t6IbrKkoSw/FOuwcocJ302wESxxvkH/MX
c3HZ7lj2GeXAZ7M88ppbCp6dH/jdODmlbFfMl9Tb/3nBfneL/vQmE//IR64WhRYlfTgqUfnqs/3q
9ycK3K/j9IKKU56084uZSBo3FWiNOdpr0JI21e7m0I/550f5jQbezy/4A5N3krREJYeSPJzBmwQi
Mdv+ROTNZZG/Nrs5X29xq6Uos6Tjlqcum7ZA++enTKR3f36QD5s4oUCHA4xL0U0A8PvR4Zm8aml9
UsCNWvSW8CEbYFzH+IIst38e6MP6YiA0hgJaEYHSDg1wv5qppF1bFUGwCYk30JVHPWSGNpRs/zzI
xxU+GuXoTBJH13YeMQpIVcHtvcI/S6UA0y+wtyc066Evi+JV94kl/GxuRye0V1MXl4OY0P95Y8S9
YtvpM07Lw1f8YgSOJnZ0IJGx9EbfYmKe8P2Tthm6R+LRSIBocZEXsRXtd8+K+ZM85u92B1qXYrTb
g26bHwd6jQBMxq3thHLgzh/RBEYeJn1G6NMny/bZOAeH+6fgaA0JqIQXvMAEfl0ezNtoV56Sr6AE
LM/5XX+rzthFc8Ky8TMk5Mew7PBeCTTSUMVhB8qTX0cu4zWZkrqBtsQJTt1J7KePOnUbukNfxubQ
r5R9MtXDdfxhIX8a8GghbTnYWlsMGF2Y8xqZ4V2SsZv4edrOu+qUX36ajviQGDia4ZFh9djST3GF
AQe2nXOZuZQEkKvPwm0PUY1P7NrHwv2vo/1Ibv20krZvpQNZEhpn8uCK79ybbNNx2ZDsEJ+tu+hq
hGNUZeYFu2nZf3Zv/fYgIhYA5SuAkx+6wJZAyp6s3QRgFSCtbj8dslgs+mySv92uFCqg4aE1NDwu
IkSGxyrBa4WzZb9DOiOLNt75cKpei+t4o5EOueyuy635TGP395sVikgoXRxcvWP5B8tXW0Yc46Kw
9BbeAFi/LfL2ldyvGcuGK/v6yV49HLsPe/Wn8Q6f/7SYzCOtqSo5ZTEBksVAbDOlWb1Df2I++alF
9PfJm/2IPzhsn59GPHJmY1u0Uedhhvy5XNIBeeotmDhdKrZRHizpeLXk8c47QYPI/vucxc/q1DsX
n3T4H9zWD7MGV3YAwhm86WMMoG7VyCU9GKP2PAy+c/v+59f6+0n+NMCRCQCybAIZKWy5mSOgvGU6
hCITPr/tLeCpViXAu6CUr9H3toRIQVeQTEORe6r2pRIZyAdSEhVpsg5Xk5pOGk7TYNJ3nDmk+rz6
swDjo5t/WJOfHvfIgLiGN4NPDrdbdBI9Ty/QO4u21Z3a36p03PO3brtOuTilp3MWRPmcLfndf4yA
+fURkiPHjXrhrFuGN9atJ4P/7NkbXmcJf+zRYfPnxfnt4iPBAlFJnOsPWszCsaEWI+zXilpXv6rL
efZ3fx7iY4L4MBswR4DmDY24jB9t8rmPEZ4eLDK4vBnayS/t5ZadgYZ2+WrS8p6dGlDoZ/VWb/88
8G/N1k/jHsVrotANhX4HNnZNTkK1nqNKDbbPZVNVb38e6fdv8d8zPHL2ICnBVlNiJJ481vVDWG/+
/P2HE3J8RIFyAeQF4AE4rUe4k3hUFSi9BmzJku1GJD2K62S+nfpd0LeX3Wdwj9/N5ufRjsxgF6m1
GluMtiSPttxK8xnm6bMBjjZEFNdsDg4DRPzuQAXh9n9+Xb9zHg/MWajuMAB1juk8ArKA7c/pCZQs
ryPLpdmN9RbdLEmZ/Xmg3/rfP43Ejw6qnNFWGzcYqaa+y/qqQsa5ERdd+Q1SMduSUIBLW5P3Lnmc
6h59cL158B26GRiXl0U7frLjPyJ2cdRAchpCXRg40w98KVAwGqjr8TzN9yANktwAVDSm8vwSICUk
RIz/SSTwuyOWcACAoAyVAEFz5E6GNQXb1jBOWVlY6H2cK9qhu2Yjx/zHi/6vt/n/lO/y+p97ffyf
/8bPb1KhjFKC5/vXH//nSr33f7tuX97ex/8+/OH//uLR7+3e5eVL9/GXfvkbfPm/BkcE//LLD5ve
1Ga5se96uX0fbWt+fD8e8/Cb/78f/u39x7fcL+r9H3+9Sdubw7eVtez/+tdHJ9/+8Rc5IMj+6+fv
/9eHhwn8468vjX6pe1y3//yy//2L95fR/OOv0P87SJrAJnxomTkQC+Oimt4PnxDydzQ/IzcG3U4I
VAAF/Nffegnu9H/8xcjf8UkA1C76zZHbPqzYCHYFfBSGf4ciFVQEEB+ABIfi+/7fk/2yQP9esL+B
2PFa1r0Z8de/mCzQ7AIxhtoqJMPQVhODOuBXX6qr7CCI1bgpG5KclrEIT5ty1P/R9fWvUUCoiSnC
Aw6Oq4BxrXhXK9zHHlhLvdQX4CSYQeT9+tNr/9fkfp7Mr/b3MAxN8EYBiQXXF4Ug6q+TMaxTsCiV
y6NY2nSofAmd2dLbJzquT2Pbj1+8flzPZBOIzzo0jlJT/xwb7AuoGh/YD/iPcsFPTmlXDGPrI8rI
ZQmE3ms7SL7WqRl4pVPP9d26MUut5p0grJ2hdJmUDybQwdceReACibrRoEBgaTujQScm5abTPoQD
QAhQAeTy59f0cc1DUJweGCMStPIhw/zrawrBbdpE1nfg1KDmlkDMuTyJ/KX9jAH3V/t+eCWHNlCQ
4GDFQfB1LIwlRsKnKVrn3KBeOqZI3s3siphuQKVDTpG2qbJuFU9VUtbms2jowyRB9cUJmL4O/8Ho
HUziT+thjRHBQAWHYfWifK2W+IwO5jPf5fCq/n3jY4rIsAcAuQXwmnCQk6NRBrqIogSdRi5iMX51
EYd4KKPqgdWfcXz8asJ/jBTHEaDeiCMPzX1Hi8YgI9zBMQTQeQhmFH6igqWDg0g8n2fvrG0Ymmj+
w20CU4W9jARcHIAT4piftLY2tCQSNGdLyPdV5BA9R9L7pIb4YZP8GAXFQ0SOQK3+iNx/WifWs1CH
AqNQXxW3yIA22zau/VxA0PiE+ANUopf2k/zRZ2Me2Ymu7kOIwWFMZBaLlHTFmgfN8KZAqvRoOApU
vIzjT2CKH8eEScJcQQERQw76mEY5LmdtRgEcGeFecerEaq4Dus6njSfDNmUCSP7UtfVUbP68ih/3
DWqjYB2HaTpUYY5tYtlPHheDIfkwD+2tY7p6adciSmF+wbDtou4zoNWHIwELeKAqoREHlwhh5NeD
JxtewCtlLA8MV1dBogaVW78TUT5w8VnLGlqej4w+QbIDFxhwwSBIAWHhcc9rIAe1xEPj8jEqWrez
4yr6UyU8sz4Ko9tqV2KSxbbsVnIAZbWQ5iLFAmxtm0TJngV6CF7mdoasSVo2jdOnwI7z8nTR8eJt
lV6HOJN0UR20KFRfpbqFqO4m0KyINr2TvdvBrCEhv8TjTFHqjqEb5KCSCu0FjpRa1umlU1d67Fao
kbk46E+ntaL0ka9oKAB7HRRcV3qStFUSbGgXFLi3+nJF3bZKZvMa1sMMEmq+TPJ8ktEQgSHTJsEp
1KG9t0B3E3S7a089Ib8Us5NIuBWiAayK45Q5CxLFwiD1lJW+ZEG+uAa73enE7epWLyskEpVpUtoq
21wIwELHlHJakl3pMXE9DcmERiFQR7lrr5kqukV/rHpSS+N5W7EKprazGUJ+HsYeatut9jnqjNqv
rjgQrnQflf74UPgJjzMelI2u0rhXS/kG6xjO4UaRkoCqvijGAa9WTaSZ0FGxxuEX488h0vByWfEK
TS8Q15sCkkE+WsdLxKZwzcGJ05e7pG2QMpxlqyTg9HGrz1af8D2ZrfU2YRMXHMyVYXEDhAKwkv4S
JM8Fj40FHmJxQ3TmT5OOdRq2Mw/uJlwXwU04MDHuumXpyA60VEZNqbdKwCe8pDHTfl6TlWyr2Tnv
fKrmSKSeB6bU+1h2yJDItQTsANdEOW2kMSid00C0Ni2IiZprEoz9euIGE0J+yG/x/4WOQgFcSBnP
Gy764FEIjzd5MUGeaRyx7ii/rJ4azwtRJ/flAgkTVOcLC61j5YYHXmjipxX82ySbaRE2l0wJtQBE
TouTIsQFmCZVdVCZNSq6gxY7tAwL2gzyDHYdzkanknLJez2CZQeqBOxF9yMcpoHzrkkbRRV/GowJ
34u+qiHft6wuAPC+7eqMdP7gpbOYhwdnqAcG4mFutpQiQZZKEHqpdGlc4KWuFKtMOwTcIjtsm+/Y
+RICsVI5DwiNonhorBtUOkdWGySP5lrlqyI4FnVR1qdyZVOVzc6om94GZb/xbAu5QvCNBxTHKrF0
F/eyfJRtr/EljQcW1HIErCfz7DK80tIFyWWN5g2RdiRa4mzmzVKlwrouTNe1ipEonYrgW+JZYDdC
QAFmbC+gpTKMY95YR1bgruIWl9EYTjgMkJdfZN6BD1ekWLtm2dcVYPbbkfaeguY1R4qMhWS1VyA1
NVMeV5C02fgLzs19501leYtLUNRbGzmAJ3G/DZdLkSA9Bhay7qstJ7CwuUFcIT/DQghczwx9Isj6
1CdQXYHscpJ4hH8hlPqnOLr+VzO5pdxo5ZG7fizX5LkhCy+3QxUyr8oaHujkGR02XXVNR79Akc4F
/YrvgVTo2KG/tmBDtRtc2Jm09yf9GISQ2L6msdXjWd0G9s7RklUnvtSknVJrigr4ZL/BpbzlS0vK
E0paHxCH3lbiXLXw8raaLCO5HkAfO95OUAAOh4yDe9HtO7AW1ynr60Z/EyhczvceMlr9HmezbzdT
OIb8HRQpdbFt4ZuKjNiiQi53QYdu5k3T6mWyV2N/GwPktFl0F7bbOerNnOkYOrZrHfvPNfdCsLgG
UYNnZmNzw72J6DwoVHMLJ9p/qNbQdJCSUSxP4k6L3J/a4fSQcf0qu2B+j2y7fO/hBdAd00N1pWZe
q+vO74ZX4fXqGbjz6YY0kIgBSmTgX3xr2IOvDZJlcQwQT5zALmaBF/NbcOt531Qi16dxohIamwgR
xUYZNsanspiHXQDj6XLII0IxUvusi9OSlgCaLKLu9lS16tLrY5r3qzi0lY9iclu9jHLOSVMlcapA
topXOBPepooX6rxJKn0fNyUslhtgGdNkXsNN6VdTlHqMdQ+TP8GstrEBDZ3pSDzmXDKmU9Y6+45a
0xhkJNHeQzk05Lr3rEdTQmxb5qOm5H1uBOu3ZJDUnIqFuD0vK1umtpQ47YXh7V42daFPRmsi0E5x
D9SQ1WyfxqAlB6UGT5hciWW+tEjw3bRj7enMVmXM05KhQRq93tSHlKxf1MiHIH0qsdxCvnctEy+0
EQu0KJNRgF+qUnjyloUo/rmVaH/X+ugy3UqQrdxQJKv0/eSDHTkLLHUvh6V9a+GnwMEyExgjqYeZ
grSlnuodWDPtxRT7M88MmsV2neuBwpJiLK/9sMPlI/qleloY5p9zLsZ+g1vYB8/brAeSV42mh3RK
31yv3jroHKwDC9+7zoNRLpJwwA0eo3aYm7X2XnVfTAoIaZkEuasmYNKahfbPhsRFcrnMbWPzIcQd
cu8vLvTSLnHtRT/ZINhUPVcbyIzSYh+Pff1etRGS7b0XjyUAVky9RX2SjNvGCi/ZjXij3wUX2suL
ZWkmWNY+xIpS7TYM3NTFbm4lvk+R5argE5t3Q5ysYAtbFih3yC5qH8ks6nHbFwlzOSsmUFByNIuA
+8rAZU4FMODVNmCT6jIvmAqRxomsr2etKPBetQxextJvdRr4tT+naA6NppSsHn9p2754kj4gz2kz
SaKyIpzpl3UKPDTPgdMYHEzGyhfP66M2B/t52KSzJg48EvUMVr9Ij/MzJy3YmXVS69tSxGuVI3ZR
NuNNIqddP/HRBzBNxXPOGGnnTcNDfwvuNWMznBCon4+0WzY6qMACG8Llea1hFG85Luc+78JCr6nj
UwQsXd8gPWjgfZkNqKlgNgNQuGv0+Gk0aY/h6psT55m4A8F7E35tuRtp3tgVHc4gXBZ2MxZLkqTF
6tARjwf0VyA3yLifG6PvF15BtqzoW8vB4QfrCdjZqvxLZI17L69Vg1VtjKluY/ilXj4VjWqymejF
5crWakM10FbbtWXuVXAHErRS1iUa1SMRJSlowZlAH3Lk9YAzrEkHSmsLyXL0mZSXAuSR094EKMnn
I9KxFFQ3Kjipe0XgQ6qmqrOq6OevbRVGMq26rkKdMorNbVGGvTkFCpPhBprC6kE5CqcMUHlVQIGj
oleDsn2486eojPYxBTH9hooBDnAdjPXjtBbuRRNwuG36oOZxHro6/l50QkXpSIsKYkIw098dA8Yv
am1y6k8qEvk8Kv3gqN88GFJSwGWrAvu5WlFANckIQLRM4gI0ETKCjlNoF/0wDb3FHR9b9TpDePwO
UHf3ZdRq5fDHgViMpcGktapZlDWMA3gZTyWUDRYwQ+RrFza4kpuov+lnJ6CnRlVlgKINhsexcYqk
bPZ7YCijNcorG/iHpI6KH7yqATSTLiXoA9sARfsN6RyeCNEefFOG9AaqsCMZ1CbUyEzhpCUBcr19
BIqQEjW+M9IhQEorsGperI3HJKiBYh2n6xxA6cvFCIVTDTeuSI0BVysYBJ1KTpdicW4TFFF018dz
2OxUwPoLxov1ScPDExs6d3AT/TGBQ0dqEfoZXYH9jE3VPxZL4cEjkl13ieUcSOoENywjcUVuIjMu
z9Xa6x658La7M074d4QsPbrHpw7t15Mp3l09gyq6rBd7nRTz2qUDb7SHvbbwS16Ycc4SPZcPKATW
A1TMWplkcLHnN1d1YHCg8yHmwMIiub7W47hxs1fBAS5nZuErVhxWyxwAULw2CACYJCJVkUcHRFgz
efRCy4YUHOogFwVxPF6+E7I/YSLC0QGFtblZYSE1toSTYgtKk+JuCS0ukfbAJbssIRk2dWDV9wD/
XGeynIdX9NJC7SeqqL6aRIGQYI6TjqfDuKKn1ZhE3QWkU9tYFiGoue0KD6SeR6pzEOT7qIjN0fQV
rOtqTZN+YBfeBNueu3GSd8KWHoyzqkPEGaU36XQowrI7LSiBcvMMU/TFKVG9cvBNzPu2K8KrHsCW
6gwmsvs6LrSTOzPNHIoSuMZSb5b22WjgPlOvnOhuGmfW5aGUxQPHRmhOQiK7x8R3E7iXCxEY0GuH
3rkaFtjQTkzJbdshes3DqB5kCscWfacO/jS8pkb4OLBzSYFMiOr6oNjKYrgmbRk8RWM1nrA2hrmv
lAYXmgaQvtwsCBbfhUakBQAOAtfNXPrJvBFBF437NZAKPo03tDvTKNQ3nIdQNnVx3YEJYg5bREHx
3PnZCvDLLmxhczM58hmNFJbF1U6XHpSsehLQ+yCUMM5s4uwr/JaQ5AET6koWYMJPtTOGpkhboz2I
wBM4GxxoNTIxFqJP6ykYixurWh/VjshOXx1N+vsGwVILyyr6S6uDaLhEWjCBgdE+fA+tSAePapaR
2liEqALLNg7ASpvVzgdm++G5JnM9YmbJVMNMGrtsnJiMzpjl3X1QqvDetz6Yc7jh9K6CoB2HaqVD
CDVwOI2IzscEvFyLrV+quIkGcK6360u3JgjPeAdNbGxu7HQQ7ySQjLYFEd+jmVVYudpWW2hwNc8D
q927IqjKo5u8xtWE9fDYDgAzsSD9GGJVJTuABSfjR98j4S/yql9oCOSCW5cklaFt47xA0Brngiyk
2x5m+l6BBqfKKlG1u4BJWZ0WPZzaERkkmrWILxrw4yzivfYmpBq7Hi5w2gVkhSBhGTZocx/h26dk
WtpzakL5ZG1Lz0t05kKB2lcIOCsekRcSdN6507P56kq/9tJYw5ykwDWY28FAtC/lyq/E1hFog+QN
Yy1e5FLKfhsZVbzCPbB9BmcfqsWFB6QviNxLyKD7GuchBcs0v4zjJr7zWO99sXE7vBRFu+Jmp3V5
b7tDNCMKaVGg1UV0N8OJQjd+Vw/FRde3Cd0lLsH3wDlA1mJBUPKNjGH1pJivvhQxqZHPb+sCiugN
aNHQZrcG6hA/jcDq82g1JwhS4V5qohvMo4HXsVOT6e4bLHSXiY6xfVPKcDh1YVIBEQylkDO9ljav
/Lk/Q1GCqQ1Z/Hraw6KuQEaBUdrLSqLo7RQ1Q7CBGIcL06Vnw23TTB3c+R8CFgPrBBzpdS3XPLYh
RG6WoYQD6jWNvumLNUnA/4VNAEcddnjjcVmrtPMcK3eWjeoqBHXz18QYMmVEeXAeYZehl8ytRXpJ
IYdybrtFom8gju2a27AKGjgPPUMOQcchpIyTouYvPepcJLdrh/aLeZLho9NSov0kmQ4tkYFfBelE
mbiaLWfDBkmstd0MiZmrfOi65KReTBLlul+czeN2dg8mFkjVhMYFLxb+qYcoaFkr4FCwN0/7oAnK
vUtqOabEec3Wzth4YG5bkigjTWfUWTctGr/BEKFCgMt/mmYF0kYoDTh6wnSMZ+ipV70Ma4Nh+sZ1
yZkeE+mB2nmuAIBLImys0FmMMAGhi5PRVxHb02LFq7VL0h/0eRNTbxERjhe1H0CLdkpGaBSPtsMd
Z4RRSWpUtYATYgBz/VbXRiabsAT5bN4loDIpsXxuK8LBa/NoxF7Z+CGyCE8+klVi2/UVLPPszYaD
9YCpKEOTOvrc4yEYd4EYoyiNBiEKGC2olqPlZpq/4ASvbEtH5EwqaSHvrRFCRdseDZtJqpnyAUFl
0fzeBJI+IdhYFpgKs76FJmKnoJYCQdAwltETC5f4UQui38ouTJoMklNJi46Vib0je9zCHQnLGrrs
8FaWbTwR+22KZwhwwVEfviZ9BJCdUeUM56PkX3BrSWitNNinO+ecvEGNw48vuA7VF0O7wqSjPyTX
bdw3T8hrQKYk9ioDR3oYR5uPYJYa0iE+3PvezDUkCIdAeylDh3SPBliPv62FQkpGVChjQq+gjrIC
8FOWEwOSg63jZfhKhV/cjdzqKuviwmcXKx9luxVFsDzH6FJvs8C0yDaBbYpO+0Y3bQ3uHuQKc71W
WuY0HmOyr80ANa8IZjY3E1U9y9eiF6hv4fxek5XgRNgmUt97OVq3RzUeXgSu1LbOnKzqCmCq1XVf
gDyQX5YBtRywo5r5XmkTQtcQEIU+NwxB6N7FJh5wiBiL83kW6lxC0RybcXIJrIJDhQF5P6XwutlA
4AEh+3luw9ZrkTapFOTFvbnkiPXr+kZHyJynoS1XdBAFRfNStQWxW4dDuGy9mkmXzQqE336XzCWk
w1ViUitLh4GlWOASjF10taxoANu3ITIf2ERV+Zh4SO5kdpFEpsjpIeU21nH4DbUGDfQfrAEwYlqF
Ou9lCwKtoarhYEKUvAKINkDbsiRrw/cwze6Jd31Ubv2F9fC/faSe0rJjRZC2c2+Lg4C5epSDBO9X
4Qd3oucGmqC2mrCYSF9BjmUcvsBiukviYgaqKQSaJBUw0N9pOzavgJign75uQW2+g75PSDfh4oKn
goHONbNWQ/fETbW9YAP3S1DmJ0O0mUD5Gm6gmQNtAIOi5YLnCoviBPxDE7JdnfTKfb00qsoWj5ZP
lPbDddJ6nc6QEihulqanS1oFswD4R5AQabue7EvauGQbBq679JqlG7fCC4oEHDIF/xKLacEpHkEx
kY3IXo1w21rCtzIqxmqD1P0Kjya2C98iqirOK/8g5MjK0oynolPyqUCaddgUBam++5CBbbc98aoq
nZNW3UMvh2HRBPOeC8MKaAbjJcitQuqv3MRTG4iUyqS/HlbB36aEuiCreNk9+pG3FLlyQfOldhJU
RwHpUS8aZwclZFN78Rc3NwNufdiHedvSoHlDsRlJJNHVB4ZJ4OLWc9k0bMWOIf1zvywUPlLt0+HV
qRAteWaIkWiGpUzKa+mY357IyZveKbPmWzCEc5PiptH2FNAwxAqjN3nJVlYtuhppjB65JphGf8Os
bOZ8GBKGQAdZiwsNO+HBLtplH4eWmvMQ9/MjNMg8QPzhrpzQCQyHMB46fGtpeegsGIoDtBEA1kfh
17zIC3/hVyJS7HZBpufNRyoM+aQ59l4rtPSgQ4zFNfrmEmaQ4ghi9X2sUBbNUQooL2dcGDRlIyV7
FLVbdUqGiJ+Vix1GJNwVvFSD1O17kqwe7JP1unPPAwli1o3ol0IAvzav5aTFjPMke2T3rURBRw41
g5wK8OBxOgkKM7vARUT3hTEtTxG3oaVA80CavQQn86kXtcM3wfwKdMQeagewmlMdbjqOVdqGS8P6
rEfKfIDLWwT12YL8GYGYdlx/DfiAzYKIbZIZnHic4hjEtVdAqi/PM1RgEerRBMcXrmi9oovPG4ed
h2Kth4TPou8rRcJ3SFzVLhdqnC/bgYJrzi/opHERSIquh8YLbmll4V0U4QqEnLdUDimPEtsiozAc
buNQzlzSBYG2OEGVjV1N1LgRoSp1yHZMyCxuIs2RIaBI2ZANfAd16K7EvYlHqaYy8+2a3E9dV0KN
oUDiPo3gM0ZnKgL7dW6TtQxOzMjZ5SSVfx0c9jZcLFy4+WBUgJRsS5F4LlEUnlAaUux8mluDklHP
Vu+Keh2pNsCYFH06NQtOdKsl8TeBx3FqqfYKvqsqlCm3iS0gzmb7uZk2Cgy5zTaRyMmkkkst0IGJ
nMZ5hCMLN5LgerxokBeFyAuyb2veRa7/Cukgz4O0VRPUeYFg8wb+CBpI4W7C+wLNdPulHRAXbIBp
BK05HikG/xxOityN6xq31xMZ6mnDOyCPshjJYB8NsQoJkKJFamcL0Ac6Jy1XZZSJUosi41jgMj0c
FFDDeAAfZX2/WhQ9JqS8MvxV8j1JlojvTOx1KINKHZ8U9BCpO8SmF4GsCSTKgTGC9QJyDDLRxNF2
16MEonOI1Lsz26jInpiKeFfInXTIqFVclJn2aSGzZKir93DVh75hlATbLdeIq7eIPCN0llazDrJA
CgFyC62Xe5zbztsEocGlbFdYha2K0YpZtzS89CWVrw7FgDUDSLaPs1A0CpFdMTeo+a5whbKgFZHM
Gc5ckbYDalLbpFDeAhu3FLesLRK9S4aqOVhxIWkalxShq+8Sfw9veI63cGUQRfutt3qncIPjYNe7
2q/ufSS0zVvtwx3bKgosbe51BYeuTIVRmyup+kjv4OwjSS+R9ezOpspH9ZORkDeIdVsZpmpBWLZV
06jPuKncI+5MQ1AQGHDf9nXko+9KDK3YU9naK8B4rb1EmFAMtz6EJuHMwW5FaVnG7gmQAGSRV5TB
LGLjlgOnTkVTV3mLWxp0zag58M0qLejY6nEOssgH+2uqes/cArVUP4+yrpGWBSslSQdgB2HNa3ir
liXdXWeS5AKQl6W8+L/UndeS48jZpq8oO+ATOFySoC2W9yeIMt3wJuETV/8/1EizM7Mrxc6ZNkIh
aaK7aqpIIvP7XuvETtNcxtlEbDtYgWRbmsTXrYWqgmGlZ8XubrvLkG9mVjgsn1lArXfpW06wMotx
nPd2UkbUZNGq8iak7IxNPVgCEn0Zvbe2GYlXZKYzKC6w6qAhx63sW4zHcfEWjMI4jaqDn21yI/sV
6Dp/nVN0datmKYavwB2a9pstBjHWNjFS17kYg6FzVpMFgKzWdV+WRViQsNi9LIVDRLBXzGazDrK6
1UewsXoIW2+AQIxkRTi4RwBgu5Iz8fPQ5rCJq9ZO/fGXKpOEw61rAV7tvIqjR6iIpGenmtqPyZGc
HyKRKl5ZWeQ5uymBl1mxa/pirYJocdcFooJ9LIbYBEkOUj80WsRLIVnezkPlZ8y/oE7DYQ5k1a1c
Iyuel2Toqg16uLo7+RD+dhgspiJ8mAtiedCpac87J/F57KPIzJaNswhDg9l7TXKsW7jITc8QlIDd
ekmxaYUy8m1eDLY4NJMb3PoMe2UoRWd6ZK0mWeTuwWVGFdPBzYj1EQT9sDw3sZm2h9pLmiVHWABw
ypxuNazvkV/epCojqNWQPBsXmLqIqRFtIxDXESsMN1ZXYbRr5FD3SMM8rhW3Ir5ua6bTkFwgJm86
TtMwo7Io82AbNVxm8EQOPSMq91ga5j4hd45OwLq24AiX4cB/VfDJfjHLloQkQBFeOG3azC2JU1+O
6XGh5MFNsNQXZky6EsII6BRYHJ9Hr/G6755r6oFczYidUNiacJZkbnA7aIc242jqZSh6NYAvVtFM
KRVYbwuQa1guhLbZazoyAfLXZT3DobpV608nQtE536agb5adOaRZcDQhuc+LJiJbZrIwt5XKvIR4
+FIFOysrDQtL+nAJCEwK3bNHZsDvQ2ulO1RiHt/cyevlqYnzNNsntWcnm8FUQQvozOdyPqi88L5q
WQdfpuqnZTWhWZgCkDdRe2d2h4EzFO2CWgWNIcsnMsn65DbO56L55VdOu8u7KSuvpwIK4DCClxbA
gnACYe/IBJtU1vUhOIqIV6YAr4tXCGqG6lmzvtaA5EtH0yRKy/mecvApPxTm2Ds7bnPD26Yt8oFw
Nn1A/35wYXadNDCsKzO2GeUX8C1jZ8MoJjdzmzpBmDhSNa8Wl2J1a4tAibU7I/1YA12AAtqpp37T
hf1TQfwndezvquS/ypfP6Vdbd/Wv/j+Kly8i54e+/fmzP380f/2b/4UKZtNBvP/vFcwPCFM/8vTj
jxLmf3zJbxJmhMqoOCVqZE8iWiet+F8SZtP7QWUUgi/0y8h7Yep+lzA7wQ9Yi4sykjIpLGkuX/Qv
CbP8IbFoUqiBKJ+vMby/I2HmC/8q9rT4NjSp8+9wPLqJ/vHnfxARdp3O2wJVzDpqGdDeoqQGxa8A
wo1QjKRUrxurNdksA6BttjS3+PbRba6WwdxIEJ79lObEWuggIspEsHrR1WZn73qkUz5ikHqrp55c
2dIMXuMymp/LrLOZW5ZHFzBqVboalGJuysdFtFTIjsQ+aOwGP5kbs9Po5MnrJMflPkNxUPljfEUL
u9gbKp9D0M/qy3Io7pignWDWOuBO5Yq7qOnB7TNJf7ovO7V15VTumVLZOZXXHinQ/GyN55HfIY/f
i0RuIXm+Jp6TIL9NnOcmisq7ehlV6NrleFhiqkWHyfmGZi8faNubbyZcu8OG4bW/lrBHn7EerXvE
a8udzBLvtcIsSRcgCVU7Kw5oOswm7y4rYu8QjB4SAAMXGBai/tjY/lq6AZbwWUhm74y1voa9ZYTz
tm1seGEw1Go/TW70GjCmX0eO4m5vNl05k/fm+MYWzQNxFJa/XKN2ALXFLLYSKi7G0GPwu7LJ0z+V
FvhZTZUd8GOcXAFbRrvIK+DW3C8zdwfwGHO+raQ7n0e7rK4ipGFwzKIA7E5vfbsxN71tzFs0ptnd
lAfPVhqhLUK0dhrKjl+hGIqVR24s6oyWYg6zO3psFhujdb6Fz6+dtrhBfK96FK5wzwE8CDBJP++k
61VXs9U0a9fOYtjOqoBAcdu18jrvKUvdN2XE7q3oI+oxlLSv6jhpdlEK6D35aHpXftU5O12prygj
z3zSpb1naRZHi6kotFu7/hjKZ8BB0mjdrL3zxGCdWYmQPwT9ryawkNMj4DNvSg1uVnl1f575uUKh
hm5DyotxWmZ3ZO9w+uLejy8gyziWe5Qi1W5chhZKLOb96Of+2Zzk9DyDvK/HXBsvdrc8sZWPJ26J
+DRWHU7Siqo2yxXTJi5qyHZ2yxIci3Aqchgat+016ghrOqIbsLZcTM57Y08KWYIONknbGOclUXNo
9+myG2tlgcV4FD7XvjqTzJdx1amsrDYim1HFzxptJjNuXUn0saOeUU70+sXgS4h2SeP4UNokWHa2
4ewj3ct9kZrxeqTZ+aYN0CmT8xfUz5UDP4HxR68qH/YfjC7ZxLMljwM6orVoliZs0zR6Kpv44mvs
9MkaLbXNRdB+9U7FVdmYy0a1sfnkxHZ7iCKA3pV0/eqIIdM8QATb2zjL3yZJpkqFXHFdFsoIizi7
nwP3sv42U/DNp+cjyES+6pZ5OCZTDaLY+fhHdUUP7uTU665Zql1CZ+waEV68nRfvfUErMCAfE0Go
J2HyiGQM16MiulDGwWFC0kTivkK9tSxevlkcyQkEh7yakoVWkalpH8o0HY8G8sR1UhPMZEGJn1zT
KU+R5WSMwWbw6GWTIocZQJVeHsnLJLS18iJLHIbJEiurbqw9UhTnI6mWBCUswUEghe26MLtm6yaF
OvlWYz0I1r8wLpwra6lhor30jaDZ+67O30TaDWFT59a1dERzlSRxchA5fWp60SElyzcsRykQPRNb
wSMNgzTbYJ/QAAB4LEfK7zetpipFIKHj56l5B+spv2J3ZjOMHfmJEk8/zd2cGiiNJFq4Lgd1MuJT
FEVumA3TBEVte1dtGTg8E31c8pxx+qJDNA7aM25jM/tMrb3jiC7U0tqKwXnHNuJ5ZbLxaosOmFxu
5wam2LGcelsm05VOhnyfqDKnJEak4t7q8+XG9jX5Lo19oGgtdGXQhMGIy+FC9GwI+mvCpDWj7dhM
7aEtrG4VdNOLyN0sNGAoU7QbFTI9lyXVX7dxduvZzgVgEgQQ5+MpBoE7DB6226EHUAyW7sHx0xv0
btDY7kjMi53j2czFeDsNafxiRP2FwxTv8JcMy7AOt0OZ2dvWI0ZxjF4rOsGVNfX7VuP8mZxgT4rv
EVNH/yCXjC7GfNgB8yIaoH0jZtOSAf8v0rFuCA+m6yrWrFXxJI6zHfyys+zWtfI8RLYSsfbFH0CR
TYhIyLzOUtUcL5zzRpaQ/G3rL189QseN3/GcsrEi/mTFiT03vxI5jdAItD2XPmN2HaWbX62VvyXN
SEca8MujqFrw4sJe5/08/UydGFmKNJP96ETFfrGE+5Z6qX+FF5NZ3ZNUuynnNDaxH9bRqIrVwFlF
/px7rLnKSfCWagu3qa78ZjjPmr1PlgEzgnnHQ7Y1vYQSRSvNkS8v16afZzfDRVznqR77HAjHQS9T
RSxLbLKZj36xm0eaWLesWaD7RZ38CsZofHJNuwE/n6adXGzjup6K9xql6i4GMTh4SAQPXtL+GlHr
bv2EUR7stvYf8oa44YpMAfijND4JvxO7rpedw1IVIxQWkXuvwHOvSVlubi/FsKu4r/QOkVF57/a5
sZvKwDsOSw+/SZHAVqmhOSy6qE+JGemDSIHL5qnr4fEy8WSMibV262naap1x26Fco+7XSJ3lCSwT
6MWntein42t8TQH8xaZVE+Qv98RnHgFQSkLHjkF1kXsAIjxnyzBQ6A1pio1v+q4a+gdXi3DiU2YU
8bnMcj/0BMVq03hFSqS9dWgcdgfD2BaFoQ5Gr5FcWMPGyZIHt6md73xC0OVxZR8Kwy6vRnDBcOic
OYyMCnyHF1/Sl+x5oWGL6GYGGNsrhqwN/SsI89D0v3diYdTzD5YfnGZLnzx49twRW08ZW2qu1jaw
+Do3omOeDgeFOrUNstPgW9ZaLRzek7CTbZIVZ7fBSRpr+1izoJMaM3cbm9C7NB+Kq9ovna3qql0+
zMcFXOlOj568GyKv3M7lVG+9WH8JQxyiZl4tdIMbs77VhASy1wKi7WxiMWUWv815Z4fuXJ+NtLpG
HbOsO6FPvSuyNXoPfA4ugt18OaPeWDl16a48A+5EA7UuuPSjsv8Ics1enI9iZ3WkAdbEphrFvhTO
odBLtfGlsVFB8IWEWW6SjA8xz8g2LZn7RDsEO2gAuuWmTyXee4wPYEhwGmefq2xjg9MhS9L3Wrv3
6NC33swrOXcmJSaZc5UN+dMYt5Q7FvWjn/joJyVTV1yfkA03u7S6CXRCPP2CSTpG/wrk1SLZQCLQ
a6PcVPH43ZrWtEFtBN6D8hawBfmP7W9iyQy+sqvyIKzoqx6DZ3LktDWcS0bvVYXePhRGeQ+5z+8w
YvhC89zzOkcFKhFDctAkkvuR3X+FYhG0C/RlrZ1058TmYy7k/sLBbxb2iZso6b+TaT7NST9uYGzg
hWTy3MMg5cbwblf1Q90X32Mb/4pyFU4Gu3iVK0DxFpc8E4tG4bmx3fQuiqZhvTQlUL/hNVt7ZPgd
xuFKQ3hvTKM8OjGegoFCG5UMadhNzNcFb/7KQ6X2EPB+sxGM68azcSqPL4ndIJc1TfW86Hg7Jul1
7MZcmFa6lrXvcUMXT1VN/KNu1HMsrSP85AhUAmdQ9ndznG0iM2ZFd+qjqbL5Rizx9GJdjk5BSGvz
KXr7cVwqUQJ+plcoVtc+w05DR6Weh33bKnKEUivE3FPBA7jrOSuy6wqo4yjMyt3rJCY1gk9e8Nqo
ql11CGJ/FdhF3gvy+OZarBNdHpn4eVPrPlQxgSu2Z6EQa65zPorsFygC3MJJSb6OUcy5SrY/Ee4s
23hQxbpWfNItx9naSi6hNrKRAa4S11OLeaD3zE9+u2MhxLkce28jvW68IW/Uf+p9DxKpnI1riXWH
wWjxQyW8dp3zbTet37qrvBy6F3h1ckWC8aY0B3ObLEW9G2F9QXFaY00qT3lWQewR92fgWvG8ZmcB
tYR9c69thKcEb6a9v8FUBM4JgGNF+A36jxGkqUBlOPEWAoToK38io0JTCehY13WUHhv0WCg4qvTY
+SiTx+xNt319k/Wutarz8QilyOmEgWebU53TT/51agbGqXNGtU1aZZ6ZSzwkUpPJQ0BMUVGftRze
c2P0ts68nLsg4tJDXHAYs6LfX4Rth0H5t1wDpF4t0amf+josajW/OJHJbqGmnxW5TWw8sYEGA8Pa
BHdVtoLksRixXKnaeVcn9jlJO+DiItuySXo8zhgeJpm+FqPk/igJ8im9loxEo/deO41mGR0C55tw
ujAR/WeRQtYjI7tgj7bcBjDB3Vw/og57rgzYLixav3BxPFh1fs+NuKnS1FnxnB6Q29QIbTzjqeBz
vhpKOApdaL2OppKL1wmi1TLxc9K/biODWu7KaYI2qYoPK84valItNnnmMUT4fRoa6WJ9uaz9FZt8
n2bFeqrcnVFFxyqvi42AtQ1juBKAr6Z8Mb0gpHnEPHaY3BCRN9zE8Ihgec+WSYtYEbjHvPbXqgiu
EuJRVkNgz4eGdGJmCA7WJRH3I7Vg4eK658KXIQdYtOkEtYmaNJGwj+RbxKeP+8Yrzm3toTBLra/e
Gp4Zjm4GVPK3clnukBsAMTpvVqacTVExAZUIcHw/iphMMnOXmMYL4jyEAE7FbO5bUUiKGpHIbf1c
B4R8zFBVZ9tL4RO5gHeMnc1PPy31ESZ64kWkxq9xEerRPTR8D5kJH8hjCuTXBYV/0JXIXmvf78+u
7IadVEUcr7Dz8onHkPeB49na4ZLBhFYWeXEE2IxexTLaL4vu9Mr1UnFKM+Jb4sTFfR4DSxLrv+x0
ghiobZfmyRp4xqKyA771vTmHnJIMmdD3FA3hCFjPQem+lKKYnC2Y+WuS9QADC6f0ShoWsDUqMX3t
KVtva6PwHpty+BrosjvEWV0eVW25ayRaMJ+a8bgSY7v2YwxmViIJJU0d51ANvdzIvpZ3lhERMpbX
xoFTL32sXC/bsuWJ62DR3LzyotZwI6e77m2rIpTdEB8ot/u7oQ+qde/07i9RsvflizbPQRbMj2hs
qr0RI26zXJc0V+huRGpupl7ScTb2vbHkBx7GkfIoONW1pRGS0CNakoHnlNGD6UbYMxpgzNBrKnU/
tXX2PnSewfbVuns3sTI+ZZ24rwO1nHzWAdQX7PUtkpXQhrDnbon8bWxExg5ngyB/Ii22NO4iJmpI
FbkLMPbsphYaJ5jN+lQIRL2d3XmfbWPLkzl0RAVkNTWZOA3Rmncj/9Kl40EcbbsIB7Vwjc+VQ7Ap
rqrIXgm/mXmPrXmLxKDdqmHyT3k++8a6HOnR6iCRl1WCdpsI6BztUEJ3xCh9IVZV1I0nup+8t0u7
5LmNCbbUo1tssHwqogoCsWlLsztY1Sy5j/JoSzBW9gSX+aHA7+5mqT/oySKZ0pFip3DJHNwotjeo
/aj3STiuAOydy1vohNihmf7qjYckT9nluWRC2WBkCGW0HC4+yrFfML+x4nvLNi8vedXJo+OjmPHz
ZNPMg/ntDtI/MugHGyhUWtaE8vdu0zQ76muNA9U29lulhnVWRQUhIyUxJLHNZAmeJm6rLumDtTOX
yVEYXbpvhRN81Ubd7IOhFZ/NoNNtX1Mq5LVJk4R94FhPvu5dNODLz0wEnFZynFdVFdv3iwGYNILQ
rKe5jW9FBMTAbS82ZkkSr5LzeItpVaHEauQLp0vxEoxu+hgnkbw2jDnZ1VZn30dDzBlQmALwEv/t
YUnN4rlS3rWFmJmfYK4m2OqJGoq8QKuB0dMRAeOVNVdIPWARzLmxX2w3Mc+zD0m2SmOHDayO8EA4
lTJvZtuZJIo4nV/l9dDKdYZTaCelrm9jY67vHVAbYAG3GN5QFAoUqKkbv05cW/R/cSQ8JF7m5mvX
F4YJzISQIaRIpT8VNtHl/wDE/xY38B9R/z9FnfxbFuG/kBvAMf7vmYH/VXx+VH8mBvj7/6QFzB+G
C5BvmEwO0gCX/50WCH5YnsNFSBIH2SKm9wdawPrhedh+qSN0+F9b4h//Jy1gwxg4uC2IHUWuYPr8
0d9INvmLD90ikIHMFYeuasuxULn9xYeuBuwHVR8xcmTJeJdXPTuEHDMRYhjGrfuHF+X/kjxCV8+f
kyDoGzNk4DoEs3m8FDQj/9n2ftHgXj7HMFtt7bwuCEM/6Y4C1ig65B1YE4d+O3F7tPisrOkTM5IP
dxZb47XOtGfvESBHyypFs3kzA7IUYZzQUL1hs8/unIHghE1CwTgpwnZQMvj1JRIdEj4P42BUSKID
zk3sXob/mkdxTQ62jvDrjJ7ValxqSCdWkhv42U3ako7ONrPvcq+tb4OpHPlZFEgufCKaImBiZ9wI
kKXXNqJ5O04HAZXqDoiIOyeDT4zSBsWN0VYWEdp5ZL0HyEXUWmvWoy4gLmNtmAVi0bkqZ5+vFAKR
P1sFbKkn4QgQRo/XoK31SzdH5amemuw+rmSb7TNbO4TXm1UzrPpJDdHagOgTxKIodTuOl1QUKFZz
/JlJpGdhby79e1wH1PNEyWJv9dy6r343YCkbgdewtVF7CcgLJ/xsQA+ke4HtFU97Hus7mfcVq6a2
mnrtN0K9oUeIXtJgLhB2uBcowa0w3KxiY1HUY+AVf3cMTJKXLdh/sfQISKnJUPgsS50S6exo1ldU
Xoy4HU51VJVxYN5NIgbPZwAg3kou5nCXTbYnVmpCIby2B0QqKy6ekbsWDzQNVhPdkXxqG4OUWB08
4nhPkB6VPiq6uGoqTCpCeu+wt461KnvL+RBlJ1ieyLKIQw93c7utWq1u9dRjEGuBbRk+cdYhNxlm
F+a4GzEcGL715BguC3q+zP4WRJnGMbKqNa6qadJP2N5R1jJaZohdHW8k4jwpkDWPJSGScGtMvSKQ
W8gGc97ZvdP+TBvCakLHwvScW5Msrvw2mWh+Rqj1HWciM5lstfFYxVZHCW7CeBdqyC5jD37OJoAO
ZHh1ALQpDtcMLysogt4Ki1xO73Eyz4qkQQ80ENEROpBYSUZWplNI94irtjyUunOKg+cU8GN8TMSn
n3ky2VhCdP3lU0dUCuhCwjubRBhRCchmvSbajIl8SIR6sFuXw8Fu56TaIpxwitDKEU6uUX1gB+jU
NH/6U+DkaAVzlN2Ni8I/HBcbE40C3rYuiqccvSJl2wgeAm/6FQxZA8rsk5o/82M8uvY8qb2XJp0M
LRO12qoWGgXpZOhA0BBY9ObWCqbhsaPbHClJqlrKAmw/P0u3bmx2ntm/xiDKrYvAW30v9jgsa5M1
wYMwDAjLI+Ko/0DJS/L9ZMS1DHFSFe+T7vt6ZQ1N1G4gnSQYKikFPycbMOB8mdM7cO22qxkXzdQ9
BqABj0kxNfjYZlxgWzdV/VeRLB7Fl2Np2OdedznCmRmv5KpoLx5g8L8Fd5NXwFh4ou03dtZaNz3I
67PEYvnYFGN1HwdJDtPRFuOtGxQuNeDKtxTbky3Lzd+/qP/t9funS/o/Xuf/hRc1ySf/4aKuvuu2
/RODz9//7aI2f5A/RvQLSWIB3FRwqdH4LYLM/OFYFtdk4EhuagKTIOn/GUHmcFG7PqQ/fyTRqlt8
u3/x99YPh6K6yzfipiN+5W9d1MHlJv5DiJJl0Hd3+cwTdYYhG/Dmz1enFQAXOy1MShTVxmc6ZvIW
IoxKC5b89WIgIuq4Lg5RL/0nLJH9PhqUoImhuVK2cckBoaQC6pGj+5CVeryRzuTj3JjT57nlQkH3
5YcxH7ht4LCPZfP4VRrt+wLDjCtNw7UTG4NvtQjnIaCPFLDhUHgLbQEdBOAYO+17a6bvavbfmmmB
w69t6kujJwPH4LbqdbKLVHsy/RI111w9NZ45XAOw/Iy4BFWNP7KOHcSCU/nCRjLiatDyaFmkHdpW
j+awNGWYIaVBnj/3X44w7vlRyvOYV3TBTW0YTHO3qpwZY1GjLco//BSJHbApUWac4AEmSz15IyBE
7W3yqT/1rSm2Oh6qcAEm2aJBQx9X2981qutNOvnZKseIMfjJ+JgVzb0dN99RLl6cMbJ4pVOW1dk8
4sRLHqO8dfYcwvugtgrsRIFaN2WzHJfRr35LKPxb4/VjXfKfv6pp/vTI/r892P8fRQtSj4FkhQCq
f/9kn9jjx/qP0pzfv+j3OZwot4DAO55yHtiAB+i3x9syfhimgxmNpECskoym//vxtn9cksRsgwpp
R3qux1P5r8fb/IGIxrMZ3PFTOibph39jDmcN+D9mY8kcbriGh1KcnP2/BsEVWZSVUNTVmuiQ9h73
5nIUQxcfFMJjjPLowEHZ2JBR6OjawPzXFc/Sbb7jungfoVmsof/IjCoIXU2OXqPB8WU9cocih1vN
i7Tv5pEhgRl13MCrfsTpDImFBKg2tSYgDRWNUNNNnPXL1q6iZ+Q4m9gzKh6h8k6YdrpPfFxak7LW
uokDWGXzBnsl0R/ATBiWJhTRJn6l1Hpop2PtmxTetfGxFcnTnPY/rQzkAzJtuK4sYpVENWIiGAiF
J/cU2ppcdSSU0acZTKSoqetqdq9mmb9yKB6dEW0FS7G96cvhYDZlHI7Bhdt2h/XgNfeWgQKnIkUI
Y99c7KeluF46ZR0iUZwkQJWv05NkKTmzGN8NGrXoQuwRIokaNVNdbxWEZSZ0EY72EIUI325LYYuj
48902+h9NuIbdUy72gVZGfp5t5O1JAhEdUCn/2AVvOe+M1ZLe6FEu2FFpgW1NzMebdt+iOP5WiG6
Cpz63gh0CLu4x+RLk097SKlchvI7YKu5Gg079NPhaiI1YsYCC6YXr8sMD0vWPBZ5xN9U8inoSvaY
yH7WZEqQomIgBfDMXVC2T9ZsbV1s6/ueDK+zplI6zAxKjro2DXEXoBaIv/J2Bo1adg1akE1eJdYh
UY2/ybrlUCUA/i3QeMkc7eSLDeaIVuYCLBI+F2ZJFsqSPAeN1BhVL0098d6q1F653jkt4MRyqhqk
qvHr5dDeeXdqVHyamsim9oBpTbRAG7wbr6bZSOJwSF4ix2eNuXhrdfInnpJuRVhCSLUTkzjI0mpI
JR6A4Wt0zKssANo0Ow703JKcr/nOoWqWj26xM1AVgBkn+0yN2ZqsmI/C0O8BrdTaV91WD9XVAlQu
uvy29IYbRc513o2PEflGtP1t8rlC0t4vxGj1YQcinDYEN6QZWNzk+J+qKHdEIjlbD78QSxtrZDZB
12ZDfZyksY/M/h450MFAOmHX88EjBmw1aoKd8sEAfnRshL7CfY4qMKOlUBt/8O5NHwCUiA8gVBWH
uEz2+K2J+zCqULN4rVOr0mu2yU2Jk4ZwmzJsnPihqeC2mjqUOnqZ9IKqzeo/FZnhgJFfrIDPuqrU
0eYeJR/la5Hyo+36U2wlX9JAAyxm99FqZfE1eOmD20aHWZpXtquvbCqscq32Vkw0hNZqM7npLsOd
2FbNTubzXSBc0DsdXNXF/JSo7C5GloRV5UFZ8V1jivtLGnAc4GtWZB8F6L+szDZXUW5u/ULvPIPA
H6cIXi4ZP0NiXztd9LGA7q5ZDu5av940UX/uSZ9YMsT9Bq1TrmDryVhDq8DdR039LfsCFcK3hbiO
xIb6YTLFsYvQ9vSxE2/aFsmVX3FI5LSyuL3X74uprdZe6XyhmRkPEtnPtpmfmYRObP7o6kpeYBI/
VlZlPfIPWKUGOIYOE+5ivfERjdYEp12X0inDTEGnmRw4Soij6Q1bggmKG0VP5MFr3a1XD49q6Z6s
qbwZsbav27nb5bWp1r3RlxCJBnJHgNTV0iRPpC1tLvJKlQcvKdmKvlVDTvvmxh/TPVaHfBN4z0H1
lPhPpQ+djTNv25gJxXCTfTemBITiUTwbEeTSbD3nbUvQB7SIr79qtJn4TdHLaIVxoQuyfdfPcJCF
t0aZguo4vTayueVDj74NXfAJeAn0lki2AYbS5tFdgVxsLPZeV1a30uVhG5aMp8RqIEajnr2zwxU8
DG+pdO+dYqFCvdyDUt1azvCC2nDYRDaivijGRlu2HGulc51oO1s3y/jd1XaDcLm0V3ad3Q3z+F7W
sUc6Q3B5//wnSBdC6JC864iCMc8tP6YktVekbd3VKA/grmGkXI5cbD0v08A/dU4M4VDV6b4Xwefk
IiocZvs4GdUtRwG0nJhevNxcHiBLnzun+iR65SpARIhe+zYui1eO80Mb0cgyBguRFSDM5vBstMPe
GojJiYaWhjXS2saUl5s8p23R6GHF3TFBzOA7U/aIP13PR0+ln8IjzYlUXXO1yGlDztdZW/5XMc6E
XCDVD6HYniuvRETgFTQ/kc0wTw43U9GuzTj4NQHUbQkZAN5QJqRTRXREJr3xisLc93kyXv2sOC5O
uWvxxLBskxcVB/JrmcdTPTQ3JHaT1nYJWGvGuVkFnAwYcqqXyswUWor0NrX1c2mIn/BCFgE1/cHR
5n2vPeZlT+JNl3eTzM9O3d+izPuoFy7VBaEbGM21Y7rr3kYHS2jJyfcJdPBzua8nk8ysdOrCcg72
vfTCZMC4MqVEXWW29S0z65a384mDq73K82af4yNfY3lokEQO93IilARAernEHK+xTE3reph/zrH5
QCYHukQxngicuObqyJFuYu7WkRG2GbRC33krTCfblK2kwAW4mjpfbZ06vzV951g2/l1a5y4fXchB
IqIKXPhYPlDxfHYz5NwY4FBz8q/O8o9JAEROrfT/sHcmzXEbabT9K463hwOJRCKBbc1kFYuTOEgb
BEVKmOcZv/4dyO62xHZLz8sX0eGwFrbIGjB9w73nxldUNJiLPMEx9PTTYCMza2fmFIh3tkVIIFEZ
FXdRmT0LQBg83NNDTyLzGuJhuZ2deuuK/pwtZVfbnawU21nRfDU8eShmRvlhLr9idtgaDK56N5wv
sjLj2oK3aNt9v5GBYMRideIqKj86eAY6NITo9jdT0l+0yjwnLUITZn0br53HlRYzt4dmN2TTLp20
Xodee4G6IVmjdPkUOe7nSTA400FH6LEyrycd771y/lj4HCdHxPxq2sZyiDkkyUtj2eFRTuMxjHlG
WF5/Jy0YLW2cIbIBRBVPDadzLk94nO012kS58rquXI9F1u9zPMugIdSLJLqJnfBwBbLRxJ2o+lUi
YUS6DhS4HkUiztkH5WYXU5W/Vj3jTwhVV1WAo4p9HayUNjo4Mh92og3tDduKD0bEnk758Z4bWbf1
e5vN/xhV26AAjhiaNaingIV6DRgEK0vDzVbZJ3yOuKkYW9mxuJz62ofWhNx4rLrdPFVyL9WCeLUW
1iGu912oUu6LwYB8IETSZDNwamPcxXlxzrX1IkpENTXPgh0qhDP3uWMv+xN38olbYnSl3fxFpxyu
yIB4A1nLWIPtxvkCrtIMoD61rUGQY5SvknhUW8jX1w58kW2qEFpY053TRR+HebqysujUNPGL7nS7
qjWGF7gk/RaxX7JSLdisaelenYrMTqACExsxIHki0F9K2Tlb7ovRJk4mHKACEV986Ozqqip9k0nk
cG1YMt4MlbxtR27MIoehRQom+pz26I7YdDrDuIeIsGdIi3pcXgYEUq2AZ76V2hZHPQ73c+k+NIwG
asOFTGl7azgrWLFKlmz+LnRKJLUqK3bCAx/XG3qbZjzCpVtI1AHJiKVfQ9Iyccd50/BxaoN1Z2t/
FXqIQ2sT/YHPHb8t+03kTP5FnPp3A65NiuSYhIM6fknG7iQE4jsp3GGDR+fs4L1ANxLbaxk28y5j
R5yYTB2Tqrvl7MPR7VtvbUUIpU8qG1KFOJNbaFzt2p5mhsWuv4rT6gMsyHLhyx0ba3oGRkjzA0Jv
VY/TB8uvT2Msye92rkGM3DV5d+QczjiswwfBRG4dC/W58fqr1lxW88Z4KeP0MKnhaIfyIljmzn0b
U3FptWVvUW3sorvpU3budWZ8sYoKkArF8FwS+9nH3nWg0GhDLTkOeYGOcuaEnJp0g0dXbYwUw36S
+AemyTdW6WHLRUyFO3jP0mmb8lTBI5+v/KZQl1U2PCVuEO/TIPvUGclW1d4FuEf3ZLpttsdFzno9
dM62F6dbvr0V96JdQMRDWakDZdcWnNdzwdrzojXL7gKrY3sAv9XvHMPsDlWJ8mRlhuoiVNyuQdp1
h4nt/xoCZHo5ha2JKCMdLmWdX85qZPQEy1eiw6wi76XvKFybtKXA9ZqN1uqyxNe9wi9o7FiepJQp
JnqHKEVR6XGqNq2HYha7HXw6huHD9NykpUVrrHBudPjVGvTADOvWUDqfkLifrCJ6dKv8GPmu3PqF
1KimkxdZcjXahca7MKAXr0GPmV5NGdhDRZJ5DWDAKdHSIwSr6vSmx+S5jiC8rVn7goUI48/CCucj
OK3LTLEL7xnI0tUZe7sI6r0Zs31BsggjIDDPODRvwlC9tAo1TaTjc2ugcGNEvVscdpj3V/VAWBgq
iGR2zzZVLKonfonNaWFUW9Mtni0BHAMYP+CZEMZUrLyc6nn65PSwXLPogcv11XL1dRgt/QUuHqry
+s0ro5IFTnjv5K+TTJ8cWWe7WmY7m9qaDhYy07Q4rFuMZbskmcWnULCnRz+ASxw3LyeiIdewGtKT
5YkXgW1j7Qt+KsNKy9wlvG9nEEBEMsw4Xd2Nk6TmBp81DYS3rUQsWJlEm9I5Ta7xHIe3GYVgmwpk
N4KVQpR/mNvFPY440gHaJgO9EkhImqh/c4vtPOEs7ClBJDje9qbsF9oByzeAeoewT+4cee0tKeXV
AhOydL1hjXFRltOlXUArZP2NbELtIr+ZNxAGjp6J+EpY9XPOlp7btOKm2KENcsAv80S3b1vzmSWD
f2GVZKjR5M4ZsmJELCvbrZ5G1vvw0ebHSjtUMdOVz93bH6Zz0SDI8LW8tjK1QPX2gG0uxmK4zRH1
rq02OgNAPjLIvzIV439KsNABB1fUHzDe33tJgW9EHJoQWp4SDW5sm9ye6QNjBCwhXnOjS7BavQdb
qLAGzLbWR79oxQpMNznCWfccx+esqR5qQs43rDyTg+VMb/VsX1YNralNBeYPSxsPkicpO8T0qAnW
/oxkUJXjOq2JXjdlftl78YCc1iPAmOt4JRHVwTNaGf6rtJ4Gboj9XN1GPcPaPkifj5njXRUlU9Ze
XJpjSnPd+9dh3acXUPQuc16nzia5hk36pdHVqcRq4JjZ3ijppk1VnTQEDgQljKij5zl7qbobVb4w
fF9Dt8vRt/W7tqQmMWNz3TVsqyLhX2Ttuak7Fot+cTd23bzKoyzbYIO8n6Q2jiZZsZtWTcmu6ntq
fW2eJ21/gKf+IBsLsSV/YTXVtTgsbCicyaks3tQM2U3n87mONJPrbth3dXkwHXEuG4/9UH+AyPOB
1ReLQYQwsXrRldYXyfg1ThG/M0nIcnMBOM5nBfK0K4w3wTt6ss14RcrFc17NxaFrkzdUiljR+ol1
9QSAwrbBLKGNR4ajmFxHMds6D1Mzglqxg3aFOSBkWgeWyiAoiUF2Z+wFcz6JZAT9MheKl0fWV7aE
KNBbCh12h/4ec0V81aPmuISTGx+dVgrsoowBwIMnG9vH0t906v5/+6J2WkJo3J+m1uxe6uLLbxdN
+pK/Nd9Pl5cf+2OwbDi/W0SsuZ6Lw5Ppsv63wMPQqDhsRsSsTDQJnC4j5z/3Rg7RNZ7E3aNcxUPL
XJJQ/hwsO4L/hdvTQ93hSNNlEPxPBstLTMNfeyPcnoKpMvk3PBfYXC1bqN++j/iA+xgKG/QoQLio
uW1iT1zYdfDBXySdfU/R5dVRs7W6GXd6yaDTcuPoHPupdRnFCZtecFEu9vf7wEzswxyFZxcX18k0
2uR2FPoXmRPy794t3wsqOo8VsOW8C50YXKyHZLDL9YjLlKFZKqgvitr9gDECTG5hl9QgsXdhWYuT
erC76i7sa2iJgNBAlsBkpG4UPPviULoHPKxw4MOU7a7HshmddIS2lJ7G+JKMcXs28YWd44qCtJxw
oK7we823oWMZG5Ay6h42HR4u2zPAlcV+hu0BQf1bE0Cvh+zqfcGuON6FlepihrAG/aflm+so1RQq
ee2nnzwwSNEvNDTvQjqX48m/aHaXhYTiDsJ5+P3xbId0thWGQsLfuD90XnMKk6I/MXmKmkO4sJfD
MtKM/V0MMxGIFjoB7iB3ZalxuKGexvvAX9hSb4VimzuldYuYAmqNocBkTjYM0e/2MH+j+vm2uPjx
DFQKWw1vW5qsMPW7d2zaosHDpOj5ZGDct6j6oKUrtLqpi/Yd4Ex4aVql/4BqbZkzSj84pF3w1eYR
SORYOKETj9P6CtJdQB+EsMFYDdKcHs1Kto+AgpYIeri34IghQd31QHXYdHTduK6Rkq7GqZ/wnWoP
fcMgx/jTHCPqwUXHQrS1sF/TZA2iBowmw7eOBUy/jntbYTkZchd6VzvRwIxjeTsPDIh9o+xQMRs4
4zaIaD/ofPCfOywV697BT9RGunzpTD5GrJjbbmav7A75iDxjPWau8TG0uvowCbd5o5xF1kJ8AW8e
Z8cE74GnrVTauBk8Dbkzm1IcRK2Ibn9+OJYb1bsbgmK7LR2Tf5YLjTvP9yeQUWU1Qy/YIYOson2t
lxpHx3wlwDp8BMMBitbtsIjyAUkuPGIcXrrr7DtkOalaGwZEPcZjvV33N5S5SEJdaYoPVY/9ZpW6
srpGRQ393ZEtNYY7BPGVN5WUGdXs1+F2EOV01fnFoQzJdmNdG3GQQIchBmo61KaiP01+g0QMPaPN
Dxkt09IpTCmYEu7SQNcf0x7gE5UsboACOOVVXqf0fYGTxPet40hwcj7DUGnGMH+aPqCnGoNpYhIx
GNMJSexKlDZwC9efkI+E0txKs6GBJOPhiBSpuYL+AA7QIuX7PBujuWn7AR7IMIwxlAcA/hswKNUp
zPgL7J8ieRNZzjXL6XGTd2D+D1Vya3UVumxvDjFT40DJS18/oc1VDeNiFd7XLpmYG426Gx8rVZJQ
5XU86vijU6Xjyc5kyvzNc8f1L4793xx6z9IekgXqEgKffjz0KUA5xxStRXYDJ1dEB35KpOecK6J4
9jOqq42r0uZzMSN5//kri0We8P4mgGjRFYAQPMJvluSf7+ADGRt5Pxtia90gJtsqoxw/xi4y6VpZ
R0y+6YXddtVeqR5tEIhBkgHKjQXs4gqkhb31Sk6VoTH/XKizDf/7YDfrby4Gh6RYvI+aTy7VO1WF
GO2C7nUSa0C1cmFp9HuoXAzJIzhuM/PwnSylsxZljXNKeC7+vSB9QDvYrotwsR8B3KKa9ElJCqR5
acDVWYeIC0+DmY7ZKs3lK+UB7UuD0PDnX6lm9/z+K3V456hEHUQr6Jx+/Eqnjtk4OQcU+oYdn5yc
5ICtTz9HYHoi7nO8Wc06jmvvmUYeC2Gc1NdJWX4Nsxg/S6LCvgTu3cEvTumk+TPLzGs7we+EUw0b
R1xY0Xkyq+oyywoc4cPAE2bl50MFH1502ymam7PMmVP6Nm5Xxff4lCo9rVnhiu1QCEjISN7KI5ig
6c0yydRBvT4Px6Y2rmN/uJ4dnDJraBrRB2wx+I3NxKuvM67rj4MQ7IyWJdxVh7toNWTdeJSxvYCn
0vGc5UwHEwYGDJedVYHx/Gg404wIcvDco2fbuKuoECJYS/F8qBPuVLZspmerdUMo0bF4ziJhgQ+2
wr6HajfLOztpijWup/EinSfnZLbRQ+XgD9RTigFtapyN/+25QXMUzr+4LP/umY6sh9sxyoSl+nmX
vNnFdp6gIhJrOUT+BybBcCTzHPJEDt9hMbOuMQ7E65HH6LGK52oHKNYEajFXewLIil2amS9TCw01
JNaEpox2HLQgjQZ73s3Pzzq5vJd3F7ImY01heLSQK3w7K7+7kJsArUEXmjw+IA49VZV0j0D9aOtt
GD2x4+w4m+TeRPa47UIHcllVfaz6ZLj03CHeWzPrixSlNBN+JmQwUC1sdn11nIWL0CDAUu2G9kM1
MfpqiDHZgA+u78oQRTL7RfURdBuDlcwJ9xndJep/eDc//4D/eaeyCZixCHLmtVFXL2Kv7+9UBqQD
l/Q9PqAg5KMohUsvNmP/owXDHZ/orcB1wiMLOys9+xhtHafnzTNrXwWd82byWPvVtb5oz3781nlT
nrc8SAknRRb+roonGdLPTSdjXI7g9MYGF7U1ppoocd1fkGGTHqI6h6PrPjsmT0phX47d4O1+/s38
KFChfIPZiDaOiRuJrLDy3t1voihuxwrwDQuc4VVFNjFbHnFHmRXMv0hilX/zcTXCG7oAdHdL4/Lj
MRhZ9BsERQpC7kfGcpn2Hvlg1N+aZQZGMONThIwyWbeEe9zQ9zefCi2DR+E4ARLO0WrwCSnjaEk7
YhHmpeIzzgloAC14rQrttrOaJxMkRJbOe+B1DkvQnvHvPuOeeWU5VEQIOWym/8BHmN8X9UtOKEy6
RHZUl1jeR3fLYv/6F9/vjyl0375gCAsQQJHHS5L+3p15NHE9PubKRGNjkLM7ToxPLMgpA4iyB3Qr
uAYDPdzVBcayOUaos2oG+7roWW5vmqDirwM/ucrIgVMwdPLpvkoNBhIOagSAmVFzL4zyaHZ18SGr
4T+wV+sLtcI2Vb9U9uw+UjcoxAoBrDGRJhTbqu9Wg4BXuIVsA6O1YgtoC0CgcRgN1zKby7ehNow3
Ezz4R1Im3OeUWJujNCz9eWhtqurSU+qUVBZpGUbROUfdqaICNJZcoEtHTpzBS7UJgQNa36fP5Uis
zdYrHujSerEvQYkivIl5JdPfqrCxoj9O6X8kqPt/U8v9/yaDXe4Q/10tR12MX+U3hhq/Hb7U85eg
gNL08v18Y/n5P3WxC6KKnhmV63LbRxXwL+GcUL/rZayA8hVuAmJXfuZfuliFcE4x2sDjAaYaad2/
5xtIZhVCWUQNTExsHCjuP5lvSPvHMoj7tJagUpaq0lRcDur9vaLLS5X1PPHtvm5Q7oyMwBiip+6V
QHDDWUsk1sd27FjwzirA2e7Wc+esM7aPkGvGdoh3MWpB6H9NN7wENIMPTYgHhnSgOWfaS7sUb6lb
kIW3vRLBdnTxdK2Iz6nci9JJh25j9aM3ksaSwRAa4RHXZ4Dqub/xmsn8itGDkW7bO/647dhHs2JO
jPTRUE0Outnh7rnOFW0UwgxPXmqrNdU2YrXx6Bl29FSjwjrV9PlEPqWuuh/IReLjqSUrsJjH7MIH
bDRsQUvgoS0CSxxE1FvxhpbevHQnd6ivWg+W1j6zFlomoRdEzrmpsw10Vx/x4Hv3UK1ZPU/kPTiO
4NdK+FvnofPjc8Q6AT4rhMWMlMA+g3LYUXMAzQCkkvvJsx8E9ZGVHx7EykH0DhwahtXKnKcIp2qF
SYW1WlzdUei1EIABfB5TWCTFBsatZ264bXgRBIO0xmfeN+zLZ5u8oRNo8ahfT4qrXlRm6rFkqUNG
uKUXfYJvoXvcytq7liFV7LpqB0Vl2YPLMOLG+YTQDNl9xyPytUhM/WoAjSUlBu4AYAisKxufMfAh
8GMXSIKbsfntUz980AbaldWgsUhuejNJzpm7zKKtxoTv4/Zjutahz1kWui0pd+QgWicH9sgnq+58
4pkY1D5atWFeJHGJ80cg7DhkDEXItnRnREkzAXDOSlCaPfQpC8gV10X5EEON+gwxf0C64rOmWrHB
np+4IcNeYA0EvlVP9reXNk1MUgkEfp5BLMHmHtDapii1Y8GzSvW4Q4Ft+UfH6WARsoyo9db1HXGM
J9hVqxJ+k1qVcbwAV5ywve8ZIoHf0p21kpMXXxB1WcQX5VR1n9M4G87aAbIcjWZ7Hh2nSFdZH4jT
jGnRQlPg+PetV6PEgneF2YeCOu+p89JIbkQUZc9DryaCCDOmJGtoYPvAL+abSXMQNzIZ9KcmAFW3
nscGc42dZ3RfgObDe8OzGLR10eS+Rmgun1zKUvxDRm+88JamW3byjOrVVKPiMJxeGesuGpJjSfyT
uJJDT7sM08SM0cnWgbcZA0c8KjY57Srpm/YDJnPcqMzyahd9WV80l7XldCYhRoLnJzaauAKgPI6s
woRnv5lpzOCANMH5Jkm8/CkaU+vV87P6C1EfxExgXeFrm5LbJh+G50yJ4Tk1reROkgI67Xt6VdzA
Y1gOe4hsy+6K5+id3wukkL6GK7xihUDPM4oJ5gmjF8SjcW62PSdbOtx6ET3ZamozudYIr2rZlU/4
dOZXvDFY/jszqhPep1lqZEjYUbxRVZBBTNu+bIlmxeGOYfdtKMneEi0mnE0TMSThdw9arWuAHFtg
CsuSHtBUui2CxLttGmlNG78cUCLWPgCoVT9qWe090eEujei9TG5hHBWfbcrYo8yEn5b48AeAdDTb
emyr6cTVyoqKAdb4ZTaGlKGZPwHBY1wMbCTMnZNG5sNlZlUAf+M5GV55Shj5hqqgRJHHHPBoeHOB
S7YWmHRIVk5DsjjE+NQUFlosDzg6cUMT81kkLGNUnOIinBQObIl1yxhjvHMx4WPZOQvq/JWBBISJ
aRi6W98Lc7CGqlB3lq7ML82YSHNtzwR7byjFeBbMCGcXffS8GJobr04uNZblca2ZSUPkiCA5rHJz
Fmxdy7iY4IB4ijt64BiHRo81tBtVT/kqDALrUXheqvehxgB6yCGo3xtpsqjinDJVO4PpzJkTC4SS
U7dxeVtFPqxu3XCQUIMF4uuU91a6roJMxSgw5jS9JIrWMB4cSCeEVvC48hhCLnglyugWdrqngnIz
lMIzoFm5GvkryKGVGJYxRqIxboPrMqyz6aBnKIrGEBvPCJF7WtoZP3d5ztYY2El3gJqjj74tUtz+
IMle26XQI8jNqVjnoiij4bkOzY72A1038ZhRQ3YPOu4w/PRdPXLzR0P5Gwj+myLK24Y1zA8Nz/JU
t12baliaHkIG/X5UZeeD4j4ewbxu4wY9Njw0ntoax3gbbK2YVAlUe/lximFofHvl/9WE/0csvex/
Lwovv9TNl+n7IvDbD/y55bJ+hwdhSuimkGbIqjcZlf3hnzAsFmBUgEt/ikKBAd9fZeBicRac7FD8
xB9m5X+tuSCfst7Cecw0gZ9bKsR/sOb61pV/P5ZA9ePyEp7NWzCxciy91XdjCRJ/E+aZdr+qaV0t
EFqgw1apUZTbyR7MfpUWefKxgOR9sFx7JlOiFS7RdSJG0sJk961JhurjWBOPsgqN5AM4oozupYvz
p9os0nVcpN5HO/H0jUva1HMjBucrXdqLHWr/9X/n3x+r1sUO/t9Pv1WXBi/1jy765Sf+OP8s93fO
PpulKVZ61kl0Df+y77BKBbtre7jj2HXiuPvr9LN/Z4zDvYQdkymopfl1f9l3sKcTx8DZAtVNi3+0
ZVWLz++7AY3GmMeJz5szJeRfZpbLROO7889mcEfJ3JOWHATxNcMEC/+vArhDFo8J9yUcoVPxtHQ3
aMqdL0nKc3SdyI4qLjKb+MlxK0ds+1Il59pGzgJwi5NvE5Hl6K9j/AnPwjYixBbYUwhnTXqrWbv8
Z6wUoyIJtrVQN12UZD/fzZK0UyIzoYCTNVAy2g1D4d52hmJzJkZryZWoi0XKjJwe27YXiLdKcHAI
3xof43DyT60/87JsdJIlOInYgAtNtB3gbv+LJZIlwCcgWAeDebhDt/1EZ7Aztbq2ZHYdqhaCDRSr
wb0yVHhC/LjyCCwY4DL5fbdWlbG1AibVuBpC8vzAiq+sBr1GPEbQhmS/TUdlXlQufRECOtnejAy/
PyvrsfYgOCJAs65il9AcL1pj2N262jk0ZvlStfrso66HBI/zxHswMS5M7jJ3IGpzFvxkp5G6IHJp
EIoLAm3NES1zU1TT8geQLc2MP3RNqns58SN0hD6BWiWPbd3J50AXuwnVT13Z+bjLKiSJPUwYdz6M
EVkcaag+kfDtfYTW1O+iNrYrmvBxVJuiIN/ZgY/7ZMgheBZVgUsxlKnxZbBItiHXerKv2GHTPdnU
L6vRtATLOFlD3BFhBEmoxE/Irpeu5CGq6/ocuwZ75SiQNoRNyow2L/UxTRhHWkncXQ5JX1NGOmF0
hxMifIjKkAzzhCrIWZVNxRrcoaPb1WIg6AkhYhBR7sgI+zGmsZVsiDtJOZlBBzvNNtFtdms63bQz
J2nuhskguqIe7wcoke6GUIXhqxmRfeU5vX9IRB6APzJ8vSWuIf86hUN25MwfDy05dgSK+h4bphx9
oS6aA4rYHrFtE75ObW4LFtCMhnorS/CgDfM28MvXwKa3jUe/+4pjHw1pZetd42dYhQiGmNxLjQMW
NMFY0GlESPbYZNKd0S8WfvHWkqXwHILHe7Jq3eWHofaDmZpIercyjaGAtWjbDN65qN9qT9aP4+yl
T2bZpqQ1Mz+8GfvKbmh8qaeKMGueahZ4nydU4lDNYGBGm5zA4xNIYzQ9eN6X+EizUte+D1VxXYrc
e5X0LZxjoeU9TF5GbFCWacpwPw2bz4QFkm8bTkzmtrFfW8U2rAIv2qUOKI51VCKRtZM2HrYEdCRf
GlvDALLKsT4x9ENnADGDj96b08SaqbT6EHeOnX1hAT+8almb4VlkxB5+TuKEsIZwALZYmUM8c0TZ
YQMutNNqp+vCdw+ELggbzEPS2hv+9esjA1j5zMnDZ+TuxOO08tEwTiOSBPrHJB83mvF/cUqzLo4u
EjN3moui1QkzF/xjzDPmRNymXY1Yy08iNivoI1x7FeqG0fjUJpNxkAaF7olApQgTyNhC+RGsh6d1
2Hqmj3+vxaib1aZhk5gZh3gFA0IFN1ZsMZC1AxDFkAR64ZHSMxB+wi6utpjBL3eaLGT7DWp7CMJz
gFC63vBVVaQC0eGAz+C0u2SIaX7sSTtItyBYInNb2h5dDjPvrt6TIOTWe1uSCLTryOvtEch10tlh
yBPQaW2zLLc4BOiFwrAZriNKWbFNSXaFbafJW9x6NkXIwYUMSlLtwND8OJL798rEE9l605VofyGP
SAtRVw57AdLiPEJ4NcEP2Zxe1anyGre9KDu/ZTGZ5hCNC1Itnr2CSCRUkZNkvzNgmINVmvbiwjJR
3YODXRTjhsdIfIXqyMgu5TRLD0wSO7tThtU5ZUzU0Y53ZLzdjGkjz1MxscqfypqiOgWfWhycYTDx
ClLMGbu6amNCZ8mGt7ZWL32xl1y3TBAiM7W2cxgMYqOko8oTMdDRl7lCRrcyEjDc19ohKPuke0tA
cKNdujB7TuM1jDgN5CMoXXsre+bNO5WPHpHZNZ7si2FUhGaAPzj51cAozfLS7jILUgfPgcn2D0tL
ycJh6ps0J/y37Y8lyFP0ozw6MWWzsxsBy2SVumC41BF0mMyM1TJnZALSGon9qc7Bz2zjoDdRVxPG
5EGEI6BCxr1z7MbSYNFoJM5paFRK7r0f+oy/O5+i0hAd2rq5H6GCBVY9pyvZ0X7Bb2JGvfZ47vBf
MpmXm2rU7biT7oBNcQhrtyRUBJ/QiuFW82nqdB8QKeGDjxVRrNs1hP1Eb9jpCHvLGnVGBQr/guGF
DAumbb4zEi9VQHcEGz0Xb4hA+88drS6aiK5jbSEbX50i+DdfmiqQtGdskaY18Y0+k/qgIhfQuq9w
V+OgZxm3MePQvE+UBFgFRjc7dGD45KaW6XSCcDk82XYWuCurHTezaGJ8cvFgfYYri5Yh8IcIJ8gg
oss+CZpj2jdNunVyNFp7cpKjaE/2gHGLh2mOdogugo9KPwYkrK7DzO7esrGe0rPb2+MDjye57MvR
vsCsC7xX29cQC8kGna6nyUAsHHaD9RhzXyZ5KNYKbRKCIH/FF+zcayyVr7IAxra2BtV2m9wcylc3
d5t6C2KgkPvMV9CHByK1SE4VronHdWzmdTZm7fNkkiSGT2NwvEVc45CA4cqvZLjLN1sHut0Y1Sg/
WYOEN02Wh9ttisnpbQyx4cCtDx85oyLHFV8D8B8YHcremnbsOEhNQgTq4KvxWmwcrqpIvpyTQt8V
jU1epDcnzeuIk8BZdu4cvrZySFiLC5ODRMPF08gkN2fLCIYIRBdDUKvT9E7WVZUR85L62LQhmFSL
exfMHqvRmhiZKU46WGsDxvAmHyvYLzOrv55UJVRNOfa6NRmpmLxL7UZrHtAGoiVMmLehHxmEU6OI
+8Q1673NsC4Bcs5kba3U5DLKiIOwpwhxhj7elVY43rGzzW/bSIoXAE8FF+Sc89wCaoJMeTSR0mzx
olWXjN6oPUY0hwaT83KEKlvEQON11k9wTsGg2NvZLCrG8s1sfXYjN/nc8ifAGn/hHqVZHZH6w5jH
Xv+vrfqjrVrkAv+9rUIfULxjky0/8O+uinaZhsV0FnGeI/6927HAodBTEzyCqFVZwv6rq1IshNyl
dWIj5NLeLxKAP7sqpX9XrPf5Xxb7GBcqyj9p6t+t4rVpaksyC+P6sRgVIAn9samaYea3dRQLdFWm
ddRz80wUW7M3xKxOLSHNl5HI8iPMB2/PDlzvJRUaXnCdkm8UztpjrOh3l7D+4ofvvsK/mU79uKn9
9sZcMPa8MQ9+Gwv5H9+YZiAYD6kNG3osq2PekppME8PjME8wnSmDCfXPX/BH+dTygkxetHDoooRS
2qaR/aG9NEH3NkygNwwjYa6A4r2spdE+/vxV3jWxTHcU4hPIXSBtkIl9W7V938R2eE/csnY3kezM
0+jPsiX6LTKJGpHWQ25ZwUPQVdZNOSHR+vlLC0ZR3zfQvDaiC9gXio3h8knffUJsOxVmsTHYSjSY
n4KsSC+bHCcimTn4wOsU/ELWOsPOc3DrILbLWd+HnbXPkFKfU9041y2Lq4+/eFfLq/41VmJvybvi
Eaiwl5kA+t6LQXjYBB6CVMpPXD87xaE5VKJoFhZqjvEegd9dPFIDVh28gyV/AblqSCZCbz6xrOEE
FN6t0WV+yENWM1H6xdvjSvvPt4eikRUs8UGou388LdxZuzNzbp9lh+fuCPOQPOLt+oUw4fGgp0Q8
2dnSKzoRQwgh4nbtEU27BxRWHMsGBuTP38/7y4JvS2FUpp7gIYDYfDnG350/zkypFaI23qrY5UKM
w4xQizp0t7o0jedQedMvJBN/d9Yw++Em5CIVgYv47qxhkp/GUVhFW68iqZjcEI20DQDafV1PA2HU
PEwD9jOEz6FnxeLanidGLKB/RXlp0N4/mAOq1Z9/C4uU8d05s+iHyP1hTMQC/N17GptGVVbqQN3Q
MO3rlr1vbVo99Zg/HvKob9CZkaP98xd9f4NgKkYfinQEVBVYOvXuTLA63KAkjMfbQvvB3pVNv59V
Wvzi+/6bV0E8t4x/oeh4xPb8eIBzx8C3m/jJFvA+X6jTxs6aPLzs7ucf5j++QWwKi7KAwT+jY0K1
3r1MxG0iiWNAHc6UXiE+hDPs+CmrjA4DzNzRMsZG5tz8/FW/mQt+OHC87Ld5IONCoD/2u09HlI2n
KqIcNgWuWv9ghMr4aouFd1dMTLqyQcCsYCXOhmsw6ol6My+yBpn5gHHLdQ0isA2ejaxovbq9T4wq
BBErB2iOLFfVulEL57pGLHlXa1ApK23P410cq+DEqSSv4yEWt5WSjcJGrk2WwQihT8EsBd1hp9ij
lehgrkLXL8Y9mnNr35ixVZz5GhXprn04bttclrvKQI+Ak9WCZxl4TbdkE4r2kWGbczaNbMgB4lvF
JecJw288fMwVEoyrOKCjBIqP1en0HsJ6Cl9RVKTeEmxT9hep1Ts5wvo8OJRshP8ve+exXDmWZdlf
aas5wqDFoCcAnuSjdEqfwEi6E1rjQn19LbzIrCYfvUmLmpVZWUZGekbQHfqKc/Ze295oysQ6Np37
7GcHnzlYOdqU3Y8OoVHgKyWp9xXazeSyymAt6cwO1oukJk3jSzktPFPUuxYj1A8Kp/V9piesyhdV
kv/1M/3Tm8RwBFyVr0NhcPr4JmVtMhOTgh7KUnOSY+Ms2FBANldmLdj3zVl/EeFCWH190E+TxvIe
AW6lKMyfZWsnw+AQBKEAGGb4udaYq1nNsUmSRA5qsfgXcPf/K2D+w/WxJuBgmsJ/KHZ/vD5ImilL
J4dD8VWcKSi61wFCea/SKn3P+mxamyaJ519f358OCtPORImIS8leCu7vh3kQ5n0wIiX3ldLpztNp
JAcCm7dOAceXLdYnZtfI//yemgrjO2gsqPHO0hh4f8xSJzo1nHQuFLr9eqHpelVsFyQchNb268v7
NIvhUVE1liDmksjHQujjodpEz0sFC4DfmhQHmLWanQxTH5qSM58reT5+c7xlkf1xwkBoig/DZApH
5olN5uMBM8uoS5FGFpnGHQuc3HbebLQWL3E0x7cizdVH3S5wLcplQ84WfNH5Rg4IWN3IbOVxNFZ2
uTGp+paUxxr5impeFfl60U67tpAIhvr69vzh7bYZGxc/m8ldOmX4Bi1YDwngu1+gMToIEefewhvw
TIw3/41DsR5dEIo0fD419foeTVBdhJavRBCuibWOd4kk2V7GqPzNQ/jTM0DsyxeLuJmx/2RFD1AV
rThQRQTHRgAhnxLzzOqQ6Lk2NpEbZckZ3an+m6P+4V46dFLxusk6Wv6lp/rhrXYcYkOl2fKFlRar
NNJRKKiA/wXxa5uvH9vnt5odhLZ01QHjadgVPx4K5b2VTW1v+gWtXB8pPbkiM9VOPcHNraRd9o3j
Yzn1j5MpYmXd0jUTwxqq5ZOXOogI2nLM3PRLszbWxPJ0B4cZ9ps35E9XhRSZxt8yupvHtty7FWcd
d1JFMDGCDXMin16JxUbLI3GBzLYkLLa2vzkef+Tn62JkMBn+eF6oF09G3Cx10JCpBa4gs5c0P4nH
ovMKRSfmXOlGB1xeqVGubqeo2rdjDaZLDJ1Jzb9VJpA31EJvrMB2mlULmjsj79mE9wjOs/AnSQtS
b8jwGdI5Yhkh5zM9lTDp71m11zjRpyp7jYNy2kBGGt5a6vuXoegydY2Qi5mbUPZBrMuBudUlvD2E
S5DW8cU4583PMcGFinpCR5FBSyt0C5K9n6Ddjyas4xBEbSI34ncEXqWBiR/iDxo0ENxByfKLCmdJ
VSuak/qMTZr8qjeUdjwefX7XClHfpTzttzRqgwsCbZ2YxciM98puOlRrcS0VOXgOi7K33So6EcbY
9l8MwhaDvWNlFCCTOJiuDMwzxCSYFLvWLc38FGVy1FzoUkMNNJGERcMmheQGWCW2zjSRkpRFyN74
W+1qi/1+aObPZtXVhOeKSr1ls9A/ZITehV6aDUp4EJlGL82ZpvEl6Bsy9Fqq0LCJUbrpLskt3UNE
TBRgk1ljHzeWap6t07imcgh/a0438WgZLJ1GrYMvg8iwcPFw5a8EdUg3Veok6M7qgBOB0MwtBBxo
6usgC/knLAmN17wJojdT7QeuK41DsW5AEt1kUxZUnloP1WVjStU9S7cFjBfEQPhiEoZst8XrOaML
lIiJGVIJjlhMcMno4bfouS80ShB0diO1XwA6snXIZtplRODZHRAijBIUU02Y2Fo9FZj9C7AS4Cec
G0cramdTj+ZwhkAVknWu6HRfKsdpua3YaGkwEsBwxhME0sPqE7vtNJN75U6hRCOVZ8sPkooaz14S
aOJC2GUnPEdqrFsolLi3oDDZ9vlg5+VOMorol1qqTrqo7YPd3A0wGdKkLnaxBrTO6wGzXffmrN5y
IDnDCkj8yjAW8w3vNVLSgGS733WJDhay2sjZqjmTHG2OoL40kXNm36w2lsHwZPCiriOjwaR6gA7p
ZLCMR0PJ8OMAC4qgt9VAvH2mYPVcmGQWsuzA74JqxLcWek2T6buvh+rPu1oWc45l23B+8VqwcP04
VheqUtcqpivAS4jmUI3OpC/h3vPtiV4eUMBqLfQqZIGCdA67mnMJXdK6VHng9FfFcADKN32zq/08
VfE5m2xrWaWwEjt1ynUSqlopB55YI4alKqOkVwT6QOGOnOz6m+v/w9zBsmu5eEdBHnS6xICXoQnd
6hY8njnA2egnf8LIfkA5AVOGJLnnCESd32PUdZUmxshrGLA8bYzctUlkrSUmBipbL9Zfn9jnRQJ6
JeO4/UWLQlzCx+cSZ+bQKklhkXhb4oHHYgP01KykdWlDWw1Ss7iXMIt+8zIeqzgf30Zs3hp7bsYs
UvdOJ7k5qWRM0gP90KAPL6qYAZ8yYLVk71DaCSASzsReuRhirCsr7iwsbAJ2WQCK/yfprfnj13dB
M5b378MJUTAGlm0BFlhUXaf7c6UZR0nroenXcy/2Otx7Y52abAsRowbYsUnri8k1wjV8gRqG7Yha
8foAsZVBTPEO/+onaqYePQRrN6aoWEk/iogx1WayI5b8JeyKi8S92rFlZqwrnGDc0zR0sMQpdQZC
LtSM+5QYREAo6YDdXql71JWt0mzJfw0rl1kS2yBxTEyjgcog6Q2TYT5ERliYHj1zpQWrrmoBH5OI
L5A1Q0OiWVnSwie1DKtwLpmvVTEyyHSYwcadZmYNvRujGe5sJD3okvVuKrxKH8KdwnN4xCeadR4K
j7Il8zG3J34YZtprHZaQWPNJyPY+m0YUwwDDbIWsIAu4fklGW2ypl4ZWtXfmPOBrVmYs1IJxV/Ng
LirhWk8mefbj0WxuW4tSAgrPMVe2g61Ksw8fDogjcaVXPWMKEaZodhW8qXJ2X4tQ86IRs9EGwwIF
r6hq28Kv6cSDB4i7GqoI6gHYj6JGZVN2xi9ihgtpw7yY5b/p2MjdbTxTJL2bnchQt/WEDAL6cJNg
mUZzIvZM3O0OjW99MbYVtMLaShwdWVMwp/6UjaUOPaWrG/KqujReW0bfKNdqaou1FAEa8EVjwwAb
Y6DB4E6ruvLKrI0u4752kKqgfbiVwxF0ihnRcOBphgsUTzT0rsq4UmqfyClZXTfYt18jEgSvmajD
V4uXKKb3FhsvLHqX3rFDggXoCKl6NDCTsEKL5PaJ/SQukCxpAjT9ZQwSyJ4G3GJmO8Dk0/OUSgH5
JHhY0xYRwlBH3W3bmsvQP07ZpptKu10NRW7dlvVgEdXdZOO6iuOS6ElLEzB44JOmQJdGkk7ngtd0
EcuCz4v03rokmstWEcSAYneboIuIBle79p5VQyujWHLowpYNKWP+zNenrJsszu86rZTyFb1jg+Wd
1Fe/B+jF0RYvuxiIOVFUAdovBXiI8CJrNjWSpEMClDgjnhRLPujL5TgWCh6QBHoE17ecoD/pemtu
ILDSd+vmgURhXsKRln4byHeRgv1/TYVcejGHxCL5GIGF5Tdza6RbEsyjx9AYh62UO+RgxoGDWd5S
Mu1xLibzSXSC3O2OUE/CuVKaCf7UNiwLuxEBwbJrlZZAFHki1HYqxp+DRCER9k02Ps4SSmyIsrxp
7iKL2NTNuKxsQvtRKiXkU6JFku8jg64Fi9VWvhNtF4Lu4qXaj7Oe/DasVroOW7mnSJ/F/QsRtUQT
ErohP6W1I93CvbeA+CKKvs47bQDYRZnmB586GpPB7LOnNLHNx151xK2hJOnb0Js9uVoVanIJfcPo
khIy36lOFb5knYWuTsgCH3+CfGZEoxehBeI7E/lqKujOoq1Y1KZU4IhJYWPdNTS+R+Q7QTChqBms
kUzEpdG0IjMKoQFJk0rMZ5kplyiFSMEi6qIEcc2y/2efRyl90rSe9rh5qsWPESbqTpLqvlgRerww
bWmovrYjZMPVQBTHeGZllt6vZ3aWV8FYD49jXpi47szCvktFaOzbulboyEMrpakczeG5grxfQ2Vo
KRMJfSR00PiHFAlhMrdq+jKTZmyZWNCPDeWgFrswG+UYwYqFuC/t8xiHdlMPIMPYAXqaneEgbMxw
JktGMYPrqioBYpGrZ7qxo8fzSlX79pcmSYxn4Ouky55RMqSkT5I6EF1B6AsQdNJ3pDGV7wdorzZh
063UbJyZAie4ZD26lwNVy5hS8MF65VhNmzKmz+wPckr7KrTLNCXyoCtAHDjdOG1mxwnftKlOze0A
d+mBJ93U9AU0kn/qaGCZbSA86b2oV+IUx5TiPAr2CC5Q6yRdJfaSzZnlCQGFTirMuz4gnsELRZn9
ipVZLqh3WukDkMn6mgg82j+YKIpDjWdeQ7WI+cZthT4GEHv1CL6d3knNaiCylU6XXY4voamWSPhY
Nz8uJLaXJpKwvkRlwSzaIS4tQCG24jDqdUmPCW0mIGSyUixUlT1ckkZDWdEtqzNRCszuTVc126gg
9cuX1RzwehLEg+5JKPWoAOc0D/6uEP6vhv4/WIW9Wy35z93z//ldELQzXTznv//vf5yXxfPrhxiC
42/4u9tuEQgCr4GVvcEKGis368u/JfT8G0pAyBpY9NPdVVEj/5eTUvuLni/JBUiU6YZTKfyvbrvO
v8JeieIYfrXMPPyPJPSOfrKsIwqeNoNO1wozpbxEnnxc3lrsdaYAehl43WuIqqEvzq4Nf/LmdeQl
fr89nyhUEQgQ/kA8ux9WhZ9v4o11OU/rOWlZYbln92GveqRubbRNt0JBMj2OjbsX6yj3k/XwOG2N
fb/q9kO4JZNYFj7hV+3Ffbtq3Xybb/GsrecGMigRwdqKpGs1v5enLUMIy+vYJeeEfSrss5uKEgMn
RpzJuvcZXMY1UObwp+EL71pwFtfCox/hZ5toB5h4g7DYJc77Whs8czqIM6Y64d4LNzrIF+o1OCIu
hw7KWt1XB3OjbirfeDqT/Iw/RPLlB33b7Ek7eonXwUps7wdP+gHF2l2OQIaYdYkhSzsELORWseXK
N/0TG0VPuNeB166USxOMq3u/v76/d9zzs+X/TF5zyHbt6qfukXbqNofmwOZ6j4aIc8/d3H1c396G
7svoV4fOF6v8puQfpvc10BpKJGQmnMkbbH48DnbfDl/5fbQuYh9qHn/cz9i95V65yQ5SHv8MreYr
+H3X9PAXvjRPmp/edH7pFgfWcheY/7z4TlGLG0Jmwb5TfRAhO9sCH+h1/Tpv5F217c70xKdKUmpr
hYPw+w7GdXwVetUGmKGrXHZz74ZkVOUr9TLm2ts9f5n25WBdNY/zOvORFBzCHe/B/biC8+mbP7M9
FS26VQraJYCgxHpd1X6WXcHWl2hIXVcvOhA8orl+V5cK0ujfxrq+FhuxATT8CrSzSd0zooChGBq7
n4sfV/JYEU48a7an8+/+3ECKuNHcBBi76zwUFdpiV74jYr7jxp33XqCump/hDkNoGu1GEMC7qyLa
PTXjLnoTI4B/Yr3cZI3r90zekVJ9aJ6mn1CmRtVtM1K2UCNvI6pZfeh3ITpP5LW+dWjBH/cPcwi+
6MK5TlzJrzb2Q3UeHdRz7UdzgD14Z1pX0osDZkf2ZYRZ7FxkJkm2Tfv0IvKlS6jmXiKdD8BKvSY9
UOeSDUjCLnxFfo3OFd4ZocrDwdqhxJ0NClQr3fHxXKoYIVuKP4h0XTTTxJE3NCMpSa2rW/EcUXo7
dJfUbZpyN0x7gbot2mp+sI+ukl1yMACrvgXX/JH+C0mr7tXVYc/51578o/YlhgC40WRkRyzC3Op2
KSppHmji9s38aZ4j9N44OwJTF0zDStuna4kXDHI223PjFRIN74Cy8aOVFXk5Au11eI2HD7+jOfgS
xPNH3jo4+/GDckUIlvHkU8EIfsivydpFbeGS5b5FJq95PW49z3jlwhy3WEdrsb6atqrjemF6RhoG
d0engOmHF9plcCetU3/5gtnCTA/EWbC4bl84r8Cr2Ls9Gowbltc/BtfJVXg2/gJ3Vf+WXiDBB0iW
WWVr63rcGpsifGCzpE63Kg7X7XRerHVvPa0mIofdbjf7l9XaOHuR3PaczyY+S36lFyYsINd8LnzF
TX8DlJVWMj3ip+wll1w2qU9X4bnzrFHud4vkSr2BIeXcacmuV5/madd5yrV2rj7ZB5S5LpT7Qbiv
MsiEc/tyNXvWxn6EL32eH4gidKsX9Wqn3WwsT7mI3rQL+6r3tNX0Q9tf1LtkC5u5duXwxkp3yNr1
e73hghrIl260TX2G5dXzM9kZjefsZPdHtC2v9slK8x5WlFTdi8lfGddqtHpVfdUH2vpLPfArV/b1
x+L5SWMwL5Fdu9O6W7FxWEfP6DFdYCiu4o2rcZVtgVavhsOFula8C6ga9y2dqct5zyVQ3/TyXXkA
FruyL8udzI/QbnErt/cIJadUy884m8x0swtjP/icEH89HBSPHU65jWvX0QhI9dJz8ynd6cG+e6MN
zi+ztydrczyLi+4eczFa1Q2LtXtw14yLJCeQcX6oD4i74TSjg3X7t0Tdt/5iC2lcMhfWAOYF/9Ot
8h2/PDgbKq1ACNy220vE6V1miEDdTtngihA+v4dU8c3i68zYrnkjr6d8rr+GMgYyY62twitj8ySd
K1yDo/tEKYRutOGt9K2Nsir9Z+35Dtbv/oe3fZOo6fjqmXlmr+8uihleoUdSjfFMCvOuYd60zpWL
dPCmK+ScvljXPuLRzfLfbiVdkzoj/WSO5fQt7P5ueFs8p7nXOpv2wEnBKeVODgfZpQs9D2507tQ/
p8CTfvW6j/IVW1CsXwara1aUA9NXtpniyz7c6hXznPGUccqELlA/bu11hX6/3wJG6rDQlntsqX9X
G//RApKYK/76Munqf1CGFQu+rxaOh+eu/+h9O/6G/yfThMNG9MBRVPne/Cb/xcIQFRkLwEWkucTC
/QvBYdh/yTalWnRRcDRRsFGt/LdM0/gLTLqps5pcbHOK/I/Mb8jzTuqBkPERHkEGglCBJetIL3rX
hUtHayosm+YpQpTiLXc656mAdDD7wO02GU6P32nRM93T1rSfgjlLxcqexHgu1y1ZJYqT6fdmMxM5
Lyn0D9wgMcNkNWkVcJ65Iq6ysa1lW40xQwa+pCot1ZwsK/wA1Rcp8KYh2JFBddo7CMDgTIperVc5
Rvmj5winm5hkxkHDCtQzrUuhl6dDlN5y14gOwhc/vsKBa6RNbuisf6hMME+EpcKILQ3DlHnYw7EW
ReQ8oq+qY2VNp1YeiFShxOqBGkkeMfDrAH9NiEhuC0u8Ipcy0lic0CN8zuIRYFQxmrSb5hJzyFal
k7MPFI2lUDvMV70TFG8tkff7NKaEH/T1eINPqLmmCGqxZ2Ozh+WM1JnnHOiheJjYTaZYEGTnvFPz
6cJQJ8qKQ6JP97S3jGjpgEUEaadxvo4bW3maCkpvnlktXcq6COZHcBpoBCiiVM9IuahsdqlEzQJL
PHoBHMAZjP5eapSVnXTWLwqyMWk9ZDMwXVWxcW4Jk8Ym7hPCd+KiEW8UVuP7UOcwEJdtItGL1lqs
+HhwGK3lgeEvcqx5n0xNeDdVOoh0Jx9mUrWzssK3ExmjK+yWCkEcUk71sq4N7zvyagCI5QS0b5re
ppdoJWbDqGqWQ7fHswaFTz+WjItj+Ri9I6XkYKkqD8cCc9gnyi8hwKpoxwI0nM8wJassFRfwNyN1
U6tcDo9XM0pXH4KRddJS0Z6OW+ImEGyP0+NWWTlum7vWMkK/OG6n+2Vn7Rw32eNxw03rDmzssglX
KgF1dTpuzuVlny6OW/b4uH3vcVsNW6zs04u27O/1JmFOapddv17J8O+VYzFAHAsD3d9FAkGujovh
jOKButQRsEVRUojitr7WlzpDciw5lJmR/hqOhYgIDuFdfixPpMdSRX0sWyxdTmQU1DK6HrEXPqql
xDFZy6Mvx4zSh3YsgyAfJerwWBzpFxSrjItg2qADo50/aG2cXmJJo6xSOiSAAaqi2hLVAzgD5ViE
MdUmug+OpZlEx9q2CZuKkk3SafN9dSzkxJNKJgsxqbSzpKZBTRzlqhWtMeng28nRE7ANoXR8aJNs
SLw0BDPlmrXT/RxFrT0ENghTX1NmPfKqqgnac0JgSfVQtNTKN+mcJvm+zK1C34Uhiek7ttV5sm6z
RLe9XB2NbpMllHYvJ2qO8nYgUYVVQjtTBlEkhCCe3gS1je3CYW09kQc7UNFfyujoulkv0iMlur1W
23ncj0oU3JLEzpcsz+UQ+XEV99c2RRxlTy5IZmzHZtSHH2Mlp8pPcrLIk7KkrIQHmykjdiFKqY8o
uQ3MceXAziVv4Oyw1ExIEcZnAhzcq0zQjQnWTR7QZZxGRnAdYi/CRBpIbe+rHbEGB3LvNWWT94Ue
XcD0jN86c4xY3aQO24tizOiJaHFKJgtdVvkebZdjU7mqkte0xbG0HsCRIS7XSi180aUeq1Q5h796
0Wm/mihfmHKF0IdDLPrZ8XpTlu8LkpUB0DCOUNpTAEcDe0ofFGBqMO4jYi2oZJnhgwV3qD4IwGnW
ClBT9wADKJt8oaODhNU0puUqpDnB/g3NMNu8kjS3lRZgUr5WJ9L2TK0qVtie5heIYBKyxkEjHYe2
NZuXishn+DVFrN3OJtFXnpDRbfmZDBrDLZO+SdklyywMS6Vgu4785aHW4ZtqVEWXnL+anXQXlKxq
AkUnEYFWekk53hC2jd47ENA1IrOM12KW0W9TjU12kixZb5hoRzbLtL0VN4HoMu0COhTayhgUxquY
8GeL1yntEVDqNTUNp2ehb+PipUYRLfIIIzKHbtsUuv0YMwEoG+T1yksjL35mpcIJ6Deq1Lf7aA46
DH8x6JBdX1bda9vUAr9NV8+3khIESz/Ibre5bT9J1pJnngOw3mRIIfawdocXQ5ThmaCuvGyDcae7
htqDGx7L20a3u3MMkfmbqCfH3shRMRGjFXWMnxzitUqM6m0EfgslTpEtJpMho7KjmDMz2QAiaISj
F44/Gb4tlpu8oo8GwLfhlhhr+4ZI1e7BrhWMn308iitL15thlRL28pDGEh2SQBcyA3GTGhtinSf2
IvGU7eYpAOc4ydFU4j00Ec0QdTMKGquTqhJRLWN4g2az0YFb/ihFNoZ+3qdlsCLIR6b3WEioOmhd
Ok8AqyKLPXEQPaetmGmmVAmbwzl1ynZtA7TTvb4aNTZPTTK/cT19cxZIFOE2AEVs/QBsMaGYUERD
59tFM5J6QGtpRXz8SF0MozQ9laboIw/KqVx7cQu/E9tHBM05gnhj/m85lYrpQt93vqymbprfv19/
vyeSLD//rzUxLiSdha+N1ejvpe+/i6mK85dmIcaDkglnmB9ByvBvLB2uJh3eAwTiI1hmUaX9a02s
6X9h8YCMjd4ckv+yXP4HPBJlqZW+a5EvwjAbzjaSfOTrgCZOFCR8LTGvowGqjUilPYaL+dKR62gr
jU63UudGXOhYqK9pZEubDhHlNobFuH23g7j6+2jvGTonko3jOeDpQrKAWhdx44kEbzTjQUMtimZd
6ApRZHJ9ga23waiif6eLO1FsHA/FfeVqFwmr7Sw7hHc7gBF5ktHLbANpgeQkxBQIYwrCSZJvVChH
HeaH++pAd9Gx4ix+HFT6vA/vD8TAbQ+sBEN6PAH0pbkct+h3AJlnEPYuBivHJmwENd2rulhshfKU
m9IOfdz0ahC1cY4txLgNwqKesF02Ve3Zs+ncppMy0lHvCyj19cA6ZVn+Iwnogr4Fd271dHJlaelK
T4NGhZK2UfU0xqqxAsFWxCsmc61dhaDoflmFaa1azOfUrJIFKhyRNo87m3U5HknoMazwQrM6a4pO
n9eNBI3ZE0NkRZhEZkTbQMEJYvv6Rfj0dOgtAOGhU8zfZcCqH2/ayM4Bd6UcelE4vpr1GELikNL9
1wdRTl83vkO+RttYlOGGfNyKvn80dY1rN5aIL7VCeB5SqA9nUzDq3sTbc8ccyNwmGRPmWGaALdAR
5RJxGPNlQ60iVXDy5uwsvc6uFJcWvOx88+qcSEVVdXE6olhm10uzBCHPx5vQqGhcs4rTm4n+QzVl
kh5aSXKPiR61epQl0u3XN0Q9HQM4IsIdxKncEBwrxkk/ZcxHI9YCeuA086ix5yzFia6b8y2RzfVr
mAImJLO8zx8sNapKV7N78WKDiY5XShIbPZlVRCOoBHzm6z7NTWLXGl1KCEOopmc7AIGwqdSUjZ/c
thE15KoiNvjrS/jDPUOXjCQaRfRC+jz5rMVcJGguC14cOb+bm6zbxDq4ENHp55Xq/Pr6YJ/fn6WM
YSMvM2yqaadiaCKgiwztpYTZWgvOA33Wyd3JpstCCrTD14f61Ori0RAvAiZtAUbhD6U28v5djYBX
SqaQArfoaROv8qyCvLHITpY5Xpq2tW1i/g8cXPDuZOjh75kstStiBGwLqUWlGK6chXK9Hk0psXf0
stO71hmtKzOxIsMz0lqjSMomy6C3iywXqQLu9zCXbeF1RuxQt7VyaAVD3PdXpVE1KFC1ERJfr6od
S6CglSdvyPtagulZqFedbgbOJf/SvCYy0HhBFIO8iY1itS8LINjAItGmuJ1Zgk0P40he9rdTtO0B
gg+br++detomXO7dUZUHnA3y6+lzSm0HRarJhkyPyqD2FLXC2GirY4S+lwStuwIT+GOYY7VyEV6Z
m7nHj7CqMZxeNs6U/II8QbxGLLTmpSmd4JFIa/PKrBPzyjJ7nZ1AMqSoegCB3DdlnELpwsX+/PVF
nHoultGAmR4KLYsBZqxTu2mXNWmfGRnzSFEmOcHZRQ+3OCC+2mnpxBQYWhY4q73pjLrzW10Z3cyg
Sd+YdeDNZH9i+A97epiqLe7QAGpYwph2SGxOCRH9+mRPh+/juVL6M2EZMY/Ly4fzbnJlt8s4swys
SaoNuKoQhBhEP62+Psoyc76fWbklMuuEJQpBZ149DZapEJiFQV2GhB2wyUVKPB6UOoZ5mBPAg5J8
gHqjhfhNCttsrr4+9qfl0vHguBaRVfJVwvP6eIltM+Ffy6rQ6/JoeqlNCCdGVE0XuhGFd1QRs8IT
TA9MvxkrcNLZgUWpsiG+OY/P4x1nYC9+BRMvsnPqb7TA3EiCwB9XimaalW1SH4ASoeCeCpTPMuqV
b2bmPx3QZIjVrcXgwqr043WPc9GjfcZWqCKRA8FTmmS01sAexnbZ51n5N3PS51cJONmR1IeFwYEE
/vF4FLCSiEwbclaymghVpWfXy3LuH7+wHIVloGFQR8AmdvI0s9GB4jJwVVHj6Nt2kBsfsfV3Pq0/
XgukNXOxZ/PmLuPUu89isKk5Tw7XQsAG7FAppUkpc6ivX80/HQVfLSIavHx8FyfXkgcM0b1O+TOt
kSfphNisjC78TnD+x6NQxWYExy4jnxq5jRAbuz0wHFmVoAZodFq2HTox3nx9MZ+/cUw57EdQeOBL
BOvw8ZbJ6hgbJhwjb0hB0JTaqK0rfnQDJMrc8VlP906ikyqQFto3o8upiJkPHIOihWsGoAN/WxQu
759WNQ5ajfqPzUjNHy53c3nb1ZJYZxF963KGWlOm3UyRWRRrob+2mXPLIoh8zQAI6Nd34fNCA1Sf
vfAA6ZjgYDsZT41RbWNSROPlZlfPYU2QFsG81dbRyUH++lDHV/3jqMpmhZ0o9xohPwvBj5dtxmEz
ynoeoFidnXu+dqel4yt6y2PnoOueWcSDtY4HGQUK1Gsit7MkOORaGaC/C0V0X3WDFVzm/Ck3oy6o
u8gG28p1LohDQkArQAZNcww0B8BQAhoL/U5DHyXFwAb2CtOI0sh950F35T5miWNuWrnRtjriwfCb
z/7zfYXYCoOdBtGySbOWl/zdBzk2VTRMAb14AEv9uggRIkthJ7azZubffJWfx02WD9BhsYMu9lft
ZNxkt5CNutLRBc8r+fdQ4i6TOki0neq8lXXRfbPm+XxlhoP2Hp8mqxTenZM3xjHyXJsHDjdNFJMS
0osKt+sSmHUt1bFvbuNJ2IfFp8JFsV9nDgYggAvk433MeysgjiYBfgRqyq1kC+eO3VZ7AoODNe0N
MHyZZt2DuFdvBKDinaylsp8qRrr7+u39PFwAb8XusDioudWn+0att+NeB53gWmSoPajh0OKCorZN
qm2t0VVD573LMnj1Spwb3yzRP9/yZVzXGTLYtH7es6aTjtUWu7/bAbGG6cy+HjwyACRp/O6Gnw6+
mKdtHYvpEh9AFtSnXU6ApLaVEuHliXglYEXyA0sNv3mFjlP5+5GAjQYRHwzubEKBuBy3z+++jiQ1
sJSVNKgQzvaEq5FIt4ECR4mon8ZxwL6Fm3eL9BUlrWQWAyserZAmf+xHxfBDcPWxp3cRieojj1sA
piwgxcH8QKgxjL11zWBgIL8w4BMQjCLFD33mFKE7wycor0JRp9UagxDSua9fktMHxXWxxUWBCPwU
sN6nT9EyK6UWPanY1pxehHPSrydMrYeepto39/DzgwJzsRjAF0wD38fJ9JXomJ5AM9AzaommHiXJ
8cte+Y6182mDw8u+wIYQSBoQkFTr5GufImo4ImvAu9G1fiKjL0lcyk5SwnbPAIedGDkCSKcXPzqy
4hnPe6reCEmi9jFvO0FMpdYtQD4zVmXUJqXUeFIUd8i49SEn0rvIC0hqIqAJOmgaLTmrCLvIE3MS
fLe+/LSw5looPFA0wEYNm1ldBtJ3bx2xZt1ckwLm4WC+VZy8eW4H9GE6ba293upMveBjb8Yqj2+D
qK8Pplpp/wwagqeaD4xpFo87uxfsXB9PQeSZRcICVPkh6DOimoOK8WIOv5kRPr8bGOeXK+SxLQc6
WaeFfZckQ4kXV6nZs1Sqauz6oP8OQ7DoKT7skrgYloKIdGXs6Ius4uPFRHDnYkiKnZdbI1C20B7a
yYV82fzQYds9WUPbXzb22N5UVjxeFEk63lWjqQ0bWqAVpFsNcT4VMBZCyPTlYdv2NIbQF1XyW93P
zXkwB5m5TrNZDtdN0uc/g6YfRi/KVBJ+HQkuirdY5u6oX/edP2EDu5BDmeynvqmD8xjQx0OZFcQc
LeD91gtB0J7PKe0eLx4n4rhwt2RPSUuO4c4Y5RElXgFSMK+0+ZWuJFZLRegmlJLeKe6yEKG5EuZW
+c2Q8WmG4y4iZsH3ri+QMeXUSAc0hI2PMjYeS7HhAWuw8yZwcSLqCuxbEWspDbC2HFdO7EQvQU4B
pWCKQPElaNJ+dzLLI/s4MC9rCIupfdl/slg7eaRK7swA5fEzqzfwjokJR9PpsRb/zkL5h4+RShoF
cqgMANN5hz4eCUBUn4cS1FsLlLE4YAOYgbMUBpVZqEkW5u+oDwuvsfRiWlWqIBTAFLmlXskiVG+/
HrZPTabwSdhry5wFYzats9NVxthimZostfBUNAMDfjs6FrwvA3piM4zFW2sZ7bhhgsrw8sqxekb7
QqHihS8SkZsmx/f0P3CS/SdlZ9bUNtZ27V+kKs3DqSzZGGMgDCHkRBVConFr2pp//XuJ5zsIhg9X
V3X1UTeypK093Pda1+pqpT+z9n8cH/w2Wp6cHZkugP+fzFpCa0atUfJqE0/m1G+1OY3CKXP7v1ad
V8U+bbwCR1euVt52WS1svju4XR9CIFEO9ejZ59a4/+3w3g8SeGjMK+uwBRPhnBxfetFrXRyLgvzw
TNLBicBE4IYqFm07FaOVIlcy3W9GGWWtb7JYPGddibgoh7b7LNJZfez6Sn8ySzu7FznoIEgBxWPR
60tBEkM/PmmqnB6oU0UPkYX5LDDaWTvqRWJgfub5pP5kGsqDGUklvq1kDgxoxKJYsaQYmXtpjZN1
1Cn8/8xTTfkLdwYV7qBbPWlabhR9x602MfnUKGOk1nm/2T27NUuTORF66S6m6wNcQ83regnE1IT9
El0PT2QvbGlchEqklPizTrPTx6+v/EkxrN8vGajg0FRh8fpjYyHjMZhVfuCJjZdt6STlz4beNprr
WsN21qsF1W7dbp0BQeps/W6IZWMCc10yxTLKifa2tGZ1pXchBwu6ygUXKy3RjVcTuNZ074rZ+okL
FtIqgfPld5MOBvNUbKvDpRfjh8K/OQL0zoYuqnfwkN3sIms87ArTQP8c3Qf1goCcJO9RluWs7NIs
q+96o2ofI4KFCYeiP0cuMAC3wgcbmF/nU9p9N1hE6mBwZf6n1sfup5vM2VVF0PC4idXeTQJbLOVv
dbIRXwsYwHsiKVO0q31l4wPNmhY8YelNG9JWlD9NB15006bl8l0h4A7twhAr+h4wFN2PnLDHyNdl
4abbjoRbIpVMmEmVtQAyHyPvm+X0SMKxz9LEn6O+/9VpjB+/0jLk5kbXog6zynr2s2xZjmUu5LIb
ehJ8KCiVcLDt7KmpK4ChGDiJVEajpMjtSvvivG8rVeKXcGXdQ5U02aZzjEgcKzBlxFpBjO8pYOM9
9udeiGtPNNINF7QsZagW6Guue5x7MxE6BXHZykwcEJ4ksMd+5jZActHncKuqvXhaqFc46oPK8FhZ
hOydP+RsK1TDK30UlGLzFmCo3ds2CgGK7zeOMTu06DBGObvBLW2bOGcF/rzVtHm3mekOkCSVoQck
mSvVfEfFT+XnoNDxchSavheT164Pr1zCqkOsGmSWuuDRmAkOWgk58qBUmAi3CrGO03YSUfdQpwQO
wRfIkh9VW3dQfJdl+Ilohdgg25nggKHdio5jxInpKlqy5HHQu6T93g/qrGzw8Y4Zwhqzl5tG5HHs
GwnsnrBw6gyPp8X5m3xYjWrHMNlee6DWXT+SzUSqojboBt8k0MtvBVFTct2jzX+mwXUOeS31YueU
4/CQ46yTGwjeFpglR5TP3aARjdVNDqgw6CJsDwah7LXUcp6LOOl/TDXqRX/dgyFJszLChGytw8Lh
LF7+0KtQKg75bHc6flu3vMJR6CU7BJpv8avMvcjYzJmmhUTIFmhTPz2TXzxjbq4HVMgTMGxfddre
vKxJHVIvdbJm8UvEsUXPNesNwNXuipwYcgwmOuSy/Vgrkx3wBXvGwSs9B3y76qLdilrO30EjO28H
qxn6s5iKetzCYCr6TdIYQxvQRqiO2IrpkExj5s2cvvs1PyGLVFKKYs3ZJlk9zqDY5uR1imGvhOVK
yVbsxrm0S0+50g0KhptZieoXzlZE30ZIam+LeKgB09vM3ZvcFfrvOIELhekI1hBqP3YmKMum5DhC
/g3nHATIhmki80KDDOuJTmeZRdvedZJ6ryZdBKfEHUR9oaoifeyQSSWBVQpaPE5k5Ji6pQIDxPC6
5i0+dKGnLFKwJnOCoiEwu7xstqbXYqaP9AZP0VT38jX11BhLgj4aUHTBRKkXU5OrpBYYVnnnLM38
pyidtNg6XWf8wJlOqhnubxaPUaY4fOSkeyLM7VwGRdUuQyDEXKnMjE7Z4/pNhzzAUmsut6XbJi8A
4NzxyvJY9C46V5XDhoh0ejypx9HVzzgl4yDs1SrIVZZdP+nT5S/wY1RuusJBVo+t2PMnmw6VNi9B
rLi7Ieub+0XNLBJqtSOVKExQ0XBwWkktQajXghRVxYlfgDO/CEvBcEHHKIumQPC5E/Y1AWhXfJH3
D2Xq3IJNf3AHxgz9SX8poW/Wz4WZ7zk1YnjN/6hpttVVc28NKihl7YY07+sIUVXfeTiRNBGgSYOT
UeHwmbwdGq/7rBFPksXdrOVhJrj4vsrS63EeDpZdvGSQZ4jdOC7ac9U/5DGqNOO3hlBYaM7e5C/I
GWp/l4SpMLasrM7WAWscpGar8VTtdrMYreUnHbfhx2Vk/CTSj9m2pnINN+umJ+lU+ImW9HdR6bD3
pkQxXdBrOFBJ5b81kL2q5A76hVTFLZjkKVAbgn8d+dAP5G6QeKr1ojpGY8G0i/+E5t03QuP2nWIu
3CG25rZ9Yr/xIAFE4AtNxp9q6bQX6uzsqnn5aSdW2EjvGOvWgfd/Z+ji0VKqCyvFPU2swZ1bx98y
29lb+aMbk1Ev2qDHrYxWMY0PjLIurMe/eRODFHQfIoEEWsTdo1bHRzPRax9A6rJDtbeXk+HSnRzv
ATXsxkHR/Np09i3mnEhmv7QWUWUHqq8YarSm+hZcNRLTotw6mvFjUvRbLaH2ltCdUSv1Xk+7wEM3
vUEFSP1awcLQomPGOb7rquTeSLD3kTAeKEOc+SJZwkYpYn7GrS2sH4M2PinND4OU31jJfmdd8Soj
GlwQuo/Ada5Wj6+HKtX1xE1UTP2mULR9FmvGTzflxU+QHwAaTpdaUgZxNB/GhSPakgWjrr5WDKCw
KZZXzNojPfrRmm/G2Hoq+J584uKDxVYv4t5q7kb4MziM2caRyKLj9nKrV7gqF/M0XFMS2FkNhiiD
MIyg7tpnXZEVBMP8tkjbiwoGgJPFGBeX/oUP/6ZyEdBVcwkdwmGKI2Tkrm/Hxo+M7nfe5wS5pgru
dFgyLZskFMuboSqPY1erqIkjZ8vC7D4h0XbMvTpaR2QUF+4sL1S4txcgga/ygSaz4141FiL2rgI8
gq7/GmUqZCvboI2aEuXCPmaXyPyVY2+ywR7+J9PFA3rjZ6clR03KX8MA5AjwUk2izPiWLoNqUI02
JbljV/kaP2OXhvJTRx3yKt7SaQj3Qb+vsgcBzSEz1AGFFnvfvLdcG4ujIntINlhe0CG7v5u8pPH2
soNvuQHwPzsEQ2AX2NjtmpqTSCIKNzmpOT+yt1ydOZlTMDJRjYm8TYb82nEbUnjmhuJZ8ZbNI3Wy
3jclZoo/3hjZLlkByHSh6MLT7bKYfJ+lJkzNJDTlJnqjlos3gnnyRjPv38jm3go5n+hpv6hv5PPu
jYLuvhHRkcJARydkes3FeKOmj7rRDCtnobmc37jq6tLCWKfsC29dcUHjEJEIhl2sQPZmRbOb9kpp
z+OEwn9XZtDbSe+F5K7KleretK77mqyo984cIsbuCoB33ljwTZHjOmwRdzN9dYq1GWsDcvxAXeiy
e+PJR8ZS4v1/48znSYcKOX3jz1dRDotevnHpzXZl1E8sLnduhsGBdTDZqIonQxgco+aXuQENqm/s
AenPuLLvNXNiG2JNWvu7fqPjY2u372CvAtdA6YCAuP0fS3+u8MQ6Q63N22Ss4e0LJNF/58gEFDHq
7WD5MQEYqDgVz+kDY1yp/cCp2N2Oeg5ZI6HoNRwaZ0EONmuDcWcUqD2uGybYfKOyR3NC2lLxwcva
VAtAOkHNGZTe+puVDe6FCoLKkzm4luFbTpG8kK5HAIiddy2YH224IjwjXtUJ/Uz7MeobbnshhcIn
NDQ7Oq5gabcznP0ktTuIlqssXqrNaI0kK9dOIxg7Xi1vF5qYTZhO2vJYgE2OAw7u0XenkeULSDQd
4IRVar9I9yAQErl6fWNSFoe6aWhiT+AsgSeaUSAOSpu1sYdO2wPZn41DfFk1wpsDt4/h5piyQZdA
AVe9ohbSuReUPPJ2E9teepePmjgoTVE9OXk9EBK4WjcIYuAp04dU1mryOOJ+q1S3QOihrCK5hdaU
VUGx3fR5pP9k8taJ3dEWVna3B//mm1bveRuzcKPSb6I63mdiSH+g9TaGQMlSZ9i4wkZKN+lG/6Ka
cXWrtpnBh20Sv2Prmfg+5gUE26xYu7tobXCIFBFfo1/Epfsj8xDq+MvsinJTlPW4lwY0HXZIqjik
nQ1gxKCQRT4JqINvSix7L6AiRt82tfvsJrJHb/GXbLaNC2tph+vWEC58tbYcXzhnwG9zjaXrtjXy
4qNGeldDvIeSvNT8Dz/s3CAwVG1cHf8dhi1K8aJy2UNIfLEOT7u71aKi/EWaEM2+gdzFX5UdVUdk
SD15LgNSbV9h4/1bYeP8DYQ9ZrzSEZq7ExIaI+cll8oY2866D6JMT3iiI0cxwHQ97uvWVAtjq5Dw
2hHCMGgyrBfCii7iGvnirWHWbR0449L/pjijol4Whndvx2N5y58dngut4iifI0e6Tzy2uUHHQRJS
n2y6vxrOoLumyuRzh6I/Dme5zk0ZRQMOQbWZ2D6VIm844stILtq2TIptrM6r/r8y2dHaUU5bA6Il
ZY95ljN5lKmJYj/Tly5DBK9h7cUN9BR5yF+xzaMu9+c6b+lj2eKmVYpi5Osv2FAqdYxbu6RU4IA8
XtrZNzqB+YDIyTwcZigGm6HjyL4x4onvZWAbsHdjDjUcJeoSXVSzqK+jg+UgGCy1fapqs+qouRUO
lFK7Ty6XPCrNzaSMHRFWGQPAj5Vp0oJcF/aOhJpDBnUPefqQAThBx3tQOaXS37DcY6H2GNw5yva/
U2DIwIQ0y8LiRMj0gahgK4O+o0BTbKKMD7wF2cNk3mYTCSVzY/puOUbsbPOp/86OVoEPYEJc8OPF
Ih8OyFJyO89l/BCrtnysZJ2wgMViNEMqFoyJBjMWRt2JekfQ4TTqtoltm6S4apO3Z8zl+MLFRPxw
O+aI6ivLSrSdVbnqpdYhhyKh2tHI9rATlzy2xYtvE6wrpEplMwHOA7FMni8Hi7OI9KrB9RdT6Q7I
HgwzLASHkaBOBueompkSh5rWOM+A8ciwRgmt/pqZz/TtULfqc4+X748+D/UL4HwTPhThS0eIfwmY
hDGOvs1J6um7Ym67eziyXUOUVcoQi1rCUQGTOnGz4xC9VrgMNfujFT0G5hLG+xyMkuqTT4oBKcVM
XMBqioqIKnNqvDSQ5BqpKCf6bmcUQwvtB0ePxEHSL3NIGbVu/UiBDkdxp8y+UQ4w1cuZpQtmcRMv
ctc4+RLk0oxvOmreVQiais1NEg+GElaU/C3GFetXUPUxjt62ZjDYkpqon3sp/o5sXvAT98qyVH7S
asUPyGLWq6ayyLA+9Tp7ZqNmBVcoY0/6ki47c7Grn1nuCSN0Jkw/c6EszUUv5vw39Uf7aEx5d11J
mzGVsye2KTS24y93zJvjQFDYmjbmvukBTEVcfF0c/tDlgBnNNK+aiIXWHvRJo03PFq2KspRYN1lm
h0mM05HD8RltxGcXMcC8myhDiH44JQpqg0cXueR0ytEzDduCB5ULMAxf38oHWTI+V6DrAOVNhGU0
wU7K+7piJC2lHkKNs7g+zjAOWQmk+VROVKL0pNAOdeYZN0ZJWZtaO8HVhXjQ+4k6AbvjywaZGOAq
yVHPZFP19Y/70Dt9+222qqHPJjbhtKo8lfDWBNthss4pX+llm2yJLLkjw3AKv77SG+n8XQGbS1mo
EfH84pvw3sTK/zQCUUhkOgF4NdMHNGMfFJfz16tMdi4CQ45HRlVgrRu8KrO7rQ10ZtOR8vi8EIwB
2kN34aM4nXolY2MO+ykvL91Opd6VUXSoSB5/PPNz13r66c/lWIuS3EBWThP2fatkohdeaMVQbRQz
ERdp1tAldTy5nVqp7/s0abdJoaRBxoRzafPjocWk/WWqRk+eIPybhLnujhIV8LLKUI/uGjnuL8JM
EOy7rl9MWnNGVPTJaEZVzuhZY0rpE5w0jdkVlopGYPfGVLzmDxmT3ktSa91/vwo8dwypBq8QAfPJ
YFaNVtRZKotN10XpFYVdAvYGOWy/fvofO+C08Sm3rcYVumL2KeGdg4dXOfhVAfnrpV+7urdFT9y+
WkLX6YAk3rGcSsjjbcKkWlf2sZnW2rvQhYmrVJuUrT3BRcknrdpBEXTczRIpy4GiX3JZENayk5Nr
3Zv2PIYxm9fg65//8avi10OKR8qBdoWm3vuxAx+XeBi1KVm72TvwvsgBq1EHSkv+V4H8Orlw+HMN
+sH8Y560g2uy+8ZuxOVRL5WzrdI4BltX8T3r9u+KlPZzX/E68Z58FqaKxgpnEWpR8ofe31qvKhzm
NchxthUN1xmLc1iZZhOiK2j3SHOA5OBWvBsdvd5QKqsCwxnaHT1qcfv1Mz4VYHHjyCNwlDiuh1j/
VDOjarOYHGrVG0vruz9KJiPMLURL2NTYKLuX9hnpx8d3aqIlpVFJsYfm6ak6Gae9lbQz5ycMyuWN
bcryh7AH52o08+zMuvTZpVgt1ql5fbWnKhNXSagrjBSmKWMDIELE0W3yiDo4keied+ZT+zhtcKDl
Mapghm2Hm3v/QjklTYbBwoQNBrOU2woIIXD1zlzlTV15Mm5wtjFCWQI8ZHMn80aVjyDrjBTlzNRF
BHR6VvQELpcGnj6UC0aq3NCIkjNh695qRElMvmYhDCH9SUFm6OQTCMyiHpprfaFW7rfYUW504nUf
BplJrNkR+RM+3Yf4+zKo8BW+HmyfvBFsXyuUjHePlPLkISlgNSleJNizgXsGOvTZ6xTP8FWk9fb3
ry/1cVzz5/F/GuwY8Abo6/v6Z5lshqjVZncRm5pAhYukzZe9ool63xj0I3Ojzs7MVZ9djwM9Cjfc
FCA+Tl5MRlJt3XMG3PTRbO3GPgaFRDc0VImBuEkXTENnthwfF1aLZYPuOpsuhEGniUlDp+F3l6xT
BdpsTgF6dJ/pbnN0Ws3Z5TLXKavH3f2suQt10zIvzvX2PwrhbIQ66PqI1WIwYlB8/4hNTuAdYlhB
TEgpXpNM8w7AnT1Kww0++CCe81FBBju1gLbKXH2FVm/KK1G78eQbfIbJBrT9NIdCqd0nGx7zRGel
BfHbCIeWiKtWkcK5cSYTNMlMWgRRWyS/nTRBJyDTEp5N5cI83dPuJGTHAnMADLZQHN9MyTI55mlE
mZpuPQnOTlq3gHqjzuUaXqbCv8trBapIM3XHpHMaMxzy0bnXeuAYG1RwNnjYudTVA698PaCiWLL8
TlepESJ2iL8Do9D/AsyloJ4l5pNMmxRAcZ/Jv7Jc5IvgInCuaPlORMnha9yIVth/cG5qGbgjd2oC
k0Ow9zS0XYUqUu8sZ+OplaUHU9lHDa3xMX0G8948U/3obmMOhWrAKk/8T99RlCWIqEYqTMlP31YS
cdjVYqyUVT028S2x4dKSICqtztsUhVn8aNMcGWrVWk5GbYsjN7AED+A8Hpde2aTL0BHi43qvJkHC
d/GMBCwk93h5njL0/oD6l1LbqmB1E193ZBPhixxSCuacJv3ZpfXtz1gwn1TNHB91sxoUGsGr4bsZ
bFhuDlKGwR9RysR+Oyku+CJFFryOMtWuzaJEEzKXCyZwJONFthn6pLzPqYdR96NISUxymv1N64E6
YDeLQQllb6Z/CWNr9gjrwYh08ZQ8ZLGxgOga3fiQDoX0c/LKuFxk0nDpyJuG5F86xYsmnWWTdtbw
8PV083H6JyWIBRTSO1tdKhfvv4Vm0lNPpAmGHmuSIa19PbRHvGNfX+Vten8//bNXZBuHSIoL2e46
C/0zq8XeIFBz0NMVsGkCqdj5r5nn0/qCxuKe43gadktRh5MSQdtu0jYYEP6isKyrDWVC55C5cjp2
bLU2NY1UAuhlrF5hgUMa0Xp10IEYveSgDtBCAboqBsolX9/CJ/MkpzimLDY+UI1Ot9d1VNYmX5nY
iLS0ro0xg8OiN+1lbKi0YAyGztfX++BXwJSD34orMlK57Fs25T+PDI63SkY2WzktUO6WC+tHsRW7
6GL5W1yOEATFmVf0yQrN9RgAuHNc5h33ZCGosnLogbvUm+Dn/u7P3X6/88PNxegH30b/zAbn46B7
f6mT5ZTumVDbgUtN8mkiHZBK4Lm7+eR1vbub9Sf88/TmmFlUXe/msH3Yciu73e7v/eHbmRv5ZFyv
d4K2lYxQwPjmiSqrGtUYwS2XaUL5OF3Bk74dLqxDsZ1gDFYbGUw71CZ7Gv1xsNwqW+/561HycWPC
tfGXcxbjJ3zwzFGaaTF3gxAyKUT6UzS4e76lett2i3vmXj++tP9dgrAbNnAfjO/EfhpK23Qp/hk9
fpKIsdn0e//V6MBmlCQiFHwQCxj+p1ZDvRH0aGdw7PRei4cmLq27GYRP2ORwnL5+dh/VkFzLNVTG
OwYOKgqr++CfMbLY42TOFhwghKn95YRaZtMOtDMaJCgFjUs1/lkIZQwynCDbrNSTPkj12j6TU/TZ
K8QaD/bWZv9tnibE0b6jZ8CLpOCudSHNxnFvZiWJO4l65gjz2RukHcAooagG6fdksGIayyo7ZSXN
lHTcI1Ne9vUE0unMY10rIydzvcaYpA5BegYOkpOJBKGPqw+OzInmE0O/c5bYXMUlXoeWx1D6sFI8
7aHq8ljjdC/U57RW3Xsh6uQ+iU39in7PQnnBIlEV1fEqTLHoqwG+jkZvG1dN999LGjAj8O9BRVYp
Qr8prv8ZBjKjfYYOaS0DSurKq7/TqermzMP/7KmgTHU07DS87VMrS696UptpK9GmH8RVZJfOt8QY
ZAhlIntsGZ8GUodJnhlcn7xy7Im8Dk4vnFxOLYpu4yheYVDitJLe2nsNOQGzE4kz9/bZl7QWazyc
pLhXIDW9/5JSAnxG+pj5JiNJXkc0mxOaEZtNxplM2NKjHAHtLIyMWOAqg+xEYScrhoNXz6o881l/
8j3pmIjRKnkeu9vTA41CXIL2pmXmsAzzVaeIjER13rlAwYKvh/onl6I4iJWQfSVFzTcV8T8jx0Bk
Cn8LUr4uHWcLpqfxUUYd6Pb9d+U2rhMwFRZVHtyZJI29f8JYdAeL/T5zlbFwWF8gOoXYpOsb0nXZ
yw9mvNeXpP2Wt4u9R2dOn1Epveuv7/ft8Hnyaa+FPw7BzFXUQ05+RW1PKG5IwdtMQAylPyOpPRLi
YCIfj2QdKG7yt50SiKNxru4UfUy/8WmZr5M75avqRONfjRfISmD9rYgtahe8nzDbxmYXDQYrGJqQ
acCaRGs5K4o0HNRV3yea7Ps0w+j6+nY++SQNFweFS9+Mtc05uRvA9niCtXmFfhnzd/oc7j09S6jC
lL9DTR29RwAIyZln+MmYwZWskWDossB9cMAWVYfkeGTRAbyBbqPXsivZNwjp3EQ9c9LlUP1xKqaJ
QuuBLGR8S6e7e1rPeSKSTPGnBn2Nb2mDAnc14TwzZAVyM3Wo6KhLU0Xchug7f0jzxQvV2Gi+lYn0
EAiQmeH1ylXblymb95T8VyIUluxhsVdVotUVqDr7VdUbNgSSyx22X9hWalQZ1mUMxuGXnlfar9pe
jJcKl44IlW7WrwdU7gonRsvGahzRccRMRpocqq5KRak2TeJxToVgW1PDc/PxEyu3XaJB4tN6r7jG
z2r/UPLSOVQ5acr+EqnTdd4s6PUHqF/XyMPjLjAHXSGKqWvqP73dV9UaNFAhsJ4d2SLvVWBo1X1m
P/SdpT0N8VT/MJCLk31XO/V8pzhuGW11prM+cESjXHZjTUuSjkF26XnJzGmdhu9doca26ePYJ8qn
TcYWdn2/KNZNlQMRCWOz0wlvsGKEJjh3LunOIcNs4rk5JtSUAOfKpY6CeXYlX5M7jnDSE5VfvRZe
XKwwpDhsRSTQ9nkC5dSGZRfpng02k8KnHmeqr6L6JkUI8eWNG1tWDP1TKsL35Dhf9/acG9tZGRCn
F7ndpL5XxNn3lpT1GXQeOd12JaBmtEzdWegUmMR8uyj5q145LeD4dKu9QjDlgqJfWjXxRVQCaOuV
Tk+BDZucbBldNUZfsx6mjTt1S7db2hhhIeL2pQo0ugWXoyeiOahrd3iEv4LYSqFPRjDGlNX7wooc
cSWmAUTVSov0cyqrr9QIlmXTSDWFjd7ZyXEgcbkKUfP3x6LxZoKHCyJbNpTEEEUjSXX/JFRaeLfc
2pVTq3odmgVx1KAhc2khXBwGRJNTA4JtGpUKKYNZT2Y4q7n7SqVoyi9bfW51mOnIcAgCmpUALflk
ha4yLs/1FPfTplOHMQ1S2kKIB0q2jD7p3kho9Qm9JiIDlyrGaHnxjdrN0DITMyLphxExI7bR6WKG
lWoXv5lRqLA1VV4qMJDXR13Z2tDt4Jt2ItRyfaq3C3bKJuyh/DUXEZYyFyW2lNmGLnOzbIU9mjVF
gWqwLxZcWZRrpFbDJXcTxOsMREFzLamMwzIoZhc0aj7/bFstGi4tve76jZLbBSTqt95QGRV17S+G
l2BkbkqTIhPQSWvTJHG+7OZham0MoVpVX7t9iWbSQ1edXeQiGpG31IqjBznhd+V+qQfkvTGf7xxm
rTvex04VmxesUqbjpwQNXlVo6p8GFqxfCbaaNsxZJBFiCQ9oPYLQWguV2O6NG68nMRKTrx5jnkjj
17RTy4exytmGO1KzqitTjkyUrdozWDKbMk/oDmaPiLuNohdznrvv0sl1F8nK6Pxp2HfgdhtkTlgE
2tSrUSOI/nlwab36mkprD0dB5D0jZIxQ9AzZrYXA5lExJv0uESMnbnXMrVVNWkJQd4sFoYXVaZdZ
DyYzzFU7fp0x0z+ii6i+f704fbJzY6uOPQq/LnVz++RwAgg4scTCyQ6VPoGzbJ+uhaLmr19fxfh4
Gf42jiLKgZyGsJ+931fYboyjvOMy4H5C0ryCelMcDZIbysAIym1z9K6hQ97lF9MFdFSY5N6u2hYh
3PCtFWIw8cvjfOGGaBjOrJOftM3f/7L1l/+zuWqJ92pjjV9GyqNfBH9AooV/0LL49/k2DTD0nNkN
fOL5en/BdeX+54IVDYcxXS8o/Jc7f/+8Cb99+/ppf1z731/hZMORzjGawYkrKE7n681VDNiqybZf
X+SzN0orx7BX8B/rwcltaJ3R0Stita5pQYZOMzChQNU9s7f45FY4K7HPpkLl0e08uZVMIpNLYAJt
cqVo91ZnqVs7m8StJFop+PqGPjYMHHYva0dbtaAgnB5bc6tEVw/PBeFshbQobqlr14NdvYzRYl+K
YcJMAhxBPjRKC9nYyuL/B4P//4acf1KLwwOIR5PjjQWr6+0r+mdooDOkTybHYjMMZM/d4UYU9Ub2
mkYIB50sLD9KnNyOCE2elcQgemHAgr/zzLgJa7xaHC3jJT33gXzyoukOOg4bKp4OPsqT8Zq4fTuB
lENPJc3HGY0JMiue4cGuyoZ9gDDN32NfkPhW9APbNDvWSPnS0xEhV68a4peVqPMP004NgmzmpPz1
9Wv7pM2y5gZR1uAEulYdTmYw/Mmzow2I6jVi5soreh5oM6XUcI+VMzppFLRrymzkRk7rN7PsXuGZ
u0VY1orVIdaW+a9GuOktIdzLqv3W55ItY1fjE9cWKLN6bhDMo1uY1pymUZqd4iX53oau2pB01mAp
afqmlmdG4wdwF11S9Ct0Ai3qpAQxn1RRymWJe7yS2FbznHY++WbGsYzk8NrO7XjLtrqONoMgzotj
51z/LiWzK2TB2rxXksnuUHgZU2iMnqvsLS3v7xKbirLvNvAANyUGCTP8+j18cjh3+JU0FKH6kJm5
0kj/ndeonDX95NHhK1bVDDi/5d41BJFmTpnfy6GfkdSq2u8lX9KfCUflLQ4jXZyZlT77FSt4x+MU
a6BYsE6abn0NfieGH0OJYPSUA5t35E7jsKTfC4O91yb3ivnn1FU52TH1Mo2hoAbzSy5l/nLmeazj
7v0hluMQJy/OrxoL3ylLZSjg+eU0/IjJ6+Bx1l3l6/BRD7FuTpeZUTt7zW3UMC/T+bbLkumRAYEz
R8uVG6eMomCkAhLSvp0vOEnlW0+L7B1NbfPY0ak/M9rWafT0t65xt5yHAEIgPnj/7lRgYNTM+IZQ
BMTbvokEyB3F2IIAiDfR3MozD+eTOcUDuUKhyKMxyGt/f72hJ2RRRFOxsWkLXSPYrS+abp4uzryC
VQBzclues5bcoJAgzjxtci9NLLwsTotNmhY0fKJJgibQYktBtzopkP1NPofSd+wOH1mhDiU5BbTg
n+NFtc9Mox+fsKuu5WY0hiAi6La8v2NC6Sf409Tlut7rf6Ra5Yay6Obv1mIZl4g008ev7/0TaRMT
NqIyjdoDJrBTKKfXl7QSDVphZetKQrt0he4k6Qfq38wdlyQUrWf/XqnjhMMgiLu1sCz8tXPR4uiy
e7rEQNLNI8CHsaUxbID/WFCKMrNWq/kK4U7zKy7a+Ju5zM5LO9rqFPa4fM9Wzz/uALgPMCgrYA1u
zekH3URtZbQlZV5n8JQ/hYSjwDKtfWsyagRNUphHNp1EN5nmEHSZlRHN5IyBUeBv9ZVZEbeLVswX
QJooDS2Rc6bw+cl8w9JDxYzXykCGtvX+vcKv9/Q4obEpc1JLL4woUYbjXMUTOclwsv6mxJDeyX6M
v7eUIxHAt4p+JPCTiKmvX/gnz0mn+Lqq8iAYsYl5/0OkrspsmnVK2pNnXXS4rTBhdeaByvs5Necn
axPKPFSzcJARZ31QZ+lGOmM+Ac8ol8zeqpPbXZaLXdxbTp7ea0Blep/PP96xGvR+7mrypjCs+CA1
u75wynbYo8ctr3PyU3yS58lNV7LlQuPclZ9pEnycgymAUZOm/aKySTjtB3cJ6oQO/OVmNkb12Zhk
h49Q7Q5VBkjLkQo5BtlQ71GsmucowR+rflx6VX247A3o/pxsS3o1MtrFqBDYOO3/MXdeS3Ijybb9
lbF+xxxoYXZ6HqBSlNZkvcBIVhFaa3z9XeD0jHVmllVe3qfbPcY2TolIAIEID/ftaw8zCzlkHD9F
70kP3IQZiFub8XSDc2Z8ESRLR/3dqK3vWH2PT5Y4rPZqqKkxjxKK9rKIowIrzDY3MIkaZsQXetjg
ZPr5DDpdlJG3GaRdKQRp0LmOliijHZYlYqV0lNTMLslihK4uNfP/wyMxdVSLZIeBKhxX3nCyIUs2
0JdkhuXwgM8qvbdsTG8TUctth+MAh+GgxQqNcPwMoOcDFIjJTqxT52IusEgcn0IRvGfCiP1CQJVo
qwECumj1BO9V+rB+Ii1MvMkqg8mnHXm+ySzEcDbmB/UTLQz6Js7b4K5OMV498+Z+9LGouyu4CoF4
o6xxdOND2WqozpWZU0ldoro57T8P5UJ+xUgt7GojOfmuNhi/y7nMItYU0mOfiunkgWcydkGdV6oD
F/ecNv6DBYX8PzhIuH4Ik4/jfmFCW5lG9OksSb885ORfPPKE2i41qbN9PvM+GIpDJNUNSDnA1Y+L
VvosKaBZgtYpLSAUDcgGV47j9Koc9XN6B2NdkA9jglVipwOLWhcEJMaH62QU9G1QR2rnTFWmzje0
CeaeRSkx2UVSWF3TDd7DwIwqGreEskPz0egBDaStpbykSUN+psyX6LFGQCjZsdhHt4pZhsirDL7o
qoawdv8lS703jGR+WWQF4LVFrKPRl5OLxrU5dIrud0hTXtGzSi9QVtqXjPbMZ0mQfmC0LD7Tcie+
Nnq7p8KX+ctQp4O3WEMMvKRYgIUEaT3awtg24aZMjFb0g7hT7lqrFTXkXCJaoq7m0u1OiWk9ov8I
zAoWuBY82WqgMjcIeTTYU2UF79JIg+QmzaxJ8iM0OnhlU1TENb3IsdMOR5Ab5NWykMqakWrvFvLX
5zho5Jq+pnD6PurcPTsZpw7bp3hYXrR5goIg5bRo2aUYC4QLnV4j9RuV6Wcms5xsVCQtmEM3evao
hLp+7hR/uuxSJYM7tGJM1/XlKGFAtzvtWVj64HAjBTvOzqqr4hvjVynG7nBLQloap/bMmvarLHY0
qTi4U+BZqW1rafJwUqXj1C9tQxhizXTTaci/LjW65G+XRNTJy06G7rY0ciLCE4btSG3LpZa5Wobl
8l0jWouPaAwTH3q0OM6JtXVZgE89E4H+kioffcjVqYHC8KoBIDQ8+pDVKMpxtGrttKSUXHJ9Q+Ga
TPX3fqwqzsa1qnVeNInK/UwrzONslrGMQNPCv9wUJ62xoe9MEP14CywbsypajVVrWaPBVhxxPcOl
gECMVr0rRRoS/M2qRhBcSQNlAU/aJKakMz+ePLXuY2tLcxpujUlavNEDOmMcE1vKW7xwVsO/JE1u
mlkPfrRd0fd+aOnzDQSXes9OGOHoHSjCe9fRz3Ju117f/qN7tKYoV9LfGjYch3OKFuRCT6nBMcAV
eIZopS7p2sTDU9p4jUNjuEYtbCLJpDCjELrfYIQlXGaDPm2WXI6cVCopn3y+On4wpamuIT9fGVEo
g49CTASNoRnoNXZNi9C7NdC9N9JAktvkYWAnFNuoakXn9LonSzJue7AO0dCBsuMgcXQiDNqYXhQ4
JLhDCfkuMJJ2T58e0UxlnItcT8NJxjJlmH0iqgVSHUcTkx2WsoomUawv4Eh5wSTUbxQupEcshpJX
QcUYHZdywPDUWMcHVLP4TJCu1q4ieZHeGln6qTc9BMJZWR612pjfgUd2d0ljLi+fP4lfYriD6YGu
AiGUprAKSsR2R3eFQ0BntFVdOYqAjcBmCTvc3/sRrw1flXA9v5ISGkrcSqoKiAYNRkAAD6aRMqfZ
R6RKQTkuTkmGf8b2K+7Lm3yolDNHkl+ow+MPSfWe+r2lk4w5bmopeDF4egpNz7OafptIV/2ctRx9
rpXLwYuhLUB5jUmff4RVkjwPiwjwiFZugp0C9bzqhBJte05mZDWSWGnMw504VHRAjD3gxB0cSiJ5
69cRsqMbZMP1wS4J1QrVMISZdHDhIJmVJ6sZBSRTQL24sZRyUc+Eq6eJdANXHHK1K2KOHt/jpjLV
6ApjTJHRtEOu7rDAo+6i4LNoRsZAviUzXYCAg9eTKHKintylRRst/XcUm89Mi5OYYv0kK00T6xFi
y+Mmro5NVMnoe2WY/KtJMdSWtXYTycI+xOZvIw+Tj1Zlh3sk3r8L9nN9dm7l+rV6Hz11PoOOukhT
Vf57dP4LWD7L1lg/g9yO12OIYhAwsqx/1UPVDOw2zPF+I8trh4ZIwSkEETOKEg4pqB5uV3mJ20bF
shuLwNi2YSReWSp1yKAXo8tm1Ho/LgJ8q8tp2mS1gtlJQGqPghoOuXqaeTp2jz5vd+jldUNTfdvV
vlnAQyjFDlx5acoXZtN0z5/f+NNFSkYSCbqIQy8Sf+w9D1KOSQKgsrU0ApvWCh4XccJzvewNH7Zs
ff/7Q3Fj175CRIkoZA6HgmSTNl1MN12vjhScM33yq44+cCTs5Zm01S+11OGj5ACG/JFXGCMEnubh
WJ0hzGFdJ+ylxQIXtx5nYjZaWDLyEK6URtBgSwuntwzckj1wznFp4J4w5yGtM0orMEyY8OkzajFh
49ZfxSrrd0uZ0UI+lvWLrKD1j00epxlK6m0e5cINyW/pNrQMvFeSuNqq9RD6U5r3GSiGAltwfa53
BW4il/VcVmdqPL/61I6uF6o9tQUqHjSzHTf7SXM1Gxa5Yic1Zv0dizYsT6EvCbdpgJ7EZ68ehE02
tT0dxyTR4i0HZLCVIfVhEFJTGL4RmNSqwz2VtlPXh5EtFZpWudOoittKMukyqEcjygGQZNqz3FXK
j89nx8kWTekIPyD2MF4/MiJHWzQhYbNESwrYJxnia6kPppuqN8adtcgpWkuLJMkSn1t2PhyU3Ckv
wNpfcgwkxoeji1WMldCVjt0tx7gCnCAQMdh/+pclnZZHtTOrM/Lc0xoVl0qci+SNHiswokd5jbiE
e0iej6ZDJS232B9I26ohprdRrFj7IFVLZ+EPDhgCHMJ55dmMYgTgopcamhcS4VzK/yRtwQdidpBQ
QvRPkHS0CCgqAMoxg++pxYxVU+rfrKLRMy/lB0GKDPB9vWx2mlNON76vVWGpUDgmwP4PIEXzxBaD
xNTdhHrXfo5GJAv51M6DH5VLBId2iEbUO309PRFQtIUH76aPPKGvEMgsoTkHNulEYKicRlFURFFF
wuXzafnRw1o7CXA+XMMq+Zc90N8KiuQa0pTKJRrxuTEv2zgPn2a5zhyaOaNdZ7WaG6S5el0CVrud
VUSTcGSmS70ZWh/U1Pz184/zwXJN2oe0P0nKX/ZHh+tav8TjCMgtd6S4T77qSQ4YPNSDVzG0CKk+
H+s0MUsGi92QJ0X9jCrAGun/7dJnUAK8GywqoRVMXhTre3rrfLLVI8yKtiA3HH9lWoJ2MiFI5Nnm
zPhr0Hq0qMk6UnmVZW314TteErIUeSjwGaeek/wh0erIU6HQIP1mV6yWZHyZKW7f4ADTe1JbqZsF
g2EgWbn82I7afCYo/OAl4eyAAoM/eE2OMyxCM9R4g0a4yEuockJd0LYadPVzL8l6U48ves3fSEQg
iEiPEdiGukRyNFjUijnyYnhktvfyLDdfJCuk+CgJXW74YieAdyF1YEA3FNvIbpU049tUNrO0EMOE
hHKe1d7nz+ODG8C+jemOSY2YGP7ocUS9KaKj5XGEGsnFDvjqhZ7W2u7zUT6Y4YzB/QVAgDr4uFuY
/pzZUGNMfGYT8tMyxFjhZQlibKAIZ97tjy4I0Q4nMxXfANTBh/PbLC0qxPgSO/gkWBecwJG1mjTX
PXx+RR8Ng3k6ggQQGaiQj4bBfwJqW0c/UrmgkzVb1bqATHPOa+uD+0byk0Q5k2aVyh6dq8qolM0u
JsWZSGEBAU5sPUVQ8xqJ7iKdeRVOFT/oCTnhs1cwEEKPo0i50QD+RNTPUTuNHA8EaKt5IxU3RQ7G
NCslyICLsuCHWhpXsoKXYloWghOEqnVDRVFwe3EgHG6s7m5C+HUuA/HBrUDhzgekik3p7ng7kyo0
C/RpFbBAMea2qVmJ7/IS6t9XhYZ5NQfEjLuE1uXrKlHU0uuyYrjnN1HfNJhwAQAnMW9t05ggpygy
O5bdIEA+p1X5YF7QqLwq0tFerFDxw+lXhjE5Q2SHDjmLZtfL9OIvyrmt/TQzToGJHC3rt0rKnl91
OApeLhYS0b7BpqsB7T9MgHGrpXdlHAJR1caxa4Dyuk7KNrouYeVmLozz6Cuo3JdFEhRXJ4d9bo1b
Z/zRGoe5pLKCCXQCiWODn2IoG9SsKtyk0hjvKrVbEXR1+hOG8+Kr49xvERF5QpK/Y44weOpkVZuR
tNCZBe20kY7eA06/6yxBO3pyzBe7QEATKpJeHOnspJj00xrrcgOuKvMobyW3Ddnh+yJcOqi8sEmT
YZ7RxI9vqSnfySOMHrMZ1J+NWMMYQRvj6XW57KYuApVSGcaZ/XB9Uod3jbZvFESk+fmXV/zwSYK6
tbSq4CEKAjLYri3NK3iq1kWmTPgg0Vu2EbLRPFPw+WBQwPu86bRN4LGiHk3SpSqGVushL7XBwqIP
BusKGk+3qadydupAKNySCqHz+Yp5mgzGlJcJgr0Nry8tr0cR8hDpqaz2be1MTd5+jZhEDyUiuS9m
NarX0B7BokGAs77pegRglmyLLDmFBviK7uQge9ajLvreQni5RkUgr5ozY/7ay4X+cuZzfnB3VnUK
qhv0OgRJ69f/FiHVyCBq7K9rRx3QPrPQY+uXSeryxZSbMGfPkvPvlZrMt5IQTi8zILq19VzNMQ2v
Os2LkerL27LM88RriF73TZCk7xAZc/hGyQTY+fPPu962oxnEbEfRQ+iIg9jxxzXKua7Ggo8bZ0rj
JiIN0RntXL4Q5crTWLTKq9HF0KQjlGifj3y6JMPj0CUJJQ9Rgmgc3aiMFrK1KXKtKYgjIWQYXYcd
WY4eVe2ZXf2joUC5rIUwDsI06x0+E+je5AUVsjgDbe4eIEXLrsxksGf4tmeu6oPHzyYDYoUodVWK
HNUsIowOQ0GkZmGU4EERr5fm90WRw71giTMkYEjYaMGVBsfx376dvBZrBxyBCznUo9sJ0isDeCgC
bpGa2gvbwXILtUhtSx3CM/HYqTjQQASGGAUZHcJOQqXD+2kWCQof4N0ORqiF6VQost+Lhka91fMU
wm06KRygZfoTLX8yAm30DNamZVtlOkR9QQCEaRPRYTtLR5EA3zanSqnnZhQ6UPEaeRdibQhuO+xr
zwrlOnAF+KmvlZ4UjT0grbdwSSD6PrPGfPDsKBWvfdur1xrz5fCyqtpCRZEHlZNOWvRMRNpfrA2o
lxpmhPeoS0Q3X5Lk7vPndrrlEy6h9eXQz5kGrezhoGZIZg+/FhAuNV70FdlIW0lG8ffDM4ahIoCk
mCYwkEOHw0xSP9JaZ9G1Hc8yLQyzfqdPC93pNKtQjaRIuwOuSZehWtX7StRqJmyClfCaBIYoCaKI
0Mqe4zbYSKNMCvrzu7C+FofLkIqkikQVspeVZ3D0hpqZyvGlEmntwd/gVc8iGhJAE7mzDtfV7jI9
2nw+4AfxKm204kqQ40zEEz9KcAg4cMy4HDSOHJniABlat1w8HTQLZI+0WE4SjTQYRLjLirYaKobf
S329wNKrswzCaGCEdtFmxmsk5ulNHLQ9wMo+O5OK/SBUY5qtQnAwDytH4Oi+sOyHQydgq5qXteJB
mdN9WURbkUAceSVajhJaaxsTy2e13mvZNPpNiwUjkPnwHqGrfkFp+pwI7hQGR72MJ8VTItLj+Hu0
1ORCIcEflgH3YO5T0T9pGj/SKkq+Rlq1vJcpBWHfIkUTeGlFE4o3lH3/QOIqL/0gMHFQyCilQI+A
W/kiNJ3yhuS9VV2zXSTRmRa0xBIFiB9nHvhphElcSd6AeYZfG1KFwzdgrBG5iY0oAEwZcBsZ2owi
06xNO7meUw+5r0pbYzT5UqOP17VldJo7iJXyBhJZ9z//LOtQh7N9XTfRk/2KECjQHX6UCiQvMTgw
yjasvtHkK11YvfJjnOruTF7xdHFhoBV5QfKU2pq5fv1vwYgQGXGObSgDNWPgSFKaUPWlbvH55Xw0
CgonZilknrUGfjhKKwdJVHcchtI2YlIMhelNZX0uUjm9abgMUSyg75C5x05+OIo8lDAhdCl14qhs
nFUw6UPCDPetrL397vVQH9AVFofVtpyo6HCkmnPzip7HGjYtigtL1cjp44TgfT7KBysQgmqVPOIa
BRHWHq38HXZUilQH9OOOqXUVV9P4HiIUcZsWbNPI1HwJsy6x6cnFNblfBieT+sGFvlo7YdFQ8YSu
c5GFMVz4tDfO7PGndxtRl0QkC8ME4stxEYi6ghQEWUbzqVq/BWkmA8BslfvETLvXM/fh9MWEgbHS
7yj0oV0+fjEV6D8sIalggybseP0WKbUTSW73iD8Tb0wm3OkF9jQHNazsBnrUPvbIdJ4JneXfpixQ
6aP5HNGJBCcP3djho08KDoYjhSK2uxifO3GZdrocpudOu+ujPVwAiA4tjuFI+1c/5aO5HAr9jN4I
EGMhN+mTRRBgxyb1GdDLiFhUMSFDATI/7Yb+TeF06YLBGL5/ft9PnzDKaJpvqIRR14bwc3iptDHT
78iWRb+DHvvRzGGR5EYPo78+d1c/2Ma4Rk5E7GS0XTDo4Vg4+LHm5ngYmlGJHZBWZmu2Ps466WIo
tQJYb6RpP7NyMWJ7DWKu5pnt2QlEFfGUijMtfl3iQDlkac3EOBP2ffTpuA1r1PxLqX/80ItZCUap
zXOyLj3h1wCRcSPT+/vYobZ8BOve7BNxEGMnVOheMrM43MDpvjcLkxaSmYPELlSAFpz5WKerKhpg
NPYUGAiJeDMO7xnGE1kkdGmO/UqfoW1T850Ojvt3tyI01siaUbLz5zohDkeRpqQTKW8VDnUp4XuV
xeUFpfSFcr8mnknCnVwQQ609kesiTsr8+ILgX6lVYSJIsUYs+YZECTec2n87g0txAh2svmIkID4e
o56KQMCqcATmTodCtUVxBbu7MQ3385dnfTkOXmDi9ZXswqThDT5JfMeZsUwB7FsnM4vpqU5j5UmB
SfZsKK24Qwet26EuNtsJPDuMy6X8/aemKjo6PNaOX6fNw6cWB4NVFjpnLMQqa7LVKjaV2WMQU2Lk
9PmVnhyKEINwkuWxrdaYRE6HQ5ExyCOhhcMhyyXgqtwuZAmLqn1EpKx054ioCJNO7yyHLxoT+YcQ
6VgMZI4s8maNJwhnc+zGxh7onkM2TUSCUsij5WjpFKw4ACW80fscE7sZdfe3rCFDZpulor7FIaLA
TaSF47elU+YLasj9pgaHKju5pMto5/OCLSastJnmf+rfCxIda+lYjDNEnUso9fdIH/SODpJa1B6w
lOhVm+YDhFrkRXHfiqS5eYwCudMcNRyBTgTdCOnOaMY536uGjE6zYMFz6MaGxiaGAkbM3ThI9DF3
ahq7kV7K161gBQkskKG96OElgcAvIvM9j+Zhq1dTJmB2lCzA8NGV0iw96M31ynVKoBqOGC5aTa9E
DpV84VtixOOFFeGIQyN8rDAfwhDL7H40hNcSSuJLaAQyRexm/tIbrfIWJqXwWomxVoD00aLS7uXU
sFh3e+Eah1wBf3V1rCAGEpHUl8NKu3GroYPwSTwDki8VFzA+aF0SYbeIUbyZVAA8mzzUo8Wu5QoG
pFlWNPvjISe6Qitbrzl+A1wgzWJfKkxvVVvsRcyshJkurpsuUlkUJDiJiPHyCVukPpt13eu1Gq+p
LFngOEOu5TFNOKUnPtXU6uuQl7kM9LxdwHR1yfTYZbWsugZQgSd8GPLC7a0OwxLUt41hl2jRa5em
F0oOmjQDL2pp267sca765wV7w0do6FSXk6ruCj9jloQIAaup9Cw8FMv9UoEugtJb5NQDeviyeBSQ
XHcHyNuDzSzTNReuMtWpptFxuZqKCrAch0d5cvW1Xc1NjSV7S5Z24iWCay/b4WRKXxUJyYkdWhou
Q0io+ufeyhcRtuBAVEfqNzUxMhvLN+QR/fRgiX39nKqaiqYPGRQzhFPfJQl6UXI6qUVVHROwRCii
lOFW7EAuOkVkNGuzvAmII5+jarU8T4FI8D5FdhiMxhOEj6R0lMgyr6ulGS4V7ia/zghXUzllUBdv
occRT9x6GZGSZ6tJARPRWLV2KYZmZYm1BnlZlrzPF57TJZaNSZLWKHxN3R3vTCoigKXPCHalmoYY
hzpu5FvIBC/rOFbvlkmbn8asAlSC26Cdk1k5EwGfyhJX7tLaXkY2SFqPN4crXwvqyaoG0nU5RAva
2azC5b3Nd7U+mugwFt2V02TYAPtVHMXENYzmZZI3JtIsCYmKTRwfeyxRw/3nN+aDfZQUqEL/4795
4UeBAUKmhSq9CnZdrMybssimh7YVrTO3/zQq4vI5A5A2WhtLEGYeXj6JGDkXoyR3hJHSx7j4gWph
iiw+aqHmG4X2jJboMjEXqJCYvs4qsow6FG+afDiTuzoJVNFW0zqOFBzluUTQfPhBJLkyu1GmiylQ
5uC7hSmEW5RLe1Hrwez97q3lVaC+gKsAATp5ocOhRrUeM+LP1bmgMjaVkgU/q9b4besCyntrcYkc
Kg0qzK7DUVRr1oyWihLOmV3qj2qoPsZxG545+39w25DWrAw3gxQX1cSjUfSJM25FfqYJhhSvjmbx
sTdbqafGmRPc6YREpLVW7lDyfKCHaRQq5AbG3I5m8lKksTH7QYUk9/Nncyq74Ylgi0lxELrgKrc/
vKBea6M2ifFvt2CQ4JZUkLdxFjFdTK8PiqCyy3rqa8As+BLYQjKPL7Wij6UzaWOygubrftcrfTac
eVE+uHreEvSAZHRYp44rKG1UZ2ozjCBGmkL3aEo0vVSC/HPm6k/jInYdoiKyoyRJTyaNTPEwlsvV
/GmMsTSYovQBrgyt9l1V+xRytWuShdadNCnYcBcaLXKy0EV4T1TarSFlyRP3Bvc08vXWo5JZuk2i
ffz9WwHYnbqgtfJICPcPn1CwTEmTpBSTrBCrE1HsiMItumU+vxUf3HB++6/ULXEph6TDUVK5bjHn
JHNrZBKWclY/XotZJp2Zbh+8PkiMcFXinzX5evSSan2qD2MiVavhTQMdB62dlsf1NgvU4tyzPcmA
rD3668NFOIHQ8cQHIChL9vOa04QxiLcRzjHPyWLNT32sRVsZT/fbvpfSuzAIYywsZP1FHVLtsR44
LX9+a38ddQ/PNXwSsl7oAlb3luMnGFVQv4MYPZ4OWyzez8EifonSvvvOWSRG9UXPfGuP9ViYF1DB
lGdprJNoP+jxnDm52akPAZWaJyktMQAs0l60M7nsd3NnTJGXQev8AZAVTalMkvcis+aq9ZdlFN/S
bsQWlbiVrHpS5flPMxgb2S3DkoRirC760+fXefpwKbQgbqTSIK1t3EdTqEv0qZIQGzqgZhOXrV2F
W5zIXyQ6Rs4MdXp+oi8dFiqHJ9RLEEgOZ6tGCpmWlo6hFCWW940oL6ZdJaV6bSoUzrYG/0EbPmr1
OU+RD0am04TCKlke8gfHAmC9qWfwQJgLTfLYPRcJ8GvMNVpfMWrlVY7SyVeDOn3+/M6eLlOkz3B0
4DmyXom/Sod/yziDw26ZQQBRzaVFOBqMmvYC0Uu7aoN4IZRIzzUjn2LyVtQs/E8SGFQ9eayHNzjl
zCNmKp0UaSrVD7m5YJIs0eep+HVo9spuDpWwwadNEe4j2aJl0Eyr7MGwih5Lsi6LbuMx4LRTVgJU
Lwkd6UMK1ttVMBNtERtAkt1R+al/lG3R3EfsLpQBtSj+imOTBfYTN67blvZnfB4LCknYYQm9rfRC
knlVWKbp5RSkumBjNVzTu9VXDS1hppBLrq4ipnE5hqk/BWNui22CH7RqE+3CkK0bjErjJZ2/NEJj
RKu0Mei3U0iYYBcc1vvfXe3QVPDar4mT1R3qONhrNExJMTDEm2xp20sS/T3tChgoq3QquJ/PkBPF
ASkLc1Wr8tDgD1jr8v63GRLSamWK8dCT0zayq1SmMWxldDVbvEnqLSfukBYKQ74OyhQ64Odjn2wd
jM1qTvRAvo+69dFcod9LCOmoBJ9CR9geBQI9eLKl/Pvk8D8HyKH2X//L33+UGNfEYdQd/fVfV/EP
XEHLn93/rj/23287/KF/3VTvxUPXvL93V9+q4+88+EF+/1/ju9+6bwd/IWkQd/Nd/97M9+9tn3W/
Bgnfy/U7/2+/+I/3X7/lca7e//wDc5miW39biEvPH399aff25x8Wiez/+fuv/+tr199yfmwTf2++
Zd235vhH3r+13Z9/CNo/ORdC2ibdTPZvbU344x/j+3++RI8n2SqwEoaM0pMnU5AUiP78Q9H/SU0A
1gD1YbRZ6PH++Edb9v/5EvE6wQCtbhSFSE7958Pd/ntX+/dj4V789fd/FH1+W8ZF1/75B5PgcF8g
3aSAsUQrydkdpjNItcO5GSBCQbtT/pQkO9oBWH7M76UvIGbwxMXDoXJ17y3d53vsaS+lLbFmuRk3
6da4sC7md+1yeOt21W17XTxmO+GG4/4bPMJt9kgDifFjfO4CGyaOJzrFDp2UZ21lp9qFW9WzLpbd
8BaNNhksajv7zK3v6r3+LbpVf8bb8kq7lL9ZkdtnW2mw5efmsbts94LfetZN52Y+iQYn26XP8l11
OXrBXbLDOP1edmQvu529+q7BtK53zcfci7fAXi2/uCnvxqdxgnlpt3fLpbmZLvvnblffCzfKD3mv
OpE/brpLfZNeYwm0Cdxum3riHod0R/+Z3JZ7PuW1cmFsg+f8XrBs64f5E/dKGnCjwQm3LKxqZtdQ
FTDK3tf7gEFxZb2xfG0rPoXTDQoD6/Z7fxXvc35teB3dznvrBmzL5XDJNfyUvcIPdsgS9rojevhK
3wBOsSs/ewge5V254QM6rfNIOs7LvepS3CuXJJQd0Y+usZDeF37qlQ7ulHa+Gd8BgTa9F33RtuVe
8i1f8LptfxXcNdjNChfBq7FNN+rDkrnTHeDwTrMDP7aF1qk6J+Y0I/KGbfvoClhk+B27N4UejQtt
RzLMKfzpQuFzTZfzCDHe/IrxCeQ91Rnxp/2yXBKm31UX9Salm3tXbzVXdxKuqwOIZ+7pjN+BB92W
m/BC3mOv/Spc51fmLSO8WL6E+tGLdiJ4J257uok3umvcK1uqqskbjePCS3ox3Iwb8+d8hZXn8GLd
Q5B/US66h+bG1G0p2iwD9astJCtds4WteB37kie61aZ3JL//Zu5nXHod19K9/EK6ER6YnwOlVfzQ
863hS3Z5xc+70JHt0NcvAHmLvsET2WDo+7W1Jbu+G25jWF2drVxz09aQ0QUz2NvIZKTHKfCjwqcr
hapJdTn4lNpzO/+uufQMbSKQMk54dZs7tuqU94m/2HjPb7M3v3tELKw/y5gyJFfYD5v7V8ihkW16
gdM7rSd7goOtZ7ypX/Or5aLwuxvcr0Mk7vyKt4RphIBgN9EgIt3oYNTS4jJ1Jhw5el/SyX42vMk/
BdmwZ+tnFlzAnsP6Fo/qSbnq7NsfrY96fvKyC9U2HDto3Q5S5tNwNz9oTzSm4CFS5Rf8f+xL2Uwu
zGl/9G5kT0+ZZ0rOtik9nLxn2dGZi9llXru4Mtgwa2hbbfEisfYZub15K/6Y1NaJmbuiF2wgn87f
6v3yUog2vT6hR/rISZJ98KN87G+nFFKppw9cxp5mMS81vmX7+Ibo/2cs69vZeAiuDdalzp/3xaW6
6XxFfNeeag+T+vamf6hcnNYg4Lc3AHTsAdzulfas+pJDL6qLpXzKcuSXkl8Ync0peW0ujVVXwIiN
VnMl2oWZQwVFS6/05VGtsETdKI/NnlfY1p9EGaIv1Oe7YcA/fbARxpiGnVyVt+qbKdu6N/kt/qD7
mvLitGOzz77FD8JO31iyjwys3kw/BXcmue+9lFhz2ZBY0zvB46XekfLWWq9TvnF/xS9t48rqi+5a
sHLfq+ZF8FLVTTfVTJ2cUulW1T3ZvFKgz30fCZv0rYEDDaLtBvNJu/06OZOde+M9mz3CUFePLhRp
ay2eSLERIxdu34Anzcuca05avkbArOjoGN0s+BHgT6j4ykO/bPOIfk67G/aylz7rfM9X9cKQr4qn
GiPll/4lXjS7ollgW42OSFP/RrxqTN15NfQNx7T2OY18XX8m32OJLwRx5XbEULlzMHlrM5dk8fIF
k2Ft2ZS6k+5m6xv3en5QMNfdjg/jg/HMnEKv7UzX3T1RZlvZoIiafXeXug8wz2BU2AsUDdOfx7fI
vMTkHE39+NK+iHdAmQdflCkT+YndbbDe2Sq9WzwJt+Z9u32zXBRWueiCkq6uBPUbHq1C7/Rf6ps+
Le3W14LxSgrvC1+5geExaXbxavRPfT7acW2AjE6c1Xpn+pE48wb73Nw2drELMMmN70cP71TquMZV
4tZM5Ed+z5fMie4iQ7PL0eflQIEW7Rt4uVeydaV/z21+rZt4dLuwA7Nu2CF1Gf1FwetZ2dQUu6Ta
K2c7Awx7NWJ3xvpGQ4OBK/RzRor7q6VCcbfl/Cr+IhZfpJume5XCndFxuLxsfyogNerqh9Y80fae
XvT73LpUxY0LsNfmpepdQMhPg+eNP/LW0+H78iaC37bVl3B5G66kDCeDSnYhJEdedTWYDos7Xkf2
RIVkk/KFu97HKdOeh5WEF4u37FiFrf+gTryYxbMaqz4wsBfBjcaronfTBypAJGWswSs2wL2Tfb8b
gbjW38178xrfkdjtrig501glf+eP7irbz5fBjebkbv19tLUdQ/FQK0f3skszRebDUl/tdHYX9TXa
9d+r2h4v+u/K7bhVLzTVHukg1O30trw0sZ/+Mmq30lZ3kf77XOvoKJJvTAj8HHAQ4rZJ7SBiopV+
EW2Zq7BPKccbUDpNz0g3dbVL4n2wuH257bSXEeuAt34XNO60OIbgFfmeshOnzNLY7KM9k4zZPFyB
uaGC0G9j95u5jXCKoxXV9Ed9H9BtWe4RZU2d+4YSUFQ3v4LR3wrLH8uc/x1H2gcR+ua9XMPZ9vib
/n8Mx4lPPwnHOREU7ft8EI3zE39F4zJhNYUVlGHow+RVA/nfaFz+J8E4khzi6lUeglfkf6Nx1fqn
AdOQAj7hNspxgxj+r2icL0EFQzwDIoHwnvzs7wTjhzkxdKr0GKATkFbS45qOWo+Rfzsm4sXRTQs4
HJuGP+tCh/r4LNR9cm2UQnTRK7ni0tqE73NYdVeW2Lb7RrMGu9Tis5nXwzzKvz8JFXCD8wp3AvDY
4SfpgrxITBmfuITEc+wO8WtAf+GlMovDT0wUWPNMOXo1Zy26UdMo/D/cncdy5Ei2bb8IZdBwTCFC
B0WQTJI5gTEVtHBox9ffFS3MutvsvWs9vcPuyspiMAD3I/ZeewwmuqB97yzpJ0Qi4r1TNToQ/Qb7
MIIyz6mMjfymdWr7r4wZf/tBUS8hj6OTv49E/qOznt0BIQup5gGW2GKnFZq170EmUX4vNSjGWiT/
q2/5Pxqm+7ck7sNY7PsYZ7AM//vvRoPxOiemvQRtToW3ZQdPb7MXDTp3oLuq3aWusiItgc1YumnU
mqmFaGC1gkGw8LaFAtqwlPkeTnf/9zHDf/W2/99swu9t7v/ntb/kYzZ9NfnXv773f/t3/v7im+5f
Am0banAU50xi7nuUv3fhpv4XiiPYg3c9IrzS+1j0H0244/7FYJ8lIAeCiVr9vpz5x2vvWH8RhkEg
0d9Og//ytf9PwOb96LCRtpgIQ7DqIRj69wfKTpyKXDgoA56XdH7UNYbdBnpjm1+aSMcyIn1Evd8h
S6/9un6v9CEhWjD3yh2Z6JURKyPzhqhk3nomW7Tu4jveD7UvdBgtNmdQ8PGUy9l/atJCDed1NTSF
4NJd/5cxKEtqftB/maRDxuQjcFwwzwDzxgv57x8EaZjlbXgUIheoC1ymVGbTXmyZvZ3kQmYDGLoq
/5WbvX/2al3+zpH+u4RY4jUI8y5Pq4BwMAs/nrNJmlvkqG/k5OVPboKjPNzaqTqvYEqLaFxTSsKU
0zBg6OXmRzbjotxJKFgZ2HtRpQfNc1d5GMxRUQ7oOqDWYknhOSjZVh/JtOinpZ57SqphKTIIO8Vi
PrHCqb/ZKqeZ8ge9wkS9yV6iMBqrn53I6jleUm+toqxSSRIuegvSv89HVIsFAh7islO3cOJmERD3
cuqhLERZYsgAuLbhhXapKdrNPu2eMgvQQOh3Jd6OwZtFtxsQJiB+5Eu+rN4ont275A7CioWxtDBy
f8EkOAz06rVrDAfXTzVKSbH0l2aSSpwch2Xg3hhMdvCuV3W/RO7Jk9x851z0Ah4GhJOe8Iq5/yzg
y5HRy7yXX5ImZR+IzKBhgp2+HWQ/pZ/OBgVizkZr2lWg3OaoFmJ+QMQ+GYhYmiWLTG3TXJKnPD2l
PUzWDRN8OtHGJkbxWOezJYLZb7ZfyQiqhciNxfojy94f+BDV8gqwjOq5sjLzN0aXIgshohCnqLTi
wcgoJR/btTEvcnEXO6jJnymjhZ8Y8VNPmKJX6FRT+rK9llZqLTfPxVQc5APMpt0qneFRJ6FxpLC7
48RaazYZa8vcuYgB4UWYJa1oI1FPdYrq1na+NfiFfzINV0httSzLw4IEVSMEW6ejwuibmZ8u9Ule
cQmRxjHWZyqN8cysj1uTLWOkNXoho62YhX3RNDZ3+xWtTn+WfbH9WbqVp9lPuGlDvYSqs+NJJNKj
GiYWIva8ZF9LV2dezAzQ/1Tu6PLP7G1jmTmXOGNSo1uYDBeO/WKOM30HsNNAK5VJ0sm6LMzck8oF
cqZnXDu6SiQJo2yljjx/ipVVXzp7mFc65XquEVlfQZF6F7bdL3Ffi+nJlwY53No8ju9JYYibYa3b
8mqZQ/FRVC2E0Fysy3cILhVQCU3rmAY2/UToSNO42RE0DFFYftt1fyhSjJ+TlhG1smWNOtRdK8Q+
3UT1p3HUeK29sn11waiXw5TMvA4Q64OKl/isJ/3yo85S9+TUdrHtU9EmQSMYK3lCDIctU8mrGiVf
dqbx9C1tN/6sOr3zj/6kho33W5uHk9kVrh4NOraQ2PMa44eaipkUiEGKDyiM8wj4eiWD0+86Wjjf
J4sqHNLVi8ehnJlAJFnLwICmLw0nLfEIypgNSx2JWrUY+gxy5ZBivf2HQbRRHOFcZZFAz5bvoBuP
RowzVIhI73uaNI2zG8e1brKbHzAEeMHmp0R993Y1/EDQMbw7TQpxx6r05JTOjSz3wBw1SQFlj20E
jSYFGcdd9YrRlZdZuctE47qlGw/ikrFYNhdP/SgTs23gm6FSIeQxfW4tYyjpE4kSYeFE0nOQr0vR
xrPdIwwoNB6aaBP9+F5ytPoEE+T2GECwhAqvORl48DGfF+use3UdD/nKSIb/nQSZm5TvIHo1tXPX
araCdZVkAndTld7IxytmhiH5moYG8fG4BnRF75U5I0MNW/pJHqx5wvKptawJaRCgS5KAqAPhAyWG
ne4ydstNQD2OScYtu2KLUBDa3m4sjTrf+c6YPuRo2MaD1rO1A2u7eOJS+2VeBRijly+TgLRXYaES
DhvSgn6Zk2+vMUSfeYY8Uiz1LzfPtjDjHXcDsSUjukTDsrHm96a/nTQtrxgGFy4tdWc26oyGUtTR
IvT1qxSlcc3XsZtCDmb7J5NzMw94qgkyTXyOrDZ3B4Kk/NF88XN3PC+yUm+Zskg3KIeheWZPIh69
rDSfQbUPf3rRmj9gWa79rixxGAa8vZhgk2HwmEH4penzhlm8/uj3yLKuOLgnLqwsfSxqj6uiXZyG
Lp+nKyhlkhoX0Y3Dl2Jb5sXN5A/U45bKrbDvulERu+uNb7ntFX6wDpvDwz57jjokMON0/qp8Aqml
5vG7zPSCjEOmwuQZZ3egIrvL8ie6dIc05VlMBa65ISGUDr0HDD3Fn67qcRancVLIVW3ejyfXqlcd
qh4RuQGAKaFCzRwn6641hWqV8ogh8V9QbVRTPmzBjI+0vJh96z8t/Ti+rgiuCG8Zl+RJ9ffQ5pJo
aYZsEtp4/N83w/9Hy+O7V+X/3RUfgOt/9f/WFOMz/mdXbJoUsx5bfvDuuDFZh/6zODZYQ92tY3fL
BnWVcGkT/1Ec2+IvEBtsvW2oCvyDexf0z57YoV2miYVU84/C+b9qiiFW/EdZaVoQdhEk3IErFN3i
3qz+S1vctsUwNb6P+V5o3xNmNbJ6yfDhH4a2cg6WeaekjLW+I3E54uB9IHhQP3g16tfCy6wdenuG
nE0roqKs3xJTuTs8J3Y8eUUN/XbRg6RpKR6KbQHxl1rXzjLHQ+e4X3eF45NXeN3JJfUM1ksLnrdy
P6E0/pq9fT0lX/1AcmGLEP2ctsn2RBUoT7SHVmj2TXY2c02Lu3wwchZFnKqMJNKnNW3X0CIaes+C
+zh2gFBhgj05mv+9UE3GtG27kHly0QwG4bxL2p7cmi5OJkPbzZpmXVf3rlfW7qUpoL02ugeS7KqK
lMxMH8rb6qb6Gk5+IV7TrJWxzi0XS8S+39ZZJAfLKWwjsgYOeM7k3DIjN5/0V7jRINbHVnvthIXs
Ze1lE9pmOr+Xw9oxfETvHWDgsw6kuMD+Ex7l+ionnZWh52uvE3/i/uvsxiXGSmzFkz46LJLWjWlg
bS/JOdcyI0LAaGShoY/MoVPaY6XypY7SwSHKS+Ok/kDUvW8YeMRZq7rvwMfSnYZ6eaBitbUBp51X
vtjpbKPqbbdpiCdRmyelF6lPUt9QMhpPcu2C72oIkrmqGcRueR4nI1+dnbulzvgbNkI4GVBocMST
MqImz3yf1Todi0whdS2lOoB0/mkp63dbbaRkbIwaEdj9qRC3B/dKhMy9opDXZdvORvdsEP1ljHUE
kp3BsKxmCtqxQfgw4d7xskl90KLReEHB/9Im/Wywg9m6dcSuMVj7TVLbCmW/qLRtjsPs/JQShoWm
fa7edjS95Edbpo/EZO6bVT8QqnfrfY8PUI18q6lynyZUVr8H6BBB3249MyG+PTfNbDTi+hqIyohw
c3VAOeazWYhqPxm1/2TXI6c6+zOnj1Vy8HNvuqSdVe+FobHDcfofGBYOW2PpX6uv2dTFWZ9uAY10
vstnvTnaHAAP7tasK2k9pvqmzIm/ztJLMqPNprrANexjvZTPg6y6UCydeFVyqJ9XNbFFnB3CAudF
O+ANmB/83qsDVGL3/EEvY/adKfJWSi9YIf97eOPRg6dxgeglrpD0vPUyZVfjjPll6oBQQaVJji4J
e0czqcTHrLXWdZmZmQXF1LGWGrs3up9Pj9sa6AsSnXAsAN5Os+tFmN+0UHIVF3bx0S11SysoyY0r
LBHVNvGltdO+zVsvH/QmTcHTADskaY8beTT7YLWc/OLJ+aeqJnZequfnSgqVYbLVOSoGnXF5ayd3
iiCRGTldjF/phCW2hg55pnWv1pimt21gneoMmn6oJoftXea7n8K0id8xPUyfxQsrypPWWXqQIkMM
LR/+gDXO2W2pHD3yQMQeSfBEFU3UWcanLkcVJCWb9vG6WVkeWSC0zmJa5LVmL5j7L21f+3FhuwM6
WZo2G+TMxgTfpHKMytnUdw5I/cdE6pdJX9w9cSjrEXiId8stVAL3Y/rUcfbzDNpp7EDev8qR3jRn
sVimZK41ZbwsqAhncUA9fvUNlpei2WO04oRw56NorGsy8r4Ny0/cmFaIGp4lTkFoErlTSbglMyu8
7OJ0zxkNDM14H6M8KmOMn2wrRelekt6JLGX8loLtFx/nNKu+Dv2GfmnOqg4/RCoDfXBvdVfnz/Si
DhaHsjp1mLF3K7TxX86a3l3Z5fKExrE4kNnSvTp6D41kjZjc5WHW49aY6m/wxLagn42gdJxTM1fx
1hifytA5KoR3HiuN5q7F223ag88gwtADjJv5a1avFb1MoyMycOrTyibVYagamwvgA71sEkxawlaR
OXtva9Pw14tci9Ec8h3c04jbacj4/TdXKKxkypVVcrCdzQ0t9WswCnZtU1fveenWQ25t7/M8mdwO
Du2iktO749fRbLUza7BlYFHPnPip6EnQokvfqXbs4mIe6bk3B4zcsp6ypGGjxMZb+V0djJv5oJRx
GK1UezLUoJ4SiRuqA21Vb+JFJNkZPDU/mF5G3pA/aUn3uVgrAb8wf2LXlPmHk7YVB27Nh+T0CT0g
WaYHWAy3oThZwzg/utpAC6JkZG9tXPLLfgC1Ze3VYm1XvzDWb3NK6V9V21EsRbl3CBDg8dBZjprd
dLIynfmDHpTThSxSNyjQMvZBJjpjnyjfDDJJTdxxBeP8ObB6MwMmYx/zAAhCG7sXIAji1Ci2+5nB
vZn2a3Jc+nzYt1OdcIb3rEKL5rkBtojLfDylVrOv26E6QOLQT6Pa7NfReMAosUS4lN3IqYAjZXah
E5rJJGAoPtl9sejVE4/tcDverBFQXqJ4tvpRe8+GMot4CI0DaFX/aSrBpiB4gkcBoha5bcGmnTCH
nd50eRbyEdy9uywJeNqePSu4nYJ/e6bmp1/ZnOmq13w1mH7erCLfW+4YS5v1G/I7QKXZo5/WsK29
CPMt90aW/Kz4XQSTGD8ZO/Jni5X1LRfNzt3y5ENq83JLiY68JgU5AG6tjP3mZ+tl1Lsx0GdXfseM
ToZZvfVJ7FGI5XHBcUN/mR/qLQWRvHR02S1PEzmkO47190Wyqx+Nvcq189YVl7X8SGsuzOLDH6sH
16kepRoAXLV7hxjWoM+sm8tCerDe11a9NIXznJY//BqnCTkGqY+5qgcHX17pMSPPOpbt9GFOXK7z
EM1j+2hPqEbukc2lID1YriLGrMW5aI23JVl19nIuS/G1D3KIY26RvttkHWAkcm+SsdchW3z6qd56
amltoXTF2mzpMXuMIc67vUWqe+tWJzv/UNLZTbrf7/FefZVr9agPJjR88wVB8EenZyfHnh6G0X7s
W/k08sBsS74EY++30WBtQzx4eU/L1S64lZwjjTjCBEPBSp4Tn+xjI32osvSwdWYXDRrfEelWYVU3
3wVZvUGWi+9auZgxSasqFCPXA+HIIpC8a3eNg1fvuMla9A+MHwgyd46FdM3DUjZ74Iifm+xwpeLT
JMwqeZKehlDKbYyIAQiOttV+oce3wlJXU+xZubx1PX+XK7v0Z67137NsLmLTrLixmTKdnalt9v6E
NdJrVIh4HD1Rn11rpf3OfO/KXoiHC0iWJftfKvOvoEMDf80if8x25UgJBgg6tvJ+CK37j+XJHgWa
4O/Qw7STUS6omLQ1Ux+VMfI9FnP9wYNWB5XWvVfl8jAJ92cz6S81bcyDple/qc66U4uF7MPqreda
pyl2KxPLNRMI7cWujWcBDGOXmnPyaAzIJDLjhqFiTxzvfmCMwy/R2k3O2uwV/6GDrqftl8Ke/EIe
8XrMi99Ti6K7FrtEjc11q6h6+soNJ3tQ33U7Q9Q0l4w8us5/rKuy5F2p5Y136onR3C/CMOLWhh1B
zpN+nBUBLBCHCLxiWGlHPULji5UMBIbCI4rRhp6Z/N7FPrb3MpJYTrNdKvUm8s774WPrD7N2KS8J
g9QoTbngJQkbfFNiRJkGCXNs5RQZaM0Dx7OYnHjEzjBDycPWdR91tak4KVNKjBTtQWt2l7YtzQc6
pQkCdvk5JckNVkL+mfTZxeOmH7vZjwk1KV/crJLnGuLojhu5Z7zNz2i0ODTbZbK/rLYzD/WCDBgn
pnZshcbRe4c3B0U6838WizxjlHjVcHUhrDHs+mz61XzOQTzEhnf3cvTOdGqXrn9Zsw0tT5K7gW57
9aumjDJyPVmPyKD4dTQY947clvKs9366y1FMB4bS/NiCFDFh3PW/C7YLuzE1W3QFQ7PfFuDCc11g
vhzETDwJGaDMZ6cTZnBUfGxemLz6vxTvBzKZtLg1FQF7hQTAyXReZ6GQfWaCqGqNjMojUPnmVLcT
8LzUm/pjTwzs22q4qARsNqUEpvQ/zWSWu3JQ56ZL+ypgxuy/9RP3MFlkLkkdo3eyNjOLWlGrWIhN
BR5bn3Dip/qmsZRuQ9gF3iPZRmloLgYCPo/d6uQucLuR9WsHAtVZSYzqfVEITFKvQ47oMml/LPxO
HdJy/cwQiDeR9EWBOkuS6E10cPLYl6UJyt5Te8VJGY+YmK7lNPiRsXVyz4zV+u4vrbmb3HE5GSyQ
OGtsTmKspzqO3BTdICnm5uwu0bg1847YZXkaiPo4kYUznc1he/OMUn9fZtMIHaxC3zbK7W/r3ZC6
bBN5vIVT7w3RIMFLmylss7y6kRFCeAfscv2cyGmIjKYh+MNLhiublzJap8J4lAQa3p+j/s/MNiWU
DNGuvTXuc6O5rf571WSaybrkm+e17ZeR1ZB5PFLRUysxD6ZWNWiH5E+/Gez9opjwB4kiY6FLs27v
6at1KaAxhO5g2E957nyC7HLe2tnoYfWAbhh5z96JaqaxcdzmkqT1ukc20uOA15wr+ZWvRe/MQb/Y
zhEkZc3TWn+ONc9X0q8RA7fh5FYg0YnZFiGQLXE272/kWvrfSqMrnydLX3egII2os/MnKx3+NOtI
aWfVxJJ6znqlO1+f5Gz48Tg1H7MDomq20+zSzSXDNBPnIlk7y9nTubeLJSnmuC4dBrLtVrzprdoe
KoXSp8+o9QetW/bcIGzsSESfTfvhnsj2IaZWHsjzc+N8Tpyd33Ll6IvnHe5O9tDzMqbxLjAzh8g2
zeCzJDPu8Rl82hHvnftspb46SG+u9y2p5U3UyM35MMlCf8Z8a94o1JwfFhPph1Wf8oki0FoeJWc6
J1Fm/9IgGDNYvFMmOhnLJKmfa/dnJg/As5/g7vxMFz+qJRyjW9YiVHYP1tj8UNzpp3qbspC1RH3w
vUHufMLQKDsXjJu+dLRnzDlE8pbl/M1i0xdpMm1+8kSSOSh67cBqP71oUx7ZBMndCnZOH/zii/Nq
eeVvO7GROmq9sxeEf75WjuJgLUAESH17NceGdoFwyG9ZbfgfzTLStyym/FznHPFzYhXfe3sSlFKJ
wbEz94Taal7dHtRkRGWLCWieZPWrhUCWh2Aj2K2ki7GVYT+pSY81VhQY+shhzD5rq0BtzN7rTCxd
asYE4ujGfoSCVYb2amu3laKWvm7u0w/bTsk8rp1q+kyZ3RPwrq/trXGb9qnkM+6rlrIxdFJVXpSF
nzV2Gmk8dpR+x9yqEQArIet7SmNmXM21s97dvKgf1spkc4BaBiF0VdkZWNUlWV6Y9S4bYuBUy+JW
ug862UTftM6wj7Whbbd6GOhMDdaTR/yTrR+tmUxeWQ5SugAc9Z7sjWioZMrWqKIk5hITbK2WoXQH
xsaFd4blmO9bc1LIxWQmIhpR84dTISHX10TblXhxD5xLXexIkK3K2DyaBcSFVuGjTvTa8aR3E8pE
JhqyhNq8tIj4AAz+SP3tqQYs8NaW9BZ1I4ez2SeMbGitAq4534vwr6dumAm3j3Kp6KqNahv2ZiJI
JW6P8+Rj2Cczi9O+qUObQcApmxAtWgT0XYlHWY/ONJ/Wgoap0M5NhqK0N0JbmgogltyNtCMTe6Ln
icT5g03tFcqmHcJp6Onct5Ufue8jJbZ9b1+7mpVeXnFDJuYzn+JoOuOH7XrsnO24mASyeVceBSGs
BUphd/6QC/Q0z9jXrJGnxA0FCWDj8pBSut6UQDzgwOVysN8FOT5gcG9nyGsFGPyKK2bJGzMiSoHA
k7kI9fVbWbnPCHkis152uRKvto7KXiZzuKyHpfpdkkgWzshj3Ny9OdvQvtIZznt9FX+giTcItGlu
Z+GMNjsvkkSNWW5nN3Pdk4//MMyLYif09OeSZr8tQ6mLnZcHRzl3od4dfGGqGbVu9Y3pRcnumf9O
kQCt84XaO2ve7PFinBtd0CtmzllYzk8yS6np5jyDDSl8Kng9rO6tp82d8Fxmm0XAr/5bmRTfXpvX
N27g2OvUGhoFg0AP37vmdMw72P94mW3uKKIe6/uB51TFPf+vUACeDZYzLnUeXJEvqyP4tDB3TPfi
2sdvIEBarD2SydYE5dol0YQ6XqXOzWnmqGCEUi9gLfLhl7l6j5swrrARoqnz3xrcUaFW2NmNFY27
4wH9antC1e7PY2sYA/859dCmit5EEEGrs/mpGrABFpaZZ81UQISR55Yp3ANXoPG2YDu4+ovttLGA
omcOznn10++eOMgcG5REzuz5r5t2n42Js8EC0J+QM9ZUsl533sRcRE4m3pLOuUnNQGLe55QcGChM
az+165eelde04BOP5kor4Ma2Wr/joQyoG3Zr5XG51w9FcgHyugZDnpyWqr9RqT6UNkPitnKJx0rE
J+v6JdrU/UxPb+BLJUxibGddYh6VatnqiyTKFyK3TXuLKqntm8IagrI3cGXQwgRtL+0jt/63An92
wuQRietwgRN6W7corcyjQd9Pj0ikjHNftbc+rgdqRof1N8+WxdMIinH2ToxqoKX0HsdPj9tGa8rD
mI4nFxANg8PEoVoCI6ERxevMgNrRN3vNxdXrg7KemDxS9i+Eu6CfsxOUz2ppYKTwq2EGNp4qMj4G
F03zOHhuWC3NeuiRhqkOL9i8Ep/C8O9pEdVuKEfeNWR/43wX+zFnY1B2nFP2mNpy2yx9j8MrSt2v
ZRE0en3CZe7/8tpqbxUlvosS9XjCwN7exqvemPpzT7JE5GUdRyuZ4+FawPAh0MmOWtvMD10yod51
0cTTB31VJstnG2Ws22pXt+bAq1ZMAYjf+zRONkZsU3PKpIyUb3/2/TdDpOHs+4+ICkOZ+ztP2l04
EzqN16RHCWPhls0vfi6i9i6+WewkcruTvxjRIt8747fIjS+K8yUYDNnH2iCeysZKjqmznuFn8cLL
aTuvM9CTRH+qR3ktHEauHPI/Gn19pAM51gsK8LW/6OrdN4dbI7F9M2Hy4oXQsQMJAe9FXuwz2hS3
40vpsiGskv6UTyMX7qq9EaqL356dBlYhfTrrrLtFvaHwqEJTHyOnvqiyOWq5OMCjS889f26Zjpax
hiV3SKp27bzX+ovNnIoiyD4JOEVJ9cbcISiTN7k8zC4nire9GObEpH/c5f5+Zi7ajVglFfp2hiyr
jsizFte7nj+bzoV85ygKqDkCZhDok3uWGLecinS1F3ChCm+x9eQ6b2IaQsP8dNSPcnhj3UKzRzvI
fTBw7rbbeu4RlnuIjcTHoGvh2BkhgpuDfi8WxuZh1Ji5TSUOEs40+sn3VRuMULTVedMnPD+A2l8H
4r2jCZNnbLKtCStTvM6Zb++a1bzZ3qSucujpQ8yE8Jbxt716p7psY9ucHgFC1zs/78uT3bFroH5B
Bi+Mc5ssr103PEjQOr1E9MQUmq8s82uaRvA4mdduFxuJ9YbeJyom75DptKEmWGhdiediwwnhamrp
+Az0d8pNz6YxfW8cK0+Zl03e1arHV32x04MYHXVhnGVXz1Y1/uYKYvrhUcnY2XQBwIAUpLyf5KMS
j0kxrvsFwAwhNAw+OH7ZaHwkaQpIs96G50V/8zSih6EqVQsGqSGz3MccI+4R9yQj3OnFLpkOu7Q1
EvCbdwfPbkn6MY62unjEvFFbs6+bP7pOBexEvd3QthfTfNp6blpzX+alwiK9+jso1ktsrN5rRoYT
4X5nvdAfu+7b0s9MuOvXUiMOcR4jjL0iaHTjtBT2bqnZsDXb34ampkpP+ZKiYa9EsmMUTrwMUhhG
gFt3tfXVPZZjd811h2Fuh/cku3UMchmzpHPgN/5zTfIEvYyz8u9SimlM3HWrO3hJzUyJEB/EEAjx
9JI9xzBQaSm/qK5pci5MZzqQMpzShyQSW1bbPxu+91HkaX4cBiDhRp/7j3eOxgk5Y5jxWwgdr/Ou
/t1gkrePWXbX9LEtNcSPln8tcMxK32tzmYQKu+Ua8Ds2Dg2z1b3h40DTGr8/tG5OAcRD6EGF2BAi
B5arfTrUhqWvZQeKhzG+u48D9gdVuPpkqklBcbSMQKCqb2IaH1KK5ld1h0BNmJ1R1NW3tfC/6sXe
G+Z8WVyR7ze7eVeV9sAo4Q3X7kFz1oPRiecNIg4mqomJlT8z3XdOZPg8W5R108CutkIakRGoSrzZ
+FZLnJs46UNrG22GvzmMqVLiPRlGM3ZstH8kvv3JKKGDrRD9YWvLH0iiqBAd7qu5pK6a9PyrEF/e
Jp89Jy8ZOfA66eqap/aboFPUGL/vAYEz5UC+uaOXP8qKuJJ6NQH+dnaGZkS+JIuGmtkTW3Ua4O/t
/SH7WQlWeXjdGoObMNVfNpEdm401fAv2KtQVTxuUp0CsPN1JG+lpedE8S3HEIGoLIOZmJ3cuTozY
kt3Szmo/ywQ/UwUCMrWtfbshzXF7/oxqQ9edlmPeImDbAEO/pbUwgnVxH2Zdp7pxO58IwvIyZ4kB
CwyeFLHPDslj95WbfOamzQMwDnnoT9Ldy2b53U2MKCYXylNSYvDYhrQIe7zycQp+66GsrMe8WEbQ
Pjyz/Sjq49h39SmVFudNt06k1fWo6wbLO7jG+D3Jtm7HwMJEiJhk4L3q3aoZL7x8T33OqIY5FqgH
C0ic3EZ2uxuTsIRc5Q+XJALeHLXQqfXyvFR68cvt7fYoZNafNvhqwTpPWDtbZe5yI9cip9QB4hPK
sevdbDnK1RmOmgsCzW/qEvwpyVe5VRiBWRRTqG3+GFkrKbTAgSS+eoavU97IuE/hS6z5u1ZT0/VF
sTdmNAemhZLI7TUcNqL7SFkZPcF07khuNSA7rnYTMzYqQmKdsFGJSbtam82+op1x/xcrQF2/eFFT
/6q85LOadG1n95t/oTREbDyy+kasNUERamhOdPfa0gDnRPWdNVhwRyC6xVu7zWRHTZ1z7Cfm2Qbe
5LBU+hM0Cf9h66rH1jWbPfLN9tfo2Xj/zV6/mDL1f6hl0N7bslk/cqLs9nY7KeaeKdP/Wn43tAaX
abs9dG72qDLzps3mfSjLDyDarX1ZpYVvyGNjUVjUe6vsI2C7v8rOijJ/bmLP7GXIGJriJy+xhnET
ANdi+x60hV0d7UqgGjAX95bmthn9D3tnshy3sXbbV7kvAAUSmeimVaiOLPadxAmCpKRE3/dPfxds
n2NL57d9PftvxPHAA8tUsaoA5NfsvTba6ifHp55JLLROrgqHXTt5y1EX/vzYTU189GBsP1lGe5UL
M35liQIUEXotro7pKnf4DEuZHIY4rk5ujDwOfsxVX6BkCd142Mgq3zOE2rGHk7u8K/AFdjMRrXKM
T2WU7MsQUi5Tr6syzJobZGRvod1mq5KRJ1q7WO12jCgb+qptA79qLnzzPGvzrWN6EBlib7Q4UWWx
zqa4e1BmT9am76Ukf9d+aM22P5Qw9Y9WFctf2Uz/yJzwl97/HxxJf6rT+l9oSfrFTvDn6quLt+L/
XL3N336gCvzyM7+5ktxPCK9saFVrztM6s0A3/xsjwP9kMq1GfiUAAaBkX1VbvymwXPFJOARugAmD
2wc94HdGgGt+8izXYRBHvsU/siT9wuX6XdLPmIlATGdld5HUB2fE/El7FStN9AC6wSBH6+GgRpj1
CW2t2reOmx6jLHRpLYa4HHZAO/rrWtt9fGnCQGQurROdITFHkgx2D8XYpqttTABRN+YIxpkagY90
/fhlsA0HQUXsjq+ZiDAzRd0qKZ8Sk2H8JMwM7b6lAetIm0x02JXmhpUYFa9JVI24hFDPyDvjPF8T
0nuWaocFr0UNNKQq3pKlW9wt+Xr9A9Vf0LmzwTY9bs0nhrM65z7088vRMJcmkBE613apWU7R6o3c
fk0bXYyOnXwwUWXM77T5NrEmfVFNaqLjc6r+Ga6IyINI1/WhRbXFutMU2aHwu0e/iPNs71lLUE91
dFShk+7JIi5ZlwJ+3C/cjm8WTevMWhsfI+oY622qku61YM93LAGzbewuz4//FUF28wrqwIT3VyLI
+zL/2SH0y0/85hDC47cmRPkSwQmrVRezz78dQtbqzSHsTVkY4tYQ1d9FkOR78w1zXKB2XO+1f4sg
5afVwGd6LsQ5iVPoH2E6kBP/qIG0IHMAc3VsWHMrV8n5CZzulQZjABf3eRXqpb5E1NaXQVUpIY+O
YTjLLbuJdLY3brvo/L6KMVpcZ5NKLGY3LABwKix9mYqvUZpSW3cZc6tjJ1ggbOtSIPoGix12waiT
KAwyEgPUrsQx4b9Ncxavu1Mt6hsXNZE4z+a0oNtKkLfgadWNjh7RplAtlHmvGLVLLBvl2U6VZioc
U54PSaXXCW5Zgjm1xqi9N8niuCy9vriTqyb4FPepeoGMQp7hlFc2ChWMODese2qPXtMlHG1TEx8A
S6FbBOMJDrAxPIdu2oxmENF7m08m0uvwuvaQoB+i3IdKN8dzC1uECm/cMuMkYMdnivmF5WxIoAQa
8elYoLLyN13iZyACnQ76xdJL7CYLJcKCan7xeqrfwgGAjZdK73Nn1MYeYlcJYqBtR32Vdb5/lcsp
f6jSeBnYuLfj2cxYmG0oziFD8Bbi165bunuU/GygSROZBJ6LQu5ZAzkEwI+o2/cqSRlQyswTxO1K
PfTxBqPYkF0pq0RKkDiVs2E/7sa7TDcxo6reYOSl+159i+duxmmPzT/05zxAxKJ4We3cZVNTngGZ
uggDO0eHDGSE/lrkKk0ORmjc5xnjwyBTbfsWZkgi/ZKsJo4ndY5ojF/mteoB0EWqu64uWEGSjtwO
dXM5mmsZFMNoe+qKMDlVlZddYZPs71yqpr0zmI9e7Zgs5pP8XUuaVj+eVuS6zD5MYiAYSeQrVBaV
k3/jpraYGHyM7K2E6G2a2yl5zWDdw7oj+2naVvlS8bZG5seyqJBeDsz1H/toxqpdxDbOz7Aw+biZ
xFgUq1n5kA8l6qDGH6oDhye0hDqVBZ8WV+7VYkwouXBT4FwihHxZzWYmlIBaW7hWbStFa6VbRqro
IyL2CqozakQZaXdkGy17Bh55dz8hk+03IvbKFzLBGBrSrC9PimkmQ3DKeHvbqSGlg3Gd4rqMDctk
QcEYH8L40DwWwFxhRcQMMFOZDC/Ua1EddJWcH3tOVSAATeiwXWM4ZBznuEP70IaN/ur7UfTU8Obx
X4WTVR7CKeoToonn6nvdalLK87BJ7grDlyzGq9a4qwu2JrtkUqGLz81BLhXOQ/ZlHNCEbPyk5Kuw
jFJc5l2CNaPQRvw1LHHMnTsynayNH0vnTiSpflpzn5rt4CThAZUKK48h8308hK33HHcsfDfNHEf3
pqeNYRUmJzeZdkNii5qmwN1jaCz6PX+2aTN34hN3h/GsCVx5jLOkvGdE0zOOd1vrlBZ+OG7tQbUv
WB1Eh7ayn48DqThgyoqQxIg8YxUOITdB6p33jblTdcoQU+WOeeMZVejvk47l3sZiINRfWLVCQ+32
Rvu1Go3xW0m6cnYqutTXt+SVUUkTvzKHO7/j+fa+hLZFyoZtFa+a3wFEttPL5WwsuRES1muwsIlk
nn54OlfTvhFVheIjNtynbhrQJVpW4WLaINUv37GaTZ8EYyk4QpjNXiZfDmLb0MR/NMVc3HojTiJi
t2utdyBgZbnPEWZhxhG1wYvDe2WKklWPIEaQrJh4UrK9EVrRd4txVb1LcVh9drTu2ovOGxDQ1HIK
zwXCcm9foelZtpUTttGuJeTR23dOGtEbtLL2tl4yziHz3cl7kpYBxFZncw7wQgz5dSTTwd9H9mAd
wymxFHLTKbmtK5p6Hj5ZeBdmRo7QQxY1O9haf3asrgRKStqDPvKigCRmU4XhiVmYRfYfX1uHCtGf
411tyTIKVB1mb7k5EtjajDz3gpqbW22ryEuA4fwicHPMCu+J1HV75ywC/fQQlqzcpghX/xZ9nXI3
osqMi0qVFXOhol0+MHt7T6XVd98WSHhXrANHAgR8nb62yaBiNClOyTQoE/zuzmgsK+Zapw8tTM8+
aCxVMVr0xQD6Ja3mB3w5dnIYbSPNNsnsFmtAXI7hB1srQy7LL8J8L9kRJQE63eKZb21o2J+W4VfW
IzyNMnsZ9LbBcyi2iDDKpxIny2Ufe7Rn+bTMCHJGL4kOVZua93op2Mt4uWRXVyUKauToWmXgsOS6
X/x2RGEcJphm5mbQL5nZ6xt3bmjiq9nCW9N4qBjZyJXLjWpH3ww8qUcOXbyPX/GRjQzVEkgbGOWY
Totp7vrtvOTdHfUC6EDOXPdzXUzyi3A6pF42Kc7zJhq9xmdj5asXiOTi3jALJEVWG3O5ugPUxlEU
PWPzxJYMHICzOvuI6r3ejr+oxM1VMG66qmFOo8aCBrzInVuElhxCS48qkWY0I1ZPFmq+xZRGHGxD
LGgP9tJqn3siaO4W/oPBYrEDVTPLWDxxdJXphY3AlXOvGZZdHMXS2PlNiseuyFsag5YTudqXupkj
ONQCp+Dabn1mY9UDy3KUce0T5wloJfe4avK6GmcmB473fdAZ6ruIvEqDeMQeXJlttP0Hf0eY7WiH
rC9aRfFtxZRN7rKxsri/okVc5BMij61XRW6I/cKOH2DpRyGXPN/IjtVSB71nKdpL0r0dudGMkd1t
NPPQ3PTCTN8Xe0qu68my2NqVteo4L/gWgyopujtRqHJmai6GQ5K1Xr2dJ6eGxe/NzKfRUoHw8hKr
mRh/hOlnIcMJFYOw63OGUACgkLt0qNY7gwf4jPbkxUaYhIgJqwHbbV8sB2B0cHsYmi79ngEzaqRm
biO1U6RqzwjkeaVtGiFaRYA2F8uxLCoXRwE3TRtQTNmPTryULCEjPn+2R5F/m/gyHlia9rE6T+S0
TzuC461+ZzeGNyMTact+Ey6D9Q70vxDUGGzN21Tr127qRX2RgoZ2OeczZmep1xr3mSiblNSfCJpm
0s0xJKs0Ud7GAvJwF0VGoy+WOjfcU656Zzg3i7feSrMgDpsjITmLWWEn6ePBxu7mNciEWHmJ+3Ge
0ZX6Mn0dUbJBzCnb5GD3fZ7sq9zLwFNVJVdr5topBYeJUGyfx15EmTuy9rOvqFg9tZfOhP58iYdi
vpEqHRcSWjPLfQf3GnPYALj0+ofFpz4qMWEK0z1j6RyiZwrmJDuEZliMZwtGqX+hFqMs79umalmk
o7QXp5oVXgviXojww2ZVEu3tCcH0o5wLvz7bktCwe4Dg0tp2wlysv2Fp/GTft5j/skd0LAIaILfa
zvrnf/BZhYllOFXSaIwPQlyphtQGv3Tzjz90Xf8jcvDnVoZhBn4uk06Yx7WzTjv++DJ+UxWt0dUp
2iYInFQZwNyF2/HspORMMAYLVIhOhcMGfiwlotmM5BgglX38byf8aycsFI3onw+kzvG3j6j7VrTd
t/jHodT6c7/2w/4nQBm4SRj7MEX61fr3az8M8cZ1SXJSdMMECCFJ/b0fdj9ZLpwNTnzCYOmLfydm
KPcTbA2UkLDZV8yGcv+JKXClcvxAmhAOLTBK+nVa5iCD/Qlqys3CrKwBt1hZecO2Z24v2aDcoB0F
FhB2/V7bmbyObKb4nULWiLPdDWQxpxC6e+fRRQoOAkz1V0uJADBdYNh2+h2f02cvp/OwcKNvc8e+
8ZHXBOs5Q1V5HpZoY8Rp85I6o092hUfBWrkVj+OKJVNGn72rUBPRdMYh0EKdl98jO6sCVaJLJ4k+
3MZGvzwZeVnEm9RyT1WCRt5xbYfa2yv2cCvUDWOgdcGet9Qd0a1hlMj8TXqYVIwMh1d9f1cUpELg
KDqwo3XvVd3/lh37j0a1j39PjfrTGe0Pk9z/j9hSAI/+8r7pp2/5O4I4/SNmhh/69aZxPgE9UVyY
PEY9bgTJZfvrTbNaYhXhavyDx3O9Af5909jmJ8DjPnAavmlMs2toAQfiynpd6VJQWZkeAUlfB0ze
P7lpcBn9fNdwp3CvcGcD5/bEOi/745N3ruxIy14r6rmOrWg/sVvLNY/gMms+asTqqJPG/Bgl6ONn
fw03QEe3S8yEAafIk+2QLuABSMnYxI1nHRzhe8++lb3b7dIdFjGOgaygHfm6e4tz561yw2f0Sl+W
iQzomjhRCqXv0nIezblAHhahwRURcgerkdW2K+g6bf/CnfU9IeNflYK71qqqPk1LjfggimAWepAY
cB0goCOalgokfK8nf/zSiWZGmBvFD9PItKrS+NQXvaoERChpdiCUFhpsyJBTlBTI2nmfKG9muoe9
p/HiRWWubszQ9I+hg/PWb4h90SQvBG1XHGh/nrwifNX50F2kVnoXhQjLN1AbPAwUQ31I7Dm9IJAK
qVWMlifvxSvEoTsrSqYDhIcPN5qyC4wuySZvy90kwksvwnwSaunti3WqFY/yEFN+b4sGLWACsXsz
ts6yNxfZMZbJ6k1dDS0AHI0+OrdN3pL3NnaOtRnGuAug9XcX05Try7bzXitmJ6jUG+u9ZJaSkwDk
2kfFY/IyIotnk5nMpvToPhUmsRCFkc9oqjtjzbpNtom00q0w4HXP+K5yzziPcSv2GVbj67FkDdV5
CaieeR4DTJ73kQKN2NKowCxycnKHrKvMbgl4Kqn/mzhyMJIwMrer5lnOEEhDUDX8a10M+jVepRmL
mJ6hYfb2s9OXj+YQ0qEiwwqyaHhGhNDtUzFf2SMyFFgq/bUVgl9tkGcwwefBm0XES8fGfIzRZRCP
jL8sEsNLN+L1Vlb9gIgo3MztcNUpJgxlUZQ7swFGFlfzvmICZ6+/AZbYt3B1d4fibNeoEhPoE6u+
9HoZwixoQ+vdnDXRTHXCp1eV+0qZX3oHYWhqMZXIozzgSXCJHXfZ6FVtUPjinWYRzESx3Bi6eFo8
Z5+urCBrMrpNa7+gWQv3XehM+9n2atR7bO1oZ5ttYxXWLpfsWMfKPHoycjdNqL7q0WY/UowvTqsU
m07TOEXtarz1EoDITf8FttJjFU3hg23UwzHWCbm5UXRg3O0Es7IurNY7csgDjwkr51TWLiI03qXY
xyV0KJ8wj01bTe3JLNDQeXHzBSwF4ER497SebnhMeuIhG0Cg5tBPx6GTJzPxvKM/ywPBriwzub5e
zK557xwsgaKAvVyuX4KO5Ijxp57xDHuv9K8f3lA/DWCaQDJq1CyZiXKG32lDe+YfRI9YN3L5PbMh
u65wCG0XxQddtu5l2gv/NFh446eIeWRbsFcpABcEiV2SyjZFaONEDNIiBJTi8b1GkwWV10lfGq/J
9rFCTO+24wP29y9xPGJ9rJbAswZ5MGST0dhUkBoF8ByejdZBtRBhSrJdtn5eRwCt2A/sPaO7tptl
NzM23nYLkkuvqOTRjtnW1xVHuWZLx6eWqvuZgfOjCx0/SPWY4RHMMJIsPP0Zcs6XuexOLT0ct5rD
NigjQ8xKsRr2Q3xHwXVpFSNPFYMJQvGmxmW6r3V2CmVlITB3myDEZbfxF9PdjFZ37ev5vQnH9GB0
i+Nt7TD8ymKc/ow2u47dJ99HKQBji8tPh90mpgLpC/d9CPNzhlAfwod2WHTXkqDi+iUb/TQA8XQs
mJGhUTHfUdBIQgsJrW+zJNyHYFqyBqYoI9D5MnENOxjHgSl6yO8Dv1Afw9j9ljY9M88sRboph6vJ
mr6W8IJIO802kqjJk9Sxu3PD8bcsvf9WLn8DqWcp9FeVy1VZUO9/0035x8rllx/6bf1lfpIUH3Cm
nJX24VoUIb9WLsL7pKQknNAmbYLhv8uf/Gv9JT+tkHpKGho5SYwLVfi/KhfxaU1PJKJirdStlTby
D8CY/P8/Vi6UPtQsDqtwOlMKGOenysWwDbRkMoNkJQklRZrawGbth061G7TE0GpB9UyvCg8tzN9h
Jo5PJwNw3KnIOn2ko0ycHZrudjfkHHQ7ym3njBuhXXYJk6Y4WLLZfFTWwtA+dxr3ayo9YhfJR/Wz
s211Y4DVHsNqbTHpUp1qvrmKi/qA/wGeOajLwGPeXSOujzLck3ocblShkmozzZA0kZon81M2cXBz
fi2IM+p64encKw+16NIuW3Ta8inPDUhyRdxPNny/JUlYazevM436lZLaQ/fcuu2TVLUfY1srG2Pr
hgpBlKpKJMgZKj304AKIB9MgJDmVBiiQSEMCh1Lqm1NnuB0Y45cXqjZidOURavfVtOt96VhoUAXK
jplPmLhIgorRUIzLbLs6+76ZXnhmVfWYhjrLO7h1GR15ZuYTDyGa/KOaLf2YIc+8iM3Vq4DNGDUf
PVZ+nTqLA0aPj/uLkXX2C0NoC9FWP5esMKdh3lR9iTKp8xNsPpVf7sRoVSQFJDPLuMpcoy7VaJHs
51U1+GRYZE8140b83dQN8PHscGX1hS2D4t71eBOVmtPvaU+c7mRP6Q2gEPluF2xuDnmO5wBBUM+Z
iMvbb65mnYsL+HZWwtfbg8fORRZQjE93pcK7tisoXE9WCoyVOityoGwbTXtblOgF/d6HDKaj9OzR
NL7UovKfmYaj3epDU164fQ+OI4t9g/eSdQYrftu/d1Mje+YChzoFeyJk8Guk4ASMsKB0bEMb9mPX
pA36tKlobhfyGy8577yJ/Vk5YJHi4vNOhluJ59wi+6kfbKEZSo6O3mm7rpOdDgkw2WpDv5lOyGrI
aEfxpBxjeIsJMluCdupGsiRrjYIuHVTnbGdbg6WuZt9IUNC5zRfTXDj5l66frnSKWIjYbXYmm7RM
u/tUd+HVmMzwC7SviCgtYCKOW6uMs1NeOPASGTjjCYv6hVkrY7D0tvXRG7N+ndi/cQ1hmgUHCeQZ
eAZeqlGXxipLankF2+BRguzKca5xzrt4QJmL3ijWKRB0pnFgWTCZ8bfIWrDbLGY1XPlGqy9onjDR
W4zg0OiilgrKFBDERalkdeIMz+u9nYsEr1KhEekKApVtBtHyCrOfGXSoAe4StDXUOknIrGCOFUD0
PGrNuzw2oZxU0pjO+K0Yq0eFCUnLqnE9PXaMDxFhW+7wWwLkPzrA/t/66r/UUv1vVEk5HA9/PpS6
eiNF5Y+nk1j//19PJ6E+MZfkpAGObFoEoDFy+u10UjTPdNYIqAQNslzZUL+dTmSokGUpTQ4zYhRN
iQLjX6eTtD9xmBERRcgKAyvyCP/R6eTxN/1xGkUoMsoRsonhdTAvY6j+Y19tjiTIcrd0GzTnaB5d
GB8q6PGPskC8K0DQxPNbJ+WtyN6W6Nbrn/ry0HFGOXN0Z/YJRo11kH7OIfq07cMYpjzqj435THzR
UYIsinOxI0OIOHoK1eXoibvF6si4+Ix+Gz/edn3psXrkQOpEuh0ujeqDbZtv7ATO3ydnujOzg9sw
8QnygT3EVJw66CiS9ECLwXwZBmV5XOrs4FQHB3Jyhja15D+5mQkbCpok03A2FWYNnL35lrH6akiD
MNvbCu9Fp76p8tbBIxjXzcNQsBervi8jkSL+5xkdsMjrd2LHbjpzPhn4z1VKiazZpsur1Mz3PFLJ
Nf7spe8MRwDj6K0bo+PuwZiSRIKluRz9XTNLiCkfVoU73X4wQ+sQDW+TLJ/h1OymcNzbM52tHMtj
Hj6j6NyLCrFGCfyjjqAXgPqcxIlJGh9itx/FwKZI7jp0sCmqbPraQEzfpxEtGIst926OYV6eBixK
qvzS68sI+T72fATuDV7da6CFIHhwvwBwGcMPWpl8ntg3HTPzm1g+vOXR8N+E02+7Ru44jtn7vNsL
VmQd3/ph9Ig/Dyfy0cZAg/f6YGKontzPZrxA1KSCqMadwba7t7urkJ4/g2dSRrso2aIbCfwC7fSS
HrBp3EwghWJVb6122qeS4yACnjKQlej0u6ZiHTNV19IsNiAphEXjm427iDXwaADXo+mM6rcCl6GB
GXyMIdhcjkN0EUftgSHBtuXwGOb4skJwhIBWUl8lX7HPcTBDxHDHQHWnyUNX0ryarJ8sYkEAfW6y
BE8r5o1Ry8PEGBOwxw5zPk5e1AX8VRiZ4TQdDOLEJmwx2E3PTj5cusyMipA9cIFyz7upiJiWLqyf
kdzt7EI7z8PwpVqwXZCmAfu4j/gduBPWV9T2q+gZiuB6y4sv6Sz4mLhSJZT+DxCpu6qZ2UATwLIG
NFeSPmgJBhAqS4TgLgRlqsgUovVR8XIs0LrjkOS319tFAAHqgCDKjzyNj0U+gsoqUMsUwKOieV9P
YsOkKCD4epu5t07DGzfPg0AGNN3kYfCHJ+H/sDJZ5+b/+YCxTeB8DA/XJKkfHzDoyyyU+AzErOx7
PNLH5k/pyHfJLhrf/WLdahS8voHDpPHOqk5Os5vvxEBgwzKhGxgR9YZQj6r9gBh+oN/TCr8r6RxU
Mb7B7k28F9M9BeTiBR1nLFpufkZAwCWqWc2EdZT7kSO2Sf2NNVyW0f1Sk3FgbFfe8syUQI3ILOQr
GBsLV4ZnPvtGuWM7TCxMhNmTe5xOcDk76muUxMB6jEuHMNu8DLIW6tqb9NnQUWXRxI5Ukl5QeO1q
rWfQddNG9zn4Dns6/PWHKtYdwe/SVk6F9an9hw91nZb+Yd3VuzPWpHXKuGRPZpfeqjIJ1inAwhYP
yMqMO6owPzsQXL0D4ee7uc7/5ntdJbr/8SsoJp6e7SqkZj8PZIsBZDD+ZuLZBRBgh4o/2qYTOLzb
LGKs975IRoY487FlA1Ojucdk5ZwK43PtniaABqBueC5Zz2Z85q43ZvBTl9o7ZH4AwGpjOsfKpB3o
/2ZP+NMYef3g2PswiECQyEbn5wWe4IqJhZ8Re+S/9x3TDdPZLi6+uOVvPp91E/jTN7QumLABoH9U
JKX99A3pHpvBSEfDXWYRIIWpVxNKdsB8p+u/ey33P97WGo9pMrRmQaVsOs0fX23lvhpWiGavNs5e
4dy7oTjF7Xhkj3McHIhkVNCFj2E5kZ/HCieFLQ/CBj60s3NAVCPKE3fTFUuxSefkyWtJF0lBzCRE
zmdMx8im0ZzzqCU4O/NjVpQPiQY3K58jbl7muF8J093x/N/6WX2Csbc116d5v3Zy12P7IRSrH3u+
xUfWeiMQyDWSSJl3NZ2KhEWnZ1LPxMYVNgFX32cbGKzENsONabhE6kDHGvCXmou/ZbL/ihrvVJrT
eSLeRQkeJeO0c5vsaOnnjClSH9Wnik2wERlHDWR4+Z4btzolcYK+lWU9VwW+6ynohmsGWyzS2Xah
CYQOF3MgenWz7cJHMzvFXoWI+egCxJUzT/Vqz0B5I3DUNnwM7pdBN/uxejHs5/UYdhs4X/NLpBA7
1jMWyOXowxYY1EPl4m2O2RCbV+NEhM78VZjnlDwXB/VdZDzOCSPb7Ovs5Re40Z3Evph7RA/+d098
dfkI4DcZNWbl4q1PIbu5N66A7nADGbo3cb/dD5wcDsiR2njR6RCY9S8nQF6+dCQU1R4NucBURg5z
a50xq+Ks3RqroKc0GML2cIXmwyJnYpaIpeFuVRRtnUfY4hS0JUq1FQztjHTt51qB3aBH6uiT60We
uiV/9DKcgBqlRBbbgRpAj7nqiBmM7QMjeQgRvHm0SRCTNL0Lu0306DX3Pclsi9iVQm79+Bg1B6zN
2yQUB3f+SFAUJhQ8CKlIoOB5z9nXrzqlc6Z9jL7RTlGb8XJF5DBBVmj6MXs3z6m7IHhnXnwo5KGN
kImUEA2dZ3gSO/gUR9e57XrFo9w9rkeqZDGJrAHQFk/uojmaRrHN4CD5zrWNlrAP76Z0F2ZQ+pPu
wKW3N9N9bn32BANPmx/r9VFO6qBtbzvYl4NH8ThDzUr8k50z3fSI7SE4J1pixuB4p9v7xbIfMvk0
2MOVROaKvOBCVIdQP3lRgdOVkA2UTAjfGOoHQK43eXiPgfjgGSQMY3bt7+r+AxQS1RdAfRNMtQk4
kJIANMro7kevvWgJ3DKoYq38ew/7kNn9DnbzfaGgMlfjSYCHs6rvpXl0OphYwyaRwci9FUIKHxUQ
v9Rj//V5hasCJQ0yH8pTaZ0QyVD+jd439Lhbb/Uc+4BJOSLFc+3d9DahicsRgjOjYQ7x3OegNh7t
+KWfHlEhnQyPb2eMHlImH6u8TBQdu4Kb0CQ5rGowFn7AvDy06vO4msl8IrDHEaafflhLypElQe8X
u5w8NhUN+6j6KNqXKq2OFrXmnN6w0dx3/Rczjp6QSwZLa26dWu+o72R7NMKr1t9p73lA3LiQQR7r
75gvDrPN3iZ2USxuPQ9DXrFf2bWotjalTW+RO+AgXC7V24zBu8Q0Luf7hXLU619c60rzmG2Hl5CW
X8Vcl8Ak0RzvlGMxVICQY30uzYuWzn9VhTD7oOcvMC2FBllvFvlNacQ8ROFBfq7J0tLkRM1l+uxj
mBxRMnsxHjqKj15kN66rdw4LCIltrM6JDii6HXIaaCsqyKMsMMDAThmq67C9qYW31c50THzQYs5J
sgeb2Guhlgza5hV12Z5twIlvC2/ic588ieJ7Qa1kMH2ynQx9uTrByAZh8dy65m4pRZA8ZNNXm7an
LrGzkc3Bp4D87gBB8CLKiUxkyWpGzZ3R3teY10OLmpfcAjyCWyc+xsvIBoN1HdsrAOWbRTIzKh44
GloRAdDPHs3xMmq4SrMTwIbaeBMjlEl+FSZ5gTBuU3YPLv0Ke6kdRPStUTaUVS04l49xJBVYcNua
GF+4Won4m6dqhw1hAyZnz4W0j6hqNRi+nnMopbNlj8KgCREkorIZ1loReHg5sUdfJN5XQQoDj7w+
FJeUXgcN2SNCuYx+/N1bLgb/iN1mm9oI2q3LsHtKTcgi+NmbQzocB/PLiKw/7c513NCCwTNVN3h6
J4tMujtQf/Fw1OahCi9Ud5bTA2iYOjwi9OQdnN2mwvqMcp3tbVsTA2B8azFq03tR+/g2GzzYhKl1
WaX2JnEOY/26FM/V+jp5dp03yasBW36w61cm41vgB9vkGeg5pkgYEa61b6fHxtVndp6ARfkLQeqa
iYVgw9z2EAdQ0OPBQ+mpt3PlXhv0391YY+5ZkaHlK0hEgKqBMdWXjN7guu8VPSwgU3N6FOWpxOGa
fhncV2FlT6IBBCa+M23azMueuOxgjlBDTVynyz6Kws1i0phEgBZfJzSn6bJHMBzSEEXxSfY4qsId
mQmbngWRykFP2hs80pDGeBJVTHfvMCwHyRJv0e0Ek1ol0tDM+pa11DFjA5cMwSQ4ZCzu0abb1zj4
3UGz+L9oeJja1SHv5HEQT0hD72Ao7SaP4aCTHtJmAADnbyrfeKl51GP13c+0V1H1AHWj7+uNC7ci
C6uzyB5aTmWkiRtvjHYINGnur6XHnKR+CqdvhjFftzI/GYqhIvLjuU2/kxW9qbuKhu1U+DumEnwx
XwyJrMf3dwVLVpuI7w5Kqp+Hm3Ddqqd9YIe0848jy/McfMMEyg7t877ksq6IPWyYr6/v35vpjyK9
EQrgBeuEstaHvkgesSHzNFkPufRiYTXod+MmH0J09MYOCaYBDgeS+hZsQM7nYy6EO3CxJ+yVJz5d
yTu0CbmoF8itoIicCGswR0w2EEkKQCchS6SEzlqYxyhPLjpmj8iOERPHOyDCO1leDgWHLyL3FPiO
OW5n7AS5OV0b3MuoL1m0fa9Z68MdP0ZFGNjuLWDxyiHGhay5OOW9yG2uiNJQRgBGj0vfPuTs4z24
V0u+nCUdvxEm3wbgnsPgbdCSHxrs/AoeYm5619Fapcj2JomnJ1mZQayOYs73rNED6HhbBNpXSpdB
GSqadrB5/fMU5oCKEmIPuVKTzQB7yUmm65V7iBX2qupu8pTyI29209q1TsWbldTXyGxOFhpeQD0d
1GEKif5ryyNzgK3ZD+IEHXzvqZF2FehafbugIm9RaibOcvIpRCMW1ZXeuU7+VbrRnlU9xCTB0OWV
zfjemgDC8D0CiEc6yOmQi21qUX2u6ZJ2vh2MPQ/j7v+yd27LbSNZl36ViblHBZAJJICLuRFJkJSo
syzLvkHItozzGUgcnn4+uGr+tmSHFfVfzkx1R0dFV7sJgkBm7r3X+pZ5Ic1lOzGZxPsQ2OpT4d0P
vb3RyPK98omn2Q431mzu7YIQ2j7eZgbxuFFMTubnDkV0bBRMPyiVEe+O1WMrlqCU/N7Vh6X8QFEg
6g4RhxPY+cIaFrT1c5S7+1JfFovxBDnzfLDxL6ZPkfdUkBJvjBoY3aWcKrJKuvzaGNurUXbHpW/2
iRj3NOEcOz+HhbUtyuTuRz38rzrP/y+KvjCX/9Q4WPPDXwV83+eVfnmTLPbjj/zTmkbz5TkO2ApK
xzUtjKrxn9a0/Eu6DkgpFJJksECn+q/WtE0cmasU7WL+A6mkSz/n/wxOnb9glDqEDPLvtewV/6Y1
zZx1bQ39VENTPuMRJplLUj5jFFZvWkdTl2s1DUwuKkJgHofcDb8OZsXWmy4O6Su5tJNx0zUOXHeL
quGO08gygtKymv7MtyaNpMYYOZLYQxwfYkZotKK7uL1uYxeEfDyU6ksXlTEGCaK/rmor1vPBzMNI
QLDqGoEGRfDuzBa5V0xOkY7B1IvPuxR8yyDk3q79TuxLwkc+RF5vVTssE0Bhx6JBueXoxLtzVZfe
k/BD5a1bcGpMT+k5UnbQIKZPk3qXK4RebkE4kcsaNpWNxiaXmIuzqRgJRpNhRoprB1+1c2RnHQi1
QX6W+Yl1VdXEhG3FwIwy9My+OBexE12MtgsNm58PDGiqqcsi2o14c0q/Mo8NdTjbLo1EMq4ABtET
hlVzsvuwPUnlFadssoC6EU4VU7KKsozOONVRakyg0LpgGrQU1060ur9yI0dCFjZu1gdTW/ZPaRRB
hXWE0tGhwTKgt82STk9isZs7WfJTnjWDyQFknjNNhpm0UeN5fvtURI79ybUi55HwyPFz1vjNdagS
mDDWpDDDOC3WZkBUVVxuGpwHEqVfotn6BerSkNivFRba175XbcDuPhJYRIuPE7sBYre0iOIxTOQk
Bo7Mp2K6IcroIqzFJpw5Hfj2gasoG7VpbKAuKUFevr2dE3AW+fRMVXZrWqeKubb2lo90XdVBVEt/
taRoy5lBCAcMkShcvBbFl8UQH7wwoStL17zGcOrMOJvm4RIC914Vy/U0DA9m6J/jnH7Mu5e0Hm+a
tV+RvNgNBP/IfEqG8lTolXxDVdWvt5hmXhIeLW2YmxHqSBh3T022Kt8wYIwzOL3mFlU8zVyOTpKm
dENkxNovH93zakK/Eg0wOpQIilZAcgvjfZ/Vp8Ur2r2QSJ16v4F+7cM4i3rxAMdH3qt8qb6mZneU
E8+cN07TNnZzBqyEND2E2qVzbVs7PZrufeYkTIeA7TAANTzH3qFAMp4YNCVnyHq/i6y9hP1x43he
fVGuyjoNzf2hQ//WEv83hMN5HOn2ytVUdtDsI90ce4gcgtbB2N7ZKB0AGG4X2//oW8/mfDXTwodw
YQHlGs2PyoKhHs4YNe1d0fJDclwUxPAI+sB4BaVHXnQi+nu4XysIn7MvOmizonfxWdn6lgSWe+mO
hG4qJJfIMeFpGMVEOXyVKyfwIMWYbnTd+QgVcN/aPnOKvgkSjzCC2AwmTBVnRnoBohcUKw7MdA1p
S7egZzbIwg6OzIYdM2/0DTB9+up+MD7E+VcxhBfSJUt9fiKHmUQK9JXYs8zkIgnzANvzxoeIb0Vf
Y2BC4Fx3LupG4rA6/SlG0rD6YN34fvSth2Yqq31s+18MBjY8ahe6mHkjEJI5jSi2RnY7+vawSdrm
wW0I9TDHSZx1BBG6Xn1bUNyGioq3USMLVfmk+v6kYaRi0yFfa0qDoq/FEXTNVq/AEoNhAmlYu7Rz
rvEMMmcbX5xhjisWViFuExDZWyFn4DpRdpPYhL+PZGjo+HIxZbgPnSzf8jgWAebS7GIibeKOdv52
bPQnFwcn7T2izlN1JZfso1DOvtJ4VRmL72kuHx2Y/cUybzQ+EyRo8GmuzSQ596lGqtwgoIKnFxr2
lZknX/zYg722DGf4mR3yp5scaB1ruh809Foy3apgCXlduycMjZ+bYqK3V6T3q2DNnv0tOY23tZtc
m8XJScxTlHn7WucPU+VeYaWzSU+ZXSDmNaNCN9V3whiPttfvrO6GdtpCb+FuXA09TXZe9s9al+xB
3dDe5+5yGbHoG1H0OMv2Toww49pAt3gvoS3WSFHoy5Si308j88WkHqeLaDm55Fq1BqpQK02ul7Q5
Lal5Att6sG3exrEL5uY2BpZeKePkFAtCyKscaLVsT2MMlCmrEIJ2ILRtHblwO7EDp727q1wToOM8
+j4mWt2KIG1ADMoaxFJJOtZmSUGHi/B7N4HH8rJDMrrhRQmZ6rlwFAYEUjHcGje9pgO6GBBeM60x
DxcIJ+hgcUgHaberMhpF3bif0na/9PWpz+29kyBrovzrrzEFn7rwa5ubJwtpgldWQa+LXZax1qeQ
kodik8TkC2XDlzX70CQlBksVsxnqz5VRQQ0inC+LOPpLee1OOGfpLHY3Jj3c0bywQWIrCXW5jg9+
VTCOVtA6nuXSc3rmTFrhHeyuM4h2A5oPdzbH56TuTrZrPy2kcdvL8IS29GKYURdKmuYzWhhEVkHT
M8cB0Ru4RGeM9Loj9TDaufjojRZUa/dkMN5MsvoaYy+LbSWLD0PrfPKWlp6E+gqjHk9E/2Vph2Ds
jOpLS3pG5z5qc+TAYlOwYRDsQs/D9opNK0dUE7bVE3axcduRSw7JHTXscuNbxwKjXGemK3t/a2Bh
7c1u57nFQdJxZvF9TlT7LEKbH7wDyCkuRT8dGhZzy+Kg3yumrrQEoD5BJxj9A7JPIgL8jWMmT63h
8ntlp2hsrFsj5/9+fjTNvgM0i8TuamnpFZqNk+7oZDmtT7POXjkEDm8qM3W95LAjnzocrRftMh3V
6Fwi5f7usK1lwIC3U8MgmTQeZx7hnLGXEmuee9dW+9Gmt8X++Oi73nkET3DxZv+2D2+8yP0IdvbY
+H5QhPBUpi+eRQ/erqaLxiQHxIEjFcX7RibnqR89EJkDGRS6CaVcMKCoYxYQUxCX465NzY++L7+2
4A+StD60bXc19KsCmzep6o8ZGaz0qJxA+sO3CI36xnGSy84bzsc6IycuVqu8DcrEbD04CjUBstX5
KHubor5zTpC5j9JlP8BsuLQHjlvxVcp3I9oRw/Z+sLR5E0EwTKn+E2u3pN9AICk2a8IcVp1YWrDm
Ts+FUsiH+YLzfZ5GQQMorMk+y3TN/Sw/1RGieX++89CzyvmzhJKX0IpXi75NKGFTuPBl9gkwK+c1
RhxTAlOi3Oj4BE0KSmi5Mcm0caxvg4qAJGEA0tYprzjQFhH3JGWno60mvI3bIS9PylV9tLPW7oox
3fgDxFCs5DKDkOop9uXqUaFZS5NPS/0xTjuiatukuE7oqboxaQXKDlZ5fAaAMF8TPfELXjEOc+mW
24iUG6nOPbj9Z1Sn0SERzTFF8jxrvuh8gQzlqW2c+1GY4UenZj+O0wOnEpQXFidSa5MrMrag/0cU
BHY3U1HqoI6+AQDfLjOzPU6PJp7IdXOd5BxgnsRiUQFohTqoFI8nYrrZXD7AUtmh/bMDr70dOXff
JumsSAxfWyA17SB4HoB/SFXLxKNuXgw72s/VtTYvCrJH/LBciXDIr+wgr794E1EI5Ayg7qh2s+9t
w87h8QLOp3ayfAkdfcyK665mRtBXF0T0Rk8aH1SnIUbP2OIBARczjaDWELvetu9zn8NWHx1V3+2t
fBxebMdj3enrLaq8XeWkJFouVPkR8VIAy2EeUs9AhE0gKuZPsrE4A5c3oOLOykb0jwlMhqPDHNZH
MthyCeTXmPa2RLd+5vbyHq8zJ6dtmTWQYGk+TQa+F66vSp1nt9s70LJR65TTvPFH91uHr302zAeH
7q6/1JQcTdyzixOXJdwegzbe5rPF7b4wbN1MQn7rBz3egoFjV17VCzaYFDqi7guZ4p+b9hyLBbQ7
k17VRerFlwhHD8k8OLflNKAnJX5NvBSgsrvK2E4t/cmQo1DpU0KYkPMG3qAQbRFI3Y1rglxv0916
3hHYFlYryhCLYGxojk38UA5QsunLmE+HPJWXJIPt3drfd7mz1+1LZJY7J6EFFH7FLXzd4wAgp3eT
5jgXBuQrVXkRuXmgsJmnMVIdfde5h6K441qBiaNkBdz8SO4om4t7K+iUicHaVADdUiaLg+ce7Aic
rP5OKAmBGfND26lLHZknj8Xyyi6GPfbW7TC2Nxb0v7RIER5IOq8MWbedZdzOKn62BgNm+yi3Tmtl
4kxquIstAxxkkEhDQuNeLogiXefkTs7nadbFIUrdw9TU4TEDu76Vi3HtuwNHHxzZVvqUu3e5pzGt
mBsrg6JJrDJS3Lx9BlhClIhH8jaW7Iz4hPYmRCe/04sL8zzHe3Ve5u3Wi8pLSXpAFQ/MdtRMJd5+
XyKLVGVcNXJbODO9psy8Cjn+lN12TDjX5xB6m/QyWowN/Jld09gdAiYKzUS41lk6jJ9jj/VcMJZb
OCoWlMVw4ICusAzIHD6KUKs2gOOPLB8Eb3pB/TG3lr8dLcLL4kSf51iYGPP6xHXyDvYJEwln6A6+
wySpdfL7Yk7DBvgqLzCYKxv4/Dq8wm1hrfuG6c/f3AxKd0XqwTlQgv5CuIPc5Kg+XwzfI2rLMk7w
iL42xBdAo3D4+ae9P9JBU148b5smukglfUbwH3jSa7JOF68hGBH5ErPqcq8xhitskcMkL5zFPNoM
a7POuxzs9mM5k0NMN3T2aKYtDZohOIQb4XfPRaTRMAsDQHyDtmzJNzTCnapsd5D+sxvI5+qMhOUJ
/RFxBznwmZIRy+yd+pCusYuyS3BOtUmOOyb1bd3th7hWOzgV+OiOah6+L8lx/e2GYCF2BD45Ey5e
pDadF3hJxK7HPorlDbTW7lPSNMxekiHsv4fCJpmCwR3Cb6QiROggX/QKkLTL4EF8qU10cdNgcPpa
/HW8yMSc8zRe9+uhKqilcqYgfP8SHBmDrcq/Mofeb1ksrOlyEN6QwEb2/acwtDBpRM4UQo6uiOPd
9AQOXutiqo1thVHlRBYYu0/P28pU1LJqA8/a7N74vkddIOqIGyqawn8aFyqLfds7ht60sHpDvuqy
BqfVZrue/IaKcCIlYPgD6xc3JR00Lgc1gsnXzIZv/75/+X+nchbF6x87lD/4gm1SvjZ3rH/onx6l
+MuxPMzcNr1AelBrJ/KfHqX4C7O2Y/IXRnwS3ukO/sfc4WM6xXMq1jbk6j39rx6lJDB2bSuioP2H
iPYvzB32W5UPel6fxoiF6MZ2pftWPdunTikU00HeNt6QUk3JHpo/ksqyAxM+d/5eECdKsry+NjSg
3yY52mlfB6bIHvIUv0c53nPUomwnT+LUVs6jLJgayYLoKsODjRn7DcwXLdujysl4ye3V1tfoKoiz
lJOaEb7kCHbP8IKlqCeZgcHf/u7WnAy1XxwAeH8k65Q6fvI4KA7WvVbmwQCKhVoE3Y0G0cdMlZPl
cCybz0MVjfigFA0EO3wotPhbfPX/2/TvOZzEHx1O9/o5//Lcsma8lLh8/gYCrn/k71dAYlWyLFt4
6LR51r215//PK2D+hXwcjb8wnTf+Js/8C7iZDfzA8X806v+Tcezaf0H1Q7kH6oDuOn/w37Tp+f/5
qUevfBAGZG9hbvKJOFyv8LXyzGBZX7LOtHbYBsdrCwDLcuYayN3PqqnwvZPFTugFQxdhJKkSM+9P
hi4s9+NPqwZl4Jof+z/KAaJ0Uvbd//qf1ipT/8+o4O/LAFTooq9nkuG5qwr1J0FkSV3TgZDjMhho
Em0xTbYPg93HsaSTMfycLAtozNSt8yc4y1hIh9ZP5l2qmIIfhroJkaOZLhqIiFsHUz3qzlXWQiAy
54b5XuraZXTzzjWzqL26ZtYmR1qWhf7f5XeUb6T3pAVCQlCVJNAC+ZYJ4mGfhG5/VTGnvNBA3XY9
XPK7ru8puYdUHRlxkh3bMHeLNFTClhOMS7BH6LVn71zaa3EnHBkujWszSa82zb9NCz/fTqYs3GzD
kjtntIoLd1b4peYo3U2x1EHXL6DrE3ksO9FtF8OyUHs47Ta3SAF650peL7D/XAhqxFVLCXnlBxbg
p981o2rhqPOD8OMbGdViWL7MrZHfOI0xkiri4coMlwXM1DKHmz/fhbfP1I+bAMECQtzKRfBWEe5P
n92GyWIRT83vg2PahHY9RTbnndQMMu2hCvJqWptnVTMM2z9/sPWb268YzCEdcnmvvLfaWtqGIdy0
WmL2Q+1fGJMP1pXS/NB56epAGosWvzMBkS1al7txmDn/D1Nx62YhWT7vXMz6Bv/8akmIECu5kx6+
jfNEvXlM1eK1eABMsRO10ZtB4hopYDFLEplcmZUrtlFfVul5m4qZIBY15c+1tSDsU3UTPb9zLb/+
JIrOv+CdkWz5CHpe/yQjMY9LmCHq8hp7pnmgScmC9BJekv0QYfpjk/yU2HSxI1SuV4kdzh+0kTQP
2jGDXJUmUxuUpJ9aezJOU4qGkLIpPkA+Dz/++Up/fW5/rIvMVh1TwkB+syz2CeEeCaQXRGox1Hx2
ZVo5aqIZ2kaXAmTllU1E4v0819Hhz5/868PD8cYEoMF9shW41TePbYVLU8PyTAJvMc0AIBHCbJyD
DHFGozY/JUUnPpIBtHzPSEY9TJUXE+89JUHmuf07amuxftarZ4crIMmVn8rxOPH/uNafXiFCxFNz
miNch0nC4CprJsWrWrGsnXqZL3cluNMZH+MYXi+zDZTG102HQCZBlbPt0VredjndvYuSzB79ESXn
tiojtDC47tAjL/BOdCDN2ToZ0JnnXSWKqd93ZQWJ0naJPAfRPjEpfucO//JG0A5mj+HtBDUlrR9q
7J++VZpL5SRWpgPb6fuDHsbhQMpfDr18TLa6qWQgMzmDaxfp10lrAg4ZRr+3Rr+WfLMychEuLCr+
xc7E37x+FViSo0RV0xAIVUOc7vqG1GJ0oUQw9RAyCpruf/7av/kx2VylizVQMvz3vDefKId2qq3Z
H4IJ3cgnU1YVQ7HcfhBmDiyggfy/qUExnJqlwnpbO+b57Cy0u0Tv3sIK+daJKX/UC53UGZfzY11h
/nTRzsbWzOgrLrri4NAW06v4DrdlYlCVKWqur3/+HtbbI4tcDwkEf3KqYiER5rov//TzMRq26faG
Oug7Koxta5v9ThFZ/WQbEfFhlgZn7wMKTIyoPtQwBLZdUbn3Y1ffznZbB34cDYjChLqz2fZoGDnj
imkldyWTCI1YQd/ZD1YH+5vXCAM5a9669inliHW/+OmKB7/PjLlvxwB1+oqhyUkEJqmUIXM+g3SJ
SYXkhUHdKQoANCPRkBWNj2qFwEQNmIYlnfEFhOi1K0/116KSw7ZnQm7AaFzmj0s10ahAinCdTv0H
lwCRo27DS0OmKUpmly3WNLS+mujiv3MG+vUhXl8jiyWCfVbwg7z+YqL3Gi8tcbWFgzmfuswYdlrq
6pqT3Aw1wk7feYZ//TyMKpzjbNOXysK+8vrz8OHD0AhJgxHTVD7J3vjGoSPptk07fjGjpM/e2Tx/
83m2t5aI7AMUo/abz2trXfRONsDI6xwbobeTvRjL5F4AJEaTOjbOOwvuWii/eVLWOb3jgBkA4A2v
/fUXdLO09CKTKKeaYnIzSDdC/lAV92OSNahkNTLPmH2nGaDd4mGDXzwMJdMb5CHWzeD20QMzDXPT
95N6Z1/69a3jyiiVV7Or9HixXl/ZiEbDIDdtCvxcZmvQufUYhSjf/VwNV1NPvB3TD+ulZxh4JkXZ
7f781v/u4z2sMVQ9ns27/2bxqpoCQCcRAMFCuMkHk1iaz3hs96ACmOH2XS+R0vXfmOXU53FquO98
eeu1lGldrXkGYBWsKAqU4G8fPM8jYhMx1khSEmcWlOS+89BCiNrkzbwMaFu7B8yf7k0fuceEwdqx
NV19LWfHyzapJ+lSDnVonKkUvwVCkejDv7w7WH8VOSbStjjo8tfrH4dA12QsTMyEiqPAoYW9fl1F
FZMj0TRPoyO/eqia7mLeqqDMO/P+z5/+65EFwRj/Yk81TRAeb8+7SQfEVPqMnVLajcadUQ3VhxHH
03iVdrxVQFto9m0iZAP9rss6gl6SqGoPloX2Cntn1//roz8XRJyFb7HTYcN+W9VG4TKYdGBt1omR
ebvujYJUnKq/nIgtR67UnwajtI9/vg2/PKJ8KO8IB36aU6sy7/WPAE44hLVMPkUWdUyrU19b33vH
WfZzodw95priq+uX1gGQFf9dZYj6vYPNuhy9Oq7BPZHSw3TuYlnjBry+gikelYi1UgCeJIgKsP2E
OGYJMZrHWZjNeQuWqzgCNW2Qk/I/OcWGrsYbCY2/25ZpU64Pb1hU77y7a+/jl+tSnOOpidafxXlz
mk7ULHoy55CtZA12lyVvtLNhilGOjL9BGyIed0BxzNwYcGmVKmCS6a5DJJz06jiVJgDrXgtvPvhM
wf2gJIQ8ZnZimO62XmLnHqoS3k4DwFC470bBnIoI5ml87/7+sgogtmSSTyVLcxKQ5Jv721ZFbtVW
Tz8kQ0V4WLslqKzShpZDrONZnoVlZIORkqt7KvRxk1RV6RLumdlOtpvnfu73YxJ111bJnwQy4sp6
K+eZefS/fRRp3ErwA6xa9F9XaMHPBw63Un2eMK0NDJo/2yyfnWM/mB9hyPiXIpnzg9dYWMPraj8r
kQR//vBfNk0OOBzQCAlw6Hopub4nP512bCI2QyKl3YBxioEHKtI3KiYLKCOW/IzhQnP158/7cXx6
/dgjW4WqQDsZbT6JNK8/kAZDp6wYyF/slsOX2pDTPqfm3RJfap5CadjVLrSd8cCeCuMt8s1dNmXV
UeQsRK7RF1fV4mZbB+rehSxWt8GcNMaO3PXV9Ll4T7FbQ+mYO85XMPHfOWK88QKztQBuXHGipuCc
4fAlXl99zNzMIIfaDEqe8CvZ+v6DVUpkkJEVPRYTNW8+GXFBSuvcn/w1GtwC9batpxrPpwvFP2hU
FpXbP99Ua32WX9/UNfWHv1za8wAm1l/5p1+xpWVS1QuqHfj/OXM/9j2iMJgFfUiUHVYfJzs2qyN6
ijre2GSwVzukM+rUL9I97x3G5WeGYRDRjp+/vfTB9JDEVpCVeDE2vkbh14JIPtVkcvx3LtznsG2x
TzMiUG8unCdBlEoTp2N5E+Lhxi/Q+2SD8m9KV4Wfyr5BChRaeUn7UA6eRSSONX4eOhwd61aNwoOh
koXZrGOchYE1cg9DOFWctRGKgnMmKeI2dm3DfO/Cf1292a2E4o6zuBCi9Gb/GOveBSpoLUHSmPhC
Imn1z06GCiWX0W1pTX1QRJ7x2W6JV4hE3D0Qj0mQqjmVV2nPi/3OA/Cby1lLUw+nOhQubuXrB6CX
mqqDM3+g3HEOSFFi2Cmm5LxSTncZdorhZBe75x5GmvMKjeFVbi3FJX9zdEl9/DvBC1pr9EJ87a8N
4l+XXsmKq1b7N3fIebujz3mVIuaeOOEk1T6HRp1tzKIe71CHhWsbQlzIKGuDvm+Q/ql2+DBlE/Zw
u9O7BQr9BnnwcgOaB41mp/N3ju2/WYGogKCaej6gVRahNyvQKrV2W7NZgjbUhn1Z0b4mDzgkMN5A
74ChhrRp96MxG/3eQXhoBp4xy+lzQlJAwiy+MBgITW5FzjnqVuQRjqrVFlQ5scpGtsTF+SLw5Wxr
Fz/StnHCuAryJeGYmVC1vHerf/PD+w7gZeoQlPvc8Nc/vFejY0wRFwUIBxnpx6KlDIVBOKUR8cwt
xNVLKThHjDp6MLgnN7JN1UEyWN6jbnbeWR/Fb355lnSLQ5yzwibettkVv148UBkEMTrsY2qW5VXZ
82tsLcfEJ9dLa9fPhCeWOCF2IVEDdJQ688YrpjKIG20e+n5sgMGwVlCZQI/aVbFscc0jI9gsyYrX
yOVgPLiOXjW2cfq5ETi2orT/klRT+ikvXPX4zrslf1lcKWEF38ZyeL2st+VEm2azkbXKDwQv2HVs
ZfJSETsTAFnJnrULvyTKGhyRZjIz2Aj9lyQav/BD1Dhk5/iuN5GO/DcuiQILqB7TIPrWbyrPFCyw
yJi3oJgZ2lOruhrjIXAf2spkQCMO36s8H558dqUr1oUZPeBqK2sttVv4KtcYbO13rumXtgkda89j
aEx1Q4fs7Qqkcc5N5ppXhtpAfZyxuW0ZFFWXnOn1LjYq44PdoZz88434zfNGy5dnjbkYkwOOFK8f
f1zfJDd41A5xE9l7Gp/i0JdYp9KumPYEtxcXPhfxlJBteVF3pvqOses5djT2M1U61T7z+vbSyH0E
IEKWF47o1JXhAwLIFguRWIl2d18V2oLdb+THpazDhwoO3AMbzakzltZ95y5aP5oGP2/loJc5uLKv
MFljzv62657lLfkwSpu7Dk6Sj2RnUUhJGRs8pL6Yp62ha0wAOBm9aMsijKpZDsI/TkXfEc44U3IS
5U3YEB4+OdaPJXCVaCtIal52U6dNcTWbEmOlaWqggcThTTvNOGK/lHPbbTRpLhHSEPXgZPGMOdaC
NeKV2WM1oeePhlhvGkCu5dZorL7GLZ5zek9lg3wp5DWB8sT5eODsZo832WBhjZ1jl6QkFdvTZwdY
CwbNLLHoamZhfi67Lhp3utIAZFSBJhmxJQmCtjUZPloahwj3Rtk5SFPbHK9cka8mGsINbrl1idyk
aZu9tAMxp4GRTdi0c+x4+gJEQx0eBCL2dluIvoPl6BpDduSEkN3SyGm/J0LAZZ/5cttinBHiMR4Y
YRZZOT6GqmuucL+nyK7qrpKbinDraTOM/ipUdJ3G2uDvRGQPp8K4QI/TIJSxCfghyRyUymKMaMkr
CNHYoYeKzb6YEbCFAL7aQ+c0+tjlAPsC6REXTMyza+9M3ErXfofC79yqmLHtsiWPFUmBHibluCnM
cD/2RHDvZdbld9w8lsM2W29UmGEu5m1cI7Eq5X4rGiT271Unb5CajFPWcam5hj0wp8Q39matqRvV
ljFL+q6wEus8NbMyMNyW9wWBBcmvpLjBn8xr2FnZdG5XMjtSP1rvlOu/9Nr4ALE229bBN2Wz/ea8
ZRIhi0AYD+2c1v0xz8LovEwdc5d7yVU0jCWkWHVPJkhCNzVqL4qpdeBh+MaeoQhYgn5W9IGS7uXP
68/b6unvq+KM4ynFbMJ8Uz3VDat/s0Q4e+difMmzCT7b4LY3eojyJ4fMmODPn/fL2YUVjkqNDRb/
BViit9EbdabjUrXa3UGf9E8E9mXnrRnnnzytoaI5De9GZJdXy1BEx24pkvLMjPVaZllAUVRmkV2m
03h5VMAP71DtpPdOUXfjpnbVpVkMrBHgBSBlaox/ttlZ5nvrG1qdN9upzcEQGAFnDcFWwZ75eslG
x+7UYiBJr7aGRe0q2229NWqaaE/85EBDoN3F5yEOiW5v5nK5b3j+IsK5FtMPRscCaRN5OB6yEZnx
1tIUteQOJtUndNkjaGFMA31cYiS2ys58jrKMc7cusQvA/WjLapuYdf/YlvaFEa65nqE7OvF503VE
KyVZFU+3cbFKAUHeKWLBgQw8xWoZWfj6ri73NO/AWEW1maQHgv36bleRPpfv9KCr5Rh5edlDbwvn
Fkmp55yv9bW/FWZrOTug7RW65EUXX+o6TeqAOJhs2YVUEl/coSnzAyw0vGLKbzk4wtrGeKcSa7HP
0yVEQGR57XxaMlpjWIv5vWjatd9YIPL+gSZM+yVuS9gxsFLgjrH1WcU5jCFoEJNmrLf1Culc5Z5E
Y+6ZCaKMVC/js23OhQjsKQXdX9H3G/eDWgdMKF3K6MhYLJo2irGtvctR03QbLIPwnGphAtfl/jv1
mc4TbzxYdZKX527u2/Nl2haDhAy71PvRHEPc7Szts1kv670Wd2HlcyCaO0kuH25s+ysLkHfjOP4A
3D8FNSsnoumYN6aY6cxCHuiLNfe27EvjEFYLtYRMHRgN0DK669Eo1ngvJyOXbvBNGzJXZopPXmL4
N8Be8X/FVpVhX8sWJI4hIP+HEmfKuEPNnd8YVQ8gAbgq6Oly7OGSSr5jNaqyO+RTClImBF7W7kit
VNOuI+NKBPxT0pmcmMbw2YCOMb93QcVfcc534/PJWzWjVhuV98iom2K3TGTQPSC0Hbob161KvUd+
O8IIq2LjW5ZSux4jhz1zB5jQVjjjIRwYUe/rwG/KEs9VIVrMoEafT7irbLpkqGvbC1Ks5gpcgI13
zRZZjECi6vwEAqTyx+YGoTLcV5nM5Qc/pbt0mjxuwtZF9Q1DxUyB3FLow/huMVXt6zQd9YmsP4t/
mGVDS1ePnLIAsLhHjvRS53cl26wmFyWZt06hs/KmswiLA4k/GDnBYpYo8QPx6IpxcKPL0rYFnpll
Su6QGSWQ8gcvnE6ik0t9byy1QlvHu0mQe+uiphbLOBv7qXSwE9ne4DIew8GWnhbyw7F8aa/gW8t6
yonrzfJ4bymtCVgHTPSS4VCCXzaasX1e1OjtyDvSXnPwyR0kyowYFYkIt7GQo9LptJH51dmwGWnI
Ltc8ejhYitEGRmfHeRtE8OfdQHmg8azO8uoDcX4NizpVC0Xe6H8ehd0R22DBsyJ9uD3xQyJw5o5N
xyEzkCWHXuLftyVj5BsWFD3jKUBDu9XLOooZmYI+5KNo2b08QrejaIB+rC32zcvaIkoKayZHWTTR
bYgXE6ZHtpkjG8EhITFgxHJYvmTZ27N/T5aZbZ2Xxezc94QJf3PaoWJ5q3QBtEt6sgvEmBcxlEub
KRsJibI7I6m0/WSLOnc2OO3IBtRdbQH6t3JMQGynKNp7QN3j0RTpMOzGsU0es3HwXkZg9Y921pbN
xjEcorfI5oycCwx/hX02FKPn7KK5LDkyD7orN3aCq+d/U3Yeu3IrWZT9IgJBG+Q0mT6vl9eEkGXQ
B20E+fW9sgaNfqrCE3pQQEF40s3LJIPH7L32zpdN+T3rhJnwfHTjR6LV8uGEeIMYrMo6Gyil3Akg
0IHeVQe3zuHqKe4YYN1Bq6dXqfhFj4hdqBitRyjZoZQWI1JS1T9Kct+aw5Rgy0DqEG7Bq5j0dDVB
RsVXB5tr2Lbd1f4qKNVXp6lQ8XhzwTnRheiddyzWh+nQg785D2MOYiyvZx51Jtkm2efLBOIjrOPp
VfTz9GEbB/id41JN5WNCsgMwCOYF3ofEH4PfXN2wvTU0WAiYKZI+OmsASAmt0/ZgzDj+8v1hZNy8
LXF98OU0QWhyNgT5WwGN5y0PEwcwRxga72Qtjz4wzDFfAP3bHEebhkmCkbj1L5hR7cUpy3q+VHPf
vRuZA2A5iSZCOSyuqpmbEsvgsXZcVO45CXbVvpcTRVos4H/sepB7h5BZGvaFRSGuZoY0yV0zxJYw
2bAL91Xl9FiDJoGfLsvnWOwD0qXXvRrz4OoPXtNeSaTmDkgaUiuB1+nptHpNQDyLFt77SnZj8S5z
iHu5zEQDwIUF7jydW2pTKrZpfq9Jqbyxfs5f14pnlBjd0n2pQBt9XibZ2VMlBAbutRvtO+mPsFDG
BhfiM2EZBuvWJoGIVWPAEUsUfYQXvJ8sLPMez+R+qgZF7Vd2A5KoXqDMKN0pu+LrbQzv6ML7pOY5
Q1FO2Jp/4z4YMyw99fRmFpltaSQl8QKo8OqBQ9/iUnKtr+NXdge2O4K6SX6pMr6bur2eESXzYT3i
biQFLy2Vy7+Cv0df7BLa27YsZt7H99NrN2w5b8GJigB34IqxnlDBguFbMjP7Xg2Sun1l+jU/llWc
Ycvkj/xzvQREJCRDCUzHa3tcVEbVH1ft1+XNMPdeL0Msa5xeXmNAArKZvhZTTa1DIlQbXrJoQ/3h
3N2Wydxi5EBCL54qxIXIlxufxMiCEuu2yo5WbSnlrADab4TfDU3k3nC3QseFgGDtg9Yxu9mtxkKp
iaRkQGYZMF+zyvIibNmEUBUUDLz8cYvekB1NSwrEVSTvm1oZ8dSwNlO3OZ+j72jXEmhBxMUCeiLn
lSDaPh8aTLj99E1NAR63cPb5aXT5GyblRurDsiQk5MbdNsK528w4pb4PeX+3kPD8hmtsmyAkOfbn
bKX4Jt36Nedp4XP1s4v5zNkYMM1+vcAp7qp5Jzrhv2br5mFgZMqNpI8NlPvolALjcgSP+dFrHebl
MrGLw89IoC6SFduAKwo6HDpFXMt90y/koWZrHF8ncmKdc9nWXBvhNvmHgunrjvlmNZ9NMKr8EdAF
kgOPqVaTurpLIJlOqFouzGTspSPCcnrbbKudndz64JdslXWP1HyOeN2cQXYpz3uUHRtfTa9BwiLq
QA4vdyolBdVRuynK4XHMyruJY8s7vGNTcuW9SooqMtWm3VuUsMu5Fa1cjpwa0XgYoHusqUwSqAkS
u3R8xlIZ53Cs/OC1730D5spUxHWHpp/TnoMcmAHAKrBJOtD7LNRxcJFthv8WErPDQjAmdHge4m36
xuBTPHbR6DiEwHSi3uUxCIuXvInm7CR0BJO4cu946jF0G7LJdNHSVisnIVXGsdsprouJAcQIRvCU
6SBqDg5r0fLCLxhlb91cehcEaNn2CIfBqGdcx+GArM91xKlaPfc3QyffXK2uhZMGAhfKUgeNd5CT
ZUHZQJb/GBRikue2cKOGZ7Twv8FzlXM6OmgI9pOtN/A5DrAMwnWCvD8HYzVgKexd2e152Dus3Eme
NoQq+WsD30wRSfUtdxv5oU7iFj9+NMN78oK6914SMgszvpd8zHFDW/mFQMo8ftG6LYejzirOoViX
ivCdHmvoZ8GqLD+HplXP09x4/Y0TnDkMrk77ZOImqa6+IbeBFM66wHBne7j8FY6vEHjgNpuHMuBB
fcBxPVIL6wDAftGQ0H7w2DS8qB5kCC6bIcYQR8g3e21iKs2DSghQvfWFgjR2j63EeDjOEQXGWDh7
Itc5Uwvfb9645VG0FEhi0VwFtaQJK/qgO7rdWt9cj0Zzv4RrBMZSarIq3YwmgncwmZC5IaKJ6Ysf
f5tUBwQsW0X3s8ywdFE0NvqStS5eC1wZUXAWogrfer/3urMKEIwdaFgy8CutIhKD9Uq+gWey/h0L
Y/gkVkYVtKum3L6LonLoQwqVX9GbJlNqdckldPo7cruZ4wk0qr/0eI1bx8FF1sUH465QDCq45r/y
ADwkTD/H+E+lE/nnzNua7741dKXW6Bih1NThaiX7qv9lB+q3CwkGc3cK1T2swPZ36I3pukIfHCfL
G/AnmEx3JNbO3TGWQDKCsR+BRFUZWaVNO23ztdruulhSA4f396fBpH2DrTMtTa4/sq/s37nc0QWQ
RyL/CM+1BjprE1uBGY5WbCfiogRYBVomTMvRn05TZ4viMCmUgTiw8t+mGorq1s89wd3S9/3rVEs8
sSLQurg6ZWIMfIb6TtmIUYBEnFzevpa0Vg88z/NLbto4Pk6NaCHajFVx0kUgyhtn7/RqaCWiw1Q2
4c++Na5zR5r54l2yBM2tmPL2zJy7TalP3I4FpC/ktwSv3VNhqbxBcg/2mHelid8nE1q/fbxp9hUj
QCLvwER/7H5HdiXaaBzdbDgVjoYmO8fB9h6EuV4ubJSyhwZ6WZSWnjsEAGV8bzy6bk8/O+RFHQNz
neVCYNgmy2ORcz8QuNuqbzMMhTvBcBiSvfX4O37l8Us3MlbITGIv+FnMTvFxDpoFTFCu7Tvmdupt
6Dvxg7uiqg6KCqndGRCM24VSflJPue7bAmPvUv8EsDiC9pK1v1sjh/pAwupY4X2b0b5m1BZi73nd
hEiaALAuDd3e9U5YHnACVxRw8kFtrRc/ABLi42BiAg9QwPAmNF2yE0kjz+R3dQpl6jOszESnvA7K
hcoD2+7eMrZ7C9B02f22YCIkSLbPIL6CSsqaF6qg6gEYuzM/KOlE54Q6znv0V2LUqZ6bpHgh+3fy
9t3iLPYeymbeelEwMPCDfFxPHa8W+YEtD4ZH4oArjBm5k0z4n23vP+tqhbsIBMBHrwjX5swTk3zx
0YEeiJ1NeAlQtEBg86qQCToJ4oB/MjXkH1Te3+GBdU7eZdtI+Gwr7HVBulSQDusosgPltUv4jBoK
uR9QkHA8scg7Ew6yAfwemAJhS12Cp7HbOpy7wITRXJf+Zo7BmKibWJUg9E7GTjpT6VxRHglzXW2H
sZihQ/FwH0uB+jCFux762Kujt4TU30PtktZ5bLXHqR9KPU63UGRLd9q0Hz1TYw3OIVCuuWUS6sAh
6ICGHlVb36e+qCjBf2NlNzLd8iAWO+R+BeF4QxXPOJoZPcMALte+uui1SupbqBPBmDxpZwbORZa9
DmPmxMd7avJlMHIgqy/Llq9qY75w7Fn4r/uZTUD/rLqk7t4n/ewARKwlCT+MqiWzdvTXvCVj82VI
SInhcEKhvbTsfCH3zqB887xeCGomapFQeYeC+TKUbeZd5Bpg6XXWlldK746qP9vtfmQ6dd+1VB/0
y5e4msMB2Ggzio+wae5pkIbKBwiR1ncAZeUaYuGq7FtZEnl/hKMIeM5rEd7vAdKW73jHRNGZ1bM3
n7mrxIx7hanZzQkLXxCnuMjvijiALI2yrFzTode2fHbtnWXTbJv7o3EZyqe1WIEvkMBXqEMbtrY9
l3CQT7Lq/PKyEehIjzhO9bUMWtKZXPYmYzrA5/9cGBgwqe3syGuwzlEOJIqbNYVBlkB6Zniwn2Pk
L/tC4gfeIlVAWPb5lXd2JAHpYxdCLQIrQczecUAjx6uJtOXpaSKtLUnR1UCq8DqngMCxGCgXsYr7
ixzohp/bWlQfLWmz3/ylgnLq9aWCB1FG8ZLWUkTER4wFtD41GvWZ1RQB335E2hF1xfp+I3eBvQJN
t73S6Mws8Lo5O7S2w6LOoIoYhkQvQE9JdABB32M738ncVQr/dlk+4tTJyF0bpH4QzUDfnvWLDoAm
j/4XDMwALbQywfeEgR8BbmXWwmv0GYocPV3ka6oEHT4Y8Aq8xcp00t6SxAbbq64SVOmyxaZC/MOW
fTaNLMmM7BI4Oa4TLfKLPw7NZ3dVLCRbHtEAUAUQuTSb1hkwct51jxVAxPjjQLYJQo9IDde6rcDo
d1SyAFqXkVFgFOULAG80ojXcBo31xY5d/WuREZk/NojL3/T1XXvSutqyp9CurGDbzvjfl9YKwoJC
F0Rlwj+746ORRgVYjs9TEMWUkY4QOmBOs2A4MTkqQLrEGUWbrY14dDcRr3u+FOpwX5KK1TLrcamO
8+QXWrjZO+SmKUnMgjSHkR5M14vSIdANy8C4pjE0M/XuNkMf29rlNjQbrN5aKsX7jKzUCbf22pud
w2+0pnNXFTTcPeqwHZvvEX5HIZtfCG22S0zU1Hdmg8hY6izGgiYgujv0W+uu7Mb287pVlUfXtBbZ
y6a096UcbKT2EXpGvYfX6lTEjAE6ocHH20Gt5YzQMMUIL1xH429G3Ua+EsgOZyeMjTO8+bycosOA
PKQ9DpvExOoaEkz3zCSS4CrmDbQ+pW5s08SJG/Xot4TCk4g1QKwnKIw7jO/aXMKM9xdE0VijL582
qjdLs/5uJOQlvMYTTNKrVr14nPyueGd8Qlh3Y7zCwfK7ZCUu0fFOgzfEFUDimApzDTH7P3h6sdke
ogNdJF2NesnJmvd2egT6s2OMIR8xDxf9lfV0RDA6eSaGXMhBDk9CriHAgHldaGncvpq+zU4F1WKN
zXDqFErxWgvnaxPB5EJwaXIyHPBFMhHR+hFt6ppcMmSpkDSls4bHZCmB9ZBcRoqbG05LcJ9ZAFph
uLeFpx65tXwWLUD347R1q+Jv2TX6xAxTg17wCWXdV0XT92d+Y2LfQJd44yHDZ7Vc+5r0undlBmn0
OnnuDEShrqLkAv8K5G4ei4wRRDGStVqMy1AdQ2PMuss40TZQsJSovg4XKm2cqj2VRDN7J2ftPPiJ
TtLU3rPulbhQV0KpnTZveDZUTe7ZNJ5EwO4m1OCgFuLxaz+inHmC0GLqqw07/TmoSvkdNTARHqqd
FDSAugdQ5w/5Kzz00KRiECMtw1CVBD1GFVG40NXDdBh4p8PP0Ii3VrLggF407bw+gIboPm0C/v3e
5H7p7cewgwyeRxu/IcdaUO0D5mZfkq2PP8nW3iXyGROofUNDCCDfHVeCcXL7vasa9V10c/41W8px
PceOydDgRE3xkxHffAnM7MrjIDLoGF3SA+NSZFy+wy4EdoGCDwSB4Zth5Ku8GO1E3gz3SagY06AP
h4tXuvJTX4ntZ1UM03AZddgZtB6NKI88zzoCXs2EfO8ukw/2qaqMvHXJffrJYNioR9d6Swc6J1Mx
KNdB/GLIGmSfZV920Vd2t2tGfIQJ4OWV7uweq7Zq4zeNJglynJV2+RV5a7LsgUgk/t41AcLVkjvR
f9l64BkppG3m4BRzYwDsVtaPY7Ww/2M9XH3rEoXcKFxVu4cLLU91YaATqc0fiDlGxXLiYvBjejej
xffCgVHCoBMMCmW2jgMZPHS4T0pGpjtu7KS/LhZnxQtOoeLO71wqeaOUnPcR75zDELQFVD7mbAYz
fZ9l0TlUS/NTe2OoMLfrdvoJ9WlG4GMAgey2IQdMjlyKvn4FXQN3sXOq5FExuHrN2irS7MjQe6QJ
a5BPQd8X6wP8rTk5W2qtPa8o3giGSVvwveGG/Thm7qwPwi/rc1JCWL0W88R63y9yz2e0CzZvX5WD
qH/bcCOOwSDP1McwbKPtVhaJUlvKfDzIECsN5kyAXt3vDbL3n3TT5bpfXc/5zduYfko781iD53VW
8a7duHueNkx+JQ9xos9FQcbAQ0uURsAOlYF9KuuqS9KmboQGBTaN78e25YEFyMsctVAa/lg3keG8
L4sMOPysrCY7CNAxgsfYh0/jFFyAnZstBlcsamloek3vX+HUQUwsRNSSKsxyfh+upe+fykagOxWo
JiWJDqy/YY/ydH02AyhwOk6oWR/Yv3XPqEWmkOy9Yapu86J9AdCFLvJEMHHyjG0sAiCeR56Twl0c
5gN/ANIY1/CPGCsT7LnNBufKJQDD9BxcO91sFUkUjs0y2i6PQ43ZssCfh6LjLVfsnHfMAvyLU5uw
SzGO+hEQaD9/Kiag6sdlHSdzCliJgCvN3BbeWozXjgeMEHBG3LkeL9lilzmtSWwksyGq0LmYuZiR
/gZrFO2ZHTqkAJIoRoQFe+B5T5Qks7nFtX2TDmFR0GkMTfeK29Ftjr6zLfKbdaPxfc/R9xmyz1wc
cBD25F0Vk/+ovLAjdyG228cV0J57RQ+sKlYKYB9QwvpkKfhaqvESz5pMZ7iCJAuGBSxPxgxcK62m
++M0VUuzrz0Qg6emqWNCMtjMpaIe6uQ0oWOmneqKO4tzzOzHsZHdDxhWhn0qS0uZ+hlpygZ98UC2
kEe70sdyKPe+iYPb0muit+6hiwCpcGZTyMlRQZ5R7RzcqFbx2Y1LGP2iE+qBnsdrF9Jx1Ca+YsBC
QpJ1Jfs2uQwdM+kyRwpj3bkk9wGBLWNRz32uYbyuJAsga2alqBAZ3BugR4F2Wxy0cWGJ1Qnh2KrO
yEKz/CevTeMudSq7ulIX09XqQcgCHFpYJMMvWwUNEKYFkO2Vyq1mbIEd/1hxEs/HtlFxeW4W5jdM
1lij7tVmTPuspECn1PF7RieJhBVwWM0OkB1CMTywPmRO2BLN9bvM7wzdnSQ39V09+FkBb3NCvgD1
dju7xcw2fef4zK/TwVkzkuroWUE/rjGDGDeqfXoqqAWHfrZc8caG2XW0WuSHsY/EV3AhdzbZauzy
N+naXTfzD6FXeAeZ3N0foJ/xev7hT8grQc/mzsDqM2ZKIzOV/bSE81U4xYJ/sMt/5iIjmmxz5QgF
K3KPtovotufNv64RQR/KbN6VCM3oXHUDwWrLpD5onlkK+Dz/4oo6PBD/mjQgL+vxw78LUf4UnPOy
wWTHBw89JPEi+kPEUTdrHS1sS44d9k+IQl5xUVImrHUW/1KPNUuUVlrmpizv/iIhkX/qMfHi3pWW
YeCyHeb///GzWVJtcVB123EJvZFMFCRq2RS4ZC3UiQAYxhvLog5n+12ewDyabD9E0RqdGml8/4i5
AYRD4TURiDtNVidK95jRPl02EjlCtgKOHYrs4saLLn8dTWPel9Iz25NblHG5o141FUW8RsBsXaJr
2GdEQP0ayYjuENR6GY6KfPp457H8YcHCkiY8DJlt9FNer+pTEQZ3j3YP/ck6C/LwtZ/MhwJztp+2
2/TTR86UMtBtPyGCnV9YdNwjvUqbI2tZYPLl4yQj4vpWBftNCS41X1JUvFKibP03VWZRvBcTWzg4
vF75bYNPSKwQxbbTfmbojDN8DEKy3FTYVT8biLqvubv64mWGTMUmHDnd8qbyYdlOboDsihM6676G
FqZTOnbG+YpyBXW5yBW5OrEOTMeQtXYYaPtV5h6bpe+/lBFMi78p7v9LN3T/2mGge3dAxN3W+E/d
UMCsl+k7HOGihonJGUskAXaki8flP/hT7e6N3JbvQ0JQRtSDes4aeWzz7RFMMuvmJlieTcFn/vcH
4b8cIfe7ER4REIAAtAga/H9+LMXMxGN0aI+IUPQTLzPxMVHldAK2t73rWN2feu4GgHTJkBMmk/kf
w8jAdkS0S3iFWqqdZ8jY+vdP9acYlw/Fo8E18iRSHNAi//xQk6cBgGPSPzq1zq9D0s33ToG8P9DG
287QdF5CFDd/cyHcn7x/HGl3GL28J6Phho2DPx3GkZwonIC7HUfNULsYRirPKhie0NIjJ8HvzAaN
7vmd09fFtQ+WT/wz7XMdt9s5j6Q4Qo9LXsIKyOo2VNRK/35R/tenA+/BWRthrBd/3kAuYuiKLah7
5IR9NlU7jsRgNP2j9up5+YsQ/r9cllR7QYTMDY8BdwaKj39+A4ols/LnnEPbmYLv89gHOe7bdTxM
iyh+eiu1Wl/APSsCvT62nWAiXmvJdjrbDv+/vzaRA7xkGPeTCAmm4p+fZAKBZQKh7DErDNnMtO6M
m4okSWOg8T///Wf992sh9hBCugKZJubjP49mhpMz6gq1HX2pacwl8lAomT47wQ5jFQdPpT7PMR3/
TDHwl5/9X1pMFPrJ/YojjMS5L/84H0YbE9W8cM/PRaDeTMMCIPaWxt+B9hoPLsms6i83lOf9eb/j
pWei7WG5wvUg/nzM3FkB/dVudpjnsuYbBHAEGnQR3WHyG2p6v5iXCyg/sSD+qwjmnVq3OzHAosWn
JRKXNg6oSFoxd/+RdE/hi3CqakxdZ2NMWVEOcNewCQBrRq24z+qalq8gHmG8IiOrnb+5Sf68hiHB
FOwk4vCOoOGm+UPPOlWWu6hXNPBInb/T7xBS2OJafM/x3976PDRf+rhHZdmsnGmNJCcgrBKmGYBU
NSUhWUKzD3Nw7HPxOM+O/9XKvHz495vsf33Ie+GBX5H/ofX+44ZGH940rLlPRMJL97jWxbx+EB1h
k6mYrDteMb/N9wzp/xsy/fI/PE1/lmtcGm5R+HbouL0YX/s/fyryJTEEEH9Oupv7C5MfTWUWhG/U
aNlhY2H+6EfZch5Wlic7094bRkOk8Jll9N/sfv8xJ/+/52wkfEBWnC932yj2nz8qoNzxik6wfjpl
rkBe16EOvHXj6D2GVb7JBx15TXHb6PmqJ54Ikv5w4JXyQpTiiJdYssXYJbji/T1OxmR5QPDKEgMN
2eDeFu0yulnrkT8Rw8gx7lRj+MR+BQp85MdjfzEex9muy5VQZ2/U2UNSIOAAjTwyNtbWK4bHBpGD
vFYB59y1BJ2aPYQbA7b9aJjv7LbAwEcomMx57Bl8mOI0oBuQXEOP9YD4fvwcgpJZv+Rw2MvnbmgZ
6Npx3W56KZLo5gdD4D95E0KmIixF9JBzq9UpySP48TpnpjFGjht9kHi8s71JmtC8IG1TNmV8iTNi
wAh7+svt8edREPG6FXfDBpZ+SuI/T9m1nlrmjVacMB6IDMZAAheQuSc2s1xIiFZ+j/cv7UMRLxif
lE90WlXHhHhmxVzfhI0Nmp9eDMtfSoE/33qcw54vwTDdURDI5/+oT7B5CuBrObmTNblE05RrjKlE
HDEawan6lwOEF+kfRyLwDbwoAEZobag/5B/vvW4tnWaMpvyEck32dwGY2z1nXV/9bnxHrwcfUwRS
rhJ12OucjOZjMscFcXAMCPPndcGQcqrmPBRf83im37YhYqNX5m/qKWnuzOE8yZfgVqFJcr90cODt
+14VfX3oKZPtQetxEIcwZsexD42g3B9XWEiPWce8HSPLfy54BwTsaRNZvqQzV788SGvy+pRVxvFy
/lpYuR/nIrfreRwJZPogXeTfO9NDzdwFAE3cc1LdU6kdLG37+3r0c+Jm8a+py5ii5K4EZJczlaOw
a6fVOcBpa756Te6ehBtl0bUmJ2pIMWllAuA4viWM9hBNqP398RkJ9xCyPqe2OrERa9R+VOsMqJyu
gHRG31myDyNL+1PE3L1OSaPoflhfkKqIBmmI0SXr/n0yeBhS+t6Zf+uOfEy9Jab+wVuDiU+T+HPz
mTWN1xNQXbjvV1uUWUo55A9kPYb5Jad9akDkhsub3+mI11pG9DvE9cz+9DlZOeI7LPLQyef5fey3
ibkYtof+ni31+Pn+skp2PQpTRcSAcYEVB4pA3iiu/d9u7QlGscW0/iKKJ3jn19UgfxKFiRzdUX0E
2nrOsqrE2U24NlkcbskSgpvlARpzXaXtaGy0kzHe0gNym7pHgJXNx0A2LfvVwTJXZPlDF4P0Zwbi
GxeEFpZVc4+287u+41OEwuc1yhXHvxKX+SmiYd1S4c7tl5ikOm8nQXEyz4p09pUX5NbdyzbllKfO
yvDglUhvzrktV+8j5lkcx942LdfAHYqLXJwtPqDri/FRs67jPJtLHZ9raEfNPlTx+MuWC3vHxs3p
I3toDs4OARx7B4Rrk7n1vIDU0UJnJO+E/pc0YeSN7U3NOr8Z2In9lRm7xJBVSEUYha+K71PZlhqr
sYEB57pF06TV4JLpSGckt5Qzm69BtWGAlHhZCaRjfZm/eAXid+Y6YV3tHaJZx4MDOVqnfjQ27wRS
Z3JYW1vc4qUKsA/0UfhrKz0G/ThTYhJhumx9bvjr5b7jWI2fmZEjhAEw/UJ+x/CN7p/gWiZThHGX
zfg9qLbQO1JG0etIHOepDgILTDlotGRBrBaQRwvocq9tKJ+Myrz8UA7EDERu5VaHdiL9+uw07fsk
KtdLi4zgJ5qS/hJVMZGVeCiq4Kh9eCmX1ucbBGBSo7nEJxPrvUMfu6XQ+td4x6bQfyi8MOEtvbQI
gadw1Ch18MdSfMNWuC5Orz4yjp2Hx3zS9k24xGABbtXuA5JOBwz7JPv2gcElvEi5SZm9GW9Tya1c
xpI45YmNDSaWzfvSuoKJ2lhgINwxUONyt8gW8ZS5ubD7gTIWgH1lLcsrSHUDO++senHqWq3n1TLa
QshWeuDecyYdWHjwKezqMJu4GuF2z1lKck6h5C7nkRk5fK0uVnOAeln4TKKd9hXVfv85YEgmd90W
hm/FYsmu8uO8u2139/xOUCL4e1mhHdn1tjKfDHKA7hrHC5x6rACfG2rSNl1XpyXNWpe5vSyE5ZI5
FApL4skWkDHJUqZJsW2VMJ0SwnRXj5GA0R5sGbctvtQVhpdz0vTkFvzHQpMlOfkvXr3pj3mJLhBo
G+R0klwbCkmypbi3+efjD6YoipyFUFZ+6gYwQ/DOQlsfNpQ/R4KuGrDeTdXjsPMSkR1bouLJCY69
cn2dgmZISBKOgpdW56w42kB1b2MWhd5+ECRF3MSGVjq973KmXQOUpmB+7wU/SCbGc7k0m9QXN5i2
zyYiAYocMO7UAppX9AkyfIXcBMlSuWeEjyvRmxwe8sWwwO9WveZpV/necc0YhRJfkoQHhz8gHVNL
BLlKhP2PiNgwFKpdAegD0bx8NZXl+GnVlH1tGnb16QyiiOMnThA6TibEY7KW24cNshexHcHgvaNu
a8s0WphEXCCF3fXs5HEV6RYO3R6wce0wvvIcb2dFQJ6R8oSsb+ya7MfSsi3lHLdWvYX5WP0czOa+
1qLr1TlqIXByYN3jm3KbueEnl72KJuETStAV/oKDrzIi0HBku/bJrVpc+gt6vu7AqjPai5VVT167
Vn8atPKW/RC3qNI5ptg2BzAJ4XusSbC99K3Ij06CcCndNsKFzutEqbRDyO2Ko6P9huaULYB3qhds
fsa3cXRUwaSiY9m5cZ+q0et+4Xgjh2KGuO6ifUUTgdyGMHIkifKAhekKnN5OuCtnnGGbV9j7DLvr
f8QsYclaB6Bh0mi1oSStHWr8ez3GvkVvPS/ui/UIcv6QRdx6Kd5fXmqgnJhtJQvhrzJEgLEvyyx/
80rMPDjAF3saqB5GDnKsWrsEURtXZGL0KfW85S81e7+nZEQAtOfSzl/9tXIIV6lyZ5HHglOCv2Pc
BAZe7tSHQVq8ocJ6YuRt2g/ZZSnIHb6pJnA/uGZNmgtje/xfjOunHxU6rRbvRZ+J11g0wUHOCTg8
xEhqQALmEijv6v7TFBbkdqkWMdvRlQq3xxoDwkLfWt0dHgn5loAA87eKU/kH2u+y4CL6AQm4xGh+
R77bFse1sPNHqUT2I3Q3crOIdLMHRSLot4pGcTv2RdP9knmMyG/gyWwI1EJ/hWWha2ay6dq15XCq
mIUZU0iB2oN3Fz6McNrSBWMnweimtzdJy8M22N0Wc3acASwPXHpJNwzQ68mrwfV8ANebsbslJ1cS
Rd1F76aqbPJjFJScY3Xkj/x9kdQf5LaakddPsj0sXQWfExhQe6k9WgIevJlvbWrhb/ddGD3oDJZk
KmIMD8dsI7WPhUaM1S+2HtJnp5xK0LyaJOZXzHwa6OBIsh3BJZb03KFqVvbsUUKkiwtI8acd8j7e
rYX2glNpKzlwn48M9Tch0XZOMfdBkut3blN6OXK0efyw6LXeqBjDIG28+4RI8ZwVab5q1uFNOZEm
GzA6a3db0tv+yJ3CE5T7tHxNta3LA+uc/huAK5wHrhVL+OywVDZkW6/u04agjqNnc7XdtyT0qYd2
audhR/Rc9jVc8vBXz3ES7hZTht2tXRfvBTMcCx7Mz1MV3ZyWOMF9qQkDvMaA5eW+ajisH+BiaH1H
nJb6wPugIGHbuEH2xEO/xejmFntIJg6tR4cd/KOr1za8zZpi/jXocgfDjwLmeY1bvqT9vZVGRqLi
pUl9gbLs6JVD+ECVvK37pBIk7fhlF392cqsEhxMSiF0LGCY+q7xSOIDXYnMoN4ABHVYHdW+7k6xr
kidyzUOxdz13i9P/w96ZLEeOZN35Vdp6jzLMg5laiwjEyJlMMsncwJgkE/PsjmmvJ9OL6QOrun4y
yGYopZ1Mm2qrZmWCABw+3HvOd4j7qidSmO2hJOYjkO6KXbWYtmzQg3aODZf4/kE/kMSto25YoZck
5aAbMjaKIbFYyX2FhMRaZ11J2EuhK2TXtropzkBKK/k+p6D5OKlSpwws6/gpsHnXS9w1UpyWGjLZ
kzo3MvsC5JHd/WrJ/e1WKTL+blckk3mlJLFpbdhRtcz6KNwGuRjRfsxBXab3oEVmsR2imLAN/hYT
j1ML9OYybiOXFkSnF+rKoWiRrxKSO+XStBJBDrUZesl1Zvck6NnMXt2ud7Mw+uZgxpztkJURruI0
UUkRmtCTnOXQYrM17pCwv9e6sOI4TnwguSsBTalTJ4uCbkMTrwyvM/DY2APqztAkTR+7Hde2nQcJ
EsMhc2nNRhq2S6SYGrv+GpUKQn6lv4TPSrInZtzyKhQtMnYH3l2/NHp6V6RgUS/9bkZmeYX6Ea/7
FCENYHsZ5/fqGMYkqH19Xv9YQ2Knj45Fcx3b8KBovK/mkLNiIQ8I5QapWnkOBOJHhYEPIP+A6b6K
h2Nw3rlw9rZiAzmEPgEcERdgB8StAxO9x+E7IxlJbhIiOe9aI46XrATJdR8JuaZbEcilV/T3cGbk
GfvdY77xzy5PAQC4GKUjKpUHtytdmwpzQ1dCjXvkS7JUQFy0ptnc9mbU3nlaG/7KBLGjURm3p4qh
/Pr6cR9ef+7YUB9BzM2DoD47V0/e8Kkon45Ng1lqQ7mmdBc4uKjCsB/bIX8SKyge9Wpyy25W46Gp
Z29Z+1//AodlibkKQn+GzY5GVVo3Dx5AxW5CBfI+ggtDTY7kOtwrcaV+97h1EoFk92CxFh+pvH9A
J8xXpRQELsymXck2//1th1jz9CaIQM0TqUvHJt53fSGWOlrV2FcTTA5h4roniQZcI0P2fQ1aIj9S
//nw6KHgWa/wBBDGuuHNP3/z6F23xyzMm9lEbEPLvWUDdTtRe9n1SwCI9USsNHv866g2m+fcC9UL
kCqiXX/9+F8Lx2/HP5sqoCagC+jD2hTJDp4EXJai1DRk4slojeS+ioDtt9pU/fTcWHXfXSNb0Z1l
QznFmj1y4pfOTjxekyoZijORtFp2lpm9rlympOu2v3pRZZiAyfINT0LTSactW4CxI7JNQIDpqilb
BUHlkNetRuiRzMhmwlUakj7SGlnMUhFapp5Mg4ugdqijsl9XpmoH2wSYVX6L/cIs79GJu/q5m0iM
F1YUSMJwGsRsC+JEm2mbObI3l6lNFWQtS8/MsJDjOFwMCok/PYZhq/xO433UVlLq+TPWUVUs+gb5
4LICHPaN8jvB4CbUlOwkzYfAOlIl/9CYdDQaywBkLAM2juUYB49cRUQ7OmmPswyssz+gjFkHpTv5
Vq3HdwlCkFMrK4c9mUDlomR3fQFN3tqk1dw7lyM50GpVbr8eBtqHcUAjjAacC/nSocoG+e39aBTE
l4UKHLq117pwnnqcZspeFImm3IkxhwvgBh3OSHSU9TI0SJ1cSYed0XlDvYxvpIAVejeQUNHskLWN
6gb1jlYvzI6ixzPe6vbOxTYfbseAgtGqL5T6wSHmAbXnMFj3lbRcm72rU39X2iZL9kOCAjgDlFuv
w1ydgq2pYy1YyFqHBDvoBeIMOBkoXvJgZG8YUvZbZXFQoRuUaeecYNfoiz3VD8u86o1kqNaZCV32
xhV2WO/YdgqV9k0ZmWuM7r2yEErinqbwD02fTqr1Xa+nJkPoWw8NxXIZEDuoOcRjjMKUnHQBeDTr
klwn3F5Y4TgiEyTNPlMIC82FpovkcmSj6uw5/tDwBjw9JauRJFB5YetNQQWxqJtrM6lUFlTkOePO
BgRk30kNblaoJAbiKfQZ9m3Ii7rru9J4bBVLViftQPllFUXw2pDA6kG0LibaKyikW3S5EcnM05ro
7jA+70XTc0BuJ/eb2ZmjtUyrcLpu+bCKZQlExPYT9gYRiZIKVTXHyvuY85wkTY7KlccZv6UZRp/Q
686tLvFKH0wDFXP4kM2KtzAFPh7DMV23lisfqyw0yekAubIftBBRrIySdi0HAm2X7OK4hUhGNgqm
Hl4nAgGT3NUg15RVC1Y+vugSEDf7Us0Z5haCoo5wzqrsn+Cdot5fMABgM0NbFaB5aIQpxmnYePP5
VWsVrhXa2Qb9qjteVmmrVotYcdp7jmRshJG+oIRrUz0aLsLWq+1rTZbZHjGThnLctbMI204sN4ie
Sm0daCk5moUyaNYJTkBuOgYSF58DNAjusbrDQPdS12xAMkCjyhsteDEjgR8qG3sEYz3Uxn2bDU67
H5UGKZNiF/1dnrbSWVAJVuWRVexwqwTgkH2vNYffzOEpxoGWAOJ5pUbxFELXAo4XDl5zNTWkvLCd
mXYFA+03+7jz9dgnzFAv3ofmHCxYbEal7HSuZ+SKcQO/+GnE50Jycxj9jKym//n1nPShicv1QGW7
HqQjdAswWN9PSY7iVRmQGNxwjoVxxmmGiyj01g0+yIckhywD1KrLTqTXEdwW96a2EJ4+bOi1uw+6
HT6mjlpwQLZNv58cELOwo0mLKoI+DnwPpdyS/VB5mlZdcRphi8ZvGpvfv76Hw7b7fAvcga67tF40
Vz2YVTmfBZFMoe6FA9gX3Aba2sEX5dvORM011AGiqZQBTyW2hM3Xl9bnvufblR09DsEMNvg1FnZY
bAfd2LKU6CJlYK+LGMsN8sUUQG7bFzjIAtWS3nmhd/iJkBsjdW3tEK2H0ifT/SBqS/q6gAK+ZNMI
2anljI1Rz5BEK7usBXvwW9OTndmMNXuiMIHTk0PMEn+PF61dSyJmDmtNOatixwObQ/2pW3x9dx/G
Pk0Ani2qEaYgzTjctihFF4RF2VW4k8fEt6n3/AoTeK6E3ZEXqWhKcmSfasztuPePE9IgEHtUaOwY
2TO/H40hrEHwQ2G96UeVqncQEjfjyhxKHc5LFgKz6eMTh3JEvtHDxiZ6lo2V4eMAMuRKFXE6Ls1S
xWACncOjr2M3+V3RZqZAgRBjGuA8hg/ZiQxMRhPN6jsll8NtqNdxuENKRLE+Juc441SsbnHz5ZxZ
CVHbpWg4nipOh6t+7h4z+7Z3r4/6t/LKLqqX4kY0Ly/i7LH6b/MffSorQqTCSLwGx/3Xv/3HAL93
f6j9769/CdRS/1E8vvsX2ga0ma7kSzNev7Qy+/MCf/2X/7s//CtD7FgimcWU+bfWYP5N/vpz54/5
y7/+efco4iei+Zb8Pu9SyeY/9ncwHwykGfCLqopd/IzJ7V9aQTYXwXxo4RG9WHyD9kxd/Hcun/bH
q+xnRgLbGqULPswWLmT0r3+a84+YzPnv5wmdLKPfCSUz3w9Zvn+kEQBwXXh57OpQmL8fsnALdM7v
gHw8NUJFcBWbV4F4DOaCqfDbYss2zRluVLKNve3FOq+uvfiCs/eKKA3fgr0OwmkNvQ2bCqz+5ltR
3xnVnTXeRv2tOp1H9aUUtZ9sACKRs7zBJji6V3b55Drn4XBKC8bSbn5/KH4ryefI/58Zg5rHWfSr
UXheNiL6x9nj08tzWcSIY17+jsf768/+ORR14w8VHRljkd6+R2AWy+WfQ1GfA/II+mBoMZVb7gy0
//dY1P8gyc2li83Rm22EwSLy77Go/oHayHRYtEi6QVT8O0PR8ebNyH9Nn6jb4HITXUSxBWSr/fo9
vD3tUqmr9UjQs1GcsnO3KOC1U9pSL3F1HoXjPRFJC/aMI90S94fWVvfscXe23duPk6KMmyJqnnEB
IcJ35aXJOTZftOBDtwZN9NFqAhBjDwbqm3WeaggctCttbH3Dqi9RAN5XVmVelL2IflkFuctNwwmA
QnxskUA5tOdl9sswBjAhGfgZSCnxjQB8c0Fmjwqbckzzm5TEkoqKr7VIpnypzJ1nLA/XZd2saHv4
qZtvSju5CAfBvoIGhzaUdJtcZTqLxtg7o/CJ7ZqjEK0m2uGiuM3K5q7OpzORpmdaH4WbCQpiXCjY
hYplHjsjnfzCmMMECYyH/nZhWZF+5qAVwcG2yz2y3UWwk012KziLbVoTxGBsPmE9xaLSNEiR8zC5
aMv6xcOgvshbqvkBPDXQoKeilqeYGp6RGDzXrrKtLIrclBu/079Y5S7CAxTQxlqGLnXkAimARrMK
Gc9izBtlnQ3996Y24F9N3+q0ejHIPjhVsuJbWjoPE65xKx/CNd6x5wLESqIZkT+MylURBydlgWmG
Kvy4KCrIf0GeeedhTK6FCAqC6qvY76uXoFH9tvqFiGodC6d94ZCg+myihsXU1mekEC00+FnfMF7P
+bQtBVZpkXTb1L7FsfDZyWHX2X3iXEd69i1qrjOd/wNZAT3luB5uSNRylpnXUm01HgWKa46FqPex
M9DXxhOoiWntgbpbGvRpF5Y7VsQhNOdtowuW28n0u1F0mzjHlR5oZDK3FUZgnQJE1GT2KkrSlVEK
BwEndJrKAfpF1qO2GXpiHwfN1BeoFeuVriruQilAF6i1JBWtj36MMSMaDQloid65tJRwNYSde6K4
irsSTK8hN7zS9Elf6FTi+Qpy08/LhMZmlf9k97/rtandplWzDWL3nBTWC+kq5oLO/mYEgAcgFgtF
AkfeHhwE+LMBO49KdsT0sPXyZ+lAFjSpzgBHKsimz5uA2+oC+0F32wcHSHAMhCcEYcrWRm4CUIyl
c5W07XfciPiXNXNhtPJkDIwNw5x+LpYd00m+2aYx8n1k9c+EitDCKSfbDy3FfFAQbvCvsyNLudES
Awe8p8hBX3ipmMOjeAOKkl9a5QX17YeS4JfAq2hLrJPpu0x1H3cYyfP5TkswkbWKE51b0URKmjlu
A1cLLpJmS9WoALY0YWWLV6rX5AsKyi8KHSJsI8q4cnCCGYb3I3RAtfLlahbpJnH8YIHoWyohynxe
SrO0VXp0kNT9VCDMScxh3NrOWG0tyyHyI7cc9CcVJoO2zjZGp91khQ19l5zEKNoWA6YctXF+mZNx
5sH7PU+T6dEaA+c8qixvGVDgTnFiYgKFsxs2vtmH6yHx9gHNI6rgWzUhij2ha30tJ+gRQ4KCqSjN
lIyofmaI84lBGwU6aexKTvl0i+RTnXHSMZV0XTXWxvbQthaUvRdlDmqq0CsO1RHMSdmKRaa+dE28
l1F0GfFrbNMRaoM+PHpQOldxTtK73qkXnEE5aCsnIBCWAkILJnNUgQ2fTFgIxizpQd7wA3oGGR76
NBAo4optXXHWwDQgF8TEpfQc+u+kkoBFpbQELpRQ78nZD0F9bwzRRp0UJAvJeN2lI68V2JFN3Qli
b0jkXalvXBu4DMJHa5ml4FAyAa+o7mnXOdMPNaVKZTg/RoDSA9lV501eoBujnLFiV/egQaqwxHAa
4oNA1zI8UUddpJByKKwsgJicKRFOMVBKVDhL9EOivYwlvi3oWbRKZfcNBgK1sGlZ2T/CmcqHiss6
c/A9Tcr9EM2JJcO0rRUYkGr7SIzXRtTdt0FLF+Qff1dKr1up9fAwyu4siWufuBJEVtTQJyBLZ6HT
y3NEqMpecYU/xUiqhg6Es8CyuYLlXDwBYFYWAYR4Ptf+kaN+tCTM9cpp6bI7sNp46r+0zhAnQY2E
iBTKuU2MkTS868MxOTMIefoR1ylG2sT+PqfDLsohuLS7b4oFPU7SUMPiPsb7oEKOgodeXLp9dGPm
dPVVqPr+6IXFbsACn2RRuyiV0FsVJkuhbdcXUFD5235mlqDzHuYPQLrYVzoPRVHRkIqlTfLiSggV
boqOCVlR4/NYqy41pT2JS/sXpJZxqaKWAOVt7mOAuQuv9qhkJZ2JMKN7QjhjLeIKdpCiRrehI/DG
2vYTrkQA75Sqb1R1qK9AHUFG00a2BiTKhDsA2yZO1Eq5BYuKLq+gyESZ3UIu4MRExTPSPDOq7oga
FmdtkMpLC60G2L+8PreDtLkeokQ5D4mf3hHVoV6FvRsR7A6pU9hjcVlnQRGdRErYbjxPOPeRNkCH
seVkQqZsp3Ue4SOq0GHuPLyAy3qajJ9eGwSnGcsIW4pUWbbjwGiFOqdRoOOBFfJ7iPrnsakVcw9v
IFjVmi33bTSoK0gb6bXbIRsLCxTUS7XI8m2rJ9k1aAX9wlWUeJ91Lq3RAkkXaS1bGZOrDQCuwe0Z
UY5HgeItUTyBf3SD9JFa/ODX+H/3Zp63F7Ne6mQyxkcF/sFz6qX4XJMcnaKk9cpEwbRLATSxx96v
i6S/gvhE8VbNgyc59AGFNawmuxrtlZ+IGqkZtq/iTO2j6sRIm3ZlWjUUEaDZ+5Cvmnm9aQRe5bg+
U1t7WBZZtrbkowW3IEA9GnMyFuhFy+gi1yN5MSQucT+osGqwS03TXPWDp+ypRcAtkDox4lOE+jOx
zf7co9CyUKA5LT3k+XslpMe6wEOMxjEhdGSBGb5cySy278UQUkVK60fh4eCGntT/7OmZL9g7lhsR
jnCn4gLlHTrDwr62E9B6uhPU17FkSyfQ+j2ktU5dnlmxRamnTJuQztwJCgx7WZTngZOeBC4oo8C3
WcO89hGzq7qRIn/KRhWai42F2SZKGA5goWc7JHTiNs5I/eARW27/I8mzE0ItWKizfqc3fXIhJWgC
R4QmW7KKScl6fbBiEeTqJtAz3ReNelpGDqShSN9XooeI1KSnLrGHiFbKK4dC0EkFQB2czLU0IPZ1
oIDclnGbsUpMkew3fZI928Bil3D7stsxoBFKPR8hqRGCJIjylYRZalC/X5elN0fqFOu60ssLxSvP
ytzdurZ5i81eeuyt6puh71dpZ1+h6ep1PsIpUHAjUBnHZ62emzhiF7mHNtIdLusaElhzBgmYfSh+
QOQqc/02K1FgKOWtpajLsNQg6Y47jMWLSnXWVVbFG4CW14h7yBOysewBNdvncXA3TaL0nUooC1CE
+d4Z0Od2tICuhlDmK1sPNibEYdeK7gy7qU8RIxiYgrUM10sx3nOouGeRBpSAJkMKa6u7v1BYehd0
5sPdULYMff7bR6Vw7cVQsErEiCSaYcTFKJ6od0176X0b0vAUMx7QDOB+3tD2W6GgMY+tVSRnVH+O
7XNCP5223wcPDWjMXjBrPZ9z3aU+c/FUjjR5WV/gj9w7wukXsMPjF683gdV7yVkt5sVF3GlRrZwa
bnpW4HBeyT6ooECdWe2t0YJsgIl/pgKZGs1pb0yyANpMuVTP0hvPUiIM/Pux5pSBVMovNG9WPrM+
qmLUupdMUkXqh+FH2tQxxdTpREO5xm4MfanLMJKCXgs943QNiBGLsVXszY69N2uXQq2g5iNegTFB
I9wgUAn5K5QhY99PdF1R2OctJXf0Zhc0JvKFU/BremJNmyb+nsaJcdqQ4vVXoNv/L2D9czYTYm0g
YIMwtfn07nLo/88Frf/5P7LH4vkfJBnwP+3bSsKnf9FfdQXtD2xjFFtdHFzoiOcgsr9KXN4fFC9n
y6c9mwopZPxdV7DVPyxcyHOMH4L4dzUuy/tjtorOTWdcD9TIjN8pLLyvAyOYAJFjzteniuHQDDvo
pZqYt7S4i8lWKQdvIaQELCvsfZ003SIwMX++eV6Xf9Yr/gH6+rKEJNP+65+fXY4GCE/acVEOHMol
hF2bruVFEyJALVpVpasvOsGGtGFNXLWJfix1hGf7tmryentzA8SANkmeqXnQP0hbw/Jq8K2+o/CP
vtfEGWm38lLNmHbGts04fJWj2HlRFq49fdK2X9/v+x7Cn4/Xs2j40KWey0pUjt5WbdJcxvC2c7z5
UWXvarVWloQ7ZEdaFfNLelMbmu8SCYqGA9JRKd58uErD1po2Mi+x6gs2M225loVdLXOCe470zD55
oDqXY8jQeCfhc/75G9FFU7WEk1Xj5KcA1rfCU6ZVbtUe2/Uyg0kQabQ80AeLnhQPI+jLI3d6kLr8
+kBpnRkqw96z+UTmB/7m+ibo3ALp1YT2sp6gBdqZxi7DpVmYSj426Fh5s6kbyVFbravkjLzWCW9u
CehrQdM8uhns3pBL5Gfp7dSXEFzDDt+qn0slvJx0c3xGseQ8qRVVpCMtl1dRzOFrorygI9Ph6dnW
QQcEyWYk8wZrTZJX3sqOQN1gjwhXXuIql/mACm5QlbMAFq0fRQlaxi6xdgzuYtuWSnbBdxOzpkrY
c0Gg7L4eqPNAPPzdaAQhrVANe044e/9c0YVi8wrAsytgHzmxOdUGX46g7NXRBHcadhYOuIFaH/Zf
X/iTGQHtDqYPejBokty57vnmhZaoUtEtGGS+VA70NcSou7rrAcx3w7PatX8WwP9jgNuHL4V7wx+t
a3RDZ7f0wW2SwN17ROqYnBZ7a13ojXeZBzaHcoBGy69v7MOnP18K06lF/2LuIB58+lpgt2AHKXmV
5FsWgUtJqavzI/dDF+T9a+MimOAsde5O0Kw4UN9NM1W4iQLTHwQW9FET9Qrlx7NnNTGHwGZCowsT
8+sb+/DG5muaKlfjBh3HmH/+5o0pJD4kXYMrpCuD/rInoPKsM4OI1n6DpQog5Levr3fgOOebny+I
0IstnEMn2D745nNiCMza5oJxntLcq4qU43wY+xphSb4Y04cW9ciJtGtxA4q02eKZMlaKVaRHJvPP
fxEGD4gQgzywQzaIZYN5GqgLQrFVpi1i0foszBxj1WdYDHKtyveKhOAQtngXJmuod3j90fl0LKpf
P5KPr51YSZulm4aApfHNvn8FdlUBmstTy69q9vt2TJJSSSPUNTN45jESDopt4bGp98MUgXrHpkU3
tzlo5R52w+zCgLZPuJevK5hnYbsvh4wqH9EhAHVgLa8AOhcb1P78Dm4I0onTQQrfdG1EUH3wHRTb
DnusT9Xn3KjrhgCzEKOOZ4kjA+aTp0MWhI2m3uA1ua+YlTcDVNZmYQPAVn0ps2sbRfgViKj8Oqvs
h1LEDe7VzI2OXPPDukh7yGQhfn04FOYOPkTTjkPAX5rql2ldn1D5UBbMsrFfzsFqMAqecHEbK8xd
JNuZZX5krjmISZ0/ES4/zzSMCYNm5cGybOslsuKWcAPKaLg/ere+tfLKXAy5CTIJ5ufMFtFWsZt6
fqCXwJ1wjm1GFfmxjfFpZQ2tTgsht/0GxBHYHRCHiNGoKlfg+L8evJ8+KoeuHR8Q4VKHGerjWBKp
002qj2rJW+S90pxPJbReDX2+n5bxrg7dZd5mL2wV0yM23k/GMGIYhgXrDZI4a14f3gwNJ/ZirW95
TUK08hxmOYqAYWz2VYtXe8ZorEMWwm8EORlH7vrjysMbenPlg1mzrUapC8BLvqS6sHINtmey6JKV
Uoz0LP8+k1x+3GN/NvxZ5Ow54AxRk3twjzg/cq2epOpzXCYNBNG5Hw2OuwrBCW+IraJcqU/mkRH4
2Ut9e9GD2/N62xOFw0VjCG8bzayg0gfF06Sal3blmAs3HWufnoxzAtHzd7cQDH7LoM/K9gHFwKEE
XUqyylKS9Fhp4cfWTC2nSOSLHcnr3bpQY+vIIPrsVSL3Nan3IkPlBPF+EI1tDycSzoRv5oVDqnaQ
YrG2fzpsWY9tGedp4922bL61+XSI6W0WQhycXxQFn27D8u8XeS78OA073C5dzdHFzDfeSI2ptqHf
D25HNoJi4VT0pLMqVCpZXw+qg5i6P2cY5La6reLIA6Rx8IItU83LAs8dBriWxBHgYcSigwclHydb
OWXlXiiyI+cql+YKFDzV6BEfY0xq6gXuQnVt6mLYo5RWd0d+sfkRHD4idCBzhxzUGGrs928DEzk4
QwLv/Q7r3yKKdJJEqiudVIwFcUMTPLS830V6TBHQCpBYNHSdka7mFG6MfvX1L/PZp2c7COOZhRmM
hyJgcDs2pIZuBjZp3ZrNdkgpp5q14YpD+poXXgRwIY8Mks8+PeZiG/ExJgzCSt8/ACT+qDQ7TYMi
ihMW+JC7tYnPUcgRWlhqFuOspVAuG6nQ7xDpsW3B/OIPn7/DgQyJAxtClPDvL+/GE0cSl68Be7e9
0zkdnmoqjjyCJ3GRB1m0srKOYvV8RqNj09BuCoZz/rNpmeVe71dGVa27KrN3dmtW0J6JQ//6rXz2
vRLcyi9n2RxuDh9QntrNAJceBxROsaVEQLg2RTIgvRXekQjmzx4GTGWkIlyMOeJg7tVRLLUABfle
tdR66byMfAMnE8u6Q4g/Nq59ZMB9XM905gU2ZqgjESq9qkberGc9s/+Y2o6GPzYKlplQK8rBxbAL
6NXC5NbOPJq4WUuE+9ePdB5T71861513BjxRj3Pb/Hu9ua4Z6HY9lRxUrVGPr8myL5cdSKEjY+vj
yOYqcGWhlEIT5O29v4peK5VlgqWAYm45ly5NNkLAJMEfqP52QYrmg2ZHTuU7eAZx4B6Z5j++y/nq
7PXZ2LGnOnyXsoOZXOJl8EkJ9Ni1YrSOUje8zQo2B2GdKEe+44+Thw79hqQaTlds7l/1qG+eKbVx
y6tmPQzChGhV1xFhfOTyssvO8WXDvFlNbWxuf/9FUnmcDxMU5OzDk4RB/GKezBclN7k/C9m1+W2a
yd/+ApkaNJVDI98Gq6bx/kVKyyDYskBqQBm+WAGAcFZjPcpdkmHb+PqGPn7s86WcWf837wcOV0wD
oUSg19xQVAG51cjO2wyTKnCG/X4xk4WZEpSFZ5jtpH5IhCHQTEZmhkCjU7EN9Fn6Ezxi6Me2oAA2
0nT+P7gzj5oFZVrqzfrB1zDZAUQOiz41jptkCcB/2uoeEhY95R9fX+qTky7oy/l1QRtjD3k4FvWp
ThvDIk1kKGS67oOSpGsXJdGgueg6gIn6E6I4LEtl5c/gmoVdjTrYFQUKyv/lr3I4pSpV7eWiRKbS
k6/QuZW7DFm+17B4EVUruHhFSN+E5TG+R0yu+VUOEZVUlGMR8J99n45GERH8D5PR4VxLomeEiSvV
aAvqydZNaGLptKRddWFp3YQ+vDj22Xw2A7GwY9znvML0fnDrSqgR/0fRzK+AR6zSxCaMj3xlX62i
m4CAoCOLyWc3iPARTTorCfCk+edvJiDcKINGZAfT7RjHO0MF/5Vn+DdzWVxZc/95UGH6f/16P1vA
2ENTDEVPRHLBwcwQQ0IpqF/NC8kYgpVQqv3MjtyU2IGvaE50CxoFgNlrsKNfX/nTh2ujfoduxFbt
EJpYR4Y0rQpIe1Lp3rKUzbjKe63AelNGK17msW/qs4nJc+cagGYSgH5Y/e2J9TN7hadrBG2yAoNt
rWOriNZkcelH5sADVtW8WSeFWGVHgJ6Vao17sDwbgQqyvIj5ZlplOKtEvRMqRiAyYjzy3tBuKhqO
rrHYeZnmnY2V6p02unsLA0dhV0SXlTMOUuSwN8mYUJ1FpJFMSCbu2piGZNvrGfFnWWn7nRHfgptC
aGVF2q2uTBGcR4EYX4RAa1W330BkJtIt8+gVtBSLyCIjHDWJnF2uT82J1bvTcnSEi0CP7PSvX/An
Dxw+KLxEJLhIyw+PaV1XEEI8MLSgs2OigNp+RZUDbn0dHiNRvkIvD/ZDb691uIySfKBWYYTJvqPv
fpp7I4GNJPNSsSQJZUhIk/CmVgDzUcx1EBjWumvDDHBomu2oItaLpDYknPKqgRrRwSMcI8nv2dlH
HsknY55fcxbN81As5zDVO5jVnFXFWalnnO7pRn9r0ia9EzTPmN+nKf79b4zWJ34heH7o+1+7OW9m
FMcJFYR2bOA8GLxXudqLbRt41rqRubE26z49MoN9+sqpTFqUPbjLD66WsHA9YSua3zZaeJaMWbVU
KCqvOkRDR76x18n38JUzbwEeYSOMS2HeIr+5N8VMesJfqHiQGyrupihABkEOgXI9WF0/E3Oi+BKz
nXPpCfUaGk7nI0aKt0ZAwFGc1dV9RSpBVOsviWy1s2bw0MPkLZ5rcu2ynGEiotbYV9XgLZWghG5Y
VgJxH9wvZfBEv+SICU1hyge6NDiCe2sJ4L5DywvXCBxfXTl3SJ50RFRRYO0DpUa5qmHBASg0tf3l
4IG/8Yi6negzGfKmdqiWoFPOMB+wJzcxRmbRBbwpbKNZqNuPVmZgVBotQ8OebJVZvdGcorDWkYN+
F1WjJoG0jWGeLiyyUR+8IEvR1pWS3gTCm01txt53JTLc724v+msr0eW5U9jjfQ5kmHhkVce9Y8lS
Z00X+vecU0+29nqrkUyYFVmzRO2IH31S1zcwebR1X+v8MdzT5jlG0erBG2PtWkj2eoseyxX1oEld
FdowFkthG2i/8jBqn0NLxtmCej2IOtMkz27ZcvjYVCHOgCNj/5PVlCIAszDWFjCFH1oz7CEcWbeU
GunIbNPCvq+JWF9B0dBmnmqx6OhOH7nmZ+Mfxwqfm8MCzgXej8lwzqbPLa5p5FO/Kxi5KDGjcdUO
aXtk/H96KWA5rs1elG3VwcJt1TURc52g6CaZSopKbTdQ+sv7aeLlfD2Ra59NW+yyHegSNJ24v/e3
pSP7l7LqULZ7KRggUh5O1DzSt1XonRJiKdHh5XiIVbdeeySgrBpj9OCMxdYeE0GxJA4GCn5mTLt+
sgSir6Newc/eNWRZrExAKHA9zjfwZi6Y3HbQVfBmPmGJpT+mAAypftvLUoiG5JG0PyXL7NgefZ5g
DiagWTaCnQ5dAXq5g5fdS1OHmdRqfmGktLuRSiorBNyNH4H2f8qzxC4XlZGkt5YbymhhYiy4hXQ2
3JG8FNz0NcpTMNGyvMRyoRVHfjt9fv+Hvx0MEmr8KnsrOsvvH0muC1EDEFb9dIolQCCCVtJFqYEy
XETG4J7IXtPuU07zMxzIQBeByik5j4D0EnDg6vF9QbznL8su8tMwtiuiv1oTuCUxIgtOYu1DhK33
qpqiuFoEbFR+1krr3A6kOj5LYyRM8esh+MkI1GeDDwIZShHwpt/fjeUyBRX5QI1NcZy1E48/2kqa
y8FVYda1lr75+nKfjCcdwhtYFfqdmIsOamo8Z41oH1KxSIMwV5kz1Di61ZAmWmRfpqmDFK3gs/76
op980VRPaejqzFksafPP3wziZnK7ukAmTFMxDqnXkhUyITbZCWnWRy71Wgg9HB2cKhEbsH4yi8yj
5821HIdI9ynmBpHEZHCrwmoV4IyFbySI/1b0gJgt3ESEqnPSzN2ToceKTIp98sNpy+HIy/2kzPR6
ouNQN8PED3cpSUusd2CB2Y8Kr2aOAafd5dG0J86XRDK1L046N8FgEPUEjMEgOnL5j7oQm7GlOiAL
8UsgFtLfP4zeSSwypCnggs53nnMCsm6IR7RO2qBPNzB+wcRiJl5AJWtuXSILb6qpomUlKh5VZPeL
ShRwPGKbU0yrjkcm389GPp/vq9wGOcPhUJwGLwsSGOc+WbHaplKTM7MZNjp0y32GY/jIAvZZ4QFF
HHgNWh68icNJzcsbjNgjNRWwSZVPv0xfpNVUb2I1JxmGSDu/oo60cAR0AEohRQ1xgmpkeGR1+2Ru
RagzC8aot6A+OHglulXloUkLYU4ni9eghXTEqp1+pPj2ycAzOKGwquFuxzE1//zNV2A7Wae1wD0w
UNjaVTnqo1/BcFsQaDms0XwVfqp2za4wsTDLus+O3ORnl4d5TVeSvs7/4u5clhtHknT9KrTZ9IzZ
UE2CF5CLGbPkVffMTimzT/WGBkkoACQIgLiQBI8ds7M5DzHrWfVidrOcXb3JPMn5AhSyGBCKVAox
neqSdZuVMtMCgYCHh4f77/+PoELh8VSKbBeVohYSq2TlZuhpQNgOExpK24tJe+3C+6mvaXdyV/eB
rdc/HXc3ZWYvMktczVpU74CUyW8P7a3ecBIydQ4klBAlut2rpLHuj9IeYkbxupeei6oA6chtbywE
ciYdHYqZZMbVcg6HJW0JsLwCDP7cCzbBiaUpccBcITSOVbLbBFIFBwwr4g4+t5Y2SmmlQLZHa34K
CU8u6GvBIFFgpwFndypDUPZQqigAIDF/UsAFpwgoHyhUl95hFE6TMFzcthJvN4FR0zl3Ecm6SuNT
RT0xYsENtwhz8Xncz5qkueVPgKiYvd5Ca0lettUHuUcfodbYonK8BN5t00svyovoqLXs5XQHxHkA
k8n2ftEPDbc/R+qxA7/dcasocTeoMYLa4H9ED0VwgLv0uokPNh7+Fie8q+td1MLWwZcoCLtTDa3l
E/6m5MzjOgzHTJd7MSnjApBmYZHwakHaOHKaHWjmAsTZmgmxZBfy7lNuXoxVXGzwuqRlEHLQX3ST
d9hvrtV3WyPKx/EV3bPUTKBkGW62zfkoXaPc6G/o0Zqj5jlKlrv4IrC73glvXmZiRGTgNllgoBeF
M96xOjB2NpjDru/RRbX2YSje6V+QGIevtzmvD4O5/3D8i5Y+EqSSwKWwoYp5r3nT8WHE3uLkdnZ8
6zVh1enOQpAlVs8fAWpJkUbc9E9dT0q9C55FAEVRNgCsKpu2H7ahlG7OMKRFa3axchfBeEE/w9Vq
lu6mPVhZkbNANZ2+UBed0njem+wA0g2s2AtHdCr1x415uzvetPQVHdd8oOOLUmbmnPY4Pk5+QOht
eXaxi9BTtKSRsJ1CBN3r05akw444oDsWbav5tn9qp4sBi8YHaE2HS0XgvYv4JEwhau8WWvYVehcI
F+yGXfQLJrOeH0xnrcB0IG2+RMTOQgDbR5kOsnNYmXrejbftIKowQ+IHIa+L48tQtv0oMUAcSGFI
VL7kZegEm8TjUgwcE9AiHVnAxyI3HcV665SyRJkVEt8BMtUFHU6RM8zqRzAvg9UbreqWfq0jy0eO
d6dP4/Z2OVrFncaV1YI2+vjrlT0UJA+1GoHNQtJCfr05EGXHasdttCK9DfxV9KnH6Jv2YfIDRuHf
A1G6P/7EsgUF96bjynWw4MWk1BalurkXztvEETpKhas29W4kS+iWgUj6+KNKMGdELNTaOk0U6SEm
KNzKnZZtdejBa5HXarT+gqixc95p9K+SuQXlY4BW8AYl9jEq3r1pCCXmED7o7bXnpQ3BcBNftef0
zQOIDy4CAtuxt2u6gH7JTafQtByfalmgI2hnMDGAchznhe9gRRbaMzFtu/VUpyxuGV7SDC/tMFwN
Z+vF4jLp7NCj9G260jUyUMefLtahuPUAy/bbOt6/rRfz0PQbe4mFYCyxJFxrkFECxoga688oGQdT
souNm8aSVu/eNn3D7upzt8IEKaxQNJRfG8n1BP4tlwfbdKyFjZ51pW/riPEFzfgtj6JZEd4KuIQg
qZAf1fYRKpytsPRo5oXDXmNNc5ytpWOo8OLx8eUs8DJlxQ1adkju8kb0PRQ9O5oLdDtsySsijx7d
NoMEImZ42sb9evPB7nmrmy1iuJcwCj9SUdOIYDr0dsLtPHUR9kYKcoyiTmMKdfUCYv4WPQT43aYb
Nujt7zXAB7mbK4vjYmp1l42Bb882tNKv2ifeosw1QOjBfZNugAbse/KCpWHd3UH01hZ19+3Ehk1g
3PLaq8uVvgqHiRWtCQvgoTi+dAXazmzpAKkKkBQZQoGYk5/aqqcJ6mAblm6VOFcLPBcSimBGtrrv
jEIKqqOW2/6aLLvW1Ed752rt0zx4fA4lHgrn1IHMC4wuOhMFr2FT7ZotdCwlqG8iAEnL4GPQ039y
tkvnFE9kScDVBoeDI6QQJsp88tuS2e1v5zOtPWpaa7C3MUX6oLP9eeFtepPuwo+nerJNho1lys27
W6/DGtrXTuyLskQHV3uSKZTk2riewnfutEF/0wPfHtHMARtKE4ZOHbLKwRq6qnOsrze09ZUzQUKo
fo0Wgjagc7oP2q8/oyPTap0I/8qnI2wODi5gQ8UD11+iXe8suDNDDAp9Q6zT3dFErWOjxZ2RRxww
6KzXiJwRsY035Fwv3FYrHAbQeg1TztYTX6gkCgJj0OBA5gxhPsJWDu6/TpPO1riBqOti3kuudk0c
1C716zeQQIdjQdz5/aYHCEWUomgNoIFBfpxvu52OZcH8UadyCtlCfXExt/tcKckBnFjoMisXfXui
2gYraDHOjiw99TZa2B6h0Y0T6di43g70INB1nDIxMevC8ZK1COaPEot8sIjexoXp22dDzdHGHkCO
1Rhr0eYUzXCBdHXvOrKMTAZ6QRJOfozem+lRD5nJUeqlsdElETQE8QPXMpDAi2i9wEs2IaJvWC34
5VvpFj4SUs1OAtoyil172ksW81PuTNzCX7w6dqNTVCcTXgQP2NswWm3FAYfyN1IaAjlotwJSBlq4
msAbHj46s7RNB7a3u9nQhnNhh5E9nW9i7YQ3LzNk8vk0Y+Bm2F7FXZ7S7xX6YlvNgw01udX8hhs1
LOGQknKELDqnwnnhqF+8Odf2DgE9DJZF6sqg1Zl1Vluai4LGp3YLRdSOt4X4dNOZoqrRo+6w3LmD
VWfRGzvWfHWzCe3+xNlGi692uLFPbKvSl6czB8BIVo4oePTA8WFA8iMMcJc4qH51d9PIXa1Gq0j3
Jx1bT9wT373k7KQMROFDNBCIm7RsisE87rjxasUlNrQbA2+DoFsU7BYQS/k/kR2EiNKGl/H7fUcG
wIblmS1dbByop2s/iPx1a4T4qHW5dNE0prE0HOrO6tQpnZ1LxY9LmxMeWvCStotOGp4ka1NvhoAM
yQKPG3QdURJGGAr/FQ7WnhWNuj45aqh++iM/JV51E/RCgMDX0RltwCgXbayxtmhCJhUHwQVcucvr
XpsGyB7loQnyMvURRXl3sG5r3vnG7qSwEm2gpGq7/nTVWdpITbV6E7uurz66tFJObMfTwKrop5Js
JYExSoei+1pUSV/cyXbtnjdPoPYB8Lh0RnDf9Eeajdz3igTTKHBj0swLO70IUVQbHf+aZSZLLE4r
KuTpIMMKFkTbUr8XQsoPsFSPpkngR5+sLpI3iTafcTtpNN6wReBg1SGYg00QunLZYiFz0B2tDbOK
HenpEOGW7gA2I/CdAZofvtPqnh9/v7KVPXxeYUu2Ahh/beDUtB+hHhKvw9Y4rNvXgHHii6i9Wdwm
IQQqfjMNb48/WNykiqYrcmn8H/kBwFXyi9odBBSWDQAY4IMXP/c6Xu9ynhLR9lAt+UK5dnGzxJqG
zkq3JhshdHz88WWVYsFeJ9j4BSa6iEuuh2F9ueDmMNrNk/6gge7zTzPC8Evf7W8vbA9VwjjS4vPl
tj2bbNowqq/opjCcFNiZ7oXXfXRtBSuFPtxsQvd27Sy8E1+mdIaiy5a7Ekl/lkleoXlzjs2nK42U
ByjC7tp7aiEIOSaEiKYrAYAP9B4k6+l8CSZtq016MbUHmqsb15GGLOQm1ec3m1XQum1YEGSsCbTv
Tqxh2amqE49RkoD4EkJzeYZwQq+aOk+luFIXkjE7tz32l9qTA9HNZBMGuxHgj96fXWvRnbSgpB5A
3+l+bMzs8MSpWmZMNHxCT6s3cIZFP9hZxM1426EzrN3k2h4DFRwu64v2BZS61mU36Xanybr9044I
cuKkW6qHxxeiLIY7fHwhsFranTC1+oDottuo/WVGloLGFpKYA2LLL8cflYENi/uG/qDMN8AyWWyi
cNbzRr9j+wCzFpY22mgplDEb1DbDdse/SOhe+Wz1tOhaCyA4WaFrMLUann0R9Dj1tt6s85nbzBO6
vHd9rpOXYDU7o05zq/8v4kLgul69c0sJCJYitwtkfg7R6LLdigbaZhFf28mu+RO8SE107SOXIFIw
pnQW/nTbhx14pVne9Yzq6ASyhN4EcpLWdYdS9GUn0VaTxNWSMarmm+Hx5cjKa8Xl6JGlFsTEVKiK
wFfWou01E7CSHFbJn5CTcUY07ulAgK3ZEFKA1vU6SPRLbZmububrXTDp2cHmaufE3SGEiLuPvj5H
FUEHyNha6fooQbHq62rT1T5aCfJHre7cY5vPU3O3AFLbWeunCitlpkMTCKocxEWAjgvBMrmoTVNb
IokUz5h6urTDKXjrxZSSR3jiaBH+4sVSUTumRxqYI03S8m6F+AVKzzVVNEQGFhNqPM6gPk+WtwGZ
/AEMPt4opV/3hB566fvhIVDX5QXRRJUfClXBstlOqNJ0dDeZtNad5dfNRjeawMVOXBHLniTUNfim
7ZI7fHOpc4Gq86Qw3MQXYNYvZ/01Wk5661RMUPok6txUQgGbAdyS34lmlxV9ujjmTewGFwgA+mM6
uWZjTd/UT9h36aO6kMICkCEfU8zS7lak6wDS8c3ayGNDBudO9IgQyLF7qxM3hRLzoEeHGivdELSG
dQvHzRL5ujCcUQYJIyu+gO3UmnaafjgEoipEEimopvWTpa6S94O+kXbQDpuftp3CUiJPYPUQDdZG
3U2vPw6sNtTmjc520Hb7p1K7ZdlAijtU8ASZb5Myk/zZIkhG+rOUSsq6H3rTtAuo0gE7Mm7AKHZT
d1rheEs/+ATVNcjBbHRYbfR7R/2evRjRqhJN4coiCdyHl7wJVciIU7szgSuyd62vrcZnX5trQKNb
vhloMdkJ6Oum1I2sqRMFfznu9MoiA/AwlOYof7bRNBKrenCRb8LauUda0HXknyN+th4E9ci6Dt3Q
ulzPAqJjeOgGeuTOJ6tFmk6728biuu0u/eEsmC9Hjc08HsFz2LqJ1p4gne76X49PsSTV0CWPxR0X
UBc3z0J0RyarKRptgZVDXztu64LbDum879/yB095sRF7a8gMGz67I/Ht+qVtw3Xbhl/gfGFDMHr8
hUoiDOyGgrNgssBiC6GOuyHbFnOfB/LQof9bX6zRh0+gpaUbbexAeAZHqzf/3PdawQV43OWJzVmy
T8imUHcG/CBwBgXbbSQpdp1CgrANQ4fXdeaXu3b8WN+E0fT4i5Y+ibAczijqbXBKFWwrboEhESge
27f8O7+lb6ZhYpM4b7U2+zVVxxZWgcj+eRKCaf4Fkz2U+HsaGPG3Gf/Uvf+2f3R8oNdR4+OJDr7Q
tylltPzHRnDhzI+TJ9jz260zOAo6FOs5IsQP38xFIfn5r+HHp/ucHxEcQQ9wsDS/9fLH3+ulWMDL
cY7N/Fda9W7VV+9oZ6Q/cOjU77MfTXr1un7G/uNCACf//oeleV9LIHoBv3E2vOXrd1tnZCa4IBLV
lSyB1jkDRELq792uACw5FZeg3TijvozTIjeU/WBWBxugzv4g84kG3cHfvy8rEOxklayg3T0T5QMY
AlnMg3fXECTgrtgVmIn9z3vbAALRUu3V9TPqyGR3RbLs4NWb7TMuMQLwThpO/Ly7vS/qSpVevdM8
Y2sjQ0HyJfsprAD7gssx12MkIbKf9/bxRa9LtRVonBGjUNCh2Tn7kbd++4y+q4zwY28C788GuPtX
XQLtTOjPwBz5bOfyGdjsn9F2TnvA8wn5/pZAQMyqGYE441D/yqgBxYeWV6B3JugCaUAgaOc57yj+
IfVd9dX5+NQ127SNldl/h1OBovmvDoB7zftaAlHwrvTx2/0z+sqAQdPFmf3wlQ9Pgc4Z+GwRGzwH
QO/uFKCRpuISQPRL6hsXiK/PfnjHwyVonAHhgf5zH22/J/t/3pKF69h33H1a/TM4M5t0PslHn4j8
+QvCHjI+2c9+kd/Ry0NDVfW7t84EiqBFbnX/Ix9+dY24F+5AMmZ7sxB+8X3tfhh6q64BBqC3OeM7
pQ6QIBDUnAB0Zldglun9LcH+WHr7HiD2pwlfQGxLPWDvjKMfdnAiof3Pd+yEV2yXb9mUoe24T1ke
xTGjA1XBk/8gzza8HOA5i3Dx9C//oIH8/kZfnv1LITm4H3ufUBC//+ujn3ix0DO0HN/LjvqDvxRp
n4NfpX8bvfjHz+9++KzDPxoLcbj8TUtfIf/Dc8cMjfCRNstMT+75pfbKhx9+tmzDc6LY8A5Z4jGJ
Xyf6L/8gzfRgwxwdeWeGD4YzlwfmtK08cLg0C/J4WFTVUQeGZ7nGkxnZ+VjZV1ewEDep4S2NUBpW
xYTtpPjRuM5VXoYw8UwnH0csgaBsqTrq0Fg++E+ypKHQsKw67l3o1K4Nb2HkQ4kJi2Ot6sBsOk8e
VIHhnpMTrSF+Z9XuPnzO5yhmDNQz/7VUx/RbfHpsv114qEaakbzI1JmUjFwcVcG2uDQC2TU0RXG9
6oe7SpEV3BXdGdX56kPv5Tmv/NCULAOoafWx74QqLLbxYmwFhnFl7IyF/XJJFOzra8OP8pfPDFnA
Rap+QgRQDf/FFhHt3JVHZu+hfiN/PlHTrjyw4T45a1NeCwESVzCwkRb3tCiNVx341gwMNx8m+3Si
K6rqqJ+MEPVat0x3pimovaqPv3gRqsBao2BgYkcngCZB/obwS1Qf+87xLCNga+dDieUmY5b/+naX
f28bjhD4yUfKBhYJ+KrrfG/MnZcrTeuciqGdjez3YbRQMGwSLkRYWHRzUMpVH/zL7sEsWQ6R76+6
0l8dM/aMZT5Q9gVVuLqPiCP66xqUJ2ES1P5YG8d+6MfJ8848fJxIWip4kecHXiWeEdlOyCPz/3TK
HqpnTCpVV+8uCNHuTcv8DYBQFbHPjfP05Jq1sRHFh4tGh+TR0TkJXhW0Pa/ane2Ae0SA/o+1b/+5
1+46fCgZZICuJBCqLtuN4RqpwQcKHfe//++/RQvx2zRMjSeDGZwbD/7SyL+adKbRNgEYjJxx1Rnc
O0uEY6/NKJa8ItCvPjwj1ce/M7kULHJzj/44cgyEk2Le6k+J92T4+RPEfhO5O4TP8z96uztGMePJ
ZwHvjQXXSGcpxRlAAGitPvnxym7430oGw9/IcOQX/e//++cPKZYB/NvvMsHhxeQ+YudR+ho0OZ76
3j/uS5BIg95D+qjCKEtyTeRzPLbii9SRnGfyH03j7yMXFRY+E1Wl4md6fuVX+tcPpV8/M/WCD/vO
cQsxeZYdrDQiPDl+IDlDoH4C/Sa72u+b5v7K+mFpFhcWIiOBP60y9oeEEMMo3KZoHBJCe1XG3V+F
S+YMn7WgK6wy9kexE+T7H6QD9GNqPRgoBKFRqyuoKKs84xOgPgQkCk8Rzp/eeUHTJVRJGqJcJD8l
+TVv/NroAZsxCoYIVw4QTbhTANiD7KMf+Ng947UPGhhoaD/W7mIjli9I9ImxmQAC0y6GDgC8KCoe
d2NG9LjGxlJeRGostNb06JAF04tMJQV3BYt4Y1h2aD7kI4mjEL4bIZwmlMOA79E7cPQa+NpFHBqh
8/CAAdZuzdg2wxfSrHQO9CmmwfkCJK0hlP+OBSX7x/64U0r45tecUQd2feKckqoMP6oe4lo4SylW
UJAf+iDyTtKgL5zkwTK98mwb+HHEVVoaVjBC/qZbee24XKOlYpCKa79Q7fGenHx2YpepuJkPbUPK
frw8ML9/XT+bQfLg4u78n2vs09pQZA0PJ94+ti1fucgjc+k/cnnlMaefp8ACqcCYoe9L37WtwFiG
Phc5OQkseNOq2uCQAQguah9+FpGL922N8pGF/Rw9al75GYZGYNa+muGTFHkdPZxfOfJo7jyQ1Jcs
Xki8VF2ZsZUGUipCRTZ4vEoMEkQOKz5NuFJIPqWrwEzGoRMXaht6U8FixLaDBqM0XRU3+Xu2/ZSa
pTyyUJKr+vmmJFekTSg6+isPSglfWoOXMXjya3T5SgN+aQigO6rPdfjLf8Zm7ekPF2vfkVPiCMVX
H/7KzFQo9yuapTWAbVRe4GvnoRgVwE2oYFwC3diWDhfEGhWM6zykkkGAUK4+6g35QcuIHmUsA7Qf
KoZOYZiXnHCmvVV1Z4hM58bJ55fZg2gBVjBsYVAFu/iGg/TxUTaG0wnDPWzrGDDgxkjwvvAT5++d
LYNoda2+DGLk4o0aESgFQ/s74X9XiWwTomGr6qxvHUL8fJhsLVQcGdmo8nlBB27+mLcnlfduuD5w
oshI8uGyWb9MhiTf7eQ///LXxAOpJg+sYJE/czN5klwQPEj5U96+Gndm+mibritnIQBYKhg6g2Ds
A858NLHONK/lv1aZt2dacsEdhRMF4wLtC43atQn0Jx8tm7RgRau6Ue4oAxXze6IXvPK4yVOhAqzi
5L+nHzifW7YEQp2g8lR/+Xe/du8vf/lrDXuufQp/+Q/v0ZHztJrgNKv6oHu2YSGVpwntjsrjGt6u
6KBB6lYf+AvUs4UNrgLRR55gAfSuNjEi+Wu2FfhSIK9OIabP1LCqLvKYPAyVGCkkQH66+iL/5cUd
BE43BcM6ywfjYSN7jK4Ca9vn7u9e7G/RZlR1kQeACu4J5iTUEvn66iN/eEhlyCtcSoLQh74lxKnI
o5fUNJLCUfvj8rD7MtHvMRP7UHRcKr41KFlOzNxoxEGhIHbIamGF4E/BdhqYruUkMjiomU/97cHI
wI8oT2UH2rkZ7kzLXxfQzpoCZ8vkjVC+dKi4ig8S16KQIn1BwZFf1b2MTAHSX+QDCcMQfaFVh70I
WQYZoafiDjOO4mKJUSiCVJ3tcGc+2vLaqrjDTByvuAii57DqbCdG6Jtl2K+jdcFXpr8moeE9Siek
4EioOuWp80BaG0RKPpSwMxUA1mlihl5kptK4CgLgqRkuDU8eVsU6hKYpr65oDq26usPQJw6TXANn
d/VxzxMQvKG0CE0Vt8ILsNIF50ATcfX5XsSGK89WcPxUXd1LMywYGD1/CoalvHNjpKacg1BxAl0b
8bpgDSquKNdObCfF0ATBz+pLcef6a2NRnLKCNb528Oux6QG3lEu76LlVn/Z1sjXp70pCKx9LeDVY
bfNf3x6q3PjuE2uSD5SN21Hg1m58zyimWhVsEdLNsTxZFde134CLZOQNVTc1CLGNIfsKFUfzJ+AO
ctST8YxUne0nP4yTQh4NVrzcPN5uZ59JdRUgW4hEVB9X7GjgFJJNgBVUMHDmNUPHk7Mkgsyo6iLf
BYbsJDKCrMqjrg33wQif8vmJraxpKpZ4Yz7Jh0fW1F95vhsnpoO5aMbQ2ORv8HZr+7IIWWIpuASv
p2Bcz4nNp9oVDUdPvnxtVFGt/CrgKtjd0Iklj6Edxam9Mt7GI3NAmVYoG7SKW80djeiFLagCfECD
hikwQjdyMhuVMU1BomIP3aUX0qStV5694I9VcFhd+chASKsNTREy6f3qhvjL/xP7puxqBlUOlMFC
SaGFOgEp7tOP+3GptX2XT9XU2uH8hc8Ax3/4R2Mg3dV5HAaGLXxK/umyQElB/DVMg0IOR0VFekpH
MmDi0Amk+Qp6mKpu+4Jrez5KtggqClYXUWiYUt65KTgjFcx1lY+SzVWQ0VQd9NIPC9U1Je4IlXvD
ifPpZbNVkXq/NknyFsrPKqpTHwnnpMmqqG78CWR/KI36slcgKdQFTsMz7ozkyal9CI3iGXUUuf/K
U/UuLaRKNRUkC1/2cYaYc228dICxFurxgvu8qiH/mebA2gByj3woYXR0AOS/vj38+smkUzgfJhtV
Rab31q9hdH+IasWQkWMuf9jb5zwVF6raXfLwRIszmFhpK6IxpcItU4N+KDuzBXkdepkKnNOHh6R2
k0RGvh6ZH9mPrmCN/vfn8d3489fx6P/UhPGQEK29sH96SITQMlW9HsSEPaSVToY7ZYf1kSNcZqeu
1JK579KqGn/IzYDvocliCFxVxg6o8PlTcsov6gwqkgM35tYpJIu6CiL8O+K1uPZJIHjMrBh3I+Bu
8CYe7g7EVvJf3+48nv31y/Ytra3AUX/D6pe0GdIOeGxjR688xr61TuVrsXccDfqlesdSCPvxf+AG
zt6/6gY+nP//3AXCdJ1dISWRr/bbLW/oQ8hR+1xo61VBuTN2a3eGuzYo5+fTFEahHzO3V1rblGYI
E+ibdEwJ4saqIQ0EYE+iZTMf6fn4y399+zLfssChYSXSjJtHt94r1+ITrlomMmj2Ty7xocGOn6+3
f5sTkxaFvU/4u9hzH8LkQf5k1U2BjncHQ8gOlIERPoDFygcV5nby252+sNDMmDiuvDtUsBmJ2bKd
5d2hIM8lmnlIj2DG0tAqLkJDIyXmL4uZVRS/hgXrUNG5MEKg1Cu4YxU1qnzc8lY9FVRohHfFqFHF
lQRn/0TQlciYXhXY+nMSJs7h3kP3Ov/17a7+EjsufL9MSq/q2XRjhALCWmy4UNHMKVL7kcCpS5fW
poqr/CdgL7EvAgwpka2puHLv4/MrJ46jzJvemmtH9iAqeLP2T7lOHuUcv6Yiw39PfdB5Mp6y6d/7
D/BS5AaYnQUqQBb3ALb36zPELv2ozBmijJo/9+2Gv1+orw6oLK5NorwgmrP3XuEFb5+KdreB6JqK
7NpXJ7ScUidPLqH6e325O/oEBQf2ALBDodcSkcXqMx8Sy0LVmQ+UmZSKVqo7Q46KNF3BLRUWxrg2
hrOGImYBlaoC4ri3TkKY2P7lr665TA9XBdW+/NcK9i9e4MbgCXLyUnCrKyhG7F9gfwrU/nGPfvyn
fNbi07bgJDmZi/hxkf+eeahq2P/+cmWlNEsqECQUmH/23cWzvz780gjaaSRW+t0u9WAhX3W6R/3H
ffc9K9Tv8LuHlgjp5L7+o5yTr7zRD2BALsAiVeAVBqGxk3tzVPTfifS5lJRS0R0/9F2/yO2ggnN1
/MhdQk5HqcgTT7j4PNqCmKPA8qCiq2piuIvfxGooiNqmCeoHUgaieZRM65VGfEfjOYkpyTQyReWq
1yDBYE36RDq+m0K4tPLAZpjko4jjFEHt/Ne3xwRfwqQ4WbQ4q4/7FSTWjlqE9OEgJjs18o87Bspo
/H6Hh8K+xEJd01j60sdREWEO6PUopgtVBK7C3fqlFygVsgxDX9w6//HKpIDhWf9Udv9UcRvM8Hii
pEyILBxx2XNUINOHvp/HZFKyoaMgEzpx5k6+hYUPUkH5PwF9KwAgT8/skBki0nkMX2qRHK3UvdLv
P5+FwMvTF1onKsodz+NnfcziY4s0wzcOWSE18yR9FBUHAwlICaqrAlN0boK0frbQ7B1uHkckAdz8
z6SXoIE4N4q3n0RXDuSWXK3zkbIjTgUxwtAOQbyQuy+5qDRVNH7empva0HBLYLYqsMe3ToHBRgXy
+KvhUaKUwwkVOZJbmILkUVXsWbHAfzEppxYaQnqt3FjebnafnPiR3Fbp4QL7rYIHGAHFNPEKJXxo
Qj+5clzIwshr3lewHTmkIttwy5VYVJSy9+mic9OlKPPPtQ8RSdkIHqF9plnsWMpiqAkME8+W4hRI
iauv2b2/IDaVVg2JQRXj0ueZDyM8mKZC2+k+ofWlMFkFlvlnPq+zz7xPkhjZDWniKmqFL4JMTQXK
cCiEdkTVJt+0h/PukGTUdViQ0YoEdtjuqGhGk+BPtRt6psLaxwTdEOLF0jBOF1oNDXCCPbJg8IKf
ZsD8gRefEmbxqhefw7cRvvl4x8Lhvx4fNjMoREKW0Zr/bd9yj4uQ4Jz5BI6R701Nn+qRtDdVCGF9
TqIiW5SK4vL9L/8F/VJqHm5JQKj5r791TpdZwN8G71PGP59/luxbPZvvkbz+C1Lyw7d5H9ZfRnz/
O3zLEtb9399blpH8v7O3PNwAJQ79+TR4dLlk/uv/BwAA//8=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hyperlink" Target="#Pivot_Table!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108631</xdr:colOff>
      <xdr:row>24</xdr:row>
      <xdr:rowOff>4703</xdr:rowOff>
    </xdr:from>
    <xdr:to>
      <xdr:col>5</xdr:col>
      <xdr:colOff>491290</xdr:colOff>
      <xdr:row>37</xdr:row>
      <xdr:rowOff>65315</xdr:rowOff>
    </xdr:to>
    <xdr:sp macro="" textlink="">
      <xdr:nvSpPr>
        <xdr:cNvPr id="9" name="Rectangle: Rounded Corners 8">
          <a:extLst>
            <a:ext uri="{FF2B5EF4-FFF2-40B4-BE49-F238E27FC236}">
              <a16:creationId xmlns:a16="http://schemas.microsoft.com/office/drawing/2014/main" id="{85518FD2-8C81-445F-9052-431EBF8DDD6B}"/>
            </a:ext>
          </a:extLst>
        </xdr:cNvPr>
        <xdr:cNvSpPr/>
      </xdr:nvSpPr>
      <xdr:spPr>
        <a:xfrm>
          <a:off x="108631" y="4336071"/>
          <a:ext cx="3440685" cy="2406770"/>
        </a:xfrm>
        <a:prstGeom prst="roundRect">
          <a:avLst>
            <a:gd name="adj" fmla="val 56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ABCv</a:t>
          </a:r>
        </a:p>
      </xdr:txBody>
    </xdr:sp>
    <xdr:clientData/>
  </xdr:twoCellAnchor>
  <xdr:twoCellAnchor>
    <xdr:from>
      <xdr:col>0</xdr:col>
      <xdr:colOff>130402</xdr:colOff>
      <xdr:row>0</xdr:row>
      <xdr:rowOff>86840</xdr:rowOff>
    </xdr:from>
    <xdr:to>
      <xdr:col>17</xdr:col>
      <xdr:colOff>315058</xdr:colOff>
      <xdr:row>2</xdr:row>
      <xdr:rowOff>129397</xdr:rowOff>
    </xdr:to>
    <xdr:sp macro="" textlink="">
      <xdr:nvSpPr>
        <xdr:cNvPr id="2" name="Rectangle: Rounded Corners 1">
          <a:extLst>
            <a:ext uri="{FF2B5EF4-FFF2-40B4-BE49-F238E27FC236}">
              <a16:creationId xmlns:a16="http://schemas.microsoft.com/office/drawing/2014/main" id="{AEBD6896-05B7-4A3B-3279-3B64222395D0}"/>
            </a:ext>
          </a:extLst>
        </xdr:cNvPr>
        <xdr:cNvSpPr/>
      </xdr:nvSpPr>
      <xdr:spPr>
        <a:xfrm>
          <a:off x="130402" y="86840"/>
          <a:ext cx="10522944" cy="40890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ABCv</a:t>
          </a:r>
        </a:p>
      </xdr:txBody>
    </xdr:sp>
    <xdr:clientData/>
  </xdr:twoCellAnchor>
  <xdr:oneCellAnchor>
    <xdr:from>
      <xdr:col>1</xdr:col>
      <xdr:colOff>1</xdr:colOff>
      <xdr:row>0</xdr:row>
      <xdr:rowOff>136509</xdr:rowOff>
    </xdr:from>
    <xdr:ext cx="3694981" cy="311496"/>
    <xdr:sp macro="" textlink="">
      <xdr:nvSpPr>
        <xdr:cNvPr id="3" name="TextBox 2">
          <a:extLst>
            <a:ext uri="{FF2B5EF4-FFF2-40B4-BE49-F238E27FC236}">
              <a16:creationId xmlns:a16="http://schemas.microsoft.com/office/drawing/2014/main" id="{EDF5CF6B-E686-8667-DCB4-E35D269B603D}"/>
            </a:ext>
          </a:extLst>
        </xdr:cNvPr>
        <xdr:cNvSpPr txBox="1"/>
      </xdr:nvSpPr>
      <xdr:spPr>
        <a:xfrm>
          <a:off x="611039" y="136509"/>
          <a:ext cx="369498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a:t>ABC Executive Summary &amp; Profitability</a:t>
          </a:r>
          <a:r>
            <a:rPr lang="en-IN" sz="1400" b="1" baseline="0"/>
            <a:t> Analysis</a:t>
          </a:r>
          <a:endParaRPr lang="en-IN" sz="1400" b="1"/>
        </a:p>
      </xdr:txBody>
    </xdr:sp>
    <xdr:clientData/>
  </xdr:oneCellAnchor>
  <xdr:twoCellAnchor editAs="oneCell">
    <xdr:from>
      <xdr:col>0</xdr:col>
      <xdr:colOff>194095</xdr:colOff>
      <xdr:row>0</xdr:row>
      <xdr:rowOff>108415</xdr:rowOff>
    </xdr:from>
    <xdr:to>
      <xdr:col>1</xdr:col>
      <xdr:colOff>43132</xdr:colOff>
      <xdr:row>2</xdr:row>
      <xdr:rowOff>100643</xdr:rowOff>
    </xdr:to>
    <xdr:pic>
      <xdr:nvPicPr>
        <xdr:cNvPr id="7" name="Picture 6">
          <a:extLst>
            <a:ext uri="{FF2B5EF4-FFF2-40B4-BE49-F238E27FC236}">
              <a16:creationId xmlns:a16="http://schemas.microsoft.com/office/drawing/2014/main" id="{75399022-977D-559C-AB15-0CDF9F3BC9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4095" y="108415"/>
          <a:ext cx="460075" cy="351662"/>
        </a:xfrm>
        <a:prstGeom prst="rect">
          <a:avLst/>
        </a:prstGeom>
      </xdr:spPr>
    </xdr:pic>
    <xdr:clientData/>
  </xdr:twoCellAnchor>
  <xdr:twoCellAnchor>
    <xdr:from>
      <xdr:col>0</xdr:col>
      <xdr:colOff>115019</xdr:colOff>
      <xdr:row>3</xdr:row>
      <xdr:rowOff>79075</xdr:rowOff>
    </xdr:from>
    <xdr:to>
      <xdr:col>2</xdr:col>
      <xdr:colOff>352247</xdr:colOff>
      <xdr:row>7</xdr:row>
      <xdr:rowOff>43132</xdr:rowOff>
    </xdr:to>
    <xdr:grpSp>
      <xdr:nvGrpSpPr>
        <xdr:cNvPr id="13" name="Group 12">
          <a:extLst>
            <a:ext uri="{FF2B5EF4-FFF2-40B4-BE49-F238E27FC236}">
              <a16:creationId xmlns:a16="http://schemas.microsoft.com/office/drawing/2014/main" id="{7A40BFCC-CA91-9891-E671-2A899435F3A5}"/>
            </a:ext>
          </a:extLst>
        </xdr:cNvPr>
        <xdr:cNvGrpSpPr/>
      </xdr:nvGrpSpPr>
      <xdr:grpSpPr>
        <a:xfrm>
          <a:off x="115019" y="634246"/>
          <a:ext cx="1456428" cy="704286"/>
          <a:chOff x="115019" y="618226"/>
          <a:chExt cx="1459303" cy="682925"/>
        </a:xfrm>
      </xdr:grpSpPr>
      <xdr:sp macro="" textlink="">
        <xdr:nvSpPr>
          <xdr:cNvPr id="8" name="Rectangle: Rounded Corners 7">
            <a:extLst>
              <a:ext uri="{FF2B5EF4-FFF2-40B4-BE49-F238E27FC236}">
                <a16:creationId xmlns:a16="http://schemas.microsoft.com/office/drawing/2014/main" id="{D8C591CC-3B6D-457A-83AF-40B134C2A66F}"/>
              </a:ext>
            </a:extLst>
          </xdr:cNvPr>
          <xdr:cNvSpPr/>
        </xdr:nvSpPr>
        <xdr:spPr>
          <a:xfrm>
            <a:off x="115019" y="618226"/>
            <a:ext cx="1459301" cy="682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a:t>
            </a:r>
          </a:p>
        </xdr:txBody>
      </xdr:sp>
      <xdr:sp macro="" textlink="">
        <xdr:nvSpPr>
          <xdr:cNvPr id="11" name="TextBox 10">
            <a:extLst>
              <a:ext uri="{FF2B5EF4-FFF2-40B4-BE49-F238E27FC236}">
                <a16:creationId xmlns:a16="http://schemas.microsoft.com/office/drawing/2014/main" id="{FBED4508-6CC2-493C-A5F1-9B642B351238}"/>
              </a:ext>
            </a:extLst>
          </xdr:cNvPr>
          <xdr:cNvSpPr txBox="1"/>
        </xdr:nvSpPr>
        <xdr:spPr>
          <a:xfrm>
            <a:off x="145214" y="685554"/>
            <a:ext cx="14291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t>Total</a:t>
            </a:r>
            <a:r>
              <a:rPr lang="en-IN" sz="1200" b="0" baseline="0"/>
              <a:t> Revenue</a:t>
            </a:r>
            <a:endParaRPr lang="en-IN" sz="1200" b="0"/>
          </a:p>
        </xdr:txBody>
      </xdr:sp>
      <xdr:sp macro="" textlink="Pivot_Table!B4">
        <xdr:nvSpPr>
          <xdr:cNvPr id="12" name="TextBox 11">
            <a:extLst>
              <a:ext uri="{FF2B5EF4-FFF2-40B4-BE49-F238E27FC236}">
                <a16:creationId xmlns:a16="http://schemas.microsoft.com/office/drawing/2014/main" id="{36104398-2116-4D5F-A673-4742DA8BB5A9}"/>
              </a:ext>
            </a:extLst>
          </xdr:cNvPr>
          <xdr:cNvSpPr txBox="1"/>
        </xdr:nvSpPr>
        <xdr:spPr>
          <a:xfrm>
            <a:off x="132275" y="884209"/>
            <a:ext cx="1429108" cy="345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98A1F43-3CA2-45F8-A8A1-E4CFC00D1545}" type="TxLink">
              <a:rPr lang="en-US" sz="2000" b="1" i="0" u="none" strike="noStrike">
                <a:solidFill>
                  <a:srgbClr val="000000"/>
                </a:solidFill>
                <a:latin typeface="Aptos Narrow"/>
              </a:rPr>
              <a:pPr algn="ctr"/>
              <a:t>$6,45,223</a:t>
            </a:fld>
            <a:endParaRPr lang="en-IN" sz="2400" b="1"/>
          </a:p>
        </xdr:txBody>
      </xdr:sp>
    </xdr:grpSp>
    <xdr:clientData/>
  </xdr:twoCellAnchor>
  <xdr:twoCellAnchor>
    <xdr:from>
      <xdr:col>3</xdr:col>
      <xdr:colOff>102080</xdr:colOff>
      <xdr:row>3</xdr:row>
      <xdr:rowOff>87701</xdr:rowOff>
    </xdr:from>
    <xdr:to>
      <xdr:col>5</xdr:col>
      <xdr:colOff>339307</xdr:colOff>
      <xdr:row>7</xdr:row>
      <xdr:rowOff>51758</xdr:rowOff>
    </xdr:to>
    <xdr:grpSp>
      <xdr:nvGrpSpPr>
        <xdr:cNvPr id="38" name="Group 37">
          <a:extLst>
            <a:ext uri="{FF2B5EF4-FFF2-40B4-BE49-F238E27FC236}">
              <a16:creationId xmlns:a16="http://schemas.microsoft.com/office/drawing/2014/main" id="{751B0203-5370-EBB4-C397-DF5F37DF7F96}"/>
            </a:ext>
          </a:extLst>
        </xdr:cNvPr>
        <xdr:cNvGrpSpPr/>
      </xdr:nvGrpSpPr>
      <xdr:grpSpPr>
        <a:xfrm>
          <a:off x="1930880" y="642872"/>
          <a:ext cx="1456427" cy="704286"/>
          <a:chOff x="115019" y="618226"/>
          <a:chExt cx="1459303" cy="682925"/>
        </a:xfrm>
      </xdr:grpSpPr>
      <xdr:sp macro="" textlink="">
        <xdr:nvSpPr>
          <xdr:cNvPr id="39" name="Rectangle: Rounded Corners 38">
            <a:extLst>
              <a:ext uri="{FF2B5EF4-FFF2-40B4-BE49-F238E27FC236}">
                <a16:creationId xmlns:a16="http://schemas.microsoft.com/office/drawing/2014/main" id="{AB1B8FF6-1135-8E92-D3B3-39B8C47852FD}"/>
              </a:ext>
            </a:extLst>
          </xdr:cNvPr>
          <xdr:cNvSpPr/>
        </xdr:nvSpPr>
        <xdr:spPr>
          <a:xfrm>
            <a:off x="115019" y="618226"/>
            <a:ext cx="1459301" cy="682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a:t>
            </a:r>
          </a:p>
        </xdr:txBody>
      </xdr:sp>
      <xdr:sp macro="" textlink="">
        <xdr:nvSpPr>
          <xdr:cNvPr id="40" name="TextBox 39">
            <a:extLst>
              <a:ext uri="{FF2B5EF4-FFF2-40B4-BE49-F238E27FC236}">
                <a16:creationId xmlns:a16="http://schemas.microsoft.com/office/drawing/2014/main" id="{B9F8EA5E-520C-5481-3114-1595C91EC5B4}"/>
              </a:ext>
            </a:extLst>
          </xdr:cNvPr>
          <xdr:cNvSpPr txBox="1"/>
        </xdr:nvSpPr>
        <xdr:spPr>
          <a:xfrm>
            <a:off x="145214" y="685554"/>
            <a:ext cx="14291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t>Total</a:t>
            </a:r>
            <a:r>
              <a:rPr lang="en-IN" sz="1200" b="0" baseline="0"/>
              <a:t> Profit</a:t>
            </a:r>
            <a:endParaRPr lang="en-IN" sz="1200" b="0"/>
          </a:p>
        </xdr:txBody>
      </xdr:sp>
      <xdr:sp macro="" textlink="Pivot_Table!D4">
        <xdr:nvSpPr>
          <xdr:cNvPr id="41" name="TextBox 40">
            <a:extLst>
              <a:ext uri="{FF2B5EF4-FFF2-40B4-BE49-F238E27FC236}">
                <a16:creationId xmlns:a16="http://schemas.microsoft.com/office/drawing/2014/main" id="{6E07E882-7FCE-01B1-738D-6CC4E8324B85}"/>
              </a:ext>
            </a:extLst>
          </xdr:cNvPr>
          <xdr:cNvSpPr txBox="1"/>
        </xdr:nvSpPr>
        <xdr:spPr>
          <a:xfrm>
            <a:off x="132275" y="884209"/>
            <a:ext cx="1429108" cy="345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A8224CB-684A-4DD0-96CF-DA8E2C8F719D}" type="TxLink">
              <a:rPr lang="en-US" sz="2000" b="1" i="0" u="none" strike="noStrike">
                <a:solidFill>
                  <a:srgbClr val="000000"/>
                </a:solidFill>
                <a:latin typeface="Aptos Narrow"/>
                <a:ea typeface="+mn-ea"/>
                <a:cs typeface="+mn-cs"/>
              </a:rPr>
              <a:pPr marL="0" indent="0" algn="ctr"/>
              <a:t>$2,96,384</a:t>
            </a:fld>
            <a:endParaRPr lang="en-IN" sz="2000" b="1" i="0" u="none" strike="noStrike">
              <a:solidFill>
                <a:srgbClr val="000000"/>
              </a:solidFill>
              <a:latin typeface="Aptos Narrow"/>
              <a:ea typeface="+mn-ea"/>
              <a:cs typeface="+mn-cs"/>
            </a:endParaRPr>
          </a:p>
        </xdr:txBody>
      </xdr:sp>
    </xdr:grpSp>
    <xdr:clientData/>
  </xdr:twoCellAnchor>
  <xdr:twoCellAnchor>
    <xdr:from>
      <xdr:col>6</xdr:col>
      <xdr:colOff>89141</xdr:colOff>
      <xdr:row>3</xdr:row>
      <xdr:rowOff>96327</xdr:rowOff>
    </xdr:from>
    <xdr:to>
      <xdr:col>8</xdr:col>
      <xdr:colOff>326368</xdr:colOff>
      <xdr:row>7</xdr:row>
      <xdr:rowOff>60384</xdr:rowOff>
    </xdr:to>
    <xdr:grpSp>
      <xdr:nvGrpSpPr>
        <xdr:cNvPr id="42" name="Group 41">
          <a:extLst>
            <a:ext uri="{FF2B5EF4-FFF2-40B4-BE49-F238E27FC236}">
              <a16:creationId xmlns:a16="http://schemas.microsoft.com/office/drawing/2014/main" id="{E2D2CE01-DD68-7DA4-857F-066D0319BFDA}"/>
            </a:ext>
          </a:extLst>
        </xdr:cNvPr>
        <xdr:cNvGrpSpPr/>
      </xdr:nvGrpSpPr>
      <xdr:grpSpPr>
        <a:xfrm>
          <a:off x="3746741" y="651498"/>
          <a:ext cx="1456427" cy="704286"/>
          <a:chOff x="115019" y="618226"/>
          <a:chExt cx="1459303" cy="682925"/>
        </a:xfrm>
      </xdr:grpSpPr>
      <xdr:sp macro="" textlink="">
        <xdr:nvSpPr>
          <xdr:cNvPr id="43" name="Rectangle: Rounded Corners 42">
            <a:extLst>
              <a:ext uri="{FF2B5EF4-FFF2-40B4-BE49-F238E27FC236}">
                <a16:creationId xmlns:a16="http://schemas.microsoft.com/office/drawing/2014/main" id="{AC57DCE3-D8BC-094A-B869-B56385782227}"/>
              </a:ext>
            </a:extLst>
          </xdr:cNvPr>
          <xdr:cNvSpPr/>
        </xdr:nvSpPr>
        <xdr:spPr>
          <a:xfrm>
            <a:off x="115019" y="618226"/>
            <a:ext cx="1459301" cy="682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a:t>
            </a:r>
          </a:p>
        </xdr:txBody>
      </xdr:sp>
      <xdr:sp macro="" textlink="">
        <xdr:nvSpPr>
          <xdr:cNvPr id="44" name="TextBox 43">
            <a:extLst>
              <a:ext uri="{FF2B5EF4-FFF2-40B4-BE49-F238E27FC236}">
                <a16:creationId xmlns:a16="http://schemas.microsoft.com/office/drawing/2014/main" id="{3F59D0F0-D66A-C718-972D-17F17326F66C}"/>
              </a:ext>
            </a:extLst>
          </xdr:cNvPr>
          <xdr:cNvSpPr txBox="1"/>
        </xdr:nvSpPr>
        <xdr:spPr>
          <a:xfrm>
            <a:off x="145214" y="685554"/>
            <a:ext cx="14291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t>Profit</a:t>
            </a:r>
            <a:r>
              <a:rPr lang="en-IN" sz="1200" b="0" baseline="0"/>
              <a:t> Margin</a:t>
            </a:r>
            <a:endParaRPr lang="en-IN" sz="1200" b="0"/>
          </a:p>
        </xdr:txBody>
      </xdr:sp>
      <xdr:sp macro="" textlink="Pivot_Table!J4">
        <xdr:nvSpPr>
          <xdr:cNvPr id="45" name="TextBox 44">
            <a:extLst>
              <a:ext uri="{FF2B5EF4-FFF2-40B4-BE49-F238E27FC236}">
                <a16:creationId xmlns:a16="http://schemas.microsoft.com/office/drawing/2014/main" id="{98BDF83A-EEDC-0612-B7DE-A40171A27BE6}"/>
              </a:ext>
            </a:extLst>
          </xdr:cNvPr>
          <xdr:cNvSpPr txBox="1"/>
        </xdr:nvSpPr>
        <xdr:spPr>
          <a:xfrm>
            <a:off x="132275" y="884209"/>
            <a:ext cx="1429108" cy="345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E67C0C0-AE0F-4B1A-9768-0FD62F40C02C}" type="TxLink">
              <a:rPr lang="en-US" sz="2000" b="1" i="0" u="none" strike="noStrike">
                <a:solidFill>
                  <a:srgbClr val="000000"/>
                </a:solidFill>
                <a:latin typeface="Aptos Narrow"/>
                <a:ea typeface="+mn-ea"/>
                <a:cs typeface="+mn-cs"/>
              </a:rPr>
              <a:pPr marL="0" indent="0" algn="ctr"/>
              <a:t>45.94%</a:t>
            </a:fld>
            <a:endParaRPr lang="en-IN" sz="2000" b="1" i="0" u="none" strike="noStrike">
              <a:solidFill>
                <a:srgbClr val="000000"/>
              </a:solidFill>
              <a:latin typeface="Aptos Narrow"/>
              <a:ea typeface="+mn-ea"/>
              <a:cs typeface="+mn-cs"/>
            </a:endParaRPr>
          </a:p>
        </xdr:txBody>
      </xdr:sp>
    </xdr:grpSp>
    <xdr:clientData/>
  </xdr:twoCellAnchor>
  <xdr:twoCellAnchor>
    <xdr:from>
      <xdr:col>9</xdr:col>
      <xdr:colOff>76201</xdr:colOff>
      <xdr:row>3</xdr:row>
      <xdr:rowOff>104953</xdr:rowOff>
    </xdr:from>
    <xdr:to>
      <xdr:col>11</xdr:col>
      <xdr:colOff>313429</xdr:colOff>
      <xdr:row>7</xdr:row>
      <xdr:rowOff>69010</xdr:rowOff>
    </xdr:to>
    <xdr:grpSp>
      <xdr:nvGrpSpPr>
        <xdr:cNvPr id="46" name="Group 45">
          <a:extLst>
            <a:ext uri="{FF2B5EF4-FFF2-40B4-BE49-F238E27FC236}">
              <a16:creationId xmlns:a16="http://schemas.microsoft.com/office/drawing/2014/main" id="{E420E14D-D3BE-4584-EEA7-1982CFC7AF27}"/>
            </a:ext>
          </a:extLst>
        </xdr:cNvPr>
        <xdr:cNvGrpSpPr/>
      </xdr:nvGrpSpPr>
      <xdr:grpSpPr>
        <a:xfrm>
          <a:off x="5562601" y="660124"/>
          <a:ext cx="1456428" cy="704286"/>
          <a:chOff x="115019" y="618226"/>
          <a:chExt cx="1459303" cy="682925"/>
        </a:xfrm>
      </xdr:grpSpPr>
      <xdr:sp macro="" textlink="">
        <xdr:nvSpPr>
          <xdr:cNvPr id="47" name="Rectangle: Rounded Corners 46">
            <a:extLst>
              <a:ext uri="{FF2B5EF4-FFF2-40B4-BE49-F238E27FC236}">
                <a16:creationId xmlns:a16="http://schemas.microsoft.com/office/drawing/2014/main" id="{9BCACB71-3459-4394-9B23-E54EFDB5C02F}"/>
              </a:ext>
            </a:extLst>
          </xdr:cNvPr>
          <xdr:cNvSpPr/>
        </xdr:nvSpPr>
        <xdr:spPr>
          <a:xfrm>
            <a:off x="115019" y="618226"/>
            <a:ext cx="1459301" cy="682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a:t>
            </a:r>
          </a:p>
        </xdr:txBody>
      </xdr:sp>
      <xdr:sp macro="" textlink="">
        <xdr:nvSpPr>
          <xdr:cNvPr id="48" name="TextBox 47">
            <a:extLst>
              <a:ext uri="{FF2B5EF4-FFF2-40B4-BE49-F238E27FC236}">
                <a16:creationId xmlns:a16="http://schemas.microsoft.com/office/drawing/2014/main" id="{0E3CA952-5FBB-3AD7-3CBD-B0CCCBAA8CFF}"/>
              </a:ext>
            </a:extLst>
          </xdr:cNvPr>
          <xdr:cNvSpPr txBox="1"/>
        </xdr:nvSpPr>
        <xdr:spPr>
          <a:xfrm>
            <a:off x="145214" y="685554"/>
            <a:ext cx="14291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t>Total</a:t>
            </a:r>
            <a:r>
              <a:rPr lang="en-IN" sz="1200" b="0" baseline="0"/>
              <a:t> Quantity Sold</a:t>
            </a:r>
            <a:endParaRPr lang="en-IN" sz="1200" b="0"/>
          </a:p>
        </xdr:txBody>
      </xdr:sp>
      <xdr:sp macro="" textlink="Pivot_Table!F4">
        <xdr:nvSpPr>
          <xdr:cNvPr id="49" name="TextBox 48">
            <a:extLst>
              <a:ext uri="{FF2B5EF4-FFF2-40B4-BE49-F238E27FC236}">
                <a16:creationId xmlns:a16="http://schemas.microsoft.com/office/drawing/2014/main" id="{CC2BAABB-0842-943D-D17D-8498919C64DD}"/>
              </a:ext>
            </a:extLst>
          </xdr:cNvPr>
          <xdr:cNvSpPr txBox="1"/>
        </xdr:nvSpPr>
        <xdr:spPr>
          <a:xfrm>
            <a:off x="132275" y="884209"/>
            <a:ext cx="1429108" cy="345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ACCA490-08B9-40F6-9498-D3BB5973E9AB}" type="TxLink">
              <a:rPr lang="en-US" sz="2000" b="1" i="0" u="none" strike="noStrike">
                <a:solidFill>
                  <a:srgbClr val="000000"/>
                </a:solidFill>
                <a:latin typeface="Aptos Narrow"/>
                <a:ea typeface="+mn-ea"/>
                <a:cs typeface="+mn-cs"/>
              </a:rPr>
              <a:pPr marL="0" indent="0" algn="ctr"/>
              <a:t>6698</a:t>
            </a:fld>
            <a:endParaRPr lang="en-IN" sz="2000" b="1" i="0" u="none" strike="noStrike">
              <a:solidFill>
                <a:srgbClr val="000000"/>
              </a:solidFill>
              <a:latin typeface="Aptos Narrow"/>
              <a:ea typeface="+mn-ea"/>
              <a:cs typeface="+mn-cs"/>
            </a:endParaRPr>
          </a:p>
        </xdr:txBody>
      </xdr:sp>
    </xdr:grpSp>
    <xdr:clientData/>
  </xdr:twoCellAnchor>
  <xdr:twoCellAnchor>
    <xdr:from>
      <xdr:col>12</xdr:col>
      <xdr:colOff>63262</xdr:colOff>
      <xdr:row>3</xdr:row>
      <xdr:rowOff>113579</xdr:rowOff>
    </xdr:from>
    <xdr:to>
      <xdr:col>14</xdr:col>
      <xdr:colOff>300490</xdr:colOff>
      <xdr:row>7</xdr:row>
      <xdr:rowOff>77636</xdr:rowOff>
    </xdr:to>
    <xdr:grpSp>
      <xdr:nvGrpSpPr>
        <xdr:cNvPr id="50" name="Group 49">
          <a:extLst>
            <a:ext uri="{FF2B5EF4-FFF2-40B4-BE49-F238E27FC236}">
              <a16:creationId xmlns:a16="http://schemas.microsoft.com/office/drawing/2014/main" id="{EA3C0296-AC3D-F581-E735-853AC7085FB1}"/>
            </a:ext>
          </a:extLst>
        </xdr:cNvPr>
        <xdr:cNvGrpSpPr/>
      </xdr:nvGrpSpPr>
      <xdr:grpSpPr>
        <a:xfrm>
          <a:off x="7378462" y="668750"/>
          <a:ext cx="1456428" cy="704286"/>
          <a:chOff x="115019" y="618226"/>
          <a:chExt cx="1459303" cy="682925"/>
        </a:xfrm>
      </xdr:grpSpPr>
      <xdr:sp macro="" textlink="">
        <xdr:nvSpPr>
          <xdr:cNvPr id="51" name="Rectangle: Rounded Corners 50">
            <a:extLst>
              <a:ext uri="{FF2B5EF4-FFF2-40B4-BE49-F238E27FC236}">
                <a16:creationId xmlns:a16="http://schemas.microsoft.com/office/drawing/2014/main" id="{435E3D72-4261-715F-755F-361F55B11482}"/>
              </a:ext>
            </a:extLst>
          </xdr:cNvPr>
          <xdr:cNvSpPr/>
        </xdr:nvSpPr>
        <xdr:spPr>
          <a:xfrm>
            <a:off x="115019" y="618226"/>
            <a:ext cx="1459301" cy="682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a:t>
            </a:r>
          </a:p>
        </xdr:txBody>
      </xdr:sp>
      <xdr:sp macro="" textlink="">
        <xdr:nvSpPr>
          <xdr:cNvPr id="52" name="TextBox 51">
            <a:extLst>
              <a:ext uri="{FF2B5EF4-FFF2-40B4-BE49-F238E27FC236}">
                <a16:creationId xmlns:a16="http://schemas.microsoft.com/office/drawing/2014/main" id="{C1E9C9B1-C885-EEA1-6E22-270AB15065C7}"/>
              </a:ext>
            </a:extLst>
          </xdr:cNvPr>
          <xdr:cNvSpPr txBox="1"/>
        </xdr:nvSpPr>
        <xdr:spPr>
          <a:xfrm>
            <a:off x="145214" y="685554"/>
            <a:ext cx="14291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t>Total</a:t>
            </a:r>
            <a:r>
              <a:rPr lang="en-IN" sz="1200" b="0" baseline="0"/>
              <a:t> Orders</a:t>
            </a:r>
            <a:endParaRPr lang="en-IN" sz="1200" b="0"/>
          </a:p>
        </xdr:txBody>
      </xdr:sp>
      <xdr:sp macro="" textlink="Pivot_Table!H4">
        <xdr:nvSpPr>
          <xdr:cNvPr id="53" name="TextBox 52">
            <a:extLst>
              <a:ext uri="{FF2B5EF4-FFF2-40B4-BE49-F238E27FC236}">
                <a16:creationId xmlns:a16="http://schemas.microsoft.com/office/drawing/2014/main" id="{90D5CDC4-C4FC-4651-F687-488DEAF26F6C}"/>
              </a:ext>
            </a:extLst>
          </xdr:cNvPr>
          <xdr:cNvSpPr txBox="1"/>
        </xdr:nvSpPr>
        <xdr:spPr>
          <a:xfrm>
            <a:off x="132275" y="884209"/>
            <a:ext cx="1429108" cy="345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6F897D8-7A05-4FD6-BFFD-8A0761462601}" type="TxLink">
              <a:rPr lang="en-US" sz="2000" b="1" i="0" u="none" strike="noStrike">
                <a:solidFill>
                  <a:srgbClr val="000000"/>
                </a:solidFill>
                <a:latin typeface="Aptos Narrow"/>
                <a:ea typeface="+mn-ea"/>
                <a:cs typeface="+mn-cs"/>
              </a:rPr>
              <a:pPr marL="0" indent="0" algn="ctr"/>
              <a:t>2707</a:t>
            </a:fld>
            <a:endParaRPr lang="en-IN" sz="2000" b="1" i="0" u="none" strike="noStrike">
              <a:solidFill>
                <a:srgbClr val="000000"/>
              </a:solidFill>
              <a:latin typeface="Aptos Narrow"/>
              <a:ea typeface="+mn-ea"/>
              <a:cs typeface="+mn-cs"/>
            </a:endParaRPr>
          </a:p>
        </xdr:txBody>
      </xdr:sp>
    </xdr:grpSp>
    <xdr:clientData/>
  </xdr:twoCellAnchor>
  <xdr:twoCellAnchor>
    <xdr:from>
      <xdr:col>15</xdr:col>
      <xdr:colOff>50323</xdr:colOff>
      <xdr:row>3</xdr:row>
      <xdr:rowOff>122205</xdr:rowOff>
    </xdr:from>
    <xdr:to>
      <xdr:col>17</xdr:col>
      <xdr:colOff>287550</xdr:colOff>
      <xdr:row>7</xdr:row>
      <xdr:rowOff>86262</xdr:rowOff>
    </xdr:to>
    <xdr:grpSp>
      <xdr:nvGrpSpPr>
        <xdr:cNvPr id="54" name="Group 53">
          <a:extLst>
            <a:ext uri="{FF2B5EF4-FFF2-40B4-BE49-F238E27FC236}">
              <a16:creationId xmlns:a16="http://schemas.microsoft.com/office/drawing/2014/main" id="{8E483ACE-1F13-6C05-56C9-54A9D9FF37EC}"/>
            </a:ext>
          </a:extLst>
        </xdr:cNvPr>
        <xdr:cNvGrpSpPr/>
      </xdr:nvGrpSpPr>
      <xdr:grpSpPr>
        <a:xfrm>
          <a:off x="9194323" y="677376"/>
          <a:ext cx="1456427" cy="704286"/>
          <a:chOff x="115019" y="618226"/>
          <a:chExt cx="1459303" cy="682925"/>
        </a:xfrm>
      </xdr:grpSpPr>
      <xdr:sp macro="" textlink="">
        <xdr:nvSpPr>
          <xdr:cNvPr id="55" name="Rectangle: Rounded Corners 54">
            <a:extLst>
              <a:ext uri="{FF2B5EF4-FFF2-40B4-BE49-F238E27FC236}">
                <a16:creationId xmlns:a16="http://schemas.microsoft.com/office/drawing/2014/main" id="{A8C30037-89FF-7040-EFF3-D6989B9E8B03}"/>
              </a:ext>
            </a:extLst>
          </xdr:cNvPr>
          <xdr:cNvSpPr/>
        </xdr:nvSpPr>
        <xdr:spPr>
          <a:xfrm>
            <a:off x="115019" y="618226"/>
            <a:ext cx="1459301" cy="6829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a:t>
            </a:r>
          </a:p>
        </xdr:txBody>
      </xdr:sp>
      <xdr:sp macro="" textlink="">
        <xdr:nvSpPr>
          <xdr:cNvPr id="56" name="TextBox 55">
            <a:extLst>
              <a:ext uri="{FF2B5EF4-FFF2-40B4-BE49-F238E27FC236}">
                <a16:creationId xmlns:a16="http://schemas.microsoft.com/office/drawing/2014/main" id="{0E8D0E18-CDE7-62C4-C56B-F9E799BDF60C}"/>
              </a:ext>
            </a:extLst>
          </xdr:cNvPr>
          <xdr:cNvSpPr txBox="1"/>
        </xdr:nvSpPr>
        <xdr:spPr>
          <a:xfrm>
            <a:off x="145214" y="685554"/>
            <a:ext cx="142910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0"/>
              <a:t>COGS</a:t>
            </a:r>
          </a:p>
        </xdr:txBody>
      </xdr:sp>
      <xdr:sp macro="" textlink="Pivot_Table!L4">
        <xdr:nvSpPr>
          <xdr:cNvPr id="57" name="TextBox 56">
            <a:extLst>
              <a:ext uri="{FF2B5EF4-FFF2-40B4-BE49-F238E27FC236}">
                <a16:creationId xmlns:a16="http://schemas.microsoft.com/office/drawing/2014/main" id="{F752DD92-9ED5-F21F-39C8-0E2F14E386B9}"/>
              </a:ext>
            </a:extLst>
          </xdr:cNvPr>
          <xdr:cNvSpPr txBox="1"/>
        </xdr:nvSpPr>
        <xdr:spPr>
          <a:xfrm>
            <a:off x="132275" y="884209"/>
            <a:ext cx="1429108" cy="3450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33816A6F-5651-48A0-A3D1-22499447D915}" type="TxLink">
              <a:rPr lang="en-US" sz="2000" b="1" i="0" u="none" strike="noStrike">
                <a:solidFill>
                  <a:srgbClr val="000000"/>
                </a:solidFill>
                <a:latin typeface="Aptos Narrow"/>
                <a:ea typeface="+mn-ea"/>
                <a:cs typeface="+mn-cs"/>
              </a:rPr>
              <a:pPr marL="0" indent="0" algn="ctr"/>
              <a:t>$3,48,839</a:t>
            </a:fld>
            <a:endParaRPr lang="en-IN" sz="2000" b="1" i="0" u="none" strike="noStrike">
              <a:solidFill>
                <a:srgbClr val="000000"/>
              </a:solidFill>
              <a:latin typeface="Aptos Narrow"/>
              <a:ea typeface="+mn-ea"/>
              <a:cs typeface="+mn-cs"/>
            </a:endParaRPr>
          </a:p>
        </xdr:txBody>
      </xdr:sp>
    </xdr:grpSp>
    <xdr:clientData/>
  </xdr:twoCellAnchor>
  <xdr:twoCellAnchor>
    <xdr:from>
      <xdr:col>13</xdr:col>
      <xdr:colOff>425490</xdr:colOff>
      <xdr:row>0</xdr:row>
      <xdr:rowOff>121066</xdr:rowOff>
    </xdr:from>
    <xdr:to>
      <xdr:col>15</xdr:col>
      <xdr:colOff>446854</xdr:colOff>
      <xdr:row>2</xdr:row>
      <xdr:rowOff>78337</xdr:rowOff>
    </xdr:to>
    <xdr:sp macro="" textlink="">
      <xdr:nvSpPr>
        <xdr:cNvPr id="62" name="Rectangle: Rounded Corners 61">
          <a:hlinkClick xmlns:r="http://schemas.openxmlformats.org/officeDocument/2006/relationships" r:id="rId2"/>
          <a:extLst>
            <a:ext uri="{FF2B5EF4-FFF2-40B4-BE49-F238E27FC236}">
              <a16:creationId xmlns:a16="http://schemas.microsoft.com/office/drawing/2014/main" id="{8AC358FA-725B-FB51-C069-8E036DCBB217}"/>
            </a:ext>
          </a:extLst>
        </xdr:cNvPr>
        <xdr:cNvSpPr/>
      </xdr:nvSpPr>
      <xdr:spPr>
        <a:xfrm>
          <a:off x="8372061" y="121066"/>
          <a:ext cx="1243914" cy="32571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All Pivot</a:t>
          </a:r>
          <a:r>
            <a:rPr lang="en-IN" sz="1100" b="1" baseline="0">
              <a:solidFill>
                <a:schemeClr val="tx1"/>
              </a:solidFill>
            </a:rPr>
            <a:t> Tables</a:t>
          </a:r>
          <a:endParaRPr lang="en-IN" sz="1100" b="1">
            <a:solidFill>
              <a:schemeClr val="tx1"/>
            </a:solidFill>
          </a:endParaRPr>
        </a:p>
      </xdr:txBody>
    </xdr:sp>
    <xdr:clientData/>
  </xdr:twoCellAnchor>
  <xdr:twoCellAnchor>
    <xdr:from>
      <xdr:col>16</xdr:col>
      <xdr:colOff>19956</xdr:colOff>
      <xdr:row>0</xdr:row>
      <xdr:rowOff>119743</xdr:rowOff>
    </xdr:from>
    <xdr:to>
      <xdr:col>17</xdr:col>
      <xdr:colOff>219358</xdr:colOff>
      <xdr:row>2</xdr:row>
      <xdr:rowOff>71560</xdr:rowOff>
    </xdr:to>
    <xdr:sp macro="" textlink="">
      <xdr:nvSpPr>
        <xdr:cNvPr id="63" name="Rectangle: Rounded Corners 62">
          <a:hlinkClick xmlns:r="http://schemas.openxmlformats.org/officeDocument/2006/relationships" r:id="rId3"/>
          <a:extLst>
            <a:ext uri="{FF2B5EF4-FFF2-40B4-BE49-F238E27FC236}">
              <a16:creationId xmlns:a16="http://schemas.microsoft.com/office/drawing/2014/main" id="{810E507A-F3FC-490A-BE3F-2ACE5DF44D07}"/>
            </a:ext>
          </a:extLst>
        </xdr:cNvPr>
        <xdr:cNvSpPr/>
      </xdr:nvSpPr>
      <xdr:spPr>
        <a:xfrm>
          <a:off x="9773556" y="119743"/>
          <a:ext cx="809002" cy="32193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Data</a:t>
          </a:r>
        </a:p>
      </xdr:txBody>
    </xdr:sp>
    <xdr:clientData/>
  </xdr:twoCellAnchor>
  <xdr:twoCellAnchor>
    <xdr:from>
      <xdr:col>0</xdr:col>
      <xdr:colOff>109904</xdr:colOff>
      <xdr:row>8</xdr:row>
      <xdr:rowOff>54513</xdr:rowOff>
    </xdr:from>
    <xdr:to>
      <xdr:col>10</xdr:col>
      <xdr:colOff>115455</xdr:colOff>
      <xdr:row>22</xdr:row>
      <xdr:rowOff>150091</xdr:rowOff>
    </xdr:to>
    <xdr:grpSp>
      <xdr:nvGrpSpPr>
        <xdr:cNvPr id="66" name="Group 65">
          <a:extLst>
            <a:ext uri="{FF2B5EF4-FFF2-40B4-BE49-F238E27FC236}">
              <a16:creationId xmlns:a16="http://schemas.microsoft.com/office/drawing/2014/main" id="{9CFAF60C-2651-2277-782D-95336D6C1EE6}"/>
            </a:ext>
          </a:extLst>
        </xdr:cNvPr>
        <xdr:cNvGrpSpPr/>
      </xdr:nvGrpSpPr>
      <xdr:grpSpPr>
        <a:xfrm>
          <a:off x="109904" y="1534970"/>
          <a:ext cx="6101551" cy="2686378"/>
          <a:chOff x="178894" y="1519898"/>
          <a:chExt cx="6017907" cy="2660001"/>
        </a:xfrm>
      </xdr:grpSpPr>
      <xdr:sp macro="" textlink="">
        <xdr:nvSpPr>
          <xdr:cNvPr id="65" name="Rectangle: Rounded Corners 64">
            <a:extLst>
              <a:ext uri="{FF2B5EF4-FFF2-40B4-BE49-F238E27FC236}">
                <a16:creationId xmlns:a16="http://schemas.microsoft.com/office/drawing/2014/main" id="{25DB16B5-C31E-4BB7-918E-4752C16E8149}"/>
              </a:ext>
            </a:extLst>
          </xdr:cNvPr>
          <xdr:cNvSpPr/>
        </xdr:nvSpPr>
        <xdr:spPr>
          <a:xfrm>
            <a:off x="178894" y="1519898"/>
            <a:ext cx="6017907" cy="2660001"/>
          </a:xfrm>
          <a:prstGeom prst="roundRect">
            <a:avLst>
              <a:gd name="adj" fmla="val 33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ABCv</a:t>
            </a:r>
          </a:p>
        </xdr:txBody>
      </xdr:sp>
      <xdr:graphicFrame macro="">
        <xdr:nvGraphicFramePr>
          <xdr:cNvPr id="64" name="Chart 63">
            <a:extLst>
              <a:ext uri="{FF2B5EF4-FFF2-40B4-BE49-F238E27FC236}">
                <a16:creationId xmlns:a16="http://schemas.microsoft.com/office/drawing/2014/main" id="{A5B17E13-1452-4C61-BA16-139F4F2957B7}"/>
              </a:ext>
            </a:extLst>
          </xdr:cNvPr>
          <xdr:cNvGraphicFramePr>
            <a:graphicFrameLocks/>
          </xdr:cNvGraphicFramePr>
        </xdr:nvGraphicFramePr>
        <xdr:xfrm>
          <a:off x="246339" y="1898727"/>
          <a:ext cx="5835007" cy="218880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10</xdr:col>
      <xdr:colOff>227136</xdr:colOff>
      <xdr:row>8</xdr:row>
      <xdr:rowOff>60374</xdr:rowOff>
    </xdr:from>
    <xdr:to>
      <xdr:col>17</xdr:col>
      <xdr:colOff>307731</xdr:colOff>
      <xdr:row>22</xdr:row>
      <xdr:rowOff>155952</xdr:rowOff>
    </xdr:to>
    <xdr:sp macro="" textlink="">
      <xdr:nvSpPr>
        <xdr:cNvPr id="68" name="Rectangle: Rounded Corners 67">
          <a:extLst>
            <a:ext uri="{FF2B5EF4-FFF2-40B4-BE49-F238E27FC236}">
              <a16:creationId xmlns:a16="http://schemas.microsoft.com/office/drawing/2014/main" id="{10415DBF-73CC-BFB1-CFEA-A53EE61B3BB7}"/>
            </a:ext>
          </a:extLst>
        </xdr:cNvPr>
        <xdr:cNvSpPr/>
      </xdr:nvSpPr>
      <xdr:spPr>
        <a:xfrm>
          <a:off x="6308482" y="1525759"/>
          <a:ext cx="4337537" cy="2660001"/>
        </a:xfrm>
        <a:prstGeom prst="roundRect">
          <a:avLst>
            <a:gd name="adj" fmla="val 33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ABCv</a:t>
          </a:r>
        </a:p>
      </xdr:txBody>
    </xdr:sp>
    <xdr:clientData/>
  </xdr:twoCellAnchor>
  <xdr:twoCellAnchor>
    <xdr:from>
      <xdr:col>10</xdr:col>
      <xdr:colOff>315058</xdr:colOff>
      <xdr:row>10</xdr:row>
      <xdr:rowOff>58615</xdr:rowOff>
    </xdr:from>
    <xdr:to>
      <xdr:col>17</xdr:col>
      <xdr:colOff>263770</xdr:colOff>
      <xdr:row>22</xdr:row>
      <xdr:rowOff>109903</xdr:rowOff>
    </xdr:to>
    <xdr:graphicFrame macro="">
      <xdr:nvGraphicFramePr>
        <xdr:cNvPr id="5" name="Chart 4">
          <a:extLst>
            <a:ext uri="{FF2B5EF4-FFF2-40B4-BE49-F238E27FC236}">
              <a16:creationId xmlns:a16="http://schemas.microsoft.com/office/drawing/2014/main" id="{91CC1C49-6F46-40CD-9E9C-01AB99509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174173</xdr:colOff>
      <xdr:row>25</xdr:row>
      <xdr:rowOff>120316</xdr:rowOff>
    </xdr:from>
    <xdr:to>
      <xdr:col>5</xdr:col>
      <xdr:colOff>360948</xdr:colOff>
      <xdr:row>37</xdr:row>
      <xdr:rowOff>10886</xdr:rowOff>
    </xdr:to>
    <xdr:graphicFrame macro="">
      <xdr:nvGraphicFramePr>
        <xdr:cNvPr id="6" name="Chart 5">
          <a:extLst>
            <a:ext uri="{FF2B5EF4-FFF2-40B4-BE49-F238E27FC236}">
              <a16:creationId xmlns:a16="http://schemas.microsoft.com/office/drawing/2014/main" id="{2CE60D41-A304-40F1-8DCD-8FB1E8966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3751</xdr:colOff>
      <xdr:row>24</xdr:row>
      <xdr:rowOff>1</xdr:rowOff>
    </xdr:from>
    <xdr:to>
      <xdr:col>11</xdr:col>
      <xdr:colOff>391026</xdr:colOff>
      <xdr:row>37</xdr:row>
      <xdr:rowOff>60613</xdr:rowOff>
    </xdr:to>
    <xdr:sp macro="" textlink="">
      <xdr:nvSpPr>
        <xdr:cNvPr id="10" name="Rectangle: Rounded Corners 9">
          <a:extLst>
            <a:ext uri="{FF2B5EF4-FFF2-40B4-BE49-F238E27FC236}">
              <a16:creationId xmlns:a16="http://schemas.microsoft.com/office/drawing/2014/main" id="{0F1DF137-FD0F-428A-BC9B-4142784B824F}"/>
            </a:ext>
          </a:extLst>
        </xdr:cNvPr>
        <xdr:cNvSpPr/>
      </xdr:nvSpPr>
      <xdr:spPr>
        <a:xfrm>
          <a:off x="3673383" y="4331369"/>
          <a:ext cx="3445301" cy="2406770"/>
        </a:xfrm>
        <a:prstGeom prst="roundRect">
          <a:avLst>
            <a:gd name="adj" fmla="val 56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ABCv</a:t>
          </a:r>
        </a:p>
      </xdr:txBody>
    </xdr:sp>
    <xdr:clientData/>
  </xdr:twoCellAnchor>
  <xdr:twoCellAnchor>
    <xdr:from>
      <xdr:col>11</xdr:col>
      <xdr:colOff>517098</xdr:colOff>
      <xdr:row>24</xdr:row>
      <xdr:rowOff>2005</xdr:rowOff>
    </xdr:from>
    <xdr:to>
      <xdr:col>17</xdr:col>
      <xdr:colOff>334945</xdr:colOff>
      <xdr:row>37</xdr:row>
      <xdr:rowOff>62617</xdr:rowOff>
    </xdr:to>
    <xdr:sp macro="" textlink="">
      <xdr:nvSpPr>
        <xdr:cNvPr id="14" name="Rectangle: Rounded Corners 13">
          <a:extLst>
            <a:ext uri="{FF2B5EF4-FFF2-40B4-BE49-F238E27FC236}">
              <a16:creationId xmlns:a16="http://schemas.microsoft.com/office/drawing/2014/main" id="{02381CC9-F5F0-45EC-BA33-73707A21D32B}"/>
            </a:ext>
          </a:extLst>
        </xdr:cNvPr>
        <xdr:cNvSpPr/>
      </xdr:nvSpPr>
      <xdr:spPr>
        <a:xfrm>
          <a:off x="7241120" y="4423280"/>
          <a:ext cx="3485495" cy="2455469"/>
        </a:xfrm>
        <a:prstGeom prst="roundRect">
          <a:avLst>
            <a:gd name="adj" fmla="val 56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ABCv</a:t>
          </a:r>
        </a:p>
      </xdr:txBody>
    </xdr:sp>
    <xdr:clientData/>
  </xdr:twoCellAnchor>
  <xdr:twoCellAnchor>
    <xdr:from>
      <xdr:col>6</xdr:col>
      <xdr:colOff>60160</xdr:colOff>
      <xdr:row>25</xdr:row>
      <xdr:rowOff>120316</xdr:rowOff>
    </xdr:from>
    <xdr:to>
      <xdr:col>11</xdr:col>
      <xdr:colOff>340895</xdr:colOff>
      <xdr:row>36</xdr:row>
      <xdr:rowOff>160420</xdr:rowOff>
    </xdr:to>
    <xdr:graphicFrame macro="">
      <xdr:nvGraphicFramePr>
        <xdr:cNvPr id="15" name="Chart 14">
          <a:extLst>
            <a:ext uri="{FF2B5EF4-FFF2-40B4-BE49-F238E27FC236}">
              <a16:creationId xmlns:a16="http://schemas.microsoft.com/office/drawing/2014/main" id="{EEA47AD5-D218-4749-80AC-B2DF46B2A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601578</xdr:colOff>
      <xdr:row>25</xdr:row>
      <xdr:rowOff>130342</xdr:rowOff>
    </xdr:from>
    <xdr:to>
      <xdr:col>17</xdr:col>
      <xdr:colOff>290763</xdr:colOff>
      <xdr:row>37</xdr:row>
      <xdr:rowOff>16042</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A86704F2-F8D9-40FE-918B-3A269776C0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307178" y="4702342"/>
              <a:ext cx="3346785" cy="2080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150724</xdr:colOff>
      <xdr:row>8</xdr:row>
      <xdr:rowOff>117231</xdr:rowOff>
    </xdr:from>
    <xdr:to>
      <xdr:col>3</xdr:col>
      <xdr:colOff>527539</xdr:colOff>
      <xdr:row>10</xdr:row>
      <xdr:rowOff>58615</xdr:rowOff>
    </xdr:to>
    <xdr:sp macro="" textlink="">
      <xdr:nvSpPr>
        <xdr:cNvPr id="17" name="Rectangle: Rounded Corners 16">
          <a:extLst>
            <a:ext uri="{FF2B5EF4-FFF2-40B4-BE49-F238E27FC236}">
              <a16:creationId xmlns:a16="http://schemas.microsoft.com/office/drawing/2014/main" id="{EA4FEE72-85EC-CEF8-4E00-C66378CAA071}"/>
            </a:ext>
          </a:extLst>
        </xdr:cNvPr>
        <xdr:cNvSpPr/>
      </xdr:nvSpPr>
      <xdr:spPr>
        <a:xfrm>
          <a:off x="150724" y="1590989"/>
          <a:ext cx="2210639" cy="309824"/>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Monthly Revenue &amp; Profit</a:t>
          </a:r>
        </a:p>
      </xdr:txBody>
    </xdr:sp>
    <xdr:clientData/>
  </xdr:twoCellAnchor>
  <xdr:twoCellAnchor>
    <xdr:from>
      <xdr:col>10</xdr:col>
      <xdr:colOff>294750</xdr:colOff>
      <xdr:row>8</xdr:row>
      <xdr:rowOff>93785</xdr:rowOff>
    </xdr:from>
    <xdr:to>
      <xdr:col>14</xdr:col>
      <xdr:colOff>60290</xdr:colOff>
      <xdr:row>10</xdr:row>
      <xdr:rowOff>35169</xdr:rowOff>
    </xdr:to>
    <xdr:sp macro="" textlink="">
      <xdr:nvSpPr>
        <xdr:cNvPr id="18" name="Rectangle: Rounded Corners 17">
          <a:extLst>
            <a:ext uri="{FF2B5EF4-FFF2-40B4-BE49-F238E27FC236}">
              <a16:creationId xmlns:a16="http://schemas.microsoft.com/office/drawing/2014/main" id="{8169C8A8-6534-4AA8-9DDE-AC2E86973336}"/>
            </a:ext>
          </a:extLst>
        </xdr:cNvPr>
        <xdr:cNvSpPr/>
      </xdr:nvSpPr>
      <xdr:spPr>
        <a:xfrm>
          <a:off x="6407497" y="1567543"/>
          <a:ext cx="2210639" cy="309824"/>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Top</a:t>
          </a:r>
          <a:r>
            <a:rPr lang="en-IN" sz="1100" b="1" baseline="0">
              <a:solidFill>
                <a:schemeClr val="tx1"/>
              </a:solidFill>
            </a:rPr>
            <a:t> 5 Country by Revenue</a:t>
          </a:r>
          <a:endParaRPr lang="en-IN" sz="1100" b="1">
            <a:solidFill>
              <a:schemeClr val="tx1"/>
            </a:solidFill>
          </a:endParaRPr>
        </a:p>
      </xdr:txBody>
    </xdr:sp>
    <xdr:clientData/>
  </xdr:twoCellAnchor>
  <xdr:twoCellAnchor>
    <xdr:from>
      <xdr:col>0</xdr:col>
      <xdr:colOff>150726</xdr:colOff>
      <xdr:row>24</xdr:row>
      <xdr:rowOff>53591</xdr:rowOff>
    </xdr:from>
    <xdr:to>
      <xdr:col>3</xdr:col>
      <xdr:colOff>527541</xdr:colOff>
      <xdr:row>25</xdr:row>
      <xdr:rowOff>179195</xdr:rowOff>
    </xdr:to>
    <xdr:sp macro="" textlink="">
      <xdr:nvSpPr>
        <xdr:cNvPr id="19" name="Rectangle: Rounded Corners 18">
          <a:extLst>
            <a:ext uri="{FF2B5EF4-FFF2-40B4-BE49-F238E27FC236}">
              <a16:creationId xmlns:a16="http://schemas.microsoft.com/office/drawing/2014/main" id="{D3523DC4-6EE0-4E8F-A245-A4CE3C52C687}"/>
            </a:ext>
          </a:extLst>
        </xdr:cNvPr>
        <xdr:cNvSpPr/>
      </xdr:nvSpPr>
      <xdr:spPr>
        <a:xfrm>
          <a:off x="150726" y="4474866"/>
          <a:ext cx="2210639" cy="309824"/>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 Revenue</a:t>
          </a:r>
          <a:r>
            <a:rPr lang="en-IN" sz="1100" b="1" baseline="0">
              <a:solidFill>
                <a:schemeClr val="tx1"/>
              </a:solidFill>
            </a:rPr>
            <a:t> Share by Channel</a:t>
          </a:r>
          <a:endParaRPr lang="en-IN" sz="1100" b="1">
            <a:solidFill>
              <a:schemeClr val="tx1"/>
            </a:solidFill>
          </a:endParaRPr>
        </a:p>
      </xdr:txBody>
    </xdr:sp>
    <xdr:clientData/>
  </xdr:twoCellAnchor>
  <xdr:twoCellAnchor>
    <xdr:from>
      <xdr:col>6</xdr:col>
      <xdr:colOff>60291</xdr:colOff>
      <xdr:row>24</xdr:row>
      <xdr:rowOff>38518</xdr:rowOff>
    </xdr:from>
    <xdr:to>
      <xdr:col>9</xdr:col>
      <xdr:colOff>437105</xdr:colOff>
      <xdr:row>25</xdr:row>
      <xdr:rowOff>164122</xdr:rowOff>
    </xdr:to>
    <xdr:sp macro="" textlink="">
      <xdr:nvSpPr>
        <xdr:cNvPr id="20" name="Rectangle: Rounded Corners 19">
          <a:extLst>
            <a:ext uri="{FF2B5EF4-FFF2-40B4-BE49-F238E27FC236}">
              <a16:creationId xmlns:a16="http://schemas.microsoft.com/office/drawing/2014/main" id="{237CD2B1-8629-405D-8495-00F6E82425CE}"/>
            </a:ext>
          </a:extLst>
        </xdr:cNvPr>
        <xdr:cNvSpPr/>
      </xdr:nvSpPr>
      <xdr:spPr>
        <a:xfrm>
          <a:off x="3727939" y="4459793"/>
          <a:ext cx="2210639" cy="309824"/>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Region</a:t>
          </a:r>
          <a:r>
            <a:rPr lang="en-IN" sz="1100" b="1" baseline="0">
              <a:solidFill>
                <a:schemeClr val="tx1"/>
              </a:solidFill>
            </a:rPr>
            <a:t> Wise Comparison</a:t>
          </a:r>
          <a:endParaRPr lang="en-IN" sz="1100" b="1">
            <a:solidFill>
              <a:schemeClr val="tx1"/>
            </a:solidFill>
          </a:endParaRPr>
        </a:p>
      </xdr:txBody>
    </xdr:sp>
    <xdr:clientData/>
  </xdr:twoCellAnchor>
  <xdr:twoCellAnchor>
    <xdr:from>
      <xdr:col>11</xdr:col>
      <xdr:colOff>564383</xdr:colOff>
      <xdr:row>24</xdr:row>
      <xdr:rowOff>23445</xdr:rowOff>
    </xdr:from>
    <xdr:to>
      <xdr:col>15</xdr:col>
      <xdr:colOff>329923</xdr:colOff>
      <xdr:row>25</xdr:row>
      <xdr:rowOff>149049</xdr:rowOff>
    </xdr:to>
    <xdr:sp macro="" textlink="">
      <xdr:nvSpPr>
        <xdr:cNvPr id="21" name="Rectangle: Rounded Corners 20">
          <a:extLst>
            <a:ext uri="{FF2B5EF4-FFF2-40B4-BE49-F238E27FC236}">
              <a16:creationId xmlns:a16="http://schemas.microsoft.com/office/drawing/2014/main" id="{44832C34-4CCE-4EF5-91A9-91090AECBE8A}"/>
            </a:ext>
          </a:extLst>
        </xdr:cNvPr>
        <xdr:cNvSpPr/>
      </xdr:nvSpPr>
      <xdr:spPr>
        <a:xfrm>
          <a:off x="7288405" y="4444720"/>
          <a:ext cx="2210639" cy="309824"/>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Country</a:t>
          </a:r>
          <a:r>
            <a:rPr lang="en-IN" sz="1100" b="1" baseline="0">
              <a:solidFill>
                <a:schemeClr val="tx1"/>
              </a:solidFill>
            </a:rPr>
            <a:t> Wise Performance</a:t>
          </a:r>
          <a:endParaRPr lang="en-IN" sz="1100" b="1">
            <a:solidFill>
              <a:schemeClr val="tx1"/>
            </a:solidFill>
          </a:endParaRPr>
        </a:p>
      </xdr:txBody>
    </xdr:sp>
    <xdr:clientData/>
  </xdr:twoCellAnchor>
  <xdr:twoCellAnchor>
    <xdr:from>
      <xdr:col>17</xdr:col>
      <xdr:colOff>427054</xdr:colOff>
      <xdr:row>0</xdr:row>
      <xdr:rowOff>71767</xdr:rowOff>
    </xdr:from>
    <xdr:to>
      <xdr:col>20</xdr:col>
      <xdr:colOff>293076</xdr:colOff>
      <xdr:row>37</xdr:row>
      <xdr:rowOff>66989</xdr:rowOff>
    </xdr:to>
    <xdr:sp macro="" textlink="">
      <xdr:nvSpPr>
        <xdr:cNvPr id="22" name="Rectangle: Rounded Corners 21">
          <a:extLst>
            <a:ext uri="{FF2B5EF4-FFF2-40B4-BE49-F238E27FC236}">
              <a16:creationId xmlns:a16="http://schemas.microsoft.com/office/drawing/2014/main" id="{A9CD81CA-A05F-4527-812B-9EF3FA2EA446}"/>
            </a:ext>
          </a:extLst>
        </xdr:cNvPr>
        <xdr:cNvSpPr/>
      </xdr:nvSpPr>
      <xdr:spPr>
        <a:xfrm>
          <a:off x="10818724" y="71767"/>
          <a:ext cx="1699847" cy="6811354"/>
        </a:xfrm>
        <a:prstGeom prst="roundRect">
          <a:avLst>
            <a:gd name="adj" fmla="val 65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ABCv</a:t>
          </a:r>
        </a:p>
      </xdr:txBody>
    </xdr:sp>
    <xdr:clientData/>
  </xdr:twoCellAnchor>
  <xdr:twoCellAnchor editAs="oneCell">
    <xdr:from>
      <xdr:col>17</xdr:col>
      <xdr:colOff>509114</xdr:colOff>
      <xdr:row>2</xdr:row>
      <xdr:rowOff>148466</xdr:rowOff>
    </xdr:from>
    <xdr:to>
      <xdr:col>20</xdr:col>
      <xdr:colOff>226086</xdr:colOff>
      <xdr:row>12</xdr:row>
      <xdr:rowOff>142353</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9A22E8EB-50C9-E399-B9C4-FF083EDA961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00784" y="516906"/>
              <a:ext cx="1550797" cy="1836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483996</xdr:colOff>
      <xdr:row>13</xdr:row>
      <xdr:rowOff>148464</xdr:rowOff>
    </xdr:from>
    <xdr:to>
      <xdr:col>20</xdr:col>
      <xdr:colOff>242835</xdr:colOff>
      <xdr:row>22</xdr:row>
      <xdr:rowOff>167473</xdr:rowOff>
    </xdr:to>
    <mc:AlternateContent xmlns:mc="http://schemas.openxmlformats.org/markup-compatibility/2006" xmlns:a14="http://schemas.microsoft.com/office/drawing/2010/main">
      <mc:Choice Requires="a14">
        <xdr:graphicFrame macro="">
          <xdr:nvGraphicFramePr>
            <xdr:cNvPr id="25" name="Quarter">
              <a:extLst>
                <a:ext uri="{FF2B5EF4-FFF2-40B4-BE49-F238E27FC236}">
                  <a16:creationId xmlns:a16="http://schemas.microsoft.com/office/drawing/2014/main" id="{95B8C3DA-8BCB-BB83-134A-BAA720ADC8F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0875666" y="2543321"/>
              <a:ext cx="1592664" cy="167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492369</xdr:colOff>
      <xdr:row>23</xdr:row>
      <xdr:rowOff>81476</xdr:rowOff>
    </xdr:from>
    <xdr:to>
      <xdr:col>20</xdr:col>
      <xdr:colOff>259582</xdr:colOff>
      <xdr:row>37</xdr:row>
      <xdr:rowOff>8373</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8A30D9CE-3738-EE5F-B028-AE9C538437C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884039" y="4318531"/>
              <a:ext cx="1601038" cy="2505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175847</xdr:colOff>
      <xdr:row>0</xdr:row>
      <xdr:rowOff>115964</xdr:rowOff>
    </xdr:from>
    <xdr:to>
      <xdr:col>19</xdr:col>
      <xdr:colOff>482290</xdr:colOff>
      <xdr:row>2</xdr:row>
      <xdr:rowOff>73235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1C00932F-2CDE-4CC8-B442-1BCC5B33B317}"/>
            </a:ext>
          </a:extLst>
        </xdr:cNvPr>
        <xdr:cNvSpPr/>
      </xdr:nvSpPr>
      <xdr:spPr>
        <a:xfrm>
          <a:off x="11178792" y="115964"/>
          <a:ext cx="917718" cy="32571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F I L T E R 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refreshedDate="46305.653972569446" createdVersion="8" refreshedVersion="8" minRefreshableVersion="3" recordCount="2707" xr:uid="{09F53472-8776-4D12-8D37-9F3C5D3ACE22}">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umFmtId="1">
      <sharedItems containsSemiMixedTypes="0" containsString="0" containsNumber="1" containsInteger="1" minValue="1" maxValue="12"/>
    </cacheField>
    <cacheField name="Month Name" numFmtId="164">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020919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r>
  <r>
    <n v="4836"/>
    <d v="2026-01-02T00:00:00"/>
    <n v="2026"/>
    <x v="0"/>
    <n v="1"/>
    <x v="0"/>
    <x v="1"/>
    <x v="1"/>
    <x v="1"/>
    <s v="Returning"/>
    <x v="1"/>
    <s v="Hiking Daypack 20L"/>
    <n v="4"/>
    <n v="94.18"/>
    <n v="0.15"/>
    <n v="45.03"/>
    <n v="320.21199999999999"/>
    <n v="180.12"/>
    <n v="140.09199999999998"/>
    <n v="0.43749765780170635"/>
  </r>
  <r>
    <n v="163"/>
    <d v="2026-01-03T00:00:00"/>
    <n v="2026"/>
    <x v="0"/>
    <n v="1"/>
    <x v="0"/>
    <x v="2"/>
    <x v="2"/>
    <x v="0"/>
    <s v="New"/>
    <x v="2"/>
    <s v="Insulated Bottle"/>
    <n v="2"/>
    <n v="36.72"/>
    <n v="0.05"/>
    <n v="13.76"/>
    <n v="69.768000000000001"/>
    <n v="27.52"/>
    <n v="42.248000000000005"/>
    <n v="0.60554982226808862"/>
  </r>
  <r>
    <n v="542"/>
    <d v="2026-01-03T00:00:00"/>
    <n v="2026"/>
    <x v="0"/>
    <n v="1"/>
    <x v="0"/>
    <x v="0"/>
    <x v="0"/>
    <x v="1"/>
    <s v="Business"/>
    <x v="1"/>
    <s v="Trail Boots"/>
    <n v="4"/>
    <n v="143.66999999999999"/>
    <n v="0.1"/>
    <n v="81.22"/>
    <n v="517.21199999999999"/>
    <n v="324.88"/>
    <n v="192.33199999999999"/>
    <n v="0.37186298848441257"/>
  </r>
  <r>
    <n v="2002"/>
    <d v="2026-01-03T00:00:00"/>
    <n v="2026"/>
    <x v="0"/>
    <n v="1"/>
    <x v="0"/>
    <x v="0"/>
    <x v="0"/>
    <x v="1"/>
    <s v="Business"/>
    <x v="2"/>
    <s v="Insulated Bottle"/>
    <n v="3"/>
    <n v="36.53"/>
    <n v="0.15"/>
    <n v="13.67"/>
    <n v="93.151499999999999"/>
    <n v="41.01"/>
    <n v="52.141500000000001"/>
    <n v="0.55974944042769037"/>
  </r>
  <r>
    <n v="2005"/>
    <d v="2026-01-03T00:00:00"/>
    <n v="2026"/>
    <x v="0"/>
    <n v="1"/>
    <x v="0"/>
    <x v="2"/>
    <x v="3"/>
    <x v="2"/>
    <s v="New"/>
    <x v="2"/>
    <s v="Insulated Bottle"/>
    <n v="1"/>
    <n v="35.340000000000003"/>
    <n v="0"/>
    <n v="13.37"/>
    <n v="35.340000000000003"/>
    <n v="13.37"/>
    <n v="21.970000000000006"/>
    <n v="0.62167515563101317"/>
  </r>
  <r>
    <n v="2937"/>
    <d v="2026-01-03T00:00:00"/>
    <n v="2026"/>
    <x v="0"/>
    <n v="1"/>
    <x v="0"/>
    <x v="3"/>
    <x v="4"/>
    <x v="1"/>
    <s v="Returning"/>
    <x v="0"/>
    <s v="Trail Bike Light"/>
    <n v="8"/>
    <n v="49.6"/>
    <n v="0.1"/>
    <n v="23.05"/>
    <n v="357.12"/>
    <n v="184.4"/>
    <n v="172.72"/>
    <n v="0.4836469534050179"/>
  </r>
  <r>
    <n v="3326"/>
    <d v="2026-01-03T00:00:00"/>
    <n v="2026"/>
    <x v="0"/>
    <n v="1"/>
    <x v="0"/>
    <x v="0"/>
    <x v="0"/>
    <x v="2"/>
    <s v="New"/>
    <x v="3"/>
    <s v="Alpine Tent 4P"/>
    <n v="2"/>
    <n v="347.51"/>
    <n v="0"/>
    <n v="190.16"/>
    <n v="695.02"/>
    <n v="380.32"/>
    <n v="314.7"/>
    <n v="0.4527927253891974"/>
  </r>
  <r>
    <n v="3863"/>
    <d v="2026-01-03T00:00:00"/>
    <n v="2026"/>
    <x v="0"/>
    <n v="1"/>
    <x v="0"/>
    <x v="2"/>
    <x v="5"/>
    <x v="1"/>
    <s v="Returning"/>
    <x v="0"/>
    <s v="Compact Repair Kit"/>
    <n v="12"/>
    <n v="41.22"/>
    <n v="0.1"/>
    <n v="16.64"/>
    <n v="445.17599999999999"/>
    <n v="199.68"/>
    <n v="245.49599999999998"/>
    <n v="0.55145829963879456"/>
  </r>
  <r>
    <n v="4910"/>
    <d v="2026-01-03T00:00:00"/>
    <n v="2026"/>
    <x v="0"/>
    <n v="1"/>
    <x v="0"/>
    <x v="2"/>
    <x v="3"/>
    <x v="2"/>
    <s v="Business"/>
    <x v="3"/>
    <s v="Alpine Tent 4P"/>
    <n v="1"/>
    <n v="332.18"/>
    <n v="0"/>
    <n v="195.33"/>
    <n v="332.18"/>
    <n v="195.33"/>
    <n v="136.85"/>
    <n v="0.41197543500511768"/>
  </r>
  <r>
    <n v="5188"/>
    <d v="2026-01-03T00:00:00"/>
    <n v="2026"/>
    <x v="0"/>
    <n v="1"/>
    <x v="0"/>
    <x v="1"/>
    <x v="6"/>
    <x v="3"/>
    <s v="Returning"/>
    <x v="0"/>
    <s v="Trail Bike Light"/>
    <n v="1"/>
    <n v="49.71"/>
    <n v="0"/>
    <n v="23.15"/>
    <n v="49.71"/>
    <n v="23.15"/>
    <n v="26.560000000000002"/>
    <n v="0.53429893381613358"/>
  </r>
  <r>
    <n v="845"/>
    <d v="2026-01-04T00:00:00"/>
    <n v="2026"/>
    <x v="0"/>
    <n v="1"/>
    <x v="0"/>
    <x v="2"/>
    <x v="3"/>
    <x v="0"/>
    <s v="New"/>
    <x v="3"/>
    <s v="Trail Tent 2P"/>
    <n v="2"/>
    <n v="194.35"/>
    <n v="0"/>
    <n v="104.22"/>
    <n v="388.7"/>
    <n v="208.44"/>
    <n v="180.26"/>
    <n v="0.46375096475430921"/>
  </r>
  <r>
    <n v="1077"/>
    <d v="2026-01-04T00:00:00"/>
    <n v="2026"/>
    <x v="0"/>
    <n v="1"/>
    <x v="0"/>
    <x v="1"/>
    <x v="6"/>
    <x v="0"/>
    <s v="New"/>
    <x v="0"/>
    <s v="Cycling Pack 12L"/>
    <n v="3"/>
    <n v="102.12"/>
    <n v="0.1"/>
    <n v="51.28"/>
    <n v="275.72400000000005"/>
    <n v="153.84"/>
    <n v="121.88400000000004"/>
    <n v="0.44205074639857256"/>
  </r>
  <r>
    <n v="1237"/>
    <d v="2026-01-04T00:00:00"/>
    <n v="2026"/>
    <x v="0"/>
    <n v="1"/>
    <x v="0"/>
    <x v="3"/>
    <x v="7"/>
    <x v="2"/>
    <s v="Business"/>
    <x v="2"/>
    <s v="Packing Cube Set"/>
    <n v="1"/>
    <n v="46.99"/>
    <n v="0.05"/>
    <n v="18.11"/>
    <n v="44.640500000000003"/>
    <n v="18.11"/>
    <n v="26.530500000000004"/>
    <n v="0.59431457980981395"/>
  </r>
  <r>
    <n v="1908"/>
    <d v="2026-01-04T00:00:00"/>
    <n v="2026"/>
    <x v="0"/>
    <n v="1"/>
    <x v="0"/>
    <x v="3"/>
    <x v="8"/>
    <x v="0"/>
    <s v="New"/>
    <x v="4"/>
    <s v="Resistance Band Set"/>
    <n v="1"/>
    <n v="40"/>
    <n v="0"/>
    <n v="15.04"/>
    <n v="40"/>
    <n v="15.04"/>
    <n v="24.96"/>
    <n v="0.624"/>
  </r>
  <r>
    <n v="2245"/>
    <d v="2026-01-04T00:00:00"/>
    <n v="2026"/>
    <x v="0"/>
    <n v="1"/>
    <x v="0"/>
    <x v="0"/>
    <x v="9"/>
    <x v="0"/>
    <s v="New"/>
    <x v="1"/>
    <s v="Summit Backpack 45L"/>
    <n v="1"/>
    <n v="153.38999999999999"/>
    <n v="0"/>
    <n v="78.59"/>
    <n v="153.38999999999999"/>
    <n v="78.59"/>
    <n v="74.799999999999983"/>
    <n v="0.48764587000456344"/>
  </r>
  <r>
    <n v="2928"/>
    <d v="2026-01-04T00:00:00"/>
    <n v="2026"/>
    <x v="0"/>
    <n v="1"/>
    <x v="0"/>
    <x v="1"/>
    <x v="6"/>
    <x v="0"/>
    <s v="Returning"/>
    <x v="4"/>
    <s v="Weighted Vest"/>
    <n v="2"/>
    <n v="124.97"/>
    <n v="0.1"/>
    <n v="67.36"/>
    <n v="224.946"/>
    <n v="134.72"/>
    <n v="90.225999999999999"/>
    <n v="0.40110070861451191"/>
  </r>
  <r>
    <n v="4249"/>
    <d v="2026-01-04T00:00:00"/>
    <n v="2026"/>
    <x v="0"/>
    <n v="1"/>
    <x v="0"/>
    <x v="3"/>
    <x v="4"/>
    <x v="3"/>
    <s v="New"/>
    <x v="0"/>
    <s v="Cycling Pack 12L"/>
    <n v="2"/>
    <n v="100.12"/>
    <n v="0.1"/>
    <n v="49.67"/>
    <n v="180.21600000000001"/>
    <n v="99.34"/>
    <n v="80.876000000000005"/>
    <n v="0.44877258401029874"/>
  </r>
  <r>
    <n v="1734"/>
    <d v="2026-01-05T00:00:00"/>
    <n v="2026"/>
    <x v="0"/>
    <n v="1"/>
    <x v="0"/>
    <x v="3"/>
    <x v="8"/>
    <x v="3"/>
    <s v="Returning"/>
    <x v="4"/>
    <s v="Resistance Band Set"/>
    <n v="1"/>
    <n v="40.6"/>
    <n v="0.15"/>
    <n v="14.61"/>
    <n v="34.51"/>
    <n v="14.61"/>
    <n v="19.899999999999999"/>
    <n v="0.57664445088380178"/>
  </r>
  <r>
    <n v="2331"/>
    <d v="2026-01-05T00:00:00"/>
    <n v="2026"/>
    <x v="0"/>
    <n v="1"/>
    <x v="0"/>
    <x v="3"/>
    <x v="8"/>
    <x v="0"/>
    <s v="New"/>
    <x v="0"/>
    <s v="Cycling Pack 12L"/>
    <n v="1"/>
    <n v="104.23"/>
    <n v="0.1"/>
    <n v="51.6"/>
    <n v="93.807000000000002"/>
    <n v="51.6"/>
    <n v="42.207000000000001"/>
    <n v="0.44993443986056475"/>
  </r>
  <r>
    <n v="2475"/>
    <d v="2026-01-05T00:00:00"/>
    <n v="2026"/>
    <x v="0"/>
    <n v="1"/>
    <x v="0"/>
    <x v="1"/>
    <x v="1"/>
    <x v="2"/>
    <s v="Returning"/>
    <x v="4"/>
    <s v="Weighted Vest"/>
    <n v="5"/>
    <n v="122.87"/>
    <n v="0.05"/>
    <n v="69.67"/>
    <n v="583.63250000000005"/>
    <n v="348.35"/>
    <n v="235.28250000000003"/>
    <n v="0.40313467807224584"/>
  </r>
  <r>
    <n v="1433"/>
    <d v="2026-01-06T00:00:00"/>
    <n v="2026"/>
    <x v="0"/>
    <n v="1"/>
    <x v="0"/>
    <x v="2"/>
    <x v="10"/>
    <x v="0"/>
    <s v="New"/>
    <x v="2"/>
    <s v="Insulated Bottle"/>
    <n v="2"/>
    <n v="36.619999999999997"/>
    <n v="0.05"/>
    <n v="13.87"/>
    <n v="69.577999999999989"/>
    <n v="27.74"/>
    <n v="41.837999999999994"/>
    <n v="0.60131075914800658"/>
  </r>
  <r>
    <n v="3624"/>
    <d v="2026-01-06T00:00:00"/>
    <n v="2026"/>
    <x v="0"/>
    <n v="1"/>
    <x v="0"/>
    <x v="3"/>
    <x v="7"/>
    <x v="0"/>
    <s v="New"/>
    <x v="1"/>
    <s v="Hiking Daypack 20L"/>
    <n v="1"/>
    <n v="93.4"/>
    <n v="0"/>
    <n v="46.11"/>
    <n v="93.4"/>
    <n v="46.11"/>
    <n v="47.290000000000006"/>
    <n v="0.50631691648822275"/>
  </r>
  <r>
    <n v="4680"/>
    <d v="2026-01-06T00:00:00"/>
    <n v="2026"/>
    <x v="0"/>
    <n v="1"/>
    <x v="0"/>
    <x v="1"/>
    <x v="1"/>
    <x v="3"/>
    <s v="New"/>
    <x v="3"/>
    <s v="Portable Camp Stove"/>
    <n v="2"/>
    <n v="81.260000000000005"/>
    <n v="0"/>
    <n v="39.119999999999997"/>
    <n v="162.52000000000001"/>
    <n v="78.239999999999995"/>
    <n v="84.280000000000015"/>
    <n v="0.51858232832882112"/>
  </r>
  <r>
    <n v="4803"/>
    <d v="2026-01-06T00:00:00"/>
    <n v="2026"/>
    <x v="0"/>
    <n v="1"/>
    <x v="0"/>
    <x v="1"/>
    <x v="11"/>
    <x v="3"/>
    <s v="New"/>
    <x v="4"/>
    <s v="Recovery Roller"/>
    <n v="2"/>
    <n v="35.78"/>
    <n v="0"/>
    <n v="13.84"/>
    <n v="71.56"/>
    <n v="27.68"/>
    <n v="43.88"/>
    <n v="0.61319172722191173"/>
  </r>
  <r>
    <n v="248"/>
    <d v="2026-01-07T00:00:00"/>
    <n v="2026"/>
    <x v="0"/>
    <n v="1"/>
    <x v="0"/>
    <x v="1"/>
    <x v="12"/>
    <x v="3"/>
    <s v="New"/>
    <x v="0"/>
    <s v="Commuter Helmet"/>
    <n v="3"/>
    <n v="81.64"/>
    <n v="0"/>
    <n v="43.84"/>
    <n v="244.92000000000002"/>
    <n v="131.52000000000001"/>
    <n v="113.4"/>
    <n v="0.46300832925036745"/>
  </r>
  <r>
    <n v="1118"/>
    <d v="2026-01-07T00:00:00"/>
    <n v="2026"/>
    <x v="0"/>
    <n v="1"/>
    <x v="0"/>
    <x v="1"/>
    <x v="12"/>
    <x v="0"/>
    <s v="Returning"/>
    <x v="2"/>
    <s v="Carry-On Duffel"/>
    <n v="2"/>
    <n v="131.63999999999999"/>
    <n v="0.05"/>
    <n v="69.02"/>
    <n v="250.11599999999996"/>
    <n v="138.04"/>
    <n v="112.07599999999996"/>
    <n v="0.44809608341729429"/>
  </r>
  <r>
    <n v="3023"/>
    <d v="2026-01-07T00:00:00"/>
    <n v="2026"/>
    <x v="0"/>
    <n v="1"/>
    <x v="0"/>
    <x v="2"/>
    <x v="3"/>
    <x v="3"/>
    <s v="New"/>
    <x v="1"/>
    <s v="Summit Backpack 45L"/>
    <n v="2"/>
    <n v="155.35"/>
    <n v="0"/>
    <n v="80.790000000000006"/>
    <n v="310.7"/>
    <n v="161.58000000000001"/>
    <n v="149.11999999999998"/>
    <n v="0.47994850337946565"/>
  </r>
  <r>
    <n v="3903"/>
    <d v="2026-01-07T00:00:00"/>
    <n v="2026"/>
    <x v="0"/>
    <n v="1"/>
    <x v="0"/>
    <x v="3"/>
    <x v="8"/>
    <x v="0"/>
    <s v="Returning"/>
    <x v="4"/>
    <s v="Training Mat"/>
    <n v="2"/>
    <n v="51.56"/>
    <n v="0.05"/>
    <n v="22.26"/>
    <n v="97.963999999999999"/>
    <n v="44.52"/>
    <n v="53.443999999999996"/>
    <n v="0.54554734392225712"/>
  </r>
  <r>
    <n v="62"/>
    <d v="2026-01-08T00:00:00"/>
    <n v="2026"/>
    <x v="0"/>
    <n v="1"/>
    <x v="0"/>
    <x v="1"/>
    <x v="12"/>
    <x v="0"/>
    <s v="New"/>
    <x v="0"/>
    <s v="Trail Bike Light"/>
    <n v="2"/>
    <n v="51.63"/>
    <n v="0"/>
    <n v="22.54"/>
    <n v="103.26"/>
    <n v="45.08"/>
    <n v="58.180000000000007"/>
    <n v="0.5634321131125315"/>
  </r>
  <r>
    <n v="142"/>
    <d v="2026-01-08T00:00:00"/>
    <n v="2026"/>
    <x v="0"/>
    <n v="1"/>
    <x v="0"/>
    <x v="0"/>
    <x v="9"/>
    <x v="1"/>
    <s v="Business"/>
    <x v="3"/>
    <s v="Alpine Tent 4P"/>
    <n v="5"/>
    <n v="344.88"/>
    <n v="0.15"/>
    <n v="190.66"/>
    <n v="1465.74"/>
    <n v="953.3"/>
    <n v="512.44000000000005"/>
    <n v="0.34961180018284282"/>
  </r>
  <r>
    <n v="450"/>
    <d v="2026-01-08T00:00:00"/>
    <n v="2026"/>
    <x v="0"/>
    <n v="1"/>
    <x v="0"/>
    <x v="2"/>
    <x v="3"/>
    <x v="2"/>
    <s v="New"/>
    <x v="1"/>
    <s v="Hiking Daypack 20L"/>
    <n v="2"/>
    <n v="94.06"/>
    <n v="0.15"/>
    <n v="46.33"/>
    <n v="159.90199999999999"/>
    <n v="92.66"/>
    <n v="67.24199999999999"/>
    <n v="0.42052006854198193"/>
  </r>
  <r>
    <n v="4397"/>
    <d v="2026-01-08T00:00:00"/>
    <n v="2026"/>
    <x v="0"/>
    <n v="1"/>
    <x v="0"/>
    <x v="0"/>
    <x v="0"/>
    <x v="0"/>
    <s v="Business"/>
    <x v="1"/>
    <s v="Trekking Poles"/>
    <n v="1"/>
    <n v="72.38"/>
    <n v="0"/>
    <n v="31.65"/>
    <n v="72.38"/>
    <n v="31.65"/>
    <n v="40.729999999999997"/>
    <n v="0.56272450953302011"/>
  </r>
  <r>
    <n v="4798"/>
    <d v="2026-01-08T00:00:00"/>
    <n v="2026"/>
    <x v="0"/>
    <n v="1"/>
    <x v="0"/>
    <x v="1"/>
    <x v="6"/>
    <x v="0"/>
    <s v="New"/>
    <x v="1"/>
    <s v="Summit Backpack 45L"/>
    <n v="1"/>
    <n v="153.69"/>
    <n v="0"/>
    <n v="77.47"/>
    <n v="153.69"/>
    <n v="77.47"/>
    <n v="76.22"/>
    <n v="0.49593337237295854"/>
  </r>
  <r>
    <n v="136"/>
    <d v="2026-01-09T00:00:00"/>
    <n v="2026"/>
    <x v="0"/>
    <n v="1"/>
    <x v="0"/>
    <x v="3"/>
    <x v="13"/>
    <x v="1"/>
    <s v="Business"/>
    <x v="2"/>
    <s v="Travel Backpack 35L"/>
    <n v="15"/>
    <n v="168.62"/>
    <n v="0.05"/>
    <n v="86.09"/>
    <n v="2402.835"/>
    <n v="1291.3500000000001"/>
    <n v="1111.4849999999999"/>
    <n v="0.46257233642759488"/>
  </r>
  <r>
    <n v="2782"/>
    <d v="2026-01-09T00:00:00"/>
    <n v="2026"/>
    <x v="0"/>
    <n v="1"/>
    <x v="0"/>
    <x v="3"/>
    <x v="4"/>
    <x v="0"/>
    <s v="New"/>
    <x v="1"/>
    <s v="Summit Backpack 45L"/>
    <n v="1"/>
    <n v="152.75"/>
    <n v="0.05"/>
    <n v="79.88"/>
    <n v="145.11249999999998"/>
    <n v="79.88"/>
    <n v="65.232499999999987"/>
    <n v="0.44953053665259707"/>
  </r>
  <r>
    <n v="4704"/>
    <d v="2026-01-09T00:00:00"/>
    <n v="2026"/>
    <x v="0"/>
    <n v="1"/>
    <x v="0"/>
    <x v="1"/>
    <x v="14"/>
    <x v="3"/>
    <s v="New"/>
    <x v="4"/>
    <s v="Recovery Roller"/>
    <n v="2"/>
    <n v="36.72"/>
    <n v="0.05"/>
    <n v="14.15"/>
    <n v="69.768000000000001"/>
    <n v="28.3"/>
    <n v="41.468000000000004"/>
    <n v="0.59436991170737308"/>
  </r>
  <r>
    <n v="69"/>
    <d v="2026-01-10T00:00:00"/>
    <n v="2026"/>
    <x v="0"/>
    <n v="1"/>
    <x v="0"/>
    <x v="0"/>
    <x v="15"/>
    <x v="0"/>
    <s v="Returning"/>
    <x v="1"/>
    <s v="Trail Boots"/>
    <n v="6"/>
    <n v="141.31"/>
    <n v="0.05"/>
    <n v="79.349999999999994"/>
    <n v="805.46699999999998"/>
    <n v="476.09999999999997"/>
    <n v="329.36700000000002"/>
    <n v="0.4089143316858419"/>
  </r>
  <r>
    <n v="490"/>
    <d v="2026-01-10T00:00:00"/>
    <n v="2026"/>
    <x v="0"/>
    <n v="1"/>
    <x v="0"/>
    <x v="2"/>
    <x v="10"/>
    <x v="0"/>
    <s v="Business"/>
    <x v="3"/>
    <s v="Compact Sleeping Bag"/>
    <n v="2"/>
    <n v="121.23"/>
    <n v="0"/>
    <n v="59.66"/>
    <n v="242.46"/>
    <n v="119.32"/>
    <n v="123.14000000000001"/>
    <n v="0.50787758805576178"/>
  </r>
  <r>
    <n v="3685"/>
    <d v="2026-01-10T00:00:00"/>
    <n v="2026"/>
    <x v="0"/>
    <n v="1"/>
    <x v="0"/>
    <x v="3"/>
    <x v="8"/>
    <x v="0"/>
    <s v="New"/>
    <x v="2"/>
    <s v="Travel Backpack 35L"/>
    <n v="3"/>
    <n v="161.58000000000001"/>
    <n v="0"/>
    <n v="85.58"/>
    <n v="484.74"/>
    <n v="256.74"/>
    <n v="228"/>
    <n v="0.47035524198539425"/>
  </r>
  <r>
    <n v="3796"/>
    <d v="2026-01-10T00:00:00"/>
    <n v="2026"/>
    <x v="0"/>
    <n v="1"/>
    <x v="0"/>
    <x v="3"/>
    <x v="8"/>
    <x v="2"/>
    <s v="Returning"/>
    <x v="2"/>
    <s v="Travel Backpack 35L"/>
    <n v="2"/>
    <n v="166.84"/>
    <n v="0"/>
    <n v="88.67"/>
    <n v="333.68"/>
    <n v="177.34"/>
    <n v="156.34"/>
    <n v="0.4685327259649964"/>
  </r>
  <r>
    <n v="387"/>
    <d v="2026-01-11T00:00:00"/>
    <n v="2026"/>
    <x v="0"/>
    <n v="1"/>
    <x v="0"/>
    <x v="2"/>
    <x v="5"/>
    <x v="0"/>
    <s v="Returning"/>
    <x v="1"/>
    <s v="Summit Backpack 45L"/>
    <n v="1"/>
    <n v="150.96"/>
    <n v="0"/>
    <n v="77.5"/>
    <n v="150.96"/>
    <n v="77.5"/>
    <n v="73.460000000000008"/>
    <n v="0.48661897191308956"/>
  </r>
  <r>
    <n v="2796"/>
    <d v="2026-01-11T00:00:00"/>
    <n v="2026"/>
    <x v="0"/>
    <n v="1"/>
    <x v="0"/>
    <x v="3"/>
    <x v="7"/>
    <x v="2"/>
    <s v="Returning"/>
    <x v="2"/>
    <s v="Insulated Bottle"/>
    <n v="3"/>
    <n v="36.33"/>
    <n v="0.05"/>
    <n v="13.27"/>
    <n v="103.54049999999999"/>
    <n v="39.81"/>
    <n v="63.730499999999992"/>
    <n v="0.61551277036521934"/>
  </r>
  <r>
    <n v="3703"/>
    <d v="2026-01-11T00:00:00"/>
    <n v="2026"/>
    <x v="0"/>
    <n v="1"/>
    <x v="0"/>
    <x v="3"/>
    <x v="8"/>
    <x v="0"/>
    <s v="Returning"/>
    <x v="2"/>
    <s v="Insulated Bottle"/>
    <n v="1"/>
    <n v="35.340000000000003"/>
    <n v="0.1"/>
    <n v="13.36"/>
    <n v="31.806000000000004"/>
    <n v="13.36"/>
    <n v="18.446000000000005"/>
    <n v="0.5799534678991386"/>
  </r>
  <r>
    <n v="4674"/>
    <d v="2026-01-11T00:00:00"/>
    <n v="2026"/>
    <x v="0"/>
    <n v="1"/>
    <x v="0"/>
    <x v="3"/>
    <x v="8"/>
    <x v="0"/>
    <s v="Returning"/>
    <x v="2"/>
    <s v="Packing Cube Set"/>
    <n v="2"/>
    <n v="46.27"/>
    <n v="0"/>
    <n v="18.23"/>
    <n v="92.54"/>
    <n v="36.46"/>
    <n v="56.080000000000005"/>
    <n v="0.60600821266479366"/>
  </r>
  <r>
    <n v="4789"/>
    <d v="2026-01-11T00:00:00"/>
    <n v="2026"/>
    <x v="0"/>
    <n v="1"/>
    <x v="0"/>
    <x v="3"/>
    <x v="7"/>
    <x v="0"/>
    <s v="Returning"/>
    <x v="0"/>
    <s v="Commuter Helmet"/>
    <n v="1"/>
    <n v="79.930000000000007"/>
    <n v="0.05"/>
    <n v="43.73"/>
    <n v="75.933500000000009"/>
    <n v="43.73"/>
    <n v="32.203500000000012"/>
    <n v="0.42410135184075554"/>
  </r>
  <r>
    <n v="804"/>
    <d v="2026-01-12T00:00:00"/>
    <n v="2026"/>
    <x v="0"/>
    <n v="1"/>
    <x v="0"/>
    <x v="1"/>
    <x v="12"/>
    <x v="2"/>
    <s v="New"/>
    <x v="1"/>
    <s v="Trail Boots"/>
    <n v="1"/>
    <n v="141.25"/>
    <n v="0"/>
    <n v="78.72"/>
    <n v="141.25"/>
    <n v="78.72"/>
    <n v="62.53"/>
    <n v="0.44269026548672569"/>
  </r>
  <r>
    <n v="1780"/>
    <d v="2026-01-12T00:00:00"/>
    <n v="2026"/>
    <x v="0"/>
    <n v="1"/>
    <x v="0"/>
    <x v="3"/>
    <x v="8"/>
    <x v="0"/>
    <s v="Returning"/>
    <x v="0"/>
    <s v="Cycling Pack 12L"/>
    <n v="2"/>
    <n v="103.64"/>
    <n v="0.1"/>
    <n v="50.96"/>
    <n v="186.55199999999999"/>
    <n v="101.92"/>
    <n v="84.631999999999991"/>
    <n v="0.45366439384193147"/>
  </r>
  <r>
    <n v="2844"/>
    <d v="2026-01-12T00:00:00"/>
    <n v="2026"/>
    <x v="0"/>
    <n v="1"/>
    <x v="0"/>
    <x v="0"/>
    <x v="0"/>
    <x v="0"/>
    <s v="New"/>
    <x v="2"/>
    <s v="Carry-On Duffel"/>
    <n v="1"/>
    <n v="136.18"/>
    <n v="0"/>
    <n v="68.34"/>
    <n v="136.18"/>
    <n v="68.34"/>
    <n v="67.84"/>
    <n v="0.498164194448524"/>
  </r>
  <r>
    <n v="3068"/>
    <d v="2026-01-12T00:00:00"/>
    <n v="2026"/>
    <x v="0"/>
    <n v="1"/>
    <x v="0"/>
    <x v="2"/>
    <x v="2"/>
    <x v="3"/>
    <s v="New"/>
    <x v="4"/>
    <s v="Recovery Roller"/>
    <n v="1"/>
    <n v="36.43"/>
    <n v="0"/>
    <n v="14.33"/>
    <n v="36.43"/>
    <n v="14.33"/>
    <n v="22.1"/>
    <n v="0.60664287674993145"/>
  </r>
  <r>
    <n v="3096"/>
    <d v="2026-01-12T00:00:00"/>
    <n v="2026"/>
    <x v="0"/>
    <n v="1"/>
    <x v="0"/>
    <x v="3"/>
    <x v="7"/>
    <x v="0"/>
    <s v="New"/>
    <x v="4"/>
    <s v="Training Mat"/>
    <n v="2"/>
    <n v="50.51"/>
    <n v="0.1"/>
    <n v="21.84"/>
    <n v="90.917999999999992"/>
    <n v="43.68"/>
    <n v="47.237999999999992"/>
    <n v="0.5195670824259222"/>
  </r>
  <r>
    <n v="3129"/>
    <d v="2026-01-12T00:00:00"/>
    <n v="2026"/>
    <x v="0"/>
    <n v="1"/>
    <x v="0"/>
    <x v="3"/>
    <x v="13"/>
    <x v="2"/>
    <s v="Returning"/>
    <x v="4"/>
    <s v="Weighted Vest"/>
    <n v="1"/>
    <n v="123"/>
    <n v="0"/>
    <n v="67.3"/>
    <n v="123"/>
    <n v="67.3"/>
    <n v="55.7"/>
    <n v="0.45284552845528458"/>
  </r>
  <r>
    <n v="3948"/>
    <d v="2026-01-12T00:00:00"/>
    <n v="2026"/>
    <x v="0"/>
    <n v="1"/>
    <x v="0"/>
    <x v="1"/>
    <x v="14"/>
    <x v="0"/>
    <s v="New"/>
    <x v="1"/>
    <s v="Trekking Poles"/>
    <n v="2"/>
    <n v="72.239999999999995"/>
    <n v="0"/>
    <n v="32.94"/>
    <n v="144.47999999999999"/>
    <n v="65.88"/>
    <n v="78.599999999999994"/>
    <n v="0.54401993355481726"/>
  </r>
  <r>
    <n v="5036"/>
    <d v="2026-01-12T00:00:00"/>
    <n v="2026"/>
    <x v="0"/>
    <n v="1"/>
    <x v="0"/>
    <x v="2"/>
    <x v="3"/>
    <x v="2"/>
    <s v="Returning"/>
    <x v="1"/>
    <s v="Summit Backpack 45L"/>
    <n v="1"/>
    <n v="151.11000000000001"/>
    <n v="0.15"/>
    <n v="79.650000000000006"/>
    <n v="128.4435"/>
    <n v="79.650000000000006"/>
    <n v="48.793499999999995"/>
    <n v="0.37988298356865075"/>
  </r>
  <r>
    <n v="2681"/>
    <d v="2026-01-13T00:00:00"/>
    <n v="2026"/>
    <x v="0"/>
    <n v="1"/>
    <x v="0"/>
    <x v="3"/>
    <x v="4"/>
    <x v="0"/>
    <s v="New"/>
    <x v="1"/>
    <s v="Hiking Daypack 20L"/>
    <n v="1"/>
    <n v="94.32"/>
    <n v="0"/>
    <n v="45.93"/>
    <n v="94.32"/>
    <n v="45.93"/>
    <n v="48.389999999999993"/>
    <n v="0.51304071246819338"/>
  </r>
  <r>
    <n v="5101"/>
    <d v="2026-01-13T00:00:00"/>
    <n v="2026"/>
    <x v="0"/>
    <n v="1"/>
    <x v="0"/>
    <x v="1"/>
    <x v="12"/>
    <x v="0"/>
    <s v="Returning"/>
    <x v="0"/>
    <s v="Trail Bike Light"/>
    <n v="3"/>
    <n v="51.52"/>
    <n v="0"/>
    <n v="21.92"/>
    <n v="154.56"/>
    <n v="65.760000000000005"/>
    <n v="88.8"/>
    <n v="0.57453416149068315"/>
  </r>
  <r>
    <n v="3871"/>
    <d v="2026-01-14T00:00:00"/>
    <n v="2026"/>
    <x v="0"/>
    <n v="1"/>
    <x v="0"/>
    <x v="0"/>
    <x v="15"/>
    <x v="0"/>
    <s v="New"/>
    <x v="1"/>
    <s v="Trail Boots"/>
    <n v="2"/>
    <n v="146.4"/>
    <n v="0.05"/>
    <n v="81.72"/>
    <n v="278.16000000000003"/>
    <n v="163.44"/>
    <n v="114.72000000000003"/>
    <n v="0.4124245038826575"/>
  </r>
  <r>
    <n v="4643"/>
    <d v="2026-01-14T00:00:00"/>
    <n v="2026"/>
    <x v="0"/>
    <n v="1"/>
    <x v="0"/>
    <x v="0"/>
    <x v="0"/>
    <x v="1"/>
    <s v="Business"/>
    <x v="2"/>
    <s v="Packing Cube Set"/>
    <n v="3"/>
    <n v="47.32"/>
    <n v="0.1"/>
    <n v="18.420000000000002"/>
    <n v="127.76400000000001"/>
    <n v="55.260000000000005"/>
    <n v="72.504000000000005"/>
    <n v="0.56748379825302897"/>
  </r>
  <r>
    <n v="4703"/>
    <d v="2026-01-14T00:00:00"/>
    <n v="2026"/>
    <x v="0"/>
    <n v="1"/>
    <x v="0"/>
    <x v="3"/>
    <x v="13"/>
    <x v="2"/>
    <s v="Business"/>
    <x v="4"/>
    <s v="Resistance Band Set"/>
    <n v="2"/>
    <n v="40.450000000000003"/>
    <n v="0.05"/>
    <n v="15.14"/>
    <n v="76.855000000000004"/>
    <n v="30.28"/>
    <n v="46.575000000000003"/>
    <n v="0.60601132001821612"/>
  </r>
  <r>
    <n v="5068"/>
    <d v="2026-01-14T00:00:00"/>
    <n v="2026"/>
    <x v="0"/>
    <n v="1"/>
    <x v="0"/>
    <x v="0"/>
    <x v="0"/>
    <x v="0"/>
    <s v="Returning"/>
    <x v="2"/>
    <s v="Packing Cube Set"/>
    <n v="2"/>
    <n v="47.05"/>
    <n v="0.1"/>
    <n v="18.8"/>
    <n v="84.69"/>
    <n v="37.6"/>
    <n v="47.089999999999996"/>
    <n v="0.55602786633604906"/>
  </r>
  <r>
    <n v="1539"/>
    <d v="2026-01-15T00:00:00"/>
    <n v="2026"/>
    <x v="0"/>
    <n v="1"/>
    <x v="0"/>
    <x v="3"/>
    <x v="8"/>
    <x v="2"/>
    <s v="Business"/>
    <x v="4"/>
    <s v="Weighted Vest"/>
    <n v="3"/>
    <n v="123.14"/>
    <n v="0.05"/>
    <n v="70.67"/>
    <n v="350.94900000000001"/>
    <n v="212.01"/>
    <n v="138.93900000000002"/>
    <n v="0.39589513006163296"/>
  </r>
  <r>
    <n v="1709"/>
    <d v="2026-01-15T00:00:00"/>
    <n v="2026"/>
    <x v="0"/>
    <n v="1"/>
    <x v="0"/>
    <x v="3"/>
    <x v="13"/>
    <x v="0"/>
    <s v="Returning"/>
    <x v="1"/>
    <s v="Summit Backpack 45L"/>
    <n v="2"/>
    <n v="151.33000000000001"/>
    <n v="0.1"/>
    <n v="78.44"/>
    <n v="272.39400000000001"/>
    <n v="156.88"/>
    <n v="115.51400000000001"/>
    <n v="0.42406954631893512"/>
  </r>
  <r>
    <n v="2702"/>
    <d v="2026-01-15T00:00:00"/>
    <n v="2026"/>
    <x v="0"/>
    <n v="1"/>
    <x v="0"/>
    <x v="1"/>
    <x v="14"/>
    <x v="0"/>
    <s v="Returning"/>
    <x v="1"/>
    <s v="Trail Boots"/>
    <n v="5"/>
    <n v="144.01"/>
    <n v="0.05"/>
    <n v="79.64"/>
    <n v="684.0474999999999"/>
    <n v="398.2"/>
    <n v="285.84749999999991"/>
    <n v="0.41787668254032062"/>
  </r>
  <r>
    <n v="3176"/>
    <d v="2026-01-15T00:00:00"/>
    <n v="2026"/>
    <x v="0"/>
    <n v="1"/>
    <x v="0"/>
    <x v="3"/>
    <x v="8"/>
    <x v="0"/>
    <s v="Returning"/>
    <x v="1"/>
    <s v="Hiking Daypack 20L"/>
    <n v="3"/>
    <n v="91.19"/>
    <n v="0"/>
    <n v="44.47"/>
    <n v="273.57"/>
    <n v="133.41"/>
    <n v="140.16"/>
    <n v="0.5123368790437548"/>
  </r>
  <r>
    <n v="3705"/>
    <d v="2026-01-15T00:00:00"/>
    <n v="2026"/>
    <x v="0"/>
    <n v="1"/>
    <x v="0"/>
    <x v="3"/>
    <x v="7"/>
    <x v="2"/>
    <s v="New"/>
    <x v="2"/>
    <s v="Packing Cube Set"/>
    <n v="2"/>
    <n v="45.45"/>
    <n v="0"/>
    <n v="18.190000000000001"/>
    <n v="90.9"/>
    <n v="36.380000000000003"/>
    <n v="54.52"/>
    <n v="0.59977997799779981"/>
  </r>
  <r>
    <n v="3736"/>
    <d v="2026-01-15T00:00:00"/>
    <n v="2026"/>
    <x v="0"/>
    <n v="1"/>
    <x v="0"/>
    <x v="1"/>
    <x v="1"/>
    <x v="3"/>
    <s v="New"/>
    <x v="4"/>
    <s v="Resistance Band Set"/>
    <n v="1"/>
    <n v="40.72"/>
    <n v="0"/>
    <n v="14.94"/>
    <n v="40.72"/>
    <n v="14.94"/>
    <n v="25.78"/>
    <n v="0.6331041257367388"/>
  </r>
  <r>
    <n v="3967"/>
    <d v="2026-01-15T00:00:00"/>
    <n v="2026"/>
    <x v="0"/>
    <n v="1"/>
    <x v="0"/>
    <x v="1"/>
    <x v="12"/>
    <x v="0"/>
    <s v="Business"/>
    <x v="2"/>
    <s v="Insulated Bottle"/>
    <n v="2"/>
    <n v="37.090000000000003"/>
    <n v="0"/>
    <n v="13.29"/>
    <n v="74.180000000000007"/>
    <n v="26.58"/>
    <n v="47.600000000000009"/>
    <n v="0.64168239417632789"/>
  </r>
  <r>
    <n v="170"/>
    <d v="2026-01-16T00:00:00"/>
    <n v="2026"/>
    <x v="0"/>
    <n v="1"/>
    <x v="0"/>
    <x v="2"/>
    <x v="10"/>
    <x v="0"/>
    <s v="New"/>
    <x v="3"/>
    <s v="Compact Sleeping Bag"/>
    <n v="1"/>
    <n v="124.45"/>
    <n v="0.15"/>
    <n v="59.77"/>
    <n v="105.7825"/>
    <n v="59.77"/>
    <n v="46.012499999999996"/>
    <n v="0.43497270342447941"/>
  </r>
  <r>
    <n v="1040"/>
    <d v="2026-01-16T00:00:00"/>
    <n v="2026"/>
    <x v="0"/>
    <n v="1"/>
    <x v="0"/>
    <x v="0"/>
    <x v="0"/>
    <x v="2"/>
    <s v="New"/>
    <x v="2"/>
    <s v="Insulated Bottle"/>
    <n v="1"/>
    <n v="35.93"/>
    <n v="0.05"/>
    <n v="13.33"/>
    <n v="34.133499999999998"/>
    <n v="13.33"/>
    <n v="20.8035"/>
    <n v="0.60947456311248482"/>
  </r>
  <r>
    <n v="2380"/>
    <d v="2026-01-16T00:00:00"/>
    <n v="2026"/>
    <x v="0"/>
    <n v="1"/>
    <x v="0"/>
    <x v="3"/>
    <x v="13"/>
    <x v="0"/>
    <s v="Returning"/>
    <x v="3"/>
    <s v="Compact Sleeping Bag"/>
    <n v="4"/>
    <n v="121.8"/>
    <n v="0.05"/>
    <n v="59.57"/>
    <n v="462.84"/>
    <n v="238.28"/>
    <n v="224.55999999999997"/>
    <n v="0.48517846339987897"/>
  </r>
  <r>
    <n v="3219"/>
    <d v="2026-01-16T00:00:00"/>
    <n v="2026"/>
    <x v="0"/>
    <n v="1"/>
    <x v="0"/>
    <x v="1"/>
    <x v="11"/>
    <x v="2"/>
    <s v="Returning"/>
    <x v="1"/>
    <s v="Hiking Daypack 20L"/>
    <n v="1"/>
    <n v="92.6"/>
    <n v="0.05"/>
    <n v="44.15"/>
    <n v="87.969999999999985"/>
    <n v="44.15"/>
    <n v="43.819999999999986"/>
    <n v="0.4981243605774695"/>
  </r>
  <r>
    <n v="4425"/>
    <d v="2026-01-16T00:00:00"/>
    <n v="2026"/>
    <x v="0"/>
    <n v="1"/>
    <x v="0"/>
    <x v="1"/>
    <x v="12"/>
    <x v="1"/>
    <s v="Business"/>
    <x v="0"/>
    <s v="Cycling Pack 12L"/>
    <n v="10"/>
    <n v="102.68"/>
    <n v="0.15"/>
    <n v="51.07"/>
    <n v="872.78000000000009"/>
    <n v="510.7"/>
    <n v="362.0800000000001"/>
    <n v="0.41485826897958256"/>
  </r>
  <r>
    <n v="4508"/>
    <d v="2026-01-16T00:00:00"/>
    <n v="2026"/>
    <x v="0"/>
    <n v="1"/>
    <x v="0"/>
    <x v="3"/>
    <x v="13"/>
    <x v="3"/>
    <s v="New"/>
    <x v="0"/>
    <s v="Compact Repair Kit"/>
    <n v="3"/>
    <n v="40.92"/>
    <n v="0.15"/>
    <n v="16.71"/>
    <n v="104.346"/>
    <n v="50.13"/>
    <n v="54.216000000000001"/>
    <n v="0.51957909263412105"/>
  </r>
  <r>
    <n v="4806"/>
    <d v="2026-01-16T00:00:00"/>
    <n v="2026"/>
    <x v="0"/>
    <n v="1"/>
    <x v="0"/>
    <x v="2"/>
    <x v="16"/>
    <x v="2"/>
    <s v="New"/>
    <x v="0"/>
    <s v="Cycling Pack 12L"/>
    <n v="4"/>
    <n v="102.68"/>
    <n v="0"/>
    <n v="50.83"/>
    <n v="410.72"/>
    <n v="203.32"/>
    <n v="207.40000000000003"/>
    <n v="0.50496688741721862"/>
  </r>
  <r>
    <n v="755"/>
    <d v="2026-01-17T00:00:00"/>
    <n v="2026"/>
    <x v="0"/>
    <n v="1"/>
    <x v="0"/>
    <x v="0"/>
    <x v="9"/>
    <x v="3"/>
    <s v="New"/>
    <x v="2"/>
    <s v="Travel Backpack 35L"/>
    <n v="2"/>
    <n v="164.38"/>
    <n v="0.05"/>
    <n v="85.93"/>
    <n v="312.322"/>
    <n v="171.86"/>
    <n v="140.46199999999999"/>
    <n v="0.44973456881039436"/>
  </r>
  <r>
    <n v="3171"/>
    <d v="2026-01-17T00:00:00"/>
    <n v="2026"/>
    <x v="0"/>
    <n v="1"/>
    <x v="0"/>
    <x v="0"/>
    <x v="15"/>
    <x v="2"/>
    <s v="Returning"/>
    <x v="0"/>
    <s v="Trail Bike Light"/>
    <n v="1"/>
    <n v="51.78"/>
    <n v="0"/>
    <n v="22.64"/>
    <n v="51.78"/>
    <n v="22.64"/>
    <n v="29.14"/>
    <n v="0.56276554654306687"/>
  </r>
  <r>
    <n v="4277"/>
    <d v="2026-01-17T00:00:00"/>
    <n v="2026"/>
    <x v="0"/>
    <n v="1"/>
    <x v="0"/>
    <x v="1"/>
    <x v="11"/>
    <x v="2"/>
    <s v="Returning"/>
    <x v="4"/>
    <s v="Training Mat"/>
    <n v="1"/>
    <n v="50.52"/>
    <n v="0.05"/>
    <n v="22.37"/>
    <n v="47.994"/>
    <n v="22.37"/>
    <n v="25.623999999999999"/>
    <n v="0.5339000708421886"/>
  </r>
  <r>
    <n v="4648"/>
    <d v="2026-01-17T00:00:00"/>
    <n v="2026"/>
    <x v="0"/>
    <n v="1"/>
    <x v="0"/>
    <x v="1"/>
    <x v="14"/>
    <x v="3"/>
    <s v="New"/>
    <x v="3"/>
    <s v="Trail Tent 2P"/>
    <n v="1"/>
    <n v="199.02"/>
    <n v="0"/>
    <n v="106.49"/>
    <n v="199.02"/>
    <n v="106.49"/>
    <n v="92.530000000000015"/>
    <n v="0.46492814792483173"/>
  </r>
  <r>
    <n v="157"/>
    <d v="2026-01-18T00:00:00"/>
    <n v="2026"/>
    <x v="0"/>
    <n v="1"/>
    <x v="0"/>
    <x v="3"/>
    <x v="8"/>
    <x v="2"/>
    <s v="Returning"/>
    <x v="3"/>
    <s v="Portable Camp Stove"/>
    <n v="3"/>
    <n v="80.27"/>
    <n v="0.1"/>
    <n v="39.26"/>
    <n v="216.72900000000001"/>
    <n v="117.78"/>
    <n v="98.949000000000012"/>
    <n v="0.45655634455933447"/>
  </r>
  <r>
    <n v="2271"/>
    <d v="2026-01-18T00:00:00"/>
    <n v="2026"/>
    <x v="0"/>
    <n v="1"/>
    <x v="0"/>
    <x v="1"/>
    <x v="1"/>
    <x v="2"/>
    <s v="New"/>
    <x v="3"/>
    <s v="Alpine Tent 4P"/>
    <n v="4"/>
    <n v="333.28"/>
    <n v="0"/>
    <n v="195.76"/>
    <n v="1333.12"/>
    <n v="783.04"/>
    <n v="550.07999999999993"/>
    <n v="0.41262602016322608"/>
  </r>
  <r>
    <n v="3330"/>
    <d v="2026-01-18T00:00:00"/>
    <n v="2026"/>
    <x v="0"/>
    <n v="1"/>
    <x v="0"/>
    <x v="3"/>
    <x v="13"/>
    <x v="3"/>
    <s v="New"/>
    <x v="0"/>
    <s v="Cycling Pack 12L"/>
    <n v="1"/>
    <n v="104.36"/>
    <n v="0"/>
    <n v="51.63"/>
    <n v="104.36"/>
    <n v="51.63"/>
    <n v="52.73"/>
    <n v="0.50527021847451126"/>
  </r>
  <r>
    <n v="4547"/>
    <d v="2026-01-18T00:00:00"/>
    <n v="2026"/>
    <x v="0"/>
    <n v="1"/>
    <x v="0"/>
    <x v="2"/>
    <x v="5"/>
    <x v="3"/>
    <s v="New"/>
    <x v="0"/>
    <s v="Commuter Helmet"/>
    <n v="1"/>
    <n v="83.52"/>
    <n v="0.05"/>
    <n v="42.97"/>
    <n v="79.343999999999994"/>
    <n v="42.97"/>
    <n v="36.373999999999995"/>
    <n v="0.45843416011292598"/>
  </r>
  <r>
    <n v="1840"/>
    <d v="2026-01-19T00:00:00"/>
    <n v="2026"/>
    <x v="0"/>
    <n v="1"/>
    <x v="0"/>
    <x v="2"/>
    <x v="10"/>
    <x v="0"/>
    <s v="New"/>
    <x v="4"/>
    <s v="Weighted Vest"/>
    <n v="2"/>
    <n v="125.93"/>
    <n v="0"/>
    <n v="69.150000000000006"/>
    <n v="251.86"/>
    <n v="138.30000000000001"/>
    <n v="113.56"/>
    <n v="0.45088541253077102"/>
  </r>
  <r>
    <n v="1850"/>
    <d v="2026-01-19T00:00:00"/>
    <n v="2026"/>
    <x v="0"/>
    <n v="1"/>
    <x v="0"/>
    <x v="1"/>
    <x v="6"/>
    <x v="0"/>
    <s v="Business"/>
    <x v="0"/>
    <s v="Trail Bike Light"/>
    <n v="1"/>
    <n v="49.85"/>
    <n v="0"/>
    <n v="23.07"/>
    <n v="49.85"/>
    <n v="23.07"/>
    <n v="26.78"/>
    <n v="0.53721163490471413"/>
  </r>
  <r>
    <n v="1858"/>
    <d v="2026-01-19T00:00:00"/>
    <n v="2026"/>
    <x v="0"/>
    <n v="1"/>
    <x v="0"/>
    <x v="1"/>
    <x v="1"/>
    <x v="0"/>
    <s v="Returning"/>
    <x v="2"/>
    <s v="Insulated Bottle"/>
    <n v="1"/>
    <n v="36.130000000000003"/>
    <n v="0"/>
    <n v="13.39"/>
    <n v="36.130000000000003"/>
    <n v="13.39"/>
    <n v="22.740000000000002"/>
    <n v="0.62939385552172711"/>
  </r>
  <r>
    <n v="2910"/>
    <d v="2026-01-19T00:00:00"/>
    <n v="2026"/>
    <x v="0"/>
    <n v="1"/>
    <x v="0"/>
    <x v="3"/>
    <x v="13"/>
    <x v="2"/>
    <s v="Returning"/>
    <x v="0"/>
    <s v="Cycling Pack 12L"/>
    <n v="1"/>
    <n v="104.83"/>
    <n v="0.05"/>
    <n v="51.06"/>
    <n v="99.588499999999996"/>
    <n v="51.06"/>
    <n v="48.528499999999994"/>
    <n v="0.48729019916958277"/>
  </r>
  <r>
    <n v="3694"/>
    <d v="2026-01-19T00:00:00"/>
    <n v="2026"/>
    <x v="0"/>
    <n v="1"/>
    <x v="0"/>
    <x v="0"/>
    <x v="0"/>
    <x v="2"/>
    <s v="Returning"/>
    <x v="2"/>
    <s v="Insulated Bottle"/>
    <n v="1"/>
    <n v="35.46"/>
    <n v="0.05"/>
    <n v="13.81"/>
    <n v="33.686999999999998"/>
    <n v="13.81"/>
    <n v="19.876999999999995"/>
    <n v="0.59004957401965141"/>
  </r>
  <r>
    <n v="631"/>
    <d v="2026-01-20T00:00:00"/>
    <n v="2026"/>
    <x v="0"/>
    <n v="1"/>
    <x v="0"/>
    <x v="3"/>
    <x v="8"/>
    <x v="3"/>
    <s v="Returning"/>
    <x v="2"/>
    <s v="Travel Backpack 35L"/>
    <n v="1"/>
    <n v="165.42"/>
    <n v="0"/>
    <n v="85.69"/>
    <n v="165.42"/>
    <n v="85.69"/>
    <n v="79.72999999999999"/>
    <n v="0.48198524966751299"/>
  </r>
  <r>
    <n v="1113"/>
    <d v="2026-01-20T00:00:00"/>
    <n v="2026"/>
    <x v="0"/>
    <n v="1"/>
    <x v="0"/>
    <x v="2"/>
    <x v="5"/>
    <x v="0"/>
    <s v="Returning"/>
    <x v="3"/>
    <s v="Compact Sleeping Bag"/>
    <n v="1"/>
    <n v="122.86"/>
    <n v="0.05"/>
    <n v="60.36"/>
    <n v="116.717"/>
    <n v="60.36"/>
    <n v="56.356999999999999"/>
    <n v="0.48285168398776529"/>
  </r>
  <r>
    <n v="1525"/>
    <d v="2026-01-20T00:00:00"/>
    <n v="2026"/>
    <x v="0"/>
    <n v="1"/>
    <x v="0"/>
    <x v="0"/>
    <x v="0"/>
    <x v="2"/>
    <s v="Returning"/>
    <x v="4"/>
    <s v="Recovery Roller"/>
    <n v="2"/>
    <n v="35.82"/>
    <n v="0"/>
    <n v="14.09"/>
    <n v="71.64"/>
    <n v="28.18"/>
    <n v="43.46"/>
    <n v="0.60664433277498608"/>
  </r>
  <r>
    <n v="3233"/>
    <d v="2026-01-20T00:00:00"/>
    <n v="2026"/>
    <x v="0"/>
    <n v="1"/>
    <x v="0"/>
    <x v="0"/>
    <x v="0"/>
    <x v="0"/>
    <s v="New"/>
    <x v="3"/>
    <s v="Compact Sleeping Bag"/>
    <n v="3"/>
    <n v="120.29"/>
    <n v="0.1"/>
    <n v="62.41"/>
    <n v="324.78300000000002"/>
    <n v="187.23"/>
    <n v="137.55300000000003"/>
    <n v="0.42352278290427769"/>
  </r>
  <r>
    <n v="4455"/>
    <d v="2026-01-20T00:00:00"/>
    <n v="2026"/>
    <x v="0"/>
    <n v="1"/>
    <x v="0"/>
    <x v="1"/>
    <x v="11"/>
    <x v="3"/>
    <s v="Returning"/>
    <x v="3"/>
    <s v="Portable Camp Stove"/>
    <n v="1"/>
    <n v="80.239999999999995"/>
    <n v="0.1"/>
    <n v="39.950000000000003"/>
    <n v="72.215999999999994"/>
    <n v="39.950000000000003"/>
    <n v="32.265999999999991"/>
    <n v="0.44679849340866279"/>
  </r>
  <r>
    <n v="1769"/>
    <d v="2026-01-21T00:00:00"/>
    <n v="2026"/>
    <x v="0"/>
    <n v="1"/>
    <x v="0"/>
    <x v="0"/>
    <x v="15"/>
    <x v="2"/>
    <s v="New"/>
    <x v="4"/>
    <s v="Recovery Roller"/>
    <n v="2"/>
    <n v="35.97"/>
    <n v="0"/>
    <n v="13.55"/>
    <n v="71.94"/>
    <n v="27.1"/>
    <n v="44.839999999999996"/>
    <n v="0.62329719210453149"/>
  </r>
  <r>
    <n v="3467"/>
    <d v="2026-01-21T00:00:00"/>
    <n v="2026"/>
    <x v="0"/>
    <n v="1"/>
    <x v="0"/>
    <x v="1"/>
    <x v="11"/>
    <x v="0"/>
    <s v="New"/>
    <x v="1"/>
    <s v="Trekking Poles"/>
    <n v="1"/>
    <n v="72.239999999999995"/>
    <n v="0"/>
    <n v="33.26"/>
    <n v="72.239999999999995"/>
    <n v="33.26"/>
    <n v="38.979999999999997"/>
    <n v="0.53959025470653377"/>
  </r>
  <r>
    <n v="3911"/>
    <d v="2026-01-21T00:00:00"/>
    <n v="2026"/>
    <x v="0"/>
    <n v="1"/>
    <x v="0"/>
    <x v="0"/>
    <x v="15"/>
    <x v="0"/>
    <s v="Returning"/>
    <x v="1"/>
    <s v="Summit Backpack 45L"/>
    <n v="5"/>
    <n v="152.81"/>
    <n v="0"/>
    <n v="78.989999999999995"/>
    <n v="764.05"/>
    <n v="394.95"/>
    <n v="369.09999999999997"/>
    <n v="0.48308356782933054"/>
  </r>
  <r>
    <n v="4401"/>
    <d v="2026-01-21T00:00:00"/>
    <n v="2026"/>
    <x v="0"/>
    <n v="1"/>
    <x v="0"/>
    <x v="0"/>
    <x v="15"/>
    <x v="0"/>
    <s v="New"/>
    <x v="0"/>
    <s v="Commuter Helmet"/>
    <n v="3"/>
    <n v="83.34"/>
    <n v="0"/>
    <n v="41.44"/>
    <n v="250.02"/>
    <n v="124.32"/>
    <n v="125.70000000000002"/>
    <n v="0.50275977921766268"/>
  </r>
  <r>
    <n v="4864"/>
    <d v="2026-01-21T00:00:00"/>
    <n v="2026"/>
    <x v="0"/>
    <n v="1"/>
    <x v="0"/>
    <x v="3"/>
    <x v="13"/>
    <x v="0"/>
    <s v="Returning"/>
    <x v="4"/>
    <s v="Recovery Roller"/>
    <n v="1"/>
    <n v="35.869999999999997"/>
    <n v="0"/>
    <n v="13.64"/>
    <n v="35.869999999999997"/>
    <n v="13.64"/>
    <n v="22.229999999999997"/>
    <n v="0.61973794257039305"/>
  </r>
  <r>
    <n v="347"/>
    <d v="2026-01-22T00:00:00"/>
    <n v="2026"/>
    <x v="0"/>
    <n v="1"/>
    <x v="0"/>
    <x v="3"/>
    <x v="4"/>
    <x v="3"/>
    <s v="New"/>
    <x v="3"/>
    <s v="Trail Tent 2P"/>
    <n v="1"/>
    <n v="199.42"/>
    <n v="0.05"/>
    <n v="101.82"/>
    <n v="189.44899999999998"/>
    <n v="101.82"/>
    <n v="87.628999999999991"/>
    <n v="0.46254664843836601"/>
  </r>
  <r>
    <n v="2051"/>
    <d v="2026-01-22T00:00:00"/>
    <n v="2026"/>
    <x v="0"/>
    <n v="1"/>
    <x v="0"/>
    <x v="2"/>
    <x v="5"/>
    <x v="0"/>
    <s v="New"/>
    <x v="3"/>
    <s v="Alpine Tent 4P"/>
    <n v="3"/>
    <n v="347.41"/>
    <n v="0.1"/>
    <n v="192.13"/>
    <n v="938.00700000000006"/>
    <n v="576.39"/>
    <n v="361.61700000000008"/>
    <n v="0.38551631277804971"/>
  </r>
  <r>
    <n v="2314"/>
    <d v="2026-01-22T00:00:00"/>
    <n v="2026"/>
    <x v="0"/>
    <n v="1"/>
    <x v="0"/>
    <x v="0"/>
    <x v="9"/>
    <x v="0"/>
    <s v="New"/>
    <x v="0"/>
    <s v="Compact Repair Kit"/>
    <n v="1"/>
    <n v="40.28"/>
    <n v="0"/>
    <n v="16.79"/>
    <n v="40.28"/>
    <n v="16.79"/>
    <n v="23.490000000000002"/>
    <n v="0.58316782522343602"/>
  </r>
  <r>
    <n v="3861"/>
    <d v="2026-01-22T00:00:00"/>
    <n v="2026"/>
    <x v="0"/>
    <n v="1"/>
    <x v="0"/>
    <x v="3"/>
    <x v="13"/>
    <x v="0"/>
    <s v="Returning"/>
    <x v="3"/>
    <s v="Trail Tent 2P"/>
    <n v="3"/>
    <n v="195.49"/>
    <n v="0.05"/>
    <n v="106.38"/>
    <n v="557.14649999999995"/>
    <n v="319.14"/>
    <n v="238.00649999999996"/>
    <n v="0.42718836069148775"/>
  </r>
  <r>
    <n v="843"/>
    <d v="2026-01-23T00:00:00"/>
    <n v="2026"/>
    <x v="0"/>
    <n v="1"/>
    <x v="0"/>
    <x v="1"/>
    <x v="11"/>
    <x v="0"/>
    <s v="Returning"/>
    <x v="4"/>
    <s v="Recovery Roller"/>
    <n v="2"/>
    <n v="35.75"/>
    <n v="0"/>
    <n v="13.94"/>
    <n v="71.5"/>
    <n v="27.88"/>
    <n v="43.620000000000005"/>
    <n v="0.61006993006993016"/>
  </r>
  <r>
    <n v="868"/>
    <d v="2026-01-23T00:00:00"/>
    <n v="2026"/>
    <x v="0"/>
    <n v="1"/>
    <x v="0"/>
    <x v="0"/>
    <x v="15"/>
    <x v="0"/>
    <s v="Returning"/>
    <x v="0"/>
    <s v="Cycling Pack 12L"/>
    <n v="1"/>
    <n v="103.39"/>
    <n v="0"/>
    <n v="51.32"/>
    <n v="103.39"/>
    <n v="51.32"/>
    <n v="52.07"/>
    <n v="0.50362704323435536"/>
  </r>
  <r>
    <n v="890"/>
    <d v="2026-01-23T00:00:00"/>
    <n v="2026"/>
    <x v="0"/>
    <n v="1"/>
    <x v="0"/>
    <x v="0"/>
    <x v="15"/>
    <x v="0"/>
    <s v="New"/>
    <x v="3"/>
    <s v="Portable Camp Stove"/>
    <n v="3"/>
    <n v="81.98"/>
    <n v="0.1"/>
    <n v="40.229999999999997"/>
    <n v="221.346"/>
    <n v="120.69"/>
    <n v="100.65600000000001"/>
    <n v="0.45474505977067581"/>
  </r>
  <r>
    <n v="2185"/>
    <d v="2026-01-23T00:00:00"/>
    <n v="2026"/>
    <x v="0"/>
    <n v="1"/>
    <x v="0"/>
    <x v="2"/>
    <x v="2"/>
    <x v="1"/>
    <s v="Business"/>
    <x v="3"/>
    <s v="Alpine Tent 4P"/>
    <n v="10"/>
    <n v="337.69"/>
    <n v="0.1"/>
    <n v="200.27"/>
    <n v="3039.21"/>
    <n v="2002.7"/>
    <n v="1036.51"/>
    <n v="0.34104586389226149"/>
  </r>
  <r>
    <n v="2335"/>
    <d v="2026-01-23T00:00:00"/>
    <n v="2026"/>
    <x v="0"/>
    <n v="1"/>
    <x v="0"/>
    <x v="3"/>
    <x v="8"/>
    <x v="0"/>
    <s v="New"/>
    <x v="3"/>
    <s v="Alpine Tent 4P"/>
    <n v="2"/>
    <n v="333.29"/>
    <n v="0"/>
    <n v="197.18"/>
    <n v="666.58"/>
    <n v="394.36"/>
    <n v="272.22000000000003"/>
    <n v="0.40838308980167426"/>
  </r>
  <r>
    <n v="2784"/>
    <d v="2026-01-23T00:00:00"/>
    <n v="2026"/>
    <x v="0"/>
    <n v="1"/>
    <x v="0"/>
    <x v="0"/>
    <x v="15"/>
    <x v="2"/>
    <s v="New"/>
    <x v="0"/>
    <s v="Commuter Helmet"/>
    <n v="1"/>
    <n v="80.11"/>
    <n v="0.05"/>
    <n v="43.54"/>
    <n v="76.104500000000002"/>
    <n v="43.54"/>
    <n v="32.564500000000002"/>
    <n v="0.42789191177919839"/>
  </r>
  <r>
    <n v="3820"/>
    <d v="2026-01-23T00:00:00"/>
    <n v="2026"/>
    <x v="0"/>
    <n v="1"/>
    <x v="0"/>
    <x v="3"/>
    <x v="13"/>
    <x v="2"/>
    <s v="New"/>
    <x v="3"/>
    <s v="Portable Camp Stove"/>
    <n v="1"/>
    <n v="82.6"/>
    <n v="0.05"/>
    <n v="38.299999999999997"/>
    <n v="78.469999999999985"/>
    <n v="38.299999999999997"/>
    <n v="40.169999999999987"/>
    <n v="0.51191538167452522"/>
  </r>
  <r>
    <n v="994"/>
    <d v="2026-01-24T00:00:00"/>
    <n v="2026"/>
    <x v="0"/>
    <n v="1"/>
    <x v="0"/>
    <x v="0"/>
    <x v="15"/>
    <x v="0"/>
    <s v="Returning"/>
    <x v="1"/>
    <s v="Hiking Daypack 20L"/>
    <n v="1"/>
    <n v="94.07"/>
    <n v="0"/>
    <n v="46.28"/>
    <n v="94.07"/>
    <n v="46.28"/>
    <n v="47.789999999999992"/>
    <n v="0.50802593813117891"/>
  </r>
  <r>
    <n v="1643"/>
    <d v="2026-01-24T00:00:00"/>
    <n v="2026"/>
    <x v="0"/>
    <n v="1"/>
    <x v="0"/>
    <x v="0"/>
    <x v="15"/>
    <x v="0"/>
    <s v="Returning"/>
    <x v="2"/>
    <s v="Travel Backpack 35L"/>
    <n v="1"/>
    <n v="163.71"/>
    <n v="0"/>
    <n v="90.06"/>
    <n v="163.71"/>
    <n v="90.06"/>
    <n v="73.650000000000006"/>
    <n v="0.44988088693421296"/>
  </r>
  <r>
    <n v="1971"/>
    <d v="2026-01-24T00:00:00"/>
    <n v="2026"/>
    <x v="0"/>
    <n v="1"/>
    <x v="0"/>
    <x v="3"/>
    <x v="8"/>
    <x v="2"/>
    <s v="Returning"/>
    <x v="3"/>
    <s v="Trail Tent 2P"/>
    <n v="4"/>
    <n v="191.43"/>
    <n v="0"/>
    <n v="106.82"/>
    <n v="765.72"/>
    <n v="427.28"/>
    <n v="338.44000000000005"/>
    <n v="0.441989238886277"/>
  </r>
  <r>
    <n v="2828"/>
    <d v="2026-01-24T00:00:00"/>
    <n v="2026"/>
    <x v="0"/>
    <n v="1"/>
    <x v="0"/>
    <x v="1"/>
    <x v="11"/>
    <x v="1"/>
    <s v="Business"/>
    <x v="2"/>
    <s v="Packing Cube Set"/>
    <n v="3"/>
    <n v="46.94"/>
    <n v="0.05"/>
    <n v="18.18"/>
    <n v="133.779"/>
    <n v="54.54"/>
    <n v="79.239000000000004"/>
    <n v="0.59231269481757232"/>
  </r>
  <r>
    <n v="5175"/>
    <d v="2026-01-24T00:00:00"/>
    <n v="2026"/>
    <x v="0"/>
    <n v="1"/>
    <x v="0"/>
    <x v="3"/>
    <x v="7"/>
    <x v="0"/>
    <s v="Returning"/>
    <x v="1"/>
    <s v="Trail Boots"/>
    <n v="1"/>
    <n v="147.21"/>
    <n v="0"/>
    <n v="79.510000000000005"/>
    <n v="147.21"/>
    <n v="79.510000000000005"/>
    <n v="67.7"/>
    <n v="0.45988723592147274"/>
  </r>
  <r>
    <n v="1874"/>
    <d v="2026-01-25T00:00:00"/>
    <n v="2026"/>
    <x v="0"/>
    <n v="1"/>
    <x v="0"/>
    <x v="0"/>
    <x v="0"/>
    <x v="0"/>
    <s v="Business"/>
    <x v="2"/>
    <s v="Insulated Bottle"/>
    <n v="1"/>
    <n v="35.729999999999997"/>
    <n v="0"/>
    <n v="13.57"/>
    <n v="35.729999999999997"/>
    <n v="13.57"/>
    <n v="22.159999999999997"/>
    <n v="0.62020710887209629"/>
  </r>
  <r>
    <n v="2490"/>
    <d v="2026-01-25T00:00:00"/>
    <n v="2026"/>
    <x v="0"/>
    <n v="1"/>
    <x v="0"/>
    <x v="1"/>
    <x v="14"/>
    <x v="0"/>
    <s v="New"/>
    <x v="0"/>
    <s v="Cycling Pack 12L"/>
    <n v="2"/>
    <n v="103.99"/>
    <n v="0.15"/>
    <n v="51.94"/>
    <n v="176.78299999999999"/>
    <n v="103.88"/>
    <n v="72.902999999999992"/>
    <n v="0.41238693765803269"/>
  </r>
  <r>
    <n v="5078"/>
    <d v="2026-01-25T00:00:00"/>
    <n v="2026"/>
    <x v="0"/>
    <n v="1"/>
    <x v="0"/>
    <x v="1"/>
    <x v="12"/>
    <x v="0"/>
    <s v="Returning"/>
    <x v="1"/>
    <s v="Trekking Poles"/>
    <n v="2"/>
    <n v="72.739999999999995"/>
    <n v="0"/>
    <n v="31.96"/>
    <n v="145.47999999999999"/>
    <n v="63.92"/>
    <n v="81.559999999999988"/>
    <n v="0.56062689029419843"/>
  </r>
  <r>
    <n v="230"/>
    <d v="2026-01-26T00:00:00"/>
    <n v="2026"/>
    <x v="0"/>
    <n v="1"/>
    <x v="0"/>
    <x v="2"/>
    <x v="10"/>
    <x v="2"/>
    <s v="Returning"/>
    <x v="0"/>
    <s v="Cycling Pack 12L"/>
    <n v="1"/>
    <n v="100.01"/>
    <n v="0.05"/>
    <n v="49.41"/>
    <n v="95.009500000000003"/>
    <n v="49.41"/>
    <n v="45.599500000000006"/>
    <n v="0.47994674216788852"/>
  </r>
  <r>
    <n v="1757"/>
    <d v="2026-01-26T00:00:00"/>
    <n v="2026"/>
    <x v="0"/>
    <n v="1"/>
    <x v="0"/>
    <x v="3"/>
    <x v="7"/>
    <x v="0"/>
    <s v="Business"/>
    <x v="2"/>
    <s v="Packing Cube Set"/>
    <n v="2"/>
    <n v="45.73"/>
    <n v="0"/>
    <n v="18.11"/>
    <n v="91.46"/>
    <n v="36.22"/>
    <n v="55.239999999999995"/>
    <n v="0.60397988191559149"/>
  </r>
  <r>
    <n v="1944"/>
    <d v="2026-01-26T00:00:00"/>
    <n v="2026"/>
    <x v="0"/>
    <n v="1"/>
    <x v="0"/>
    <x v="2"/>
    <x v="16"/>
    <x v="0"/>
    <s v="Returning"/>
    <x v="1"/>
    <s v="Trail Boots"/>
    <n v="2"/>
    <n v="143.66"/>
    <n v="0.15"/>
    <n v="78.14"/>
    <n v="244.22199999999998"/>
    <n v="156.28"/>
    <n v="87.941999999999979"/>
    <n v="0.36009040954541355"/>
  </r>
  <r>
    <n v="3485"/>
    <d v="2026-01-26T00:00:00"/>
    <n v="2026"/>
    <x v="0"/>
    <n v="1"/>
    <x v="0"/>
    <x v="2"/>
    <x v="10"/>
    <x v="0"/>
    <s v="Business"/>
    <x v="3"/>
    <s v="Compact Sleeping Bag"/>
    <n v="2"/>
    <n v="121.88"/>
    <n v="0.05"/>
    <n v="62.17"/>
    <n v="231.57199999999997"/>
    <n v="124.34"/>
    <n v="107.23199999999997"/>
    <n v="0.46306116456220953"/>
  </r>
  <r>
    <n v="4002"/>
    <d v="2026-01-26T00:00:00"/>
    <n v="2026"/>
    <x v="0"/>
    <n v="1"/>
    <x v="0"/>
    <x v="0"/>
    <x v="15"/>
    <x v="0"/>
    <s v="Returning"/>
    <x v="4"/>
    <s v="Training Mat"/>
    <n v="3"/>
    <n v="50.92"/>
    <n v="0.05"/>
    <n v="21.87"/>
    <n v="145.12199999999999"/>
    <n v="65.61"/>
    <n v="79.511999999999986"/>
    <n v="0.54789763095877941"/>
  </r>
  <r>
    <n v="818"/>
    <d v="2026-01-27T00:00:00"/>
    <n v="2026"/>
    <x v="0"/>
    <n v="1"/>
    <x v="0"/>
    <x v="0"/>
    <x v="0"/>
    <x v="0"/>
    <s v="Returning"/>
    <x v="0"/>
    <s v="Cycling Pack 12L"/>
    <n v="1"/>
    <n v="103.78"/>
    <n v="0"/>
    <n v="49.36"/>
    <n v="103.78"/>
    <n v="49.36"/>
    <n v="54.42"/>
    <n v="0.52437849296588934"/>
  </r>
  <r>
    <n v="1439"/>
    <d v="2026-01-27T00:00:00"/>
    <n v="2026"/>
    <x v="0"/>
    <n v="1"/>
    <x v="0"/>
    <x v="1"/>
    <x v="6"/>
    <x v="3"/>
    <s v="New"/>
    <x v="1"/>
    <s v="Summit Backpack 45L"/>
    <n v="2"/>
    <n v="157.16999999999999"/>
    <n v="0"/>
    <n v="81.260000000000005"/>
    <n v="314.33999999999997"/>
    <n v="162.52000000000001"/>
    <n v="151.81999999999996"/>
    <n v="0.4829802125087484"/>
  </r>
  <r>
    <n v="1616"/>
    <d v="2026-01-27T00:00:00"/>
    <n v="2026"/>
    <x v="0"/>
    <n v="1"/>
    <x v="0"/>
    <x v="1"/>
    <x v="12"/>
    <x v="0"/>
    <s v="Business"/>
    <x v="2"/>
    <s v="Carry-On Duffel"/>
    <n v="2"/>
    <n v="132.91999999999999"/>
    <n v="0"/>
    <n v="69.02"/>
    <n v="265.83999999999997"/>
    <n v="138.04"/>
    <n v="127.79999999999998"/>
    <n v="0.48074029491423409"/>
  </r>
  <r>
    <n v="1798"/>
    <d v="2026-01-27T00:00:00"/>
    <n v="2026"/>
    <x v="0"/>
    <n v="1"/>
    <x v="0"/>
    <x v="3"/>
    <x v="8"/>
    <x v="2"/>
    <s v="Returning"/>
    <x v="1"/>
    <s v="Trekking Poles"/>
    <n v="1"/>
    <n v="71.41"/>
    <n v="0.05"/>
    <n v="32.28"/>
    <n v="67.839499999999987"/>
    <n v="32.28"/>
    <n v="35.559499999999986"/>
    <n v="0.52417102130764515"/>
  </r>
  <r>
    <n v="4449"/>
    <d v="2026-01-27T00:00:00"/>
    <n v="2026"/>
    <x v="0"/>
    <n v="1"/>
    <x v="0"/>
    <x v="3"/>
    <x v="8"/>
    <x v="0"/>
    <s v="New"/>
    <x v="3"/>
    <s v="Trail Tent 2P"/>
    <n v="1"/>
    <n v="199.67"/>
    <n v="0"/>
    <n v="103.81"/>
    <n v="199.67"/>
    <n v="103.81"/>
    <n v="95.859999999999985"/>
    <n v="0.4800921520508839"/>
  </r>
  <r>
    <n v="4473"/>
    <d v="2026-01-27T00:00:00"/>
    <n v="2026"/>
    <x v="0"/>
    <n v="1"/>
    <x v="0"/>
    <x v="0"/>
    <x v="0"/>
    <x v="2"/>
    <s v="Returning"/>
    <x v="3"/>
    <s v="Trail Tent 2P"/>
    <n v="1"/>
    <n v="196.88"/>
    <n v="0"/>
    <n v="102.76"/>
    <n v="196.88"/>
    <n v="102.76"/>
    <n v="94.11999999999999"/>
    <n v="0.47805770012190163"/>
  </r>
  <r>
    <n v="203"/>
    <d v="2026-01-28T00:00:00"/>
    <n v="2026"/>
    <x v="0"/>
    <n v="1"/>
    <x v="0"/>
    <x v="3"/>
    <x v="7"/>
    <x v="0"/>
    <s v="Returning"/>
    <x v="0"/>
    <s v="Trail Bike Light"/>
    <n v="3"/>
    <n v="49.95"/>
    <n v="0"/>
    <n v="22.55"/>
    <n v="149.85000000000002"/>
    <n v="67.650000000000006"/>
    <n v="82.200000000000017"/>
    <n v="0.54854854854854862"/>
  </r>
  <r>
    <n v="1654"/>
    <d v="2026-01-28T00:00:00"/>
    <n v="2026"/>
    <x v="0"/>
    <n v="1"/>
    <x v="0"/>
    <x v="1"/>
    <x v="6"/>
    <x v="3"/>
    <s v="Business"/>
    <x v="1"/>
    <s v="Trekking Poles"/>
    <n v="1"/>
    <n v="70.41"/>
    <n v="0"/>
    <n v="32.74"/>
    <n v="70.41"/>
    <n v="32.74"/>
    <n v="37.669999999999995"/>
    <n v="0.53500923164323244"/>
  </r>
  <r>
    <n v="2203"/>
    <d v="2026-01-28T00:00:00"/>
    <n v="2026"/>
    <x v="0"/>
    <n v="1"/>
    <x v="0"/>
    <x v="2"/>
    <x v="16"/>
    <x v="3"/>
    <s v="Returning"/>
    <x v="1"/>
    <s v="Trekking Poles"/>
    <n v="2"/>
    <n v="70.290000000000006"/>
    <n v="0.15"/>
    <n v="31.84"/>
    <n v="119.49300000000001"/>
    <n v="63.68"/>
    <n v="55.813000000000009"/>
    <n v="0.46708175374289712"/>
  </r>
  <r>
    <n v="3352"/>
    <d v="2026-01-28T00:00:00"/>
    <n v="2026"/>
    <x v="0"/>
    <n v="1"/>
    <x v="0"/>
    <x v="2"/>
    <x v="16"/>
    <x v="0"/>
    <s v="Business"/>
    <x v="1"/>
    <s v="Hiking Daypack 20L"/>
    <n v="4"/>
    <n v="91.46"/>
    <n v="0"/>
    <n v="44.04"/>
    <n v="365.84"/>
    <n v="176.16"/>
    <n v="189.67999999999998"/>
    <n v="0.51847802317953207"/>
  </r>
  <r>
    <n v="183"/>
    <d v="2026-01-29T00:00:00"/>
    <n v="2026"/>
    <x v="0"/>
    <n v="1"/>
    <x v="0"/>
    <x v="1"/>
    <x v="12"/>
    <x v="0"/>
    <s v="New"/>
    <x v="3"/>
    <s v="Compact Sleeping Bag"/>
    <n v="2"/>
    <n v="123.27"/>
    <n v="0"/>
    <n v="60.26"/>
    <n v="246.54"/>
    <n v="120.52"/>
    <n v="126.02"/>
    <n v="0.51115437657175311"/>
  </r>
  <r>
    <n v="3525"/>
    <d v="2026-01-29T00:00:00"/>
    <n v="2026"/>
    <x v="0"/>
    <n v="1"/>
    <x v="0"/>
    <x v="2"/>
    <x v="5"/>
    <x v="1"/>
    <s v="Business"/>
    <x v="4"/>
    <s v="Training Mat"/>
    <n v="3"/>
    <n v="49.63"/>
    <n v="0.1"/>
    <n v="22.06"/>
    <n v="134.001"/>
    <n v="66.179999999999993"/>
    <n v="67.821000000000012"/>
    <n v="0.50612308863366695"/>
  </r>
  <r>
    <n v="4299"/>
    <d v="2026-01-29T00:00:00"/>
    <n v="2026"/>
    <x v="0"/>
    <n v="1"/>
    <x v="0"/>
    <x v="0"/>
    <x v="9"/>
    <x v="1"/>
    <s v="Business"/>
    <x v="2"/>
    <s v="Carry-On Duffel"/>
    <n v="12"/>
    <n v="132.21"/>
    <n v="0.1"/>
    <n v="68.95"/>
    <n v="1427.8679999999999"/>
    <n v="827.40000000000009"/>
    <n v="600.46799999999985"/>
    <n v="0.42053467127213429"/>
  </r>
  <r>
    <n v="748"/>
    <d v="2026-01-30T00:00:00"/>
    <n v="2026"/>
    <x v="0"/>
    <n v="1"/>
    <x v="0"/>
    <x v="1"/>
    <x v="1"/>
    <x v="2"/>
    <s v="Business"/>
    <x v="0"/>
    <s v="Compact Repair Kit"/>
    <n v="1"/>
    <n v="39.549999999999997"/>
    <n v="0"/>
    <n v="17.059999999999999"/>
    <n v="39.549999999999997"/>
    <n v="17.059999999999999"/>
    <n v="22.49"/>
    <n v="0.56864728192161818"/>
  </r>
  <r>
    <n v="3117"/>
    <d v="2026-01-30T00:00:00"/>
    <n v="2026"/>
    <x v="0"/>
    <n v="1"/>
    <x v="0"/>
    <x v="1"/>
    <x v="12"/>
    <x v="0"/>
    <s v="New"/>
    <x v="3"/>
    <s v="Portable Camp Stove"/>
    <n v="3"/>
    <n v="80.08"/>
    <n v="0"/>
    <n v="39.450000000000003"/>
    <n v="240.24"/>
    <n v="118.35000000000001"/>
    <n v="121.89"/>
    <n v="0.50736763236763238"/>
  </r>
  <r>
    <n v="3328"/>
    <d v="2026-01-30T00:00:00"/>
    <n v="2026"/>
    <x v="0"/>
    <n v="1"/>
    <x v="0"/>
    <x v="2"/>
    <x v="5"/>
    <x v="2"/>
    <s v="Returning"/>
    <x v="4"/>
    <s v="Weighted Vest"/>
    <n v="1"/>
    <n v="120.48"/>
    <n v="0"/>
    <n v="69.55"/>
    <n v="120.48"/>
    <n v="69.55"/>
    <n v="50.930000000000007"/>
    <n v="0.42272576361221786"/>
  </r>
  <r>
    <n v="3822"/>
    <d v="2026-01-30T00:00:00"/>
    <n v="2026"/>
    <x v="0"/>
    <n v="1"/>
    <x v="0"/>
    <x v="3"/>
    <x v="7"/>
    <x v="0"/>
    <s v="Returning"/>
    <x v="4"/>
    <s v="Resistance Band Set"/>
    <n v="1"/>
    <n v="39.369999999999997"/>
    <n v="0.05"/>
    <n v="14.66"/>
    <n v="37.401499999999999"/>
    <n v="14.66"/>
    <n v="22.741499999999998"/>
    <n v="0.60803711081106371"/>
  </r>
  <r>
    <n v="4125"/>
    <d v="2026-01-30T00:00:00"/>
    <n v="2026"/>
    <x v="0"/>
    <n v="1"/>
    <x v="0"/>
    <x v="1"/>
    <x v="12"/>
    <x v="1"/>
    <s v="Business"/>
    <x v="3"/>
    <s v="Portable Camp Stove"/>
    <n v="8"/>
    <n v="81.06"/>
    <n v="0.15"/>
    <n v="39.549999999999997"/>
    <n v="551.20799999999997"/>
    <n v="316.39999999999998"/>
    <n v="234.80799999999999"/>
    <n v="0.42598801178502488"/>
  </r>
  <r>
    <n v="4592"/>
    <d v="2026-01-30T00:00:00"/>
    <n v="2026"/>
    <x v="0"/>
    <n v="1"/>
    <x v="0"/>
    <x v="1"/>
    <x v="12"/>
    <x v="3"/>
    <s v="Returning"/>
    <x v="4"/>
    <s v="Weighted Vest"/>
    <n v="5"/>
    <n v="120.4"/>
    <n v="0"/>
    <n v="69.510000000000005"/>
    <n v="602"/>
    <n v="347.55"/>
    <n v="254.45"/>
    <n v="0.42267441860465116"/>
  </r>
  <r>
    <n v="373"/>
    <d v="2026-01-31T00:00:00"/>
    <n v="2026"/>
    <x v="0"/>
    <n v="1"/>
    <x v="0"/>
    <x v="2"/>
    <x v="10"/>
    <x v="1"/>
    <s v="Business"/>
    <x v="2"/>
    <s v="Packing Cube Set"/>
    <n v="10"/>
    <n v="47.71"/>
    <n v="0.1"/>
    <n v="18.649999999999999"/>
    <n v="429.39000000000004"/>
    <n v="186.5"/>
    <n v="242.89000000000004"/>
    <n v="0.56566291716155481"/>
  </r>
  <r>
    <n v="672"/>
    <d v="2026-01-31T00:00:00"/>
    <n v="2026"/>
    <x v="0"/>
    <n v="1"/>
    <x v="0"/>
    <x v="0"/>
    <x v="9"/>
    <x v="0"/>
    <s v="Business"/>
    <x v="0"/>
    <s v="Cycling Pack 12L"/>
    <n v="1"/>
    <n v="102.92"/>
    <n v="0.05"/>
    <n v="50.92"/>
    <n v="97.774000000000001"/>
    <n v="50.92"/>
    <n v="46.853999999999999"/>
    <n v="0.4792071511853867"/>
  </r>
  <r>
    <n v="1125"/>
    <d v="2026-01-31T00:00:00"/>
    <n v="2026"/>
    <x v="0"/>
    <n v="1"/>
    <x v="0"/>
    <x v="1"/>
    <x v="1"/>
    <x v="0"/>
    <s v="Returning"/>
    <x v="1"/>
    <s v="Trekking Poles"/>
    <n v="1"/>
    <n v="72.69"/>
    <n v="0.1"/>
    <n v="32.67"/>
    <n v="65.421000000000006"/>
    <n v="32.67"/>
    <n v="32.751000000000005"/>
    <n v="0.50061906727197691"/>
  </r>
  <r>
    <n v="1164"/>
    <d v="2026-01-31T00:00:00"/>
    <n v="2026"/>
    <x v="0"/>
    <n v="1"/>
    <x v="0"/>
    <x v="0"/>
    <x v="0"/>
    <x v="0"/>
    <s v="New"/>
    <x v="0"/>
    <s v="Commuter Helmet"/>
    <n v="1"/>
    <n v="79.989999999999995"/>
    <n v="0.05"/>
    <n v="43.02"/>
    <n v="75.990499999999997"/>
    <n v="43.02"/>
    <n v="32.970499999999994"/>
    <n v="0.43387660299642711"/>
  </r>
  <r>
    <n v="1613"/>
    <d v="2026-01-31T00:00:00"/>
    <n v="2026"/>
    <x v="0"/>
    <n v="1"/>
    <x v="0"/>
    <x v="1"/>
    <x v="6"/>
    <x v="1"/>
    <s v="Business"/>
    <x v="4"/>
    <s v="Training Mat"/>
    <n v="4"/>
    <n v="51.11"/>
    <n v="0.15"/>
    <n v="22.25"/>
    <n v="173.774"/>
    <n v="89"/>
    <n v="84.774000000000001"/>
    <n v="0.48784052850253778"/>
  </r>
  <r>
    <n v="2149"/>
    <d v="2026-01-31T00:00:00"/>
    <n v="2026"/>
    <x v="0"/>
    <n v="1"/>
    <x v="0"/>
    <x v="0"/>
    <x v="15"/>
    <x v="0"/>
    <s v="Returning"/>
    <x v="4"/>
    <s v="Weighted Vest"/>
    <n v="2"/>
    <n v="124.83"/>
    <n v="0"/>
    <n v="70.91"/>
    <n v="249.66"/>
    <n v="141.82"/>
    <n v="107.84"/>
    <n v="0.43194744853000083"/>
  </r>
  <r>
    <n v="2593"/>
    <d v="2026-01-31T00:00:00"/>
    <n v="2026"/>
    <x v="0"/>
    <n v="1"/>
    <x v="0"/>
    <x v="1"/>
    <x v="11"/>
    <x v="2"/>
    <s v="New"/>
    <x v="0"/>
    <s v="Compact Repair Kit"/>
    <n v="6"/>
    <n v="41.07"/>
    <n v="0.1"/>
    <n v="16.29"/>
    <n v="221.77800000000002"/>
    <n v="97.74"/>
    <n v="124.03800000000003"/>
    <n v="0.55928901874847825"/>
  </r>
  <r>
    <n v="2659"/>
    <d v="2026-01-31T00:00:00"/>
    <n v="2026"/>
    <x v="0"/>
    <n v="1"/>
    <x v="0"/>
    <x v="0"/>
    <x v="15"/>
    <x v="0"/>
    <s v="New"/>
    <x v="2"/>
    <s v="Insulated Bottle"/>
    <n v="1"/>
    <n v="36.020000000000003"/>
    <n v="0"/>
    <n v="13.34"/>
    <n v="36.020000000000003"/>
    <n v="13.34"/>
    <n v="22.680000000000003"/>
    <n v="0.62965019433647973"/>
  </r>
  <r>
    <n v="3496"/>
    <d v="2026-01-31T00:00:00"/>
    <n v="2026"/>
    <x v="0"/>
    <n v="1"/>
    <x v="0"/>
    <x v="0"/>
    <x v="0"/>
    <x v="2"/>
    <s v="Returning"/>
    <x v="4"/>
    <s v="Recovery Roller"/>
    <n v="1"/>
    <n v="35.82"/>
    <n v="0.05"/>
    <n v="14.32"/>
    <n v="34.028999999999996"/>
    <n v="14.32"/>
    <n v="19.708999999999996"/>
    <n v="0.57918246201769075"/>
  </r>
  <r>
    <n v="3889"/>
    <d v="2026-01-31T00:00:00"/>
    <n v="2026"/>
    <x v="0"/>
    <n v="1"/>
    <x v="0"/>
    <x v="2"/>
    <x v="3"/>
    <x v="2"/>
    <s v="Returning"/>
    <x v="0"/>
    <s v="Cycling Pack 12L"/>
    <n v="3"/>
    <n v="103.94"/>
    <n v="0.1"/>
    <n v="50.67"/>
    <n v="280.63799999999998"/>
    <n v="152.01"/>
    <n v="128.62799999999999"/>
    <n v="0.45834135077929572"/>
  </r>
  <r>
    <n v="1432"/>
    <d v="2026-02-01T00:00:00"/>
    <n v="2026"/>
    <x v="0"/>
    <n v="2"/>
    <x v="1"/>
    <x v="0"/>
    <x v="0"/>
    <x v="0"/>
    <s v="Returning"/>
    <x v="1"/>
    <s v="Trail Boots"/>
    <n v="1"/>
    <n v="140.53"/>
    <n v="0"/>
    <n v="77.36"/>
    <n v="140.53"/>
    <n v="77.36"/>
    <n v="63.17"/>
    <n v="0.44951255959581587"/>
  </r>
  <r>
    <n v="1778"/>
    <d v="2026-02-01T00:00:00"/>
    <n v="2026"/>
    <x v="0"/>
    <n v="2"/>
    <x v="1"/>
    <x v="3"/>
    <x v="7"/>
    <x v="2"/>
    <s v="Returning"/>
    <x v="1"/>
    <s v="Trail Boots"/>
    <n v="1"/>
    <n v="142.03"/>
    <n v="0.05"/>
    <n v="77.069999999999993"/>
    <n v="134.92849999999999"/>
    <n v="77.069999999999993"/>
    <n v="57.858499999999992"/>
    <n v="0.42880859121682963"/>
  </r>
  <r>
    <n v="2047"/>
    <d v="2026-02-01T00:00:00"/>
    <n v="2026"/>
    <x v="0"/>
    <n v="2"/>
    <x v="1"/>
    <x v="2"/>
    <x v="5"/>
    <x v="1"/>
    <s v="Business"/>
    <x v="3"/>
    <s v="Compact Sleeping Bag"/>
    <n v="12"/>
    <n v="124.84"/>
    <n v="0.1"/>
    <n v="59.47"/>
    <n v="1348.2719999999999"/>
    <n v="713.64"/>
    <n v="634.63199999999995"/>
    <n v="0.47070027412866244"/>
  </r>
  <r>
    <n v="2668"/>
    <d v="2026-02-01T00:00:00"/>
    <n v="2026"/>
    <x v="0"/>
    <n v="2"/>
    <x v="1"/>
    <x v="1"/>
    <x v="12"/>
    <x v="0"/>
    <s v="Returning"/>
    <x v="4"/>
    <s v="Recovery Roller"/>
    <n v="3"/>
    <n v="35.36"/>
    <n v="0"/>
    <n v="13.7"/>
    <n v="106.08"/>
    <n v="41.099999999999994"/>
    <n v="64.98"/>
    <n v="0.61255656108597289"/>
  </r>
  <r>
    <n v="2706"/>
    <d v="2026-02-01T00:00:00"/>
    <n v="2026"/>
    <x v="0"/>
    <n v="2"/>
    <x v="1"/>
    <x v="3"/>
    <x v="13"/>
    <x v="3"/>
    <s v="Returning"/>
    <x v="4"/>
    <s v="Weighted Vest"/>
    <n v="2"/>
    <n v="122.43"/>
    <n v="0"/>
    <n v="69.08"/>
    <n v="244.86"/>
    <n v="138.16"/>
    <n v="106.70000000000002"/>
    <n v="0.43575920934411505"/>
  </r>
  <r>
    <n v="2940"/>
    <d v="2026-02-01T00:00:00"/>
    <n v="2026"/>
    <x v="0"/>
    <n v="2"/>
    <x v="1"/>
    <x v="0"/>
    <x v="15"/>
    <x v="3"/>
    <s v="New"/>
    <x v="1"/>
    <s v="Trail Boots"/>
    <n v="2"/>
    <n v="140.47"/>
    <n v="0.05"/>
    <n v="78.39"/>
    <n v="266.89299999999997"/>
    <n v="156.78"/>
    <n v="110.11299999999997"/>
    <n v="0.41257357817552348"/>
  </r>
  <r>
    <n v="1263"/>
    <d v="2026-02-02T00:00:00"/>
    <n v="2026"/>
    <x v="0"/>
    <n v="2"/>
    <x v="1"/>
    <x v="1"/>
    <x v="14"/>
    <x v="0"/>
    <s v="Returning"/>
    <x v="2"/>
    <s v="Packing Cube Set"/>
    <n v="1"/>
    <n v="45.43"/>
    <n v="0.05"/>
    <n v="18.670000000000002"/>
    <n v="43.158499999999997"/>
    <n v="18.670000000000002"/>
    <n v="24.488499999999995"/>
    <n v="0.56740850585632019"/>
  </r>
  <r>
    <n v="1641"/>
    <d v="2026-02-02T00:00:00"/>
    <n v="2026"/>
    <x v="0"/>
    <n v="2"/>
    <x v="1"/>
    <x v="3"/>
    <x v="13"/>
    <x v="1"/>
    <s v="Business"/>
    <x v="0"/>
    <s v="Cycling Pack 12L"/>
    <n v="8"/>
    <n v="102.78"/>
    <n v="0.15"/>
    <n v="50.39"/>
    <n v="698.904"/>
    <n v="403.12"/>
    <n v="295.78399999999999"/>
    <n v="0.42321119924911005"/>
  </r>
  <r>
    <n v="2014"/>
    <d v="2026-02-02T00:00:00"/>
    <n v="2026"/>
    <x v="0"/>
    <n v="2"/>
    <x v="1"/>
    <x v="1"/>
    <x v="11"/>
    <x v="3"/>
    <s v="New"/>
    <x v="3"/>
    <s v="Compact Sleeping Bag"/>
    <n v="1"/>
    <n v="123.95"/>
    <n v="0"/>
    <n v="61.32"/>
    <n v="123.95"/>
    <n v="61.32"/>
    <n v="62.63"/>
    <n v="0.50528438886647842"/>
  </r>
  <r>
    <n v="2642"/>
    <d v="2026-02-02T00:00:00"/>
    <n v="2026"/>
    <x v="0"/>
    <n v="2"/>
    <x v="1"/>
    <x v="1"/>
    <x v="11"/>
    <x v="3"/>
    <s v="Returning"/>
    <x v="3"/>
    <s v="Trail Tent 2P"/>
    <n v="3"/>
    <n v="199.9"/>
    <n v="0"/>
    <n v="104.18"/>
    <n v="599.70000000000005"/>
    <n v="312.54000000000002"/>
    <n v="287.16000000000003"/>
    <n v="0.47883941970985494"/>
  </r>
  <r>
    <n v="2929"/>
    <d v="2026-02-02T00:00:00"/>
    <n v="2026"/>
    <x v="0"/>
    <n v="2"/>
    <x v="1"/>
    <x v="1"/>
    <x v="12"/>
    <x v="3"/>
    <s v="Returning"/>
    <x v="1"/>
    <s v="Hiking Daypack 20L"/>
    <n v="1"/>
    <n v="93.78"/>
    <n v="0"/>
    <n v="44.21"/>
    <n v="93.78"/>
    <n v="44.21"/>
    <n v="49.57"/>
    <n v="0.52857752185967155"/>
  </r>
  <r>
    <n v="3855"/>
    <d v="2026-02-02T00:00:00"/>
    <n v="2026"/>
    <x v="0"/>
    <n v="2"/>
    <x v="1"/>
    <x v="0"/>
    <x v="0"/>
    <x v="0"/>
    <s v="Business"/>
    <x v="4"/>
    <s v="Resistance Band Set"/>
    <n v="1"/>
    <n v="39.39"/>
    <n v="0.1"/>
    <n v="15.09"/>
    <n v="35.451000000000001"/>
    <n v="15.09"/>
    <n v="20.361000000000001"/>
    <n v="0.57434204958957435"/>
  </r>
  <r>
    <n v="4031"/>
    <d v="2026-02-02T00:00:00"/>
    <n v="2026"/>
    <x v="0"/>
    <n v="2"/>
    <x v="1"/>
    <x v="0"/>
    <x v="0"/>
    <x v="0"/>
    <s v="New"/>
    <x v="0"/>
    <s v="Cycling Pack 12L"/>
    <n v="6"/>
    <n v="101.64"/>
    <n v="0"/>
    <n v="51.06"/>
    <n v="609.84"/>
    <n v="306.36"/>
    <n v="303.48"/>
    <n v="0.49763872491145217"/>
  </r>
  <r>
    <n v="2"/>
    <d v="2026-02-03T00:00:00"/>
    <n v="2026"/>
    <x v="0"/>
    <n v="2"/>
    <x v="1"/>
    <x v="0"/>
    <x v="0"/>
    <x v="1"/>
    <s v="Business"/>
    <x v="4"/>
    <s v="Recovery Roller"/>
    <n v="12"/>
    <n v="36.74"/>
    <n v="0.2"/>
    <n v="13.53"/>
    <n v="352.70400000000001"/>
    <n v="162.35999999999999"/>
    <n v="190.34400000000002"/>
    <n v="0.53967065868263475"/>
  </r>
  <r>
    <n v="4228"/>
    <d v="2026-02-03T00:00:00"/>
    <n v="2026"/>
    <x v="0"/>
    <n v="2"/>
    <x v="1"/>
    <x v="3"/>
    <x v="8"/>
    <x v="2"/>
    <s v="New"/>
    <x v="1"/>
    <s v="Summit Backpack 45L"/>
    <n v="2"/>
    <n v="154.62"/>
    <n v="0"/>
    <n v="78.209999999999994"/>
    <n v="309.24"/>
    <n v="156.41999999999999"/>
    <n v="152.82000000000002"/>
    <n v="0.49417927823050062"/>
  </r>
  <r>
    <n v="928"/>
    <d v="2026-02-04T00:00:00"/>
    <n v="2026"/>
    <x v="0"/>
    <n v="2"/>
    <x v="1"/>
    <x v="0"/>
    <x v="0"/>
    <x v="3"/>
    <s v="New"/>
    <x v="3"/>
    <s v="Compact Sleeping Bag"/>
    <n v="1"/>
    <n v="125.63"/>
    <n v="0.1"/>
    <n v="60.38"/>
    <n v="113.06699999999999"/>
    <n v="60.38"/>
    <n v="52.686999999999991"/>
    <n v="0.46598034793529497"/>
  </r>
  <r>
    <n v="933"/>
    <d v="2026-02-04T00:00:00"/>
    <n v="2026"/>
    <x v="0"/>
    <n v="2"/>
    <x v="1"/>
    <x v="1"/>
    <x v="11"/>
    <x v="0"/>
    <s v="New"/>
    <x v="3"/>
    <s v="Portable Camp Stove"/>
    <n v="2"/>
    <n v="81.59"/>
    <n v="0.1"/>
    <n v="38.64"/>
    <n v="146.86200000000002"/>
    <n v="77.28"/>
    <n v="69.582000000000022"/>
    <n v="0.47379172284185161"/>
  </r>
  <r>
    <n v="1646"/>
    <d v="2026-02-04T00:00:00"/>
    <n v="2026"/>
    <x v="0"/>
    <n v="2"/>
    <x v="1"/>
    <x v="2"/>
    <x v="5"/>
    <x v="0"/>
    <s v="New"/>
    <x v="2"/>
    <s v="Packing Cube Set"/>
    <n v="2"/>
    <n v="45.81"/>
    <n v="0.1"/>
    <n v="18.420000000000002"/>
    <n v="82.458000000000013"/>
    <n v="36.840000000000003"/>
    <n v="45.618000000000009"/>
    <n v="0.55322709743141962"/>
  </r>
  <r>
    <n v="380"/>
    <d v="2026-02-05T00:00:00"/>
    <n v="2026"/>
    <x v="0"/>
    <n v="2"/>
    <x v="1"/>
    <x v="1"/>
    <x v="12"/>
    <x v="0"/>
    <s v="Returning"/>
    <x v="4"/>
    <s v="Weighted Vest"/>
    <n v="3"/>
    <n v="125.63"/>
    <n v="0"/>
    <n v="71.05"/>
    <n v="376.89"/>
    <n v="213.14999999999998"/>
    <n v="163.74"/>
    <n v="0.43445037013452203"/>
  </r>
  <r>
    <n v="1723"/>
    <d v="2026-02-05T00:00:00"/>
    <n v="2026"/>
    <x v="0"/>
    <n v="2"/>
    <x v="1"/>
    <x v="3"/>
    <x v="8"/>
    <x v="0"/>
    <s v="Returning"/>
    <x v="0"/>
    <s v="Cycling Pack 12L"/>
    <n v="2"/>
    <n v="101.01"/>
    <n v="0"/>
    <n v="50.26"/>
    <n v="202.02"/>
    <n v="100.52"/>
    <n v="101.50000000000001"/>
    <n v="0.50242550242550243"/>
  </r>
  <r>
    <n v="2529"/>
    <d v="2026-02-05T00:00:00"/>
    <n v="2026"/>
    <x v="0"/>
    <n v="2"/>
    <x v="1"/>
    <x v="3"/>
    <x v="13"/>
    <x v="0"/>
    <s v="Returning"/>
    <x v="1"/>
    <s v="Summit Backpack 45L"/>
    <n v="6"/>
    <n v="154.22"/>
    <n v="0"/>
    <n v="79.599999999999994"/>
    <n v="925.31999999999994"/>
    <n v="477.59999999999997"/>
    <n v="447.71999999999997"/>
    <n v="0.4838542342108676"/>
  </r>
  <r>
    <n v="2685"/>
    <d v="2026-02-05T00:00:00"/>
    <n v="2026"/>
    <x v="0"/>
    <n v="2"/>
    <x v="1"/>
    <x v="1"/>
    <x v="14"/>
    <x v="0"/>
    <s v="New"/>
    <x v="1"/>
    <s v="Trekking Poles"/>
    <n v="1"/>
    <n v="72.78"/>
    <n v="0.05"/>
    <n v="33.26"/>
    <n v="69.140999999999991"/>
    <n v="33.26"/>
    <n v="35.880999999999993"/>
    <n v="0.51895402149231273"/>
  </r>
  <r>
    <n v="2793"/>
    <d v="2026-02-05T00:00:00"/>
    <n v="2026"/>
    <x v="0"/>
    <n v="2"/>
    <x v="1"/>
    <x v="1"/>
    <x v="14"/>
    <x v="1"/>
    <s v="Business"/>
    <x v="3"/>
    <s v="Compact Sleeping Bag"/>
    <n v="3"/>
    <n v="122.69"/>
    <n v="0.05"/>
    <n v="62.08"/>
    <n v="349.66649999999998"/>
    <n v="186.24"/>
    <n v="163.42649999999998"/>
    <n v="0.46737820180085876"/>
  </r>
  <r>
    <n v="346"/>
    <d v="2026-02-06T00:00:00"/>
    <n v="2026"/>
    <x v="0"/>
    <n v="2"/>
    <x v="1"/>
    <x v="1"/>
    <x v="1"/>
    <x v="0"/>
    <s v="Business"/>
    <x v="0"/>
    <s v="Cycling Pack 12L"/>
    <n v="3"/>
    <n v="103.22"/>
    <n v="0"/>
    <n v="50.74"/>
    <n v="309.65999999999997"/>
    <n v="152.22"/>
    <n v="157.43999999999997"/>
    <n v="0.50842859910869986"/>
  </r>
  <r>
    <n v="539"/>
    <d v="2026-02-06T00:00:00"/>
    <n v="2026"/>
    <x v="0"/>
    <n v="2"/>
    <x v="1"/>
    <x v="0"/>
    <x v="15"/>
    <x v="3"/>
    <s v="New"/>
    <x v="1"/>
    <s v="Hiking Daypack 20L"/>
    <n v="3"/>
    <n v="92.96"/>
    <n v="0.15"/>
    <n v="44.56"/>
    <n v="237.048"/>
    <n v="133.68"/>
    <n v="103.36799999999999"/>
    <n v="0.43606358205932971"/>
  </r>
  <r>
    <n v="1368"/>
    <d v="2026-02-06T00:00:00"/>
    <n v="2026"/>
    <x v="0"/>
    <n v="2"/>
    <x v="1"/>
    <x v="1"/>
    <x v="12"/>
    <x v="2"/>
    <s v="New"/>
    <x v="2"/>
    <s v="Insulated Bottle"/>
    <n v="1"/>
    <n v="36.520000000000003"/>
    <n v="0"/>
    <n v="13.94"/>
    <n v="36.520000000000003"/>
    <n v="13.94"/>
    <n v="22.580000000000005"/>
    <n v="0.61829134720700996"/>
  </r>
  <r>
    <n v="3506"/>
    <d v="2026-02-06T00:00:00"/>
    <n v="2026"/>
    <x v="0"/>
    <n v="2"/>
    <x v="1"/>
    <x v="0"/>
    <x v="0"/>
    <x v="2"/>
    <s v="Returning"/>
    <x v="4"/>
    <s v="Training Mat"/>
    <n v="3"/>
    <n v="50.65"/>
    <n v="0"/>
    <n v="21.49"/>
    <n v="151.94999999999999"/>
    <n v="64.47"/>
    <n v="87.47999999999999"/>
    <n v="0.57571569595261596"/>
  </r>
  <r>
    <n v="1314"/>
    <d v="2026-02-07T00:00:00"/>
    <n v="2026"/>
    <x v="0"/>
    <n v="2"/>
    <x v="1"/>
    <x v="3"/>
    <x v="4"/>
    <x v="0"/>
    <s v="Returning"/>
    <x v="2"/>
    <s v="Insulated Bottle"/>
    <n v="2"/>
    <n v="37.03"/>
    <n v="0.15"/>
    <n v="13.87"/>
    <n v="62.951000000000001"/>
    <n v="27.74"/>
    <n v="35.210999999999999"/>
    <n v="0.55933980397451988"/>
  </r>
  <r>
    <n v="2092"/>
    <d v="2026-02-07T00:00:00"/>
    <n v="2026"/>
    <x v="0"/>
    <n v="2"/>
    <x v="1"/>
    <x v="2"/>
    <x v="2"/>
    <x v="0"/>
    <s v="New"/>
    <x v="4"/>
    <s v="Recovery Roller"/>
    <n v="1"/>
    <n v="36.619999999999997"/>
    <n v="0"/>
    <n v="13.55"/>
    <n v="36.619999999999997"/>
    <n v="13.55"/>
    <n v="23.069999999999997"/>
    <n v="0.62998361551064985"/>
  </r>
  <r>
    <n v="5083"/>
    <d v="2026-02-07T00:00:00"/>
    <n v="2026"/>
    <x v="0"/>
    <n v="2"/>
    <x v="1"/>
    <x v="2"/>
    <x v="16"/>
    <x v="2"/>
    <s v="Returning"/>
    <x v="3"/>
    <s v="Portable Camp Stove"/>
    <n v="1"/>
    <n v="81.47"/>
    <n v="0"/>
    <n v="39.18"/>
    <n v="81.47"/>
    <n v="39.18"/>
    <n v="42.29"/>
    <n v="0.51908678040996681"/>
  </r>
  <r>
    <n v="582"/>
    <d v="2026-02-08T00:00:00"/>
    <n v="2026"/>
    <x v="0"/>
    <n v="2"/>
    <x v="1"/>
    <x v="1"/>
    <x v="1"/>
    <x v="1"/>
    <s v="Returning"/>
    <x v="3"/>
    <s v="Compact Sleeping Bag"/>
    <n v="12"/>
    <n v="122.75"/>
    <n v="0.15"/>
    <n v="62.51"/>
    <n v="1252.05"/>
    <n v="750.12"/>
    <n v="501.92999999999995"/>
    <n v="0.40088654606445429"/>
  </r>
  <r>
    <n v="902"/>
    <d v="2026-02-08T00:00:00"/>
    <n v="2026"/>
    <x v="0"/>
    <n v="2"/>
    <x v="1"/>
    <x v="0"/>
    <x v="9"/>
    <x v="0"/>
    <s v="Business"/>
    <x v="4"/>
    <s v="Training Mat"/>
    <n v="1"/>
    <n v="50.38"/>
    <n v="0.05"/>
    <n v="21.95"/>
    <n v="47.860999999999997"/>
    <n v="21.95"/>
    <n v="25.910999999999998"/>
    <n v="0.54138024696516995"/>
  </r>
  <r>
    <n v="2396"/>
    <d v="2026-02-08T00:00:00"/>
    <n v="2026"/>
    <x v="0"/>
    <n v="2"/>
    <x v="1"/>
    <x v="3"/>
    <x v="7"/>
    <x v="0"/>
    <s v="Business"/>
    <x v="4"/>
    <s v="Training Mat"/>
    <n v="2"/>
    <n v="50.4"/>
    <n v="0"/>
    <n v="21.43"/>
    <n v="100.8"/>
    <n v="42.86"/>
    <n v="57.94"/>
    <n v="0.57480158730158726"/>
  </r>
  <r>
    <n v="2494"/>
    <d v="2026-02-08T00:00:00"/>
    <n v="2026"/>
    <x v="0"/>
    <n v="2"/>
    <x v="1"/>
    <x v="2"/>
    <x v="5"/>
    <x v="0"/>
    <s v="New"/>
    <x v="1"/>
    <s v="Trekking Poles"/>
    <n v="1"/>
    <n v="69.98"/>
    <n v="0"/>
    <n v="33.21"/>
    <n v="69.98"/>
    <n v="33.21"/>
    <n v="36.770000000000003"/>
    <n v="0.52543583881108891"/>
  </r>
  <r>
    <n v="2925"/>
    <d v="2026-02-08T00:00:00"/>
    <n v="2026"/>
    <x v="0"/>
    <n v="2"/>
    <x v="1"/>
    <x v="0"/>
    <x v="0"/>
    <x v="2"/>
    <s v="New"/>
    <x v="1"/>
    <s v="Hiking Daypack 20L"/>
    <n v="3"/>
    <n v="90.04"/>
    <n v="0.05"/>
    <n v="45.25"/>
    <n v="256.61399999999998"/>
    <n v="135.75"/>
    <n v="120.86399999999998"/>
    <n v="0.47099534709719654"/>
  </r>
  <r>
    <n v="3614"/>
    <d v="2026-02-08T00:00:00"/>
    <n v="2026"/>
    <x v="0"/>
    <n v="2"/>
    <x v="1"/>
    <x v="1"/>
    <x v="14"/>
    <x v="0"/>
    <s v="New"/>
    <x v="4"/>
    <s v="Training Mat"/>
    <n v="3"/>
    <n v="51.18"/>
    <n v="0"/>
    <n v="21.95"/>
    <n v="153.54"/>
    <n v="65.849999999999994"/>
    <n v="87.69"/>
    <n v="0.57112153184837833"/>
  </r>
  <r>
    <n v="4360"/>
    <d v="2026-02-08T00:00:00"/>
    <n v="2026"/>
    <x v="0"/>
    <n v="2"/>
    <x v="1"/>
    <x v="0"/>
    <x v="15"/>
    <x v="0"/>
    <s v="New"/>
    <x v="2"/>
    <s v="Insulated Bottle"/>
    <n v="1"/>
    <n v="35.69"/>
    <n v="0"/>
    <n v="13.38"/>
    <n v="35.69"/>
    <n v="13.38"/>
    <n v="22.309999999999995"/>
    <n v="0.62510507144858496"/>
  </r>
  <r>
    <n v="4582"/>
    <d v="2026-02-08T00:00:00"/>
    <n v="2026"/>
    <x v="0"/>
    <n v="2"/>
    <x v="1"/>
    <x v="3"/>
    <x v="7"/>
    <x v="0"/>
    <s v="New"/>
    <x v="0"/>
    <s v="Trail Bike Light"/>
    <n v="3"/>
    <n v="50.29"/>
    <n v="0.05"/>
    <n v="22.87"/>
    <n v="143.32650000000001"/>
    <n v="68.61"/>
    <n v="74.716500000000011"/>
    <n v="0.52130275978273388"/>
  </r>
  <r>
    <n v="4381"/>
    <d v="2026-02-09T00:00:00"/>
    <n v="2026"/>
    <x v="0"/>
    <n v="2"/>
    <x v="1"/>
    <x v="1"/>
    <x v="12"/>
    <x v="3"/>
    <s v="Returning"/>
    <x v="3"/>
    <s v="Trail Tent 2P"/>
    <n v="1"/>
    <n v="194.32"/>
    <n v="0.05"/>
    <n v="102.52"/>
    <n v="184.60399999999998"/>
    <n v="102.52"/>
    <n v="82.083999999999989"/>
    <n v="0.44464908669367942"/>
  </r>
  <r>
    <n v="4964"/>
    <d v="2026-02-09T00:00:00"/>
    <n v="2026"/>
    <x v="0"/>
    <n v="2"/>
    <x v="1"/>
    <x v="3"/>
    <x v="13"/>
    <x v="2"/>
    <s v="New"/>
    <x v="4"/>
    <s v="Resistance Band Set"/>
    <n v="4"/>
    <n v="40.44"/>
    <n v="0"/>
    <n v="14.75"/>
    <n v="161.76"/>
    <n v="59"/>
    <n v="102.75999999999999"/>
    <n v="0.63526211671612265"/>
  </r>
  <r>
    <n v="255"/>
    <d v="2026-02-10T00:00:00"/>
    <n v="2026"/>
    <x v="0"/>
    <n v="2"/>
    <x v="1"/>
    <x v="3"/>
    <x v="7"/>
    <x v="0"/>
    <s v="New"/>
    <x v="2"/>
    <s v="Carry-On Duffel"/>
    <n v="3"/>
    <n v="134.53"/>
    <n v="0.1"/>
    <n v="69.12"/>
    <n v="363.23100000000005"/>
    <n v="207.36"/>
    <n v="155.87100000000004"/>
    <n v="0.42912361555043488"/>
  </r>
  <r>
    <n v="2178"/>
    <d v="2026-02-10T00:00:00"/>
    <n v="2026"/>
    <x v="0"/>
    <n v="2"/>
    <x v="1"/>
    <x v="2"/>
    <x v="2"/>
    <x v="3"/>
    <s v="New"/>
    <x v="1"/>
    <s v="Summit Backpack 45L"/>
    <n v="6"/>
    <n v="154.05000000000001"/>
    <n v="0"/>
    <n v="79.25"/>
    <n v="924.30000000000007"/>
    <n v="475.5"/>
    <n v="448.80000000000007"/>
    <n v="0.4855566374553717"/>
  </r>
  <r>
    <n v="3416"/>
    <d v="2026-02-10T00:00:00"/>
    <n v="2026"/>
    <x v="0"/>
    <n v="2"/>
    <x v="1"/>
    <x v="2"/>
    <x v="2"/>
    <x v="0"/>
    <s v="New"/>
    <x v="2"/>
    <s v="Carry-On Duffel"/>
    <n v="1"/>
    <n v="135.4"/>
    <n v="0"/>
    <n v="67.56"/>
    <n v="135.4"/>
    <n v="67.56"/>
    <n v="67.84"/>
    <n v="0.50103397341211231"/>
  </r>
  <r>
    <n v="3854"/>
    <d v="2026-02-10T00:00:00"/>
    <n v="2026"/>
    <x v="0"/>
    <n v="2"/>
    <x v="1"/>
    <x v="0"/>
    <x v="0"/>
    <x v="0"/>
    <s v="New"/>
    <x v="0"/>
    <s v="Compact Repair Kit"/>
    <n v="2"/>
    <n v="41.03"/>
    <n v="0"/>
    <n v="16.260000000000002"/>
    <n v="82.06"/>
    <n v="32.520000000000003"/>
    <n v="49.54"/>
    <n v="0.60370460638557155"/>
  </r>
  <r>
    <n v="3952"/>
    <d v="2026-02-10T00:00:00"/>
    <n v="2026"/>
    <x v="0"/>
    <n v="2"/>
    <x v="1"/>
    <x v="3"/>
    <x v="8"/>
    <x v="3"/>
    <s v="New"/>
    <x v="0"/>
    <s v="Commuter Helmet"/>
    <n v="1"/>
    <n v="81.44"/>
    <n v="0.05"/>
    <n v="43.9"/>
    <n v="77.367999999999995"/>
    <n v="43.9"/>
    <n v="33.467999999999996"/>
    <n v="0.43258194602419603"/>
  </r>
  <r>
    <n v="4076"/>
    <d v="2026-02-10T00:00:00"/>
    <n v="2026"/>
    <x v="0"/>
    <n v="2"/>
    <x v="1"/>
    <x v="0"/>
    <x v="0"/>
    <x v="1"/>
    <s v="Business"/>
    <x v="3"/>
    <s v="Compact Sleeping Bag"/>
    <n v="8"/>
    <n v="122.19"/>
    <n v="0.1"/>
    <n v="60"/>
    <n v="879.76800000000003"/>
    <n v="480"/>
    <n v="399.76800000000003"/>
    <n v="0.45440161497121973"/>
  </r>
  <r>
    <n v="4156"/>
    <d v="2026-02-10T00:00:00"/>
    <n v="2026"/>
    <x v="0"/>
    <n v="2"/>
    <x v="1"/>
    <x v="2"/>
    <x v="16"/>
    <x v="2"/>
    <s v="Returning"/>
    <x v="1"/>
    <s v="Trail Boots"/>
    <n v="2"/>
    <n v="146.33000000000001"/>
    <n v="0.1"/>
    <n v="81.34"/>
    <n v="263.39400000000001"/>
    <n v="162.68"/>
    <n v="100.714"/>
    <n v="0.38237013751262366"/>
  </r>
  <r>
    <n v="4260"/>
    <d v="2026-02-10T00:00:00"/>
    <n v="2026"/>
    <x v="0"/>
    <n v="2"/>
    <x v="1"/>
    <x v="2"/>
    <x v="16"/>
    <x v="3"/>
    <s v="Returning"/>
    <x v="2"/>
    <s v="Carry-On Duffel"/>
    <n v="1"/>
    <n v="131.24"/>
    <n v="0.05"/>
    <n v="66.14"/>
    <n v="124.678"/>
    <n v="66.14"/>
    <n v="58.537999999999997"/>
    <n v="0.46951346669019395"/>
  </r>
  <r>
    <n v="4294"/>
    <d v="2026-02-10T00:00:00"/>
    <n v="2026"/>
    <x v="0"/>
    <n v="2"/>
    <x v="1"/>
    <x v="1"/>
    <x v="1"/>
    <x v="1"/>
    <s v="New"/>
    <x v="4"/>
    <s v="Training Mat"/>
    <n v="5"/>
    <n v="51.37"/>
    <n v="0.05"/>
    <n v="21.81"/>
    <n v="244.00749999999996"/>
    <n v="109.05"/>
    <n v="134.95749999999998"/>
    <n v="0.55308750755612024"/>
  </r>
  <r>
    <n v="1019"/>
    <d v="2026-02-11T00:00:00"/>
    <n v="2026"/>
    <x v="0"/>
    <n v="2"/>
    <x v="1"/>
    <x v="1"/>
    <x v="12"/>
    <x v="2"/>
    <s v="New"/>
    <x v="3"/>
    <s v="Compact Sleeping Bag"/>
    <n v="5"/>
    <n v="121.94"/>
    <n v="0"/>
    <n v="62.3"/>
    <n v="609.70000000000005"/>
    <n v="311.5"/>
    <n v="298.20000000000005"/>
    <n v="0.48909299655568317"/>
  </r>
  <r>
    <n v="1471"/>
    <d v="2026-02-11T00:00:00"/>
    <n v="2026"/>
    <x v="0"/>
    <n v="2"/>
    <x v="1"/>
    <x v="0"/>
    <x v="0"/>
    <x v="0"/>
    <s v="Returning"/>
    <x v="3"/>
    <s v="Compact Sleeping Bag"/>
    <n v="4"/>
    <n v="124.55"/>
    <n v="0"/>
    <n v="60.41"/>
    <n v="498.2"/>
    <n v="241.64"/>
    <n v="256.56"/>
    <n v="0.51497390606182258"/>
  </r>
  <r>
    <n v="2520"/>
    <d v="2026-02-11T00:00:00"/>
    <n v="2026"/>
    <x v="0"/>
    <n v="2"/>
    <x v="1"/>
    <x v="1"/>
    <x v="14"/>
    <x v="1"/>
    <s v="Business"/>
    <x v="3"/>
    <s v="Alpine Tent 4P"/>
    <n v="10"/>
    <n v="343.77"/>
    <n v="0.15"/>
    <n v="195.29"/>
    <n v="2922.0449999999996"/>
    <n v="1952.8999999999999"/>
    <n v="969.14499999999975"/>
    <n v="0.33166669233362245"/>
  </r>
  <r>
    <n v="4649"/>
    <d v="2026-02-11T00:00:00"/>
    <n v="2026"/>
    <x v="0"/>
    <n v="2"/>
    <x v="1"/>
    <x v="1"/>
    <x v="1"/>
    <x v="3"/>
    <s v="Returning"/>
    <x v="0"/>
    <s v="Commuter Helmet"/>
    <n v="1"/>
    <n v="81.819999999999993"/>
    <n v="0.05"/>
    <n v="43.83"/>
    <n v="77.728999999999985"/>
    <n v="43.83"/>
    <n v="33.898999999999987"/>
    <n v="0.43611779387358635"/>
  </r>
  <r>
    <n v="4545"/>
    <d v="2026-02-12T00:00:00"/>
    <n v="2026"/>
    <x v="0"/>
    <n v="2"/>
    <x v="1"/>
    <x v="0"/>
    <x v="9"/>
    <x v="2"/>
    <s v="New"/>
    <x v="2"/>
    <s v="Insulated Bottle"/>
    <n v="1"/>
    <n v="36.58"/>
    <n v="0.1"/>
    <n v="13.76"/>
    <n v="32.921999999999997"/>
    <n v="13.76"/>
    <n v="19.161999999999999"/>
    <n v="0.58204240325618128"/>
  </r>
  <r>
    <n v="285"/>
    <d v="2026-02-13T00:00:00"/>
    <n v="2026"/>
    <x v="0"/>
    <n v="2"/>
    <x v="1"/>
    <x v="3"/>
    <x v="8"/>
    <x v="2"/>
    <s v="New"/>
    <x v="1"/>
    <s v="Hiking Daypack 20L"/>
    <n v="4"/>
    <n v="92.87"/>
    <n v="0"/>
    <n v="44.95"/>
    <n v="371.48"/>
    <n v="179.8"/>
    <n v="191.68"/>
    <n v="0.51599009367933668"/>
  </r>
  <r>
    <n v="1499"/>
    <d v="2026-02-13T00:00:00"/>
    <n v="2026"/>
    <x v="0"/>
    <n v="2"/>
    <x v="1"/>
    <x v="3"/>
    <x v="8"/>
    <x v="0"/>
    <s v="New"/>
    <x v="0"/>
    <s v="Compact Repair Kit"/>
    <n v="2"/>
    <n v="41.21"/>
    <n v="0"/>
    <n v="16.64"/>
    <n v="82.42"/>
    <n v="33.28"/>
    <n v="49.14"/>
    <n v="0.59621451104100942"/>
  </r>
  <r>
    <n v="2615"/>
    <d v="2026-02-13T00:00:00"/>
    <n v="2026"/>
    <x v="0"/>
    <n v="2"/>
    <x v="1"/>
    <x v="0"/>
    <x v="15"/>
    <x v="0"/>
    <s v="Returning"/>
    <x v="1"/>
    <s v="Summit Backpack 45L"/>
    <n v="6"/>
    <n v="155.79"/>
    <n v="0"/>
    <n v="77.48"/>
    <n v="934.74"/>
    <n v="464.88"/>
    <n v="469.86"/>
    <n v="0.50266384235188399"/>
  </r>
  <r>
    <n v="479"/>
    <d v="2026-02-14T00:00:00"/>
    <n v="2026"/>
    <x v="0"/>
    <n v="2"/>
    <x v="1"/>
    <x v="0"/>
    <x v="0"/>
    <x v="0"/>
    <s v="Returning"/>
    <x v="4"/>
    <s v="Training Mat"/>
    <n v="2"/>
    <n v="50.16"/>
    <n v="0.1"/>
    <n v="21.48"/>
    <n v="90.287999999999997"/>
    <n v="42.96"/>
    <n v="47.327999999999996"/>
    <n v="0.52418926103136632"/>
  </r>
  <r>
    <n v="4069"/>
    <d v="2026-02-14T00:00:00"/>
    <n v="2026"/>
    <x v="0"/>
    <n v="2"/>
    <x v="1"/>
    <x v="3"/>
    <x v="8"/>
    <x v="0"/>
    <s v="New"/>
    <x v="1"/>
    <s v="Trail Boots"/>
    <n v="4"/>
    <n v="140.63999999999999"/>
    <n v="0"/>
    <n v="77.510000000000005"/>
    <n v="562.55999999999995"/>
    <n v="310.04000000000002"/>
    <n v="252.51999999999992"/>
    <n v="0.4488765642775881"/>
  </r>
  <r>
    <n v="4588"/>
    <d v="2026-02-14T00:00:00"/>
    <n v="2026"/>
    <x v="0"/>
    <n v="2"/>
    <x v="1"/>
    <x v="0"/>
    <x v="0"/>
    <x v="3"/>
    <s v="New"/>
    <x v="3"/>
    <s v="Portable Camp Stove"/>
    <n v="1"/>
    <n v="80.680000000000007"/>
    <n v="0"/>
    <n v="39.630000000000003"/>
    <n v="80.680000000000007"/>
    <n v="39.630000000000003"/>
    <n v="41.050000000000004"/>
    <n v="0.50880019831432821"/>
  </r>
  <r>
    <n v="14"/>
    <d v="2026-02-15T00:00:00"/>
    <n v="2026"/>
    <x v="0"/>
    <n v="2"/>
    <x v="1"/>
    <x v="0"/>
    <x v="0"/>
    <x v="1"/>
    <s v="Business"/>
    <x v="2"/>
    <s v="Travel Backpack 35L"/>
    <n v="3"/>
    <n v="162.44999999999999"/>
    <n v="0.05"/>
    <n v="86.43"/>
    <n v="462.98249999999996"/>
    <n v="259.29000000000002"/>
    <n v="203.69249999999994"/>
    <n v="0.43995723380473334"/>
  </r>
  <r>
    <n v="303"/>
    <d v="2026-02-15T00:00:00"/>
    <n v="2026"/>
    <x v="0"/>
    <n v="2"/>
    <x v="1"/>
    <x v="1"/>
    <x v="6"/>
    <x v="3"/>
    <s v="Returning"/>
    <x v="0"/>
    <s v="Cycling Pack 12L"/>
    <n v="2"/>
    <n v="102.12"/>
    <n v="0.15"/>
    <n v="51.03"/>
    <n v="173.60400000000001"/>
    <n v="102.06"/>
    <n v="71.544000000000011"/>
    <n v="0.41211032003870884"/>
  </r>
  <r>
    <n v="1197"/>
    <d v="2026-02-16T00:00:00"/>
    <n v="2026"/>
    <x v="0"/>
    <n v="2"/>
    <x v="1"/>
    <x v="2"/>
    <x v="3"/>
    <x v="0"/>
    <s v="New"/>
    <x v="0"/>
    <s v="Cycling Pack 12L"/>
    <n v="2"/>
    <n v="101.77"/>
    <n v="0"/>
    <n v="51.34"/>
    <n v="203.54"/>
    <n v="102.68"/>
    <n v="100.85999999999999"/>
    <n v="0.49552913432249185"/>
  </r>
  <r>
    <n v="2714"/>
    <d v="2026-02-16T00:00:00"/>
    <n v="2026"/>
    <x v="0"/>
    <n v="2"/>
    <x v="1"/>
    <x v="0"/>
    <x v="15"/>
    <x v="0"/>
    <s v="Business"/>
    <x v="1"/>
    <s v="Summit Backpack 45L"/>
    <n v="3"/>
    <n v="153.24"/>
    <n v="0.15"/>
    <n v="77.61"/>
    <n v="390.762"/>
    <n v="232.82999999999998"/>
    <n v="157.93200000000002"/>
    <n v="0.40416417154175693"/>
  </r>
  <r>
    <n v="2753"/>
    <d v="2026-02-16T00:00:00"/>
    <n v="2026"/>
    <x v="0"/>
    <n v="2"/>
    <x v="1"/>
    <x v="3"/>
    <x v="4"/>
    <x v="3"/>
    <s v="Returning"/>
    <x v="1"/>
    <s v="Trail Boots"/>
    <n v="1"/>
    <n v="140.47"/>
    <n v="0"/>
    <n v="79.66"/>
    <n v="140.47"/>
    <n v="79.66"/>
    <n v="60.81"/>
    <n v="0.43290382288033036"/>
  </r>
  <r>
    <n v="3901"/>
    <d v="2026-02-16T00:00:00"/>
    <n v="2026"/>
    <x v="0"/>
    <n v="2"/>
    <x v="1"/>
    <x v="3"/>
    <x v="7"/>
    <x v="2"/>
    <s v="New"/>
    <x v="1"/>
    <s v="Trekking Poles"/>
    <n v="4"/>
    <n v="70.67"/>
    <n v="0.05"/>
    <n v="32.96"/>
    <n v="268.54599999999999"/>
    <n v="131.84"/>
    <n v="136.70599999999999"/>
    <n v="0.50905990035226734"/>
  </r>
  <r>
    <n v="594"/>
    <d v="2026-02-17T00:00:00"/>
    <n v="2026"/>
    <x v="0"/>
    <n v="2"/>
    <x v="1"/>
    <x v="0"/>
    <x v="15"/>
    <x v="2"/>
    <s v="Business"/>
    <x v="2"/>
    <s v="Carry-On Duffel"/>
    <n v="3"/>
    <n v="134.91"/>
    <n v="0"/>
    <n v="67.69"/>
    <n v="404.73"/>
    <n v="203.07"/>
    <n v="201.66000000000003"/>
    <n v="0.49825809799125348"/>
  </r>
  <r>
    <n v="624"/>
    <d v="2026-02-17T00:00:00"/>
    <n v="2026"/>
    <x v="0"/>
    <n v="2"/>
    <x v="1"/>
    <x v="2"/>
    <x v="2"/>
    <x v="0"/>
    <s v="Business"/>
    <x v="1"/>
    <s v="Trekking Poles"/>
    <n v="1"/>
    <n v="70.86"/>
    <n v="0.1"/>
    <n v="33.299999999999997"/>
    <n v="63.774000000000001"/>
    <n v="33.299999999999997"/>
    <n v="30.474000000000004"/>
    <n v="0.47784363533728486"/>
  </r>
  <r>
    <n v="1013"/>
    <d v="2026-02-17T00:00:00"/>
    <n v="2026"/>
    <x v="0"/>
    <n v="2"/>
    <x v="1"/>
    <x v="1"/>
    <x v="12"/>
    <x v="2"/>
    <s v="New"/>
    <x v="0"/>
    <s v="Cycling Pack 12L"/>
    <n v="1"/>
    <n v="104.35"/>
    <n v="0"/>
    <n v="51.49"/>
    <n v="104.35"/>
    <n v="51.49"/>
    <n v="52.859999999999992"/>
    <n v="0.50656444657402966"/>
  </r>
  <r>
    <n v="1100"/>
    <d v="2026-02-17T00:00:00"/>
    <n v="2026"/>
    <x v="0"/>
    <n v="2"/>
    <x v="1"/>
    <x v="3"/>
    <x v="8"/>
    <x v="0"/>
    <s v="Returning"/>
    <x v="4"/>
    <s v="Weighted Vest"/>
    <n v="2"/>
    <n v="120.48"/>
    <n v="0"/>
    <n v="70.680000000000007"/>
    <n v="240.96"/>
    <n v="141.36000000000001"/>
    <n v="99.6"/>
    <n v="0.4133466135458167"/>
  </r>
  <r>
    <n v="2353"/>
    <d v="2026-02-17T00:00:00"/>
    <n v="2026"/>
    <x v="0"/>
    <n v="2"/>
    <x v="1"/>
    <x v="1"/>
    <x v="12"/>
    <x v="0"/>
    <s v="Returning"/>
    <x v="3"/>
    <s v="Alpine Tent 4P"/>
    <n v="1"/>
    <n v="339.52"/>
    <n v="0.1"/>
    <n v="191.19"/>
    <n v="305.56799999999998"/>
    <n v="191.19"/>
    <n v="114.37799999999999"/>
    <n v="0.3743127552623311"/>
  </r>
  <r>
    <n v="3020"/>
    <d v="2026-02-17T00:00:00"/>
    <n v="2026"/>
    <x v="0"/>
    <n v="2"/>
    <x v="1"/>
    <x v="1"/>
    <x v="14"/>
    <x v="1"/>
    <s v="Business"/>
    <x v="1"/>
    <s v="Summit Backpack 45L"/>
    <n v="5"/>
    <n v="154.72999999999999"/>
    <n v="0.1"/>
    <n v="77.42"/>
    <n v="696.28499999999997"/>
    <n v="387.1"/>
    <n v="309.18499999999995"/>
    <n v="0.44404949122844806"/>
  </r>
  <r>
    <n v="3227"/>
    <d v="2026-02-17T00:00:00"/>
    <n v="2026"/>
    <x v="0"/>
    <n v="2"/>
    <x v="1"/>
    <x v="2"/>
    <x v="5"/>
    <x v="2"/>
    <s v="Business"/>
    <x v="1"/>
    <s v="Hiking Daypack 20L"/>
    <n v="4"/>
    <n v="93.98"/>
    <n v="0.05"/>
    <n v="44.6"/>
    <n v="357.12400000000002"/>
    <n v="178.4"/>
    <n v="178.72400000000002"/>
    <n v="0.50045362395134463"/>
  </r>
  <r>
    <n v="3530"/>
    <d v="2026-02-17T00:00:00"/>
    <n v="2026"/>
    <x v="0"/>
    <n v="2"/>
    <x v="1"/>
    <x v="0"/>
    <x v="0"/>
    <x v="0"/>
    <s v="New"/>
    <x v="3"/>
    <s v="Alpine Tent 4P"/>
    <n v="2"/>
    <n v="336.83"/>
    <n v="0"/>
    <n v="194.42"/>
    <n v="673.66"/>
    <n v="388.84"/>
    <n v="284.82"/>
    <n v="0.42279488169106078"/>
  </r>
  <r>
    <n v="6"/>
    <d v="2026-02-18T00:00:00"/>
    <n v="2026"/>
    <x v="0"/>
    <n v="2"/>
    <x v="1"/>
    <x v="3"/>
    <x v="8"/>
    <x v="2"/>
    <s v="Returning"/>
    <x v="3"/>
    <s v="Alpine Tent 4P"/>
    <n v="1"/>
    <n v="338.93"/>
    <n v="0"/>
    <n v="197.92"/>
    <n v="338.93"/>
    <n v="197.92"/>
    <n v="141.01000000000002"/>
    <n v="0.41604461098161866"/>
  </r>
  <r>
    <n v="2038"/>
    <d v="2026-02-18T00:00:00"/>
    <n v="2026"/>
    <x v="0"/>
    <n v="2"/>
    <x v="1"/>
    <x v="0"/>
    <x v="9"/>
    <x v="0"/>
    <s v="New"/>
    <x v="3"/>
    <s v="Compact Sleeping Bag"/>
    <n v="5"/>
    <n v="122.72"/>
    <n v="0"/>
    <n v="62.41"/>
    <n v="613.6"/>
    <n v="312.04999999999995"/>
    <n v="301.55000000000007"/>
    <n v="0.49144393741851378"/>
  </r>
  <r>
    <n v="4104"/>
    <d v="2026-02-18T00:00:00"/>
    <n v="2026"/>
    <x v="0"/>
    <n v="2"/>
    <x v="1"/>
    <x v="3"/>
    <x v="4"/>
    <x v="0"/>
    <s v="New"/>
    <x v="2"/>
    <s v="Carry-On Duffel"/>
    <n v="4"/>
    <n v="135.63"/>
    <n v="0.05"/>
    <n v="65.900000000000006"/>
    <n v="515.39400000000001"/>
    <n v="263.60000000000002"/>
    <n v="251.79399999999998"/>
    <n v="0.4885466264644136"/>
  </r>
  <r>
    <n v="1072"/>
    <d v="2026-02-19T00:00:00"/>
    <n v="2026"/>
    <x v="0"/>
    <n v="2"/>
    <x v="1"/>
    <x v="2"/>
    <x v="16"/>
    <x v="0"/>
    <s v="Returning"/>
    <x v="3"/>
    <s v="Portable Camp Stove"/>
    <n v="2"/>
    <n v="81.34"/>
    <n v="0.05"/>
    <n v="40.64"/>
    <n v="154.54599999999999"/>
    <n v="81.28"/>
    <n v="73.265999999999991"/>
    <n v="0.47407244445019603"/>
  </r>
  <r>
    <n v="2435"/>
    <d v="2026-02-19T00:00:00"/>
    <n v="2026"/>
    <x v="0"/>
    <n v="2"/>
    <x v="1"/>
    <x v="2"/>
    <x v="3"/>
    <x v="0"/>
    <s v="New"/>
    <x v="0"/>
    <s v="Compact Repair Kit"/>
    <n v="1"/>
    <n v="41.01"/>
    <n v="0.05"/>
    <n v="16.489999999999998"/>
    <n v="38.959499999999998"/>
    <n v="16.489999999999998"/>
    <n v="22.4695"/>
    <n v="0.57673994789460847"/>
  </r>
  <r>
    <n v="4476"/>
    <d v="2026-02-19T00:00:00"/>
    <n v="2026"/>
    <x v="0"/>
    <n v="2"/>
    <x v="1"/>
    <x v="1"/>
    <x v="11"/>
    <x v="3"/>
    <s v="Business"/>
    <x v="1"/>
    <s v="Summit Backpack 45L"/>
    <n v="2"/>
    <n v="153.03"/>
    <n v="0"/>
    <n v="81.02"/>
    <n v="306.06"/>
    <n v="162.04"/>
    <n v="144.02000000000001"/>
    <n v="0.47056132784421356"/>
  </r>
  <r>
    <n v="174"/>
    <d v="2026-02-20T00:00:00"/>
    <n v="2026"/>
    <x v="0"/>
    <n v="2"/>
    <x v="1"/>
    <x v="1"/>
    <x v="11"/>
    <x v="0"/>
    <s v="New"/>
    <x v="4"/>
    <s v="Weighted Vest"/>
    <n v="2"/>
    <n v="124.92"/>
    <n v="0"/>
    <n v="69.98"/>
    <n v="249.84"/>
    <n v="139.96"/>
    <n v="109.88"/>
    <n v="0.43980147294268329"/>
  </r>
  <r>
    <n v="304"/>
    <d v="2026-02-20T00:00:00"/>
    <n v="2026"/>
    <x v="0"/>
    <n v="2"/>
    <x v="1"/>
    <x v="1"/>
    <x v="12"/>
    <x v="0"/>
    <s v="Business"/>
    <x v="2"/>
    <s v="Carry-On Duffel"/>
    <n v="2"/>
    <n v="136.55000000000001"/>
    <n v="0"/>
    <n v="68.84"/>
    <n v="273.10000000000002"/>
    <n v="137.68"/>
    <n v="135.42000000000002"/>
    <n v="0.49586232149395826"/>
  </r>
  <r>
    <n v="404"/>
    <d v="2026-02-20T00:00:00"/>
    <n v="2026"/>
    <x v="0"/>
    <n v="2"/>
    <x v="1"/>
    <x v="2"/>
    <x v="5"/>
    <x v="1"/>
    <s v="Business"/>
    <x v="3"/>
    <s v="Compact Sleeping Bag"/>
    <n v="15"/>
    <n v="121.98"/>
    <n v="0.1"/>
    <n v="59.86"/>
    <n v="1646.73"/>
    <n v="897.9"/>
    <n v="748.83"/>
    <n v="0.45473757082217486"/>
  </r>
  <r>
    <n v="675"/>
    <d v="2026-02-20T00:00:00"/>
    <n v="2026"/>
    <x v="0"/>
    <n v="2"/>
    <x v="1"/>
    <x v="1"/>
    <x v="12"/>
    <x v="0"/>
    <s v="New"/>
    <x v="2"/>
    <s v="Packing Cube Set"/>
    <n v="1"/>
    <n v="45.54"/>
    <n v="0"/>
    <n v="18.29"/>
    <n v="45.54"/>
    <n v="18.29"/>
    <n v="27.25"/>
    <n v="0.59837505489679399"/>
  </r>
  <r>
    <n v="940"/>
    <d v="2026-02-20T00:00:00"/>
    <n v="2026"/>
    <x v="0"/>
    <n v="2"/>
    <x v="1"/>
    <x v="2"/>
    <x v="3"/>
    <x v="3"/>
    <s v="Returning"/>
    <x v="4"/>
    <s v="Training Mat"/>
    <n v="1"/>
    <n v="51.73"/>
    <n v="0"/>
    <n v="21.83"/>
    <n v="51.73"/>
    <n v="21.83"/>
    <n v="29.9"/>
    <n v="0.57800115986854828"/>
  </r>
  <r>
    <n v="2375"/>
    <d v="2026-02-20T00:00:00"/>
    <n v="2026"/>
    <x v="0"/>
    <n v="2"/>
    <x v="1"/>
    <x v="1"/>
    <x v="12"/>
    <x v="3"/>
    <s v="Returning"/>
    <x v="3"/>
    <s v="Portable Camp Stove"/>
    <n v="2"/>
    <n v="80.510000000000005"/>
    <n v="0.05"/>
    <n v="38.630000000000003"/>
    <n v="152.96899999999999"/>
    <n v="77.260000000000005"/>
    <n v="75.708999999999989"/>
    <n v="0.4949303453640933"/>
  </r>
  <r>
    <n v="4184"/>
    <d v="2026-02-20T00:00:00"/>
    <n v="2026"/>
    <x v="0"/>
    <n v="2"/>
    <x v="1"/>
    <x v="3"/>
    <x v="7"/>
    <x v="0"/>
    <s v="New"/>
    <x v="4"/>
    <s v="Recovery Roller"/>
    <n v="1"/>
    <n v="36.31"/>
    <n v="0"/>
    <n v="14"/>
    <n v="36.31"/>
    <n v="14"/>
    <n v="22.310000000000002"/>
    <n v="0.61443128614706699"/>
  </r>
  <r>
    <n v="4390"/>
    <d v="2026-02-20T00:00:00"/>
    <n v="2026"/>
    <x v="0"/>
    <n v="2"/>
    <x v="1"/>
    <x v="2"/>
    <x v="16"/>
    <x v="0"/>
    <s v="Returning"/>
    <x v="0"/>
    <s v="Commuter Helmet"/>
    <n v="1"/>
    <n v="82.86"/>
    <n v="0.05"/>
    <n v="42.3"/>
    <n v="78.716999999999999"/>
    <n v="42.3"/>
    <n v="36.417000000000002"/>
    <n v="0.46263196005945351"/>
  </r>
  <r>
    <n v="1475"/>
    <d v="2026-02-21T00:00:00"/>
    <n v="2026"/>
    <x v="0"/>
    <n v="2"/>
    <x v="1"/>
    <x v="0"/>
    <x v="0"/>
    <x v="2"/>
    <s v="New"/>
    <x v="0"/>
    <s v="Cycling Pack 12L"/>
    <n v="2"/>
    <n v="103.03"/>
    <n v="0.05"/>
    <n v="50.73"/>
    <n v="195.75700000000001"/>
    <n v="101.46"/>
    <n v="94.297000000000011"/>
    <n v="0.48170435795399402"/>
  </r>
  <r>
    <n v="3504"/>
    <d v="2026-02-21T00:00:00"/>
    <n v="2026"/>
    <x v="0"/>
    <n v="2"/>
    <x v="1"/>
    <x v="1"/>
    <x v="14"/>
    <x v="0"/>
    <s v="Business"/>
    <x v="2"/>
    <s v="Insulated Bottle"/>
    <n v="1"/>
    <n v="36.39"/>
    <n v="0"/>
    <n v="13.49"/>
    <n v="36.39"/>
    <n v="13.49"/>
    <n v="22.9"/>
    <n v="0.62929376202253362"/>
  </r>
  <r>
    <n v="1649"/>
    <d v="2026-02-22T00:00:00"/>
    <n v="2026"/>
    <x v="0"/>
    <n v="2"/>
    <x v="1"/>
    <x v="2"/>
    <x v="5"/>
    <x v="0"/>
    <s v="Returning"/>
    <x v="3"/>
    <s v="Compact Sleeping Bag"/>
    <n v="1"/>
    <n v="124.93"/>
    <n v="0.1"/>
    <n v="59.74"/>
    <n v="112.43700000000001"/>
    <n v="59.74"/>
    <n v="52.69700000000001"/>
    <n v="0.46868023871145625"/>
  </r>
  <r>
    <n v="2170"/>
    <d v="2026-02-22T00:00:00"/>
    <n v="2026"/>
    <x v="0"/>
    <n v="2"/>
    <x v="1"/>
    <x v="1"/>
    <x v="11"/>
    <x v="3"/>
    <s v="Returning"/>
    <x v="0"/>
    <s v="Cycling Pack 12L"/>
    <n v="1"/>
    <n v="101.19"/>
    <n v="0.05"/>
    <n v="49.14"/>
    <n v="96.130499999999998"/>
    <n v="49.14"/>
    <n v="46.990499999999997"/>
    <n v="0.48881988546819166"/>
  </r>
  <r>
    <n v="3402"/>
    <d v="2026-02-22T00:00:00"/>
    <n v="2026"/>
    <x v="0"/>
    <n v="2"/>
    <x v="1"/>
    <x v="3"/>
    <x v="8"/>
    <x v="0"/>
    <s v="Returning"/>
    <x v="4"/>
    <s v="Training Mat"/>
    <n v="2"/>
    <n v="51.2"/>
    <n v="0"/>
    <n v="21.38"/>
    <n v="102.4"/>
    <n v="42.76"/>
    <n v="59.640000000000008"/>
    <n v="0.58242187500000009"/>
  </r>
  <r>
    <n v="3773"/>
    <d v="2026-02-22T00:00:00"/>
    <n v="2026"/>
    <x v="0"/>
    <n v="2"/>
    <x v="1"/>
    <x v="3"/>
    <x v="4"/>
    <x v="0"/>
    <s v="Returning"/>
    <x v="3"/>
    <s v="Portable Camp Stove"/>
    <n v="1"/>
    <n v="81.81"/>
    <n v="0"/>
    <n v="40.32"/>
    <n v="81.81"/>
    <n v="40.32"/>
    <n v="41.49"/>
    <n v="0.50715071507150711"/>
  </r>
  <r>
    <n v="4670"/>
    <d v="2026-02-22T00:00:00"/>
    <n v="2026"/>
    <x v="0"/>
    <n v="2"/>
    <x v="1"/>
    <x v="0"/>
    <x v="15"/>
    <x v="2"/>
    <s v="Business"/>
    <x v="1"/>
    <s v="Summit Backpack 45L"/>
    <n v="1"/>
    <n v="152.96"/>
    <n v="0"/>
    <n v="79.510000000000005"/>
    <n v="152.96"/>
    <n v="79.510000000000005"/>
    <n v="73.45"/>
    <n v="0.48019089958158995"/>
  </r>
  <r>
    <n v="587"/>
    <d v="2026-02-23T00:00:00"/>
    <n v="2026"/>
    <x v="0"/>
    <n v="2"/>
    <x v="1"/>
    <x v="3"/>
    <x v="7"/>
    <x v="3"/>
    <s v="Business"/>
    <x v="2"/>
    <s v="Travel Backpack 35L"/>
    <n v="1"/>
    <n v="166.13"/>
    <n v="0.05"/>
    <n v="85.7"/>
    <n v="157.8235"/>
    <n v="85.7"/>
    <n v="72.123499999999993"/>
    <n v="0.45698834457479398"/>
  </r>
  <r>
    <n v="1085"/>
    <d v="2026-02-23T00:00:00"/>
    <n v="2026"/>
    <x v="0"/>
    <n v="2"/>
    <x v="1"/>
    <x v="0"/>
    <x v="15"/>
    <x v="0"/>
    <s v="New"/>
    <x v="3"/>
    <s v="Trail Tent 2P"/>
    <n v="3"/>
    <n v="193.18"/>
    <n v="0.05"/>
    <n v="106.19"/>
    <n v="550.56299999999999"/>
    <n v="318.57"/>
    <n v="231.99299999999999"/>
    <n v="0.42137412067283853"/>
  </r>
  <r>
    <n v="1635"/>
    <d v="2026-02-23T00:00:00"/>
    <n v="2026"/>
    <x v="0"/>
    <n v="2"/>
    <x v="1"/>
    <x v="2"/>
    <x v="10"/>
    <x v="0"/>
    <s v="Returning"/>
    <x v="0"/>
    <s v="Commuter Helmet"/>
    <n v="1"/>
    <n v="80.42"/>
    <n v="0"/>
    <n v="41.72"/>
    <n v="80.42"/>
    <n v="41.72"/>
    <n v="38.700000000000003"/>
    <n v="0.4812235762248197"/>
  </r>
  <r>
    <n v="4067"/>
    <d v="2026-02-23T00:00:00"/>
    <n v="2026"/>
    <x v="0"/>
    <n v="2"/>
    <x v="1"/>
    <x v="3"/>
    <x v="13"/>
    <x v="0"/>
    <s v="Returning"/>
    <x v="3"/>
    <s v="Compact Sleeping Bag"/>
    <n v="2"/>
    <n v="122.17"/>
    <n v="0"/>
    <n v="60.62"/>
    <n v="244.34"/>
    <n v="121.24"/>
    <n v="123.10000000000001"/>
    <n v="0.50380617172792019"/>
  </r>
  <r>
    <n v="287"/>
    <d v="2026-02-24T00:00:00"/>
    <n v="2026"/>
    <x v="0"/>
    <n v="2"/>
    <x v="1"/>
    <x v="1"/>
    <x v="6"/>
    <x v="3"/>
    <s v="New"/>
    <x v="2"/>
    <s v="Travel Backpack 35L"/>
    <n v="1"/>
    <n v="164.6"/>
    <n v="0"/>
    <n v="85.07"/>
    <n v="164.6"/>
    <n v="85.07"/>
    <n v="79.53"/>
    <n v="0.48317132442284327"/>
  </r>
  <r>
    <n v="794"/>
    <d v="2026-02-24T00:00:00"/>
    <n v="2026"/>
    <x v="0"/>
    <n v="2"/>
    <x v="1"/>
    <x v="1"/>
    <x v="14"/>
    <x v="0"/>
    <s v="New"/>
    <x v="2"/>
    <s v="Carry-On Duffel"/>
    <n v="1"/>
    <n v="132.19999999999999"/>
    <n v="0"/>
    <n v="67.180000000000007"/>
    <n v="132.19999999999999"/>
    <n v="67.180000000000007"/>
    <n v="65.019999999999982"/>
    <n v="0.49183055975794243"/>
  </r>
  <r>
    <n v="1609"/>
    <d v="2026-02-24T00:00:00"/>
    <n v="2026"/>
    <x v="0"/>
    <n v="2"/>
    <x v="1"/>
    <x v="3"/>
    <x v="4"/>
    <x v="0"/>
    <s v="Returning"/>
    <x v="0"/>
    <s v="Compact Repair Kit"/>
    <n v="2"/>
    <n v="40.700000000000003"/>
    <n v="0"/>
    <n v="16.63"/>
    <n v="81.400000000000006"/>
    <n v="33.26"/>
    <n v="48.140000000000008"/>
    <n v="0.59140049140049145"/>
  </r>
  <r>
    <n v="4921"/>
    <d v="2026-02-24T00:00:00"/>
    <n v="2026"/>
    <x v="0"/>
    <n v="2"/>
    <x v="1"/>
    <x v="1"/>
    <x v="12"/>
    <x v="0"/>
    <s v="Returning"/>
    <x v="2"/>
    <s v="Insulated Bottle"/>
    <n v="1"/>
    <n v="35.39"/>
    <n v="0"/>
    <n v="13.93"/>
    <n v="35.39"/>
    <n v="13.93"/>
    <n v="21.46"/>
    <n v="0.60638598474145244"/>
  </r>
  <r>
    <n v="2209"/>
    <d v="2026-02-25T00:00:00"/>
    <n v="2026"/>
    <x v="0"/>
    <n v="2"/>
    <x v="1"/>
    <x v="0"/>
    <x v="0"/>
    <x v="0"/>
    <s v="Business"/>
    <x v="0"/>
    <s v="Trail Bike Light"/>
    <n v="5"/>
    <n v="50.58"/>
    <n v="0.1"/>
    <n v="22.42"/>
    <n v="227.60999999999999"/>
    <n v="112.10000000000001"/>
    <n v="115.50999999999998"/>
    <n v="0.50749088352884308"/>
  </r>
  <r>
    <n v="4757"/>
    <d v="2026-02-25T00:00:00"/>
    <n v="2026"/>
    <x v="0"/>
    <n v="2"/>
    <x v="1"/>
    <x v="1"/>
    <x v="11"/>
    <x v="3"/>
    <s v="Business"/>
    <x v="4"/>
    <s v="Training Mat"/>
    <n v="2"/>
    <n v="49.48"/>
    <n v="0"/>
    <n v="21.37"/>
    <n v="98.96"/>
    <n v="42.74"/>
    <n v="56.219999999999992"/>
    <n v="0.5681083265966046"/>
  </r>
  <r>
    <n v="5155"/>
    <d v="2026-02-25T00:00:00"/>
    <n v="2026"/>
    <x v="0"/>
    <n v="2"/>
    <x v="1"/>
    <x v="3"/>
    <x v="13"/>
    <x v="2"/>
    <s v="New"/>
    <x v="4"/>
    <s v="Training Mat"/>
    <n v="1"/>
    <n v="50.51"/>
    <n v="0"/>
    <n v="21.4"/>
    <n v="50.51"/>
    <n v="21.4"/>
    <n v="29.11"/>
    <n v="0.57632152049099195"/>
  </r>
  <r>
    <n v="1737"/>
    <d v="2026-02-26T00:00:00"/>
    <n v="2026"/>
    <x v="0"/>
    <n v="2"/>
    <x v="1"/>
    <x v="0"/>
    <x v="15"/>
    <x v="0"/>
    <s v="New"/>
    <x v="3"/>
    <s v="Compact Sleeping Bag"/>
    <n v="2"/>
    <n v="122.16"/>
    <n v="0"/>
    <n v="61.31"/>
    <n v="244.32"/>
    <n v="122.62"/>
    <n v="121.69999999999999"/>
    <n v="0.49811722331368691"/>
  </r>
  <r>
    <n v="1905"/>
    <d v="2026-02-26T00:00:00"/>
    <n v="2026"/>
    <x v="0"/>
    <n v="2"/>
    <x v="1"/>
    <x v="3"/>
    <x v="7"/>
    <x v="2"/>
    <s v="Returning"/>
    <x v="0"/>
    <s v="Trail Bike Light"/>
    <n v="3"/>
    <n v="51.32"/>
    <n v="0.1"/>
    <n v="22.62"/>
    <n v="138.56400000000002"/>
    <n v="67.86"/>
    <n v="70.704000000000022"/>
    <n v="0.51026240581969351"/>
  </r>
  <r>
    <n v="2359"/>
    <d v="2026-02-26T00:00:00"/>
    <n v="2026"/>
    <x v="0"/>
    <n v="2"/>
    <x v="1"/>
    <x v="2"/>
    <x v="10"/>
    <x v="0"/>
    <s v="Returning"/>
    <x v="3"/>
    <s v="Trail Tent 2P"/>
    <n v="2"/>
    <n v="195.92"/>
    <n v="0.05"/>
    <n v="104.13"/>
    <n v="372.24799999999993"/>
    <n v="208.26"/>
    <n v="163.98799999999994"/>
    <n v="0.4405342674775955"/>
  </r>
  <r>
    <n v="3666"/>
    <d v="2026-02-26T00:00:00"/>
    <n v="2026"/>
    <x v="0"/>
    <n v="2"/>
    <x v="1"/>
    <x v="0"/>
    <x v="15"/>
    <x v="0"/>
    <s v="Returning"/>
    <x v="2"/>
    <s v="Insulated Bottle"/>
    <n v="1"/>
    <n v="36.19"/>
    <n v="0.1"/>
    <n v="13.62"/>
    <n v="32.570999999999998"/>
    <n v="13.62"/>
    <n v="18.951000000000001"/>
    <n v="0.58183660311319896"/>
  </r>
  <r>
    <n v="518"/>
    <d v="2026-02-27T00:00:00"/>
    <n v="2026"/>
    <x v="0"/>
    <n v="2"/>
    <x v="1"/>
    <x v="2"/>
    <x v="2"/>
    <x v="0"/>
    <s v="New"/>
    <x v="1"/>
    <s v="Trekking Poles"/>
    <n v="1"/>
    <n v="72.97"/>
    <n v="0"/>
    <n v="32.43"/>
    <n v="72.97"/>
    <n v="32.43"/>
    <n v="40.54"/>
    <n v="0.55557078251336167"/>
  </r>
  <r>
    <n v="892"/>
    <d v="2026-02-27T00:00:00"/>
    <n v="2026"/>
    <x v="0"/>
    <n v="2"/>
    <x v="1"/>
    <x v="3"/>
    <x v="7"/>
    <x v="1"/>
    <s v="Business"/>
    <x v="2"/>
    <s v="Packing Cube Set"/>
    <n v="12"/>
    <n v="47.15"/>
    <n v="0.1"/>
    <n v="17.829999999999998"/>
    <n v="509.21999999999997"/>
    <n v="213.95999999999998"/>
    <n v="295.26"/>
    <n v="0.57982797219276538"/>
  </r>
  <r>
    <n v="1115"/>
    <d v="2026-02-27T00:00:00"/>
    <n v="2026"/>
    <x v="0"/>
    <n v="2"/>
    <x v="1"/>
    <x v="0"/>
    <x v="0"/>
    <x v="2"/>
    <s v="Business"/>
    <x v="2"/>
    <s v="Travel Backpack 35L"/>
    <n v="3"/>
    <n v="161.19999999999999"/>
    <n v="0.1"/>
    <n v="87.37"/>
    <n v="435.23999999999995"/>
    <n v="262.11"/>
    <n v="173.12999999999994"/>
    <n v="0.39778053487730897"/>
  </r>
  <r>
    <n v="1186"/>
    <d v="2026-02-27T00:00:00"/>
    <n v="2026"/>
    <x v="0"/>
    <n v="2"/>
    <x v="1"/>
    <x v="0"/>
    <x v="9"/>
    <x v="2"/>
    <s v="Business"/>
    <x v="0"/>
    <s v="Trail Bike Light"/>
    <n v="1"/>
    <n v="49.73"/>
    <n v="0"/>
    <n v="22"/>
    <n v="49.73"/>
    <n v="22"/>
    <n v="27.729999999999997"/>
    <n v="0.55761109993967417"/>
  </r>
  <r>
    <n v="2093"/>
    <d v="2026-02-27T00:00:00"/>
    <n v="2026"/>
    <x v="0"/>
    <n v="2"/>
    <x v="1"/>
    <x v="2"/>
    <x v="16"/>
    <x v="0"/>
    <s v="Returning"/>
    <x v="3"/>
    <s v="Compact Sleeping Bag"/>
    <n v="2"/>
    <n v="126.19"/>
    <n v="0"/>
    <n v="58.99"/>
    <n v="252.38"/>
    <n v="117.98"/>
    <n v="134.39999999999998"/>
    <n v="0.5325303114351374"/>
  </r>
  <r>
    <n v="2136"/>
    <d v="2026-02-27T00:00:00"/>
    <n v="2026"/>
    <x v="0"/>
    <n v="2"/>
    <x v="1"/>
    <x v="1"/>
    <x v="12"/>
    <x v="0"/>
    <s v="Returning"/>
    <x v="2"/>
    <s v="Carry-On Duffel"/>
    <n v="2"/>
    <n v="135.38999999999999"/>
    <n v="0.05"/>
    <n v="65.69"/>
    <n v="257.24099999999999"/>
    <n v="131.38"/>
    <n v="125.86099999999999"/>
    <n v="0.48927270536189799"/>
  </r>
  <r>
    <n v="3538"/>
    <d v="2026-02-27T00:00:00"/>
    <n v="2026"/>
    <x v="0"/>
    <n v="2"/>
    <x v="1"/>
    <x v="1"/>
    <x v="14"/>
    <x v="1"/>
    <s v="Business"/>
    <x v="4"/>
    <s v="Resistance Band Set"/>
    <n v="12"/>
    <n v="41.27"/>
    <n v="0.1"/>
    <n v="14.71"/>
    <n v="445.71600000000001"/>
    <n v="176.52"/>
    <n v="269.19600000000003"/>
    <n v="0.60396306168053204"/>
  </r>
  <r>
    <n v="3891"/>
    <d v="2026-02-27T00:00:00"/>
    <n v="2026"/>
    <x v="0"/>
    <n v="2"/>
    <x v="1"/>
    <x v="0"/>
    <x v="0"/>
    <x v="2"/>
    <s v="Returning"/>
    <x v="0"/>
    <s v="Commuter Helmet"/>
    <n v="1"/>
    <n v="82.04"/>
    <n v="0.1"/>
    <n v="41.46"/>
    <n v="73.836000000000013"/>
    <n v="41.46"/>
    <n v="32.376000000000012"/>
    <n v="0.43848529172761264"/>
  </r>
  <r>
    <n v="3917"/>
    <d v="2026-02-27T00:00:00"/>
    <n v="2026"/>
    <x v="0"/>
    <n v="2"/>
    <x v="1"/>
    <x v="3"/>
    <x v="4"/>
    <x v="0"/>
    <s v="Returning"/>
    <x v="2"/>
    <s v="Insulated Bottle"/>
    <n v="3"/>
    <n v="36.630000000000003"/>
    <n v="0"/>
    <n v="13.26"/>
    <n v="109.89000000000001"/>
    <n v="39.78"/>
    <n v="70.110000000000014"/>
    <n v="0.63800163800163801"/>
  </r>
  <r>
    <n v="4594"/>
    <d v="2026-02-27T00:00:00"/>
    <n v="2026"/>
    <x v="0"/>
    <n v="2"/>
    <x v="1"/>
    <x v="3"/>
    <x v="7"/>
    <x v="2"/>
    <s v="Returning"/>
    <x v="1"/>
    <s v="Hiking Daypack 20L"/>
    <n v="5"/>
    <n v="92.94"/>
    <n v="0.05"/>
    <n v="46.47"/>
    <n v="441.46499999999997"/>
    <n v="232.35"/>
    <n v="209.11499999999998"/>
    <n v="0.47368421052631576"/>
  </r>
  <r>
    <n v="4750"/>
    <d v="2026-02-27T00:00:00"/>
    <n v="2026"/>
    <x v="0"/>
    <n v="2"/>
    <x v="1"/>
    <x v="1"/>
    <x v="12"/>
    <x v="2"/>
    <s v="Returning"/>
    <x v="4"/>
    <s v="Weighted Vest"/>
    <n v="2"/>
    <n v="120.44"/>
    <n v="0.05"/>
    <n v="68.98"/>
    <n v="228.83599999999998"/>
    <n v="137.96"/>
    <n v="90.875999999999976"/>
    <n v="0.3971228303239"/>
  </r>
  <r>
    <n v="4960"/>
    <d v="2026-02-27T00:00:00"/>
    <n v="2026"/>
    <x v="0"/>
    <n v="2"/>
    <x v="1"/>
    <x v="1"/>
    <x v="6"/>
    <x v="3"/>
    <s v="New"/>
    <x v="2"/>
    <s v="Insulated Bottle"/>
    <n v="2"/>
    <n v="36.130000000000003"/>
    <n v="0"/>
    <n v="13.72"/>
    <n v="72.260000000000005"/>
    <n v="27.44"/>
    <n v="44.820000000000007"/>
    <n v="0.62026017160254643"/>
  </r>
  <r>
    <n v="4245"/>
    <d v="2026-02-28T00:00:00"/>
    <n v="2026"/>
    <x v="0"/>
    <n v="2"/>
    <x v="1"/>
    <x v="1"/>
    <x v="1"/>
    <x v="2"/>
    <s v="Returning"/>
    <x v="4"/>
    <s v="Weighted Vest"/>
    <n v="1"/>
    <n v="124.97"/>
    <n v="0.1"/>
    <n v="69.790000000000006"/>
    <n v="112.473"/>
    <n v="69.790000000000006"/>
    <n v="42.682999999999993"/>
    <n v="0.37949552337005321"/>
  </r>
  <r>
    <n v="4664"/>
    <d v="2026-02-28T00:00:00"/>
    <n v="2026"/>
    <x v="0"/>
    <n v="2"/>
    <x v="1"/>
    <x v="3"/>
    <x v="13"/>
    <x v="0"/>
    <s v="Returning"/>
    <x v="2"/>
    <s v="Travel Backpack 35L"/>
    <n v="1"/>
    <n v="163.31"/>
    <n v="0.05"/>
    <n v="87.22"/>
    <n v="155.14449999999999"/>
    <n v="87.22"/>
    <n v="67.924499999999995"/>
    <n v="0.43781442461705056"/>
  </r>
  <r>
    <n v="383"/>
    <d v="2026-03-01T00:00:00"/>
    <n v="2026"/>
    <x v="0"/>
    <n v="3"/>
    <x v="2"/>
    <x v="2"/>
    <x v="2"/>
    <x v="2"/>
    <s v="Returning"/>
    <x v="1"/>
    <s v="Hiking Daypack 20L"/>
    <n v="3"/>
    <n v="92.76"/>
    <n v="0"/>
    <n v="45.84"/>
    <n v="278.28000000000003"/>
    <n v="137.52000000000001"/>
    <n v="140.76000000000002"/>
    <n v="0.50582147477360928"/>
  </r>
  <r>
    <n v="730"/>
    <d v="2026-03-01T00:00:00"/>
    <n v="2026"/>
    <x v="0"/>
    <n v="3"/>
    <x v="2"/>
    <x v="0"/>
    <x v="15"/>
    <x v="1"/>
    <s v="Business"/>
    <x v="4"/>
    <s v="Resistance Band Set"/>
    <n v="5"/>
    <n v="41.31"/>
    <n v="0.1"/>
    <n v="15.14"/>
    <n v="185.89500000000001"/>
    <n v="75.7"/>
    <n v="110.19500000000001"/>
    <n v="0.59278087092175691"/>
  </r>
  <r>
    <n v="985"/>
    <d v="2026-03-01T00:00:00"/>
    <n v="2026"/>
    <x v="0"/>
    <n v="3"/>
    <x v="2"/>
    <x v="1"/>
    <x v="14"/>
    <x v="3"/>
    <s v="New"/>
    <x v="4"/>
    <s v="Resistance Band Set"/>
    <n v="2"/>
    <n v="41.23"/>
    <n v="0"/>
    <n v="14.28"/>
    <n v="82.46"/>
    <n v="28.56"/>
    <n v="53.899999999999991"/>
    <n v="0.65365025466893034"/>
  </r>
  <r>
    <n v="1457"/>
    <d v="2026-03-01T00:00:00"/>
    <n v="2026"/>
    <x v="0"/>
    <n v="3"/>
    <x v="2"/>
    <x v="1"/>
    <x v="1"/>
    <x v="0"/>
    <s v="New"/>
    <x v="2"/>
    <s v="Insulated Bottle"/>
    <n v="1"/>
    <n v="36.47"/>
    <n v="0.05"/>
    <n v="13.21"/>
    <n v="34.646499999999996"/>
    <n v="13.21"/>
    <n v="21.436499999999995"/>
    <n v="0.61872050567878423"/>
  </r>
  <r>
    <n v="2558"/>
    <d v="2026-03-01T00:00:00"/>
    <n v="2026"/>
    <x v="0"/>
    <n v="3"/>
    <x v="2"/>
    <x v="0"/>
    <x v="15"/>
    <x v="3"/>
    <s v="New"/>
    <x v="4"/>
    <s v="Recovery Roller"/>
    <n v="1"/>
    <n v="36.67"/>
    <n v="0"/>
    <n v="13.97"/>
    <n v="36.67"/>
    <n v="13.97"/>
    <n v="22.700000000000003"/>
    <n v="0.61903463321516228"/>
  </r>
  <r>
    <n v="3024"/>
    <d v="2026-03-01T00:00:00"/>
    <n v="2026"/>
    <x v="0"/>
    <n v="3"/>
    <x v="2"/>
    <x v="1"/>
    <x v="11"/>
    <x v="0"/>
    <s v="Business"/>
    <x v="0"/>
    <s v="Trail Bike Light"/>
    <n v="2"/>
    <n v="51.87"/>
    <n v="0.1"/>
    <n v="22.95"/>
    <n v="93.366"/>
    <n v="45.9"/>
    <n v="47.466000000000001"/>
    <n v="0.50838635049161363"/>
  </r>
  <r>
    <n v="3225"/>
    <d v="2026-03-01T00:00:00"/>
    <n v="2026"/>
    <x v="0"/>
    <n v="3"/>
    <x v="2"/>
    <x v="2"/>
    <x v="2"/>
    <x v="2"/>
    <s v="Business"/>
    <x v="3"/>
    <s v="Trail Tent 2P"/>
    <n v="1"/>
    <n v="195.06"/>
    <n v="0.1"/>
    <n v="106.68"/>
    <n v="175.554"/>
    <n v="106.68"/>
    <n v="68.873999999999995"/>
    <n v="0.39232372945076727"/>
  </r>
  <r>
    <n v="3551"/>
    <d v="2026-03-01T00:00:00"/>
    <n v="2026"/>
    <x v="0"/>
    <n v="3"/>
    <x v="2"/>
    <x v="1"/>
    <x v="11"/>
    <x v="3"/>
    <s v="Returning"/>
    <x v="0"/>
    <s v="Cycling Pack 12L"/>
    <n v="2"/>
    <n v="100.79"/>
    <n v="0.05"/>
    <n v="49"/>
    <n v="191.501"/>
    <n v="98"/>
    <n v="93.501000000000005"/>
    <n v="0.48825332504791097"/>
  </r>
  <r>
    <n v="4157"/>
    <d v="2026-03-01T00:00:00"/>
    <n v="2026"/>
    <x v="0"/>
    <n v="3"/>
    <x v="2"/>
    <x v="3"/>
    <x v="8"/>
    <x v="0"/>
    <s v="New"/>
    <x v="0"/>
    <s v="Trail Bike Light"/>
    <n v="5"/>
    <n v="51.92"/>
    <n v="0.15"/>
    <n v="22.24"/>
    <n v="220.66000000000003"/>
    <n v="111.19999999999999"/>
    <n v="109.46000000000004"/>
    <n v="0.49605728269736254"/>
  </r>
  <r>
    <n v="4398"/>
    <d v="2026-03-01T00:00:00"/>
    <n v="2026"/>
    <x v="0"/>
    <n v="3"/>
    <x v="2"/>
    <x v="3"/>
    <x v="7"/>
    <x v="0"/>
    <s v="New"/>
    <x v="3"/>
    <s v="Compact Sleeping Bag"/>
    <n v="1"/>
    <n v="123.99"/>
    <n v="0.05"/>
    <n v="61.67"/>
    <n v="117.79049999999999"/>
    <n v="61.67"/>
    <n v="56.120499999999993"/>
    <n v="0.47644334644984099"/>
  </r>
  <r>
    <n v="4951"/>
    <d v="2026-03-01T00:00:00"/>
    <n v="2026"/>
    <x v="0"/>
    <n v="3"/>
    <x v="2"/>
    <x v="1"/>
    <x v="14"/>
    <x v="0"/>
    <s v="New"/>
    <x v="3"/>
    <s v="Alpine Tent 4P"/>
    <n v="1"/>
    <n v="344.8"/>
    <n v="0.05"/>
    <n v="196.14"/>
    <n v="327.56"/>
    <n v="196.14"/>
    <n v="131.42000000000002"/>
    <n v="0.40120893882036884"/>
  </r>
  <r>
    <n v="1354"/>
    <d v="2026-03-02T00:00:00"/>
    <n v="2026"/>
    <x v="0"/>
    <n v="3"/>
    <x v="2"/>
    <x v="3"/>
    <x v="8"/>
    <x v="3"/>
    <s v="Returning"/>
    <x v="2"/>
    <s v="Carry-On Duffel"/>
    <n v="3"/>
    <n v="131.91999999999999"/>
    <n v="0.05"/>
    <n v="67.47"/>
    <n v="375.97199999999998"/>
    <n v="202.41"/>
    <n v="173.56199999999998"/>
    <n v="0.46163544093709102"/>
  </r>
  <r>
    <n v="2042"/>
    <d v="2026-03-02T00:00:00"/>
    <n v="2026"/>
    <x v="0"/>
    <n v="3"/>
    <x v="2"/>
    <x v="2"/>
    <x v="16"/>
    <x v="0"/>
    <s v="Business"/>
    <x v="1"/>
    <s v="Trail Boots"/>
    <n v="3"/>
    <n v="146.99"/>
    <n v="0"/>
    <n v="80.069999999999993"/>
    <n v="440.97"/>
    <n v="240.20999999999998"/>
    <n v="200.76000000000005"/>
    <n v="0.45526906592285199"/>
  </r>
  <r>
    <n v="3895"/>
    <d v="2026-03-02T00:00:00"/>
    <n v="2026"/>
    <x v="0"/>
    <n v="3"/>
    <x v="2"/>
    <x v="3"/>
    <x v="7"/>
    <x v="0"/>
    <s v="Business"/>
    <x v="2"/>
    <s v="Travel Backpack 35L"/>
    <n v="2"/>
    <n v="164.74"/>
    <n v="0.05"/>
    <n v="89.9"/>
    <n v="313.00600000000003"/>
    <n v="179.8"/>
    <n v="133.20600000000002"/>
    <n v="0.42557011686676932"/>
  </r>
  <r>
    <n v="5074"/>
    <d v="2026-03-02T00:00:00"/>
    <n v="2026"/>
    <x v="0"/>
    <n v="3"/>
    <x v="2"/>
    <x v="3"/>
    <x v="7"/>
    <x v="0"/>
    <s v="Returning"/>
    <x v="1"/>
    <s v="Hiking Daypack 20L"/>
    <n v="2"/>
    <n v="89.81"/>
    <n v="0"/>
    <n v="46.44"/>
    <n v="179.62"/>
    <n v="92.88"/>
    <n v="86.740000000000009"/>
    <n v="0.482908362097762"/>
  </r>
  <r>
    <n v="179"/>
    <d v="2026-03-03T00:00:00"/>
    <n v="2026"/>
    <x v="0"/>
    <n v="3"/>
    <x v="2"/>
    <x v="2"/>
    <x v="16"/>
    <x v="2"/>
    <s v="Returning"/>
    <x v="4"/>
    <s v="Recovery Roller"/>
    <n v="1"/>
    <n v="35.369999999999997"/>
    <n v="0"/>
    <n v="13.88"/>
    <n v="35.369999999999997"/>
    <n v="13.88"/>
    <n v="21.489999999999995"/>
    <n v="0.60757704269154644"/>
  </r>
  <r>
    <n v="459"/>
    <d v="2026-03-03T00:00:00"/>
    <n v="2026"/>
    <x v="0"/>
    <n v="3"/>
    <x v="2"/>
    <x v="1"/>
    <x v="12"/>
    <x v="3"/>
    <s v="New"/>
    <x v="0"/>
    <s v="Trail Bike Light"/>
    <n v="4"/>
    <n v="50.64"/>
    <n v="0"/>
    <n v="23.09"/>
    <n v="202.56"/>
    <n v="92.36"/>
    <n v="110.2"/>
    <n v="0.54403633491311221"/>
  </r>
  <r>
    <n v="525"/>
    <d v="2026-03-03T00:00:00"/>
    <n v="2026"/>
    <x v="0"/>
    <n v="3"/>
    <x v="2"/>
    <x v="3"/>
    <x v="7"/>
    <x v="2"/>
    <s v="Returning"/>
    <x v="1"/>
    <s v="Trail Boots"/>
    <n v="1"/>
    <n v="146.37"/>
    <n v="0"/>
    <n v="78.3"/>
    <n v="146.37"/>
    <n v="78.3"/>
    <n v="68.070000000000007"/>
    <n v="0.46505431440869033"/>
  </r>
  <r>
    <n v="3374"/>
    <d v="2026-03-03T00:00:00"/>
    <n v="2026"/>
    <x v="0"/>
    <n v="3"/>
    <x v="2"/>
    <x v="2"/>
    <x v="2"/>
    <x v="0"/>
    <s v="Returning"/>
    <x v="1"/>
    <s v="Trail Boots"/>
    <n v="3"/>
    <n v="143.74"/>
    <n v="0"/>
    <n v="81.58"/>
    <n v="431.22"/>
    <n v="244.74"/>
    <n v="186.48000000000002"/>
    <n v="0.43244747460692917"/>
  </r>
  <r>
    <n v="3850"/>
    <d v="2026-03-03T00:00:00"/>
    <n v="2026"/>
    <x v="0"/>
    <n v="3"/>
    <x v="2"/>
    <x v="3"/>
    <x v="7"/>
    <x v="3"/>
    <s v="New"/>
    <x v="3"/>
    <s v="Portable Camp Stove"/>
    <n v="2"/>
    <n v="81.94"/>
    <n v="0.1"/>
    <n v="39.9"/>
    <n v="147.49199999999999"/>
    <n v="79.8"/>
    <n v="67.691999999999993"/>
    <n v="0.45895370596371327"/>
  </r>
  <r>
    <n v="4004"/>
    <d v="2026-03-03T00:00:00"/>
    <n v="2026"/>
    <x v="0"/>
    <n v="3"/>
    <x v="2"/>
    <x v="2"/>
    <x v="5"/>
    <x v="0"/>
    <s v="New"/>
    <x v="2"/>
    <s v="Packing Cube Set"/>
    <n v="1"/>
    <n v="46.46"/>
    <n v="0.1"/>
    <n v="17.989999999999998"/>
    <n v="41.814"/>
    <n v="17.989999999999998"/>
    <n v="23.824000000000002"/>
    <n v="0.56976132395848289"/>
  </r>
  <r>
    <n v="788"/>
    <d v="2026-03-04T00:00:00"/>
    <n v="2026"/>
    <x v="0"/>
    <n v="3"/>
    <x v="2"/>
    <x v="1"/>
    <x v="11"/>
    <x v="0"/>
    <s v="New"/>
    <x v="0"/>
    <s v="Compact Repair Kit"/>
    <n v="3"/>
    <n v="39.49"/>
    <n v="0"/>
    <n v="16.420000000000002"/>
    <n v="118.47"/>
    <n v="49.260000000000005"/>
    <n v="69.209999999999994"/>
    <n v="0.58419853127374011"/>
  </r>
  <r>
    <n v="1717"/>
    <d v="2026-03-04T00:00:00"/>
    <n v="2026"/>
    <x v="0"/>
    <n v="3"/>
    <x v="2"/>
    <x v="3"/>
    <x v="13"/>
    <x v="0"/>
    <s v="Returning"/>
    <x v="4"/>
    <s v="Resistance Band Set"/>
    <n v="1"/>
    <n v="40.909999999999997"/>
    <n v="0"/>
    <n v="14.89"/>
    <n v="40.909999999999997"/>
    <n v="14.89"/>
    <n v="26.019999999999996"/>
    <n v="0.63603031043754577"/>
  </r>
  <r>
    <n v="1819"/>
    <d v="2026-03-04T00:00:00"/>
    <n v="2026"/>
    <x v="0"/>
    <n v="3"/>
    <x v="2"/>
    <x v="3"/>
    <x v="8"/>
    <x v="3"/>
    <s v="New"/>
    <x v="0"/>
    <s v="Trail Bike Light"/>
    <n v="1"/>
    <n v="49.94"/>
    <n v="0.1"/>
    <n v="21.84"/>
    <n v="44.945999999999998"/>
    <n v="21.84"/>
    <n v="23.105999999999998"/>
    <n v="0.51408356694700308"/>
  </r>
  <r>
    <n v="1992"/>
    <d v="2026-03-04T00:00:00"/>
    <n v="2026"/>
    <x v="0"/>
    <n v="3"/>
    <x v="2"/>
    <x v="2"/>
    <x v="5"/>
    <x v="0"/>
    <s v="Business"/>
    <x v="2"/>
    <s v="Insulated Bottle"/>
    <n v="1"/>
    <n v="35.520000000000003"/>
    <n v="0"/>
    <n v="13.21"/>
    <n v="35.520000000000003"/>
    <n v="13.21"/>
    <n v="22.310000000000002"/>
    <n v="0.62809684684684686"/>
  </r>
  <r>
    <n v="2499"/>
    <d v="2026-03-04T00:00:00"/>
    <n v="2026"/>
    <x v="0"/>
    <n v="3"/>
    <x v="2"/>
    <x v="3"/>
    <x v="7"/>
    <x v="2"/>
    <s v="New"/>
    <x v="3"/>
    <s v="Alpine Tent 4P"/>
    <n v="2"/>
    <n v="341.1"/>
    <n v="0"/>
    <n v="200.19"/>
    <n v="682.2"/>
    <n v="400.38"/>
    <n v="281.82000000000005"/>
    <n v="0.41310466138962187"/>
  </r>
  <r>
    <n v="2698"/>
    <d v="2026-03-04T00:00:00"/>
    <n v="2026"/>
    <x v="0"/>
    <n v="3"/>
    <x v="2"/>
    <x v="2"/>
    <x v="16"/>
    <x v="3"/>
    <s v="New"/>
    <x v="4"/>
    <s v="Recovery Roller"/>
    <n v="4"/>
    <n v="36.08"/>
    <n v="0"/>
    <n v="13.89"/>
    <n v="144.32"/>
    <n v="55.56"/>
    <n v="88.759999999999991"/>
    <n v="0.61502217294900219"/>
  </r>
  <r>
    <n v="4416"/>
    <d v="2026-03-04T00:00:00"/>
    <n v="2026"/>
    <x v="0"/>
    <n v="3"/>
    <x v="2"/>
    <x v="3"/>
    <x v="4"/>
    <x v="0"/>
    <s v="Business"/>
    <x v="1"/>
    <s v="Summit Backpack 45L"/>
    <n v="2"/>
    <n v="151.69999999999999"/>
    <n v="0"/>
    <n v="80.44"/>
    <n v="303.39999999999998"/>
    <n v="160.88"/>
    <n v="142.51999999999998"/>
    <n v="0.46974291364535264"/>
  </r>
  <r>
    <n v="4434"/>
    <d v="2026-03-04T00:00:00"/>
    <n v="2026"/>
    <x v="0"/>
    <n v="3"/>
    <x v="2"/>
    <x v="1"/>
    <x v="6"/>
    <x v="3"/>
    <s v="New"/>
    <x v="1"/>
    <s v="Summit Backpack 45L"/>
    <n v="2"/>
    <n v="151.55000000000001"/>
    <n v="0.1"/>
    <n v="80.680000000000007"/>
    <n v="272.79000000000002"/>
    <n v="161.36000000000001"/>
    <n v="111.43"/>
    <n v="0.40848271564206901"/>
  </r>
  <r>
    <n v="4992"/>
    <d v="2026-03-04T00:00:00"/>
    <n v="2026"/>
    <x v="0"/>
    <n v="3"/>
    <x v="2"/>
    <x v="2"/>
    <x v="2"/>
    <x v="1"/>
    <s v="Business"/>
    <x v="0"/>
    <s v="Commuter Helmet"/>
    <n v="5"/>
    <n v="82.44"/>
    <n v="0.1"/>
    <n v="41.57"/>
    <n v="370.98"/>
    <n v="207.85"/>
    <n v="163.13000000000002"/>
    <n v="0.43972720901396306"/>
  </r>
  <r>
    <n v="388"/>
    <d v="2026-03-05T00:00:00"/>
    <n v="2026"/>
    <x v="0"/>
    <n v="3"/>
    <x v="2"/>
    <x v="3"/>
    <x v="8"/>
    <x v="0"/>
    <s v="Returning"/>
    <x v="4"/>
    <s v="Recovery Roller"/>
    <n v="1"/>
    <n v="35.61"/>
    <n v="0.05"/>
    <n v="13.8"/>
    <n v="33.829499999999996"/>
    <n v="13.8"/>
    <n v="20.029499999999995"/>
    <n v="0.59207200815855976"/>
  </r>
  <r>
    <n v="977"/>
    <d v="2026-03-05T00:00:00"/>
    <n v="2026"/>
    <x v="0"/>
    <n v="3"/>
    <x v="2"/>
    <x v="0"/>
    <x v="0"/>
    <x v="3"/>
    <s v="New"/>
    <x v="1"/>
    <s v="Summit Backpack 45L"/>
    <n v="5"/>
    <n v="156.13"/>
    <n v="0"/>
    <n v="77.03"/>
    <n v="780.65"/>
    <n v="385.15"/>
    <n v="395.5"/>
    <n v="0.50662909114199706"/>
  </r>
  <r>
    <n v="996"/>
    <d v="2026-03-05T00:00:00"/>
    <n v="2026"/>
    <x v="0"/>
    <n v="3"/>
    <x v="2"/>
    <x v="0"/>
    <x v="15"/>
    <x v="0"/>
    <s v="Returning"/>
    <x v="3"/>
    <s v="Compact Sleeping Bag"/>
    <n v="1"/>
    <n v="124.31"/>
    <n v="0"/>
    <n v="61.16"/>
    <n v="124.31"/>
    <n v="61.16"/>
    <n v="63.150000000000006"/>
    <n v="0.50800418309066053"/>
  </r>
  <r>
    <n v="1923"/>
    <d v="2026-03-05T00:00:00"/>
    <n v="2026"/>
    <x v="0"/>
    <n v="3"/>
    <x v="2"/>
    <x v="1"/>
    <x v="14"/>
    <x v="2"/>
    <s v="Business"/>
    <x v="3"/>
    <s v="Portable Camp Stove"/>
    <n v="3"/>
    <n v="82.9"/>
    <n v="0.1"/>
    <n v="38.31"/>
    <n v="223.83"/>
    <n v="114.93"/>
    <n v="108.9"/>
    <n v="0.48652995577000402"/>
  </r>
  <r>
    <n v="4904"/>
    <d v="2026-03-05T00:00:00"/>
    <n v="2026"/>
    <x v="0"/>
    <n v="3"/>
    <x v="2"/>
    <x v="1"/>
    <x v="11"/>
    <x v="2"/>
    <s v="Business"/>
    <x v="0"/>
    <s v="Compact Repair Kit"/>
    <n v="1"/>
    <n v="41.1"/>
    <n v="0"/>
    <n v="16.34"/>
    <n v="41.1"/>
    <n v="16.34"/>
    <n v="24.76"/>
    <n v="0.60243309002433088"/>
  </r>
  <r>
    <n v="1036"/>
    <d v="2026-03-06T00:00:00"/>
    <n v="2026"/>
    <x v="0"/>
    <n v="3"/>
    <x v="2"/>
    <x v="0"/>
    <x v="0"/>
    <x v="0"/>
    <s v="Business"/>
    <x v="0"/>
    <s v="Compact Repair Kit"/>
    <n v="1"/>
    <n v="40.380000000000003"/>
    <n v="0"/>
    <n v="16.41"/>
    <n v="40.380000000000003"/>
    <n v="16.41"/>
    <n v="23.970000000000002"/>
    <n v="0.59361069836552749"/>
  </r>
  <r>
    <n v="1470"/>
    <d v="2026-03-06T00:00:00"/>
    <n v="2026"/>
    <x v="0"/>
    <n v="3"/>
    <x v="2"/>
    <x v="2"/>
    <x v="2"/>
    <x v="0"/>
    <s v="Returning"/>
    <x v="0"/>
    <s v="Commuter Helmet"/>
    <n v="1"/>
    <n v="80.349999999999994"/>
    <n v="0.1"/>
    <n v="42.43"/>
    <n v="72.314999999999998"/>
    <n v="42.43"/>
    <n v="29.884999999999998"/>
    <n v="0.41326142570697638"/>
  </r>
  <r>
    <n v="2907"/>
    <d v="2026-03-06T00:00:00"/>
    <n v="2026"/>
    <x v="0"/>
    <n v="3"/>
    <x v="2"/>
    <x v="3"/>
    <x v="13"/>
    <x v="0"/>
    <s v="Returning"/>
    <x v="0"/>
    <s v="Compact Repair Kit"/>
    <n v="1"/>
    <n v="40.44"/>
    <n v="0.05"/>
    <n v="16.829999999999998"/>
    <n v="38.417999999999999"/>
    <n v="16.829999999999998"/>
    <n v="21.588000000000001"/>
    <n v="0.56192409807902555"/>
  </r>
  <r>
    <n v="2997"/>
    <d v="2026-03-06T00:00:00"/>
    <n v="2026"/>
    <x v="0"/>
    <n v="3"/>
    <x v="2"/>
    <x v="2"/>
    <x v="16"/>
    <x v="0"/>
    <s v="Returning"/>
    <x v="2"/>
    <s v="Insulated Bottle"/>
    <n v="3"/>
    <n v="35.89"/>
    <n v="0"/>
    <n v="13.25"/>
    <n v="107.67"/>
    <n v="39.75"/>
    <n v="67.92"/>
    <n v="0.63081638339370294"/>
  </r>
  <r>
    <n v="3056"/>
    <d v="2026-03-06T00:00:00"/>
    <n v="2026"/>
    <x v="0"/>
    <n v="3"/>
    <x v="2"/>
    <x v="1"/>
    <x v="12"/>
    <x v="3"/>
    <s v="Returning"/>
    <x v="2"/>
    <s v="Travel Backpack 35L"/>
    <n v="3"/>
    <n v="163.44999999999999"/>
    <n v="0"/>
    <n v="86.88"/>
    <n v="490.34999999999997"/>
    <n v="260.64"/>
    <n v="229.70999999999998"/>
    <n v="0.46846130315081064"/>
  </r>
  <r>
    <n v="471"/>
    <d v="2026-03-07T00:00:00"/>
    <n v="2026"/>
    <x v="0"/>
    <n v="3"/>
    <x v="2"/>
    <x v="1"/>
    <x v="1"/>
    <x v="2"/>
    <s v="Returning"/>
    <x v="4"/>
    <s v="Resistance Band Set"/>
    <n v="2"/>
    <n v="40.020000000000003"/>
    <n v="0"/>
    <n v="14.38"/>
    <n v="80.040000000000006"/>
    <n v="28.76"/>
    <n v="51.28"/>
    <n v="0.64067966016991496"/>
  </r>
  <r>
    <n v="842"/>
    <d v="2026-03-07T00:00:00"/>
    <n v="2026"/>
    <x v="0"/>
    <n v="3"/>
    <x v="2"/>
    <x v="0"/>
    <x v="15"/>
    <x v="0"/>
    <s v="New"/>
    <x v="4"/>
    <s v="Resistance Band Set"/>
    <n v="1"/>
    <n v="40.01"/>
    <n v="0.05"/>
    <n v="14.35"/>
    <n v="38.009499999999996"/>
    <n v="14.35"/>
    <n v="23.659499999999994"/>
    <n v="0.62246280535129372"/>
  </r>
  <r>
    <n v="3386"/>
    <d v="2026-03-07T00:00:00"/>
    <n v="2026"/>
    <x v="0"/>
    <n v="3"/>
    <x v="2"/>
    <x v="1"/>
    <x v="12"/>
    <x v="0"/>
    <s v="Returning"/>
    <x v="1"/>
    <s v="Summit Backpack 45L"/>
    <n v="3"/>
    <n v="155.16"/>
    <n v="0"/>
    <n v="76.849999999999994"/>
    <n v="465.48"/>
    <n v="230.54999999999998"/>
    <n v="234.93000000000004"/>
    <n v="0.50470482083011092"/>
  </r>
  <r>
    <n v="4505"/>
    <d v="2026-03-07T00:00:00"/>
    <n v="2026"/>
    <x v="0"/>
    <n v="3"/>
    <x v="2"/>
    <x v="1"/>
    <x v="14"/>
    <x v="3"/>
    <s v="New"/>
    <x v="4"/>
    <s v="Resistance Band Set"/>
    <n v="1"/>
    <n v="39.96"/>
    <n v="0"/>
    <n v="14.5"/>
    <n v="39.96"/>
    <n v="14.5"/>
    <n v="25.46"/>
    <n v="0.63713713713713716"/>
  </r>
  <r>
    <n v="1286"/>
    <d v="2026-03-08T00:00:00"/>
    <n v="2026"/>
    <x v="0"/>
    <n v="3"/>
    <x v="2"/>
    <x v="1"/>
    <x v="1"/>
    <x v="0"/>
    <s v="New"/>
    <x v="1"/>
    <s v="Trail Boots"/>
    <n v="1"/>
    <n v="146.6"/>
    <n v="0"/>
    <n v="78.92"/>
    <n v="146.6"/>
    <n v="78.92"/>
    <n v="67.679999999999993"/>
    <n v="0.46166439290586625"/>
  </r>
  <r>
    <n v="2653"/>
    <d v="2026-03-08T00:00:00"/>
    <n v="2026"/>
    <x v="0"/>
    <n v="3"/>
    <x v="2"/>
    <x v="1"/>
    <x v="14"/>
    <x v="2"/>
    <s v="Returning"/>
    <x v="1"/>
    <s v="Hiking Daypack 20L"/>
    <n v="1"/>
    <n v="94.38"/>
    <n v="0"/>
    <n v="44.78"/>
    <n v="94.38"/>
    <n v="44.78"/>
    <n v="49.599999999999994"/>
    <n v="0.52553507098961638"/>
  </r>
  <r>
    <n v="4465"/>
    <d v="2026-03-08T00:00:00"/>
    <n v="2026"/>
    <x v="0"/>
    <n v="3"/>
    <x v="2"/>
    <x v="1"/>
    <x v="12"/>
    <x v="2"/>
    <s v="Returning"/>
    <x v="4"/>
    <s v="Weighted Vest"/>
    <n v="1"/>
    <n v="121.77"/>
    <n v="0"/>
    <n v="67.52"/>
    <n v="121.77"/>
    <n v="67.52"/>
    <n v="54.25"/>
    <n v="0.44551203087788455"/>
  </r>
  <r>
    <n v="4576"/>
    <d v="2026-03-08T00:00:00"/>
    <n v="2026"/>
    <x v="0"/>
    <n v="3"/>
    <x v="2"/>
    <x v="3"/>
    <x v="8"/>
    <x v="3"/>
    <s v="Returning"/>
    <x v="3"/>
    <s v="Compact Sleeping Bag"/>
    <n v="5"/>
    <n v="123.29"/>
    <n v="0"/>
    <n v="61.34"/>
    <n v="616.45000000000005"/>
    <n v="306.70000000000005"/>
    <n v="309.75"/>
    <n v="0.50247384216075919"/>
  </r>
  <r>
    <n v="718"/>
    <d v="2026-03-09T00:00:00"/>
    <n v="2026"/>
    <x v="0"/>
    <n v="3"/>
    <x v="2"/>
    <x v="1"/>
    <x v="12"/>
    <x v="0"/>
    <s v="New"/>
    <x v="4"/>
    <s v="Resistance Band Set"/>
    <n v="1"/>
    <n v="41.15"/>
    <n v="0.05"/>
    <n v="14.4"/>
    <n v="39.092499999999994"/>
    <n v="14.4"/>
    <n v="24.692499999999995"/>
    <n v="0.63164289825414077"/>
  </r>
  <r>
    <n v="1527"/>
    <d v="2026-03-09T00:00:00"/>
    <n v="2026"/>
    <x v="0"/>
    <n v="3"/>
    <x v="2"/>
    <x v="3"/>
    <x v="4"/>
    <x v="3"/>
    <s v="New"/>
    <x v="2"/>
    <s v="Insulated Bottle"/>
    <n v="4"/>
    <n v="35.42"/>
    <n v="0"/>
    <n v="13.31"/>
    <n v="141.68"/>
    <n v="53.24"/>
    <n v="88.44"/>
    <n v="0.62422360248447195"/>
  </r>
  <r>
    <n v="1797"/>
    <d v="2026-03-09T00:00:00"/>
    <n v="2026"/>
    <x v="0"/>
    <n v="3"/>
    <x v="2"/>
    <x v="1"/>
    <x v="12"/>
    <x v="0"/>
    <s v="Business"/>
    <x v="0"/>
    <s v="Cycling Pack 12L"/>
    <n v="1"/>
    <n v="103.74"/>
    <n v="0.1"/>
    <n v="51.32"/>
    <n v="93.366"/>
    <n v="51.32"/>
    <n v="42.045999999999999"/>
    <n v="0.45033523980892404"/>
  </r>
  <r>
    <n v="2917"/>
    <d v="2026-03-09T00:00:00"/>
    <n v="2026"/>
    <x v="0"/>
    <n v="3"/>
    <x v="2"/>
    <x v="2"/>
    <x v="16"/>
    <x v="3"/>
    <s v="Business"/>
    <x v="2"/>
    <s v="Travel Backpack 35L"/>
    <n v="2"/>
    <n v="165.49"/>
    <n v="0.05"/>
    <n v="89.82"/>
    <n v="314.43099999999998"/>
    <n v="179.64"/>
    <n v="134.791"/>
    <n v="0.4286822864157796"/>
  </r>
  <r>
    <n v="4095"/>
    <d v="2026-03-09T00:00:00"/>
    <n v="2026"/>
    <x v="0"/>
    <n v="3"/>
    <x v="2"/>
    <x v="1"/>
    <x v="6"/>
    <x v="3"/>
    <s v="New"/>
    <x v="1"/>
    <s v="Trekking Poles"/>
    <n v="1"/>
    <n v="72.87"/>
    <n v="0.05"/>
    <n v="32"/>
    <n v="69.226500000000001"/>
    <n v="32"/>
    <n v="37.226500000000001"/>
    <n v="0.53774927231623726"/>
  </r>
  <r>
    <n v="5050"/>
    <d v="2026-03-09T00:00:00"/>
    <n v="2026"/>
    <x v="0"/>
    <n v="3"/>
    <x v="2"/>
    <x v="3"/>
    <x v="13"/>
    <x v="2"/>
    <s v="Returning"/>
    <x v="2"/>
    <s v="Travel Backpack 35L"/>
    <n v="1"/>
    <n v="161.04"/>
    <n v="0"/>
    <n v="85.83"/>
    <n v="161.04"/>
    <n v="85.83"/>
    <n v="75.209999999999994"/>
    <n v="0.46702682563338299"/>
  </r>
  <r>
    <n v="709"/>
    <d v="2026-03-10T00:00:00"/>
    <n v="2026"/>
    <x v="0"/>
    <n v="3"/>
    <x v="2"/>
    <x v="0"/>
    <x v="0"/>
    <x v="0"/>
    <s v="New"/>
    <x v="2"/>
    <s v="Carry-On Duffel"/>
    <n v="3"/>
    <n v="130.6"/>
    <n v="0.05"/>
    <n v="65.62"/>
    <n v="372.20999999999992"/>
    <n v="196.86"/>
    <n v="175.34999999999991"/>
    <n v="0.47110502135891014"/>
  </r>
  <r>
    <n v="1073"/>
    <d v="2026-03-10T00:00:00"/>
    <n v="2026"/>
    <x v="0"/>
    <n v="3"/>
    <x v="2"/>
    <x v="2"/>
    <x v="10"/>
    <x v="3"/>
    <s v="Returning"/>
    <x v="0"/>
    <s v="Commuter Helmet"/>
    <n v="2"/>
    <n v="81.290000000000006"/>
    <n v="0"/>
    <n v="43.9"/>
    <n v="162.58000000000001"/>
    <n v="87.8"/>
    <n v="74.780000000000015"/>
    <n v="0.45995817443720022"/>
  </r>
  <r>
    <n v="2623"/>
    <d v="2026-03-10T00:00:00"/>
    <n v="2026"/>
    <x v="0"/>
    <n v="3"/>
    <x v="2"/>
    <x v="1"/>
    <x v="12"/>
    <x v="3"/>
    <s v="New"/>
    <x v="0"/>
    <s v="Cycling Pack 12L"/>
    <n v="2"/>
    <n v="103.33"/>
    <n v="0.05"/>
    <n v="51.58"/>
    <n v="196.327"/>
    <n v="103.16"/>
    <n v="93.167000000000002"/>
    <n v="0.47455011282197557"/>
  </r>
  <r>
    <n v="2625"/>
    <d v="2026-03-10T00:00:00"/>
    <n v="2026"/>
    <x v="0"/>
    <n v="3"/>
    <x v="2"/>
    <x v="3"/>
    <x v="7"/>
    <x v="2"/>
    <s v="Business"/>
    <x v="4"/>
    <s v="Training Mat"/>
    <n v="2"/>
    <n v="51.14"/>
    <n v="0"/>
    <n v="21.58"/>
    <n v="102.28"/>
    <n v="43.16"/>
    <n v="59.120000000000005"/>
    <n v="0.57802111849824012"/>
  </r>
  <r>
    <n v="3304"/>
    <d v="2026-03-10T00:00:00"/>
    <n v="2026"/>
    <x v="0"/>
    <n v="3"/>
    <x v="2"/>
    <x v="1"/>
    <x v="12"/>
    <x v="3"/>
    <s v="Returning"/>
    <x v="0"/>
    <s v="Trail Bike Light"/>
    <n v="2"/>
    <n v="49.7"/>
    <n v="0"/>
    <n v="23.14"/>
    <n v="99.4"/>
    <n v="46.28"/>
    <n v="53.120000000000005"/>
    <n v="0.53440643863179071"/>
  </r>
  <r>
    <n v="4876"/>
    <d v="2026-03-10T00:00:00"/>
    <n v="2026"/>
    <x v="0"/>
    <n v="3"/>
    <x v="2"/>
    <x v="3"/>
    <x v="4"/>
    <x v="0"/>
    <s v="Returning"/>
    <x v="0"/>
    <s v="Compact Repair Kit"/>
    <n v="1"/>
    <n v="39.659999999999997"/>
    <n v="0.05"/>
    <n v="16.93"/>
    <n v="37.676999999999992"/>
    <n v="16.93"/>
    <n v="20.746999999999993"/>
    <n v="0.5506542452955383"/>
  </r>
  <r>
    <n v="83"/>
    <d v="2026-03-11T00:00:00"/>
    <n v="2026"/>
    <x v="0"/>
    <n v="3"/>
    <x v="2"/>
    <x v="1"/>
    <x v="12"/>
    <x v="1"/>
    <s v="Business"/>
    <x v="4"/>
    <s v="Training Mat"/>
    <n v="4"/>
    <n v="50.65"/>
    <n v="0.15"/>
    <n v="22"/>
    <n v="172.20999999999998"/>
    <n v="88"/>
    <n v="84.20999999999998"/>
    <n v="0.48899599326403803"/>
  </r>
  <r>
    <n v="863"/>
    <d v="2026-03-11T00:00:00"/>
    <n v="2026"/>
    <x v="0"/>
    <n v="3"/>
    <x v="2"/>
    <x v="2"/>
    <x v="2"/>
    <x v="3"/>
    <s v="Returning"/>
    <x v="4"/>
    <s v="Training Mat"/>
    <n v="2"/>
    <n v="50.72"/>
    <n v="0"/>
    <n v="21.88"/>
    <n v="101.44"/>
    <n v="43.76"/>
    <n v="57.68"/>
    <n v="0.56861198738170349"/>
  </r>
  <r>
    <n v="2323"/>
    <d v="2026-03-11T00:00:00"/>
    <n v="2026"/>
    <x v="0"/>
    <n v="3"/>
    <x v="2"/>
    <x v="1"/>
    <x v="12"/>
    <x v="2"/>
    <s v="New"/>
    <x v="2"/>
    <s v="Insulated Bottle"/>
    <n v="2"/>
    <n v="36.08"/>
    <n v="0.05"/>
    <n v="13.19"/>
    <n v="68.551999999999992"/>
    <n v="26.38"/>
    <n v="42.171999999999997"/>
    <n v="0.61518263507993931"/>
  </r>
  <r>
    <n v="3064"/>
    <d v="2026-03-11T00:00:00"/>
    <n v="2026"/>
    <x v="0"/>
    <n v="3"/>
    <x v="2"/>
    <x v="3"/>
    <x v="8"/>
    <x v="0"/>
    <s v="Returning"/>
    <x v="3"/>
    <s v="Compact Sleeping Bag"/>
    <n v="6"/>
    <n v="124.04"/>
    <n v="0.05"/>
    <n v="61.17"/>
    <n v="707.02800000000002"/>
    <n v="367.02"/>
    <n v="340.00800000000004"/>
    <n v="0.48089750335205966"/>
  </r>
  <r>
    <n v="4995"/>
    <d v="2026-03-11T00:00:00"/>
    <n v="2026"/>
    <x v="0"/>
    <n v="3"/>
    <x v="2"/>
    <x v="1"/>
    <x v="12"/>
    <x v="3"/>
    <s v="New"/>
    <x v="1"/>
    <s v="Hiking Daypack 20L"/>
    <n v="3"/>
    <n v="90.31"/>
    <n v="0"/>
    <n v="44.58"/>
    <n v="270.93"/>
    <n v="133.74"/>
    <n v="137.19"/>
    <n v="0.50636695825489975"/>
  </r>
  <r>
    <n v="46"/>
    <d v="2026-03-12T00:00:00"/>
    <n v="2026"/>
    <x v="0"/>
    <n v="3"/>
    <x v="2"/>
    <x v="3"/>
    <x v="7"/>
    <x v="0"/>
    <s v="Returning"/>
    <x v="1"/>
    <s v="Trekking Poles"/>
    <n v="4"/>
    <n v="72.63"/>
    <n v="0.1"/>
    <n v="31.45"/>
    <n v="261.46800000000002"/>
    <n v="125.8"/>
    <n v="135.66800000000001"/>
    <n v="0.51887037801948999"/>
  </r>
  <r>
    <n v="443"/>
    <d v="2026-03-12T00:00:00"/>
    <n v="2026"/>
    <x v="0"/>
    <n v="3"/>
    <x v="2"/>
    <x v="1"/>
    <x v="14"/>
    <x v="0"/>
    <s v="Returning"/>
    <x v="4"/>
    <s v="Resistance Band Set"/>
    <n v="3"/>
    <n v="39.9"/>
    <n v="0"/>
    <n v="14.49"/>
    <n v="119.69999999999999"/>
    <n v="43.47"/>
    <n v="76.22999999999999"/>
    <n v="0.63684210526315788"/>
  </r>
  <r>
    <n v="759"/>
    <d v="2026-03-12T00:00:00"/>
    <n v="2026"/>
    <x v="0"/>
    <n v="3"/>
    <x v="2"/>
    <x v="1"/>
    <x v="12"/>
    <x v="0"/>
    <s v="New"/>
    <x v="4"/>
    <s v="Training Mat"/>
    <n v="1"/>
    <n v="49.79"/>
    <n v="0.1"/>
    <n v="22.29"/>
    <n v="44.811"/>
    <n v="22.29"/>
    <n v="22.521000000000001"/>
    <n v="0.5025774921336279"/>
  </r>
  <r>
    <n v="1097"/>
    <d v="2026-03-12T00:00:00"/>
    <n v="2026"/>
    <x v="0"/>
    <n v="3"/>
    <x v="2"/>
    <x v="2"/>
    <x v="2"/>
    <x v="3"/>
    <s v="New"/>
    <x v="0"/>
    <s v="Compact Repair Kit"/>
    <n v="1"/>
    <n v="41.24"/>
    <n v="0.05"/>
    <n v="16.64"/>
    <n v="39.177999999999997"/>
    <n v="16.64"/>
    <n v="22.537999999999997"/>
    <n v="0.57527183623462141"/>
  </r>
  <r>
    <n v="2152"/>
    <d v="2026-03-12T00:00:00"/>
    <n v="2026"/>
    <x v="0"/>
    <n v="3"/>
    <x v="2"/>
    <x v="0"/>
    <x v="9"/>
    <x v="0"/>
    <s v="New"/>
    <x v="1"/>
    <s v="Trail Boots"/>
    <n v="1"/>
    <n v="142.88999999999999"/>
    <n v="0"/>
    <n v="81.099999999999994"/>
    <n v="142.88999999999999"/>
    <n v="81.099999999999994"/>
    <n v="61.789999999999992"/>
    <n v="0.43243054097557559"/>
  </r>
  <r>
    <n v="2512"/>
    <d v="2026-03-12T00:00:00"/>
    <n v="2026"/>
    <x v="0"/>
    <n v="3"/>
    <x v="2"/>
    <x v="1"/>
    <x v="1"/>
    <x v="0"/>
    <s v="New"/>
    <x v="3"/>
    <s v="Trail Tent 2P"/>
    <n v="2"/>
    <n v="192.76"/>
    <n v="0"/>
    <n v="103.08"/>
    <n v="385.52"/>
    <n v="206.16"/>
    <n v="179.35999999999999"/>
    <n v="0.46524175140070551"/>
  </r>
  <r>
    <n v="2578"/>
    <d v="2026-03-12T00:00:00"/>
    <n v="2026"/>
    <x v="0"/>
    <n v="3"/>
    <x v="2"/>
    <x v="2"/>
    <x v="5"/>
    <x v="0"/>
    <s v="New"/>
    <x v="2"/>
    <s v="Travel Backpack 35L"/>
    <n v="1"/>
    <n v="165.72"/>
    <n v="0"/>
    <n v="89.31"/>
    <n v="165.72"/>
    <n v="89.31"/>
    <n v="76.41"/>
    <n v="0.46107892831281677"/>
  </r>
  <r>
    <n v="3302"/>
    <d v="2026-03-12T00:00:00"/>
    <n v="2026"/>
    <x v="0"/>
    <n v="3"/>
    <x v="2"/>
    <x v="3"/>
    <x v="7"/>
    <x v="2"/>
    <s v="Business"/>
    <x v="2"/>
    <s v="Travel Backpack 35L"/>
    <n v="2"/>
    <n v="164.33"/>
    <n v="0"/>
    <n v="86.07"/>
    <n v="328.66"/>
    <n v="172.14"/>
    <n v="156.52000000000004"/>
    <n v="0.47623684050386428"/>
  </r>
  <r>
    <n v="3752"/>
    <d v="2026-03-12T00:00:00"/>
    <n v="2026"/>
    <x v="0"/>
    <n v="3"/>
    <x v="2"/>
    <x v="3"/>
    <x v="8"/>
    <x v="1"/>
    <s v="Business"/>
    <x v="2"/>
    <s v="Packing Cube Set"/>
    <n v="3"/>
    <n v="45.8"/>
    <n v="0.15"/>
    <n v="18.47"/>
    <n v="116.78999999999998"/>
    <n v="55.41"/>
    <n v="61.379999999999981"/>
    <n v="0.52555869509375797"/>
  </r>
  <r>
    <n v="4839"/>
    <d v="2026-03-12T00:00:00"/>
    <n v="2026"/>
    <x v="0"/>
    <n v="3"/>
    <x v="2"/>
    <x v="1"/>
    <x v="1"/>
    <x v="0"/>
    <s v="New"/>
    <x v="0"/>
    <s v="Cycling Pack 12L"/>
    <n v="2"/>
    <n v="103.08"/>
    <n v="0.05"/>
    <n v="49.27"/>
    <n v="195.85199999999998"/>
    <n v="98.54"/>
    <n v="97.311999999999969"/>
    <n v="0.49686497967853266"/>
  </r>
  <r>
    <n v="264"/>
    <d v="2026-03-13T00:00:00"/>
    <n v="2026"/>
    <x v="0"/>
    <n v="3"/>
    <x v="2"/>
    <x v="0"/>
    <x v="0"/>
    <x v="0"/>
    <s v="Business"/>
    <x v="2"/>
    <s v="Packing Cube Set"/>
    <n v="4"/>
    <n v="47.33"/>
    <n v="0"/>
    <n v="18.739999999999998"/>
    <n v="189.32"/>
    <n v="74.959999999999994"/>
    <n v="114.36"/>
    <n v="0.60405662370589475"/>
  </r>
  <r>
    <n v="2498"/>
    <d v="2026-03-13T00:00:00"/>
    <n v="2026"/>
    <x v="0"/>
    <n v="3"/>
    <x v="2"/>
    <x v="2"/>
    <x v="3"/>
    <x v="2"/>
    <s v="New"/>
    <x v="0"/>
    <s v="Trail Bike Light"/>
    <n v="1"/>
    <n v="50.04"/>
    <n v="0"/>
    <n v="22.64"/>
    <n v="50.04"/>
    <n v="22.64"/>
    <n v="27.4"/>
    <n v="0.54756195043964828"/>
  </r>
  <r>
    <n v="3929"/>
    <d v="2026-03-13T00:00:00"/>
    <n v="2026"/>
    <x v="0"/>
    <n v="3"/>
    <x v="2"/>
    <x v="3"/>
    <x v="13"/>
    <x v="0"/>
    <s v="New"/>
    <x v="4"/>
    <s v="Weighted Vest"/>
    <n v="1"/>
    <n v="125.69"/>
    <n v="0"/>
    <n v="67.150000000000006"/>
    <n v="125.69"/>
    <n v="67.150000000000006"/>
    <n v="58.539999999999992"/>
    <n v="0.465749065160315"/>
  </r>
  <r>
    <n v="4195"/>
    <d v="2026-03-13T00:00:00"/>
    <n v="2026"/>
    <x v="0"/>
    <n v="3"/>
    <x v="2"/>
    <x v="3"/>
    <x v="13"/>
    <x v="3"/>
    <s v="New"/>
    <x v="1"/>
    <s v="Trail Boots"/>
    <n v="2"/>
    <n v="142.72999999999999"/>
    <n v="0.1"/>
    <n v="77.28"/>
    <n v="256.91399999999999"/>
    <n v="154.56"/>
    <n v="102.35399999999998"/>
    <n v="0.39839790747098247"/>
  </r>
  <r>
    <n v="4684"/>
    <d v="2026-03-13T00:00:00"/>
    <n v="2026"/>
    <x v="0"/>
    <n v="3"/>
    <x v="2"/>
    <x v="1"/>
    <x v="12"/>
    <x v="0"/>
    <s v="Returning"/>
    <x v="4"/>
    <s v="Weighted Vest"/>
    <n v="4"/>
    <n v="124.36"/>
    <n v="0"/>
    <n v="68.790000000000006"/>
    <n v="497.44"/>
    <n v="275.16000000000003"/>
    <n v="222.27999999999997"/>
    <n v="0.44684786104856861"/>
  </r>
  <r>
    <n v="313"/>
    <d v="2026-03-14T00:00:00"/>
    <n v="2026"/>
    <x v="0"/>
    <n v="3"/>
    <x v="2"/>
    <x v="3"/>
    <x v="8"/>
    <x v="0"/>
    <s v="New"/>
    <x v="0"/>
    <s v="Compact Repair Kit"/>
    <n v="4"/>
    <n v="40.42"/>
    <n v="0.1"/>
    <n v="16.25"/>
    <n v="145.512"/>
    <n v="65"/>
    <n v="80.512"/>
    <n v="0.5533014459288581"/>
  </r>
  <r>
    <n v="1056"/>
    <d v="2026-03-14T00:00:00"/>
    <n v="2026"/>
    <x v="0"/>
    <n v="3"/>
    <x v="2"/>
    <x v="0"/>
    <x v="15"/>
    <x v="0"/>
    <s v="Returning"/>
    <x v="3"/>
    <s v="Trail Tent 2P"/>
    <n v="1"/>
    <n v="192.86"/>
    <n v="0"/>
    <n v="101.13"/>
    <n v="192.86"/>
    <n v="101.13"/>
    <n v="91.730000000000018"/>
    <n v="0.475629990666805"/>
  </r>
  <r>
    <n v="2189"/>
    <d v="2026-03-14T00:00:00"/>
    <n v="2026"/>
    <x v="0"/>
    <n v="3"/>
    <x v="2"/>
    <x v="3"/>
    <x v="4"/>
    <x v="3"/>
    <s v="New"/>
    <x v="1"/>
    <s v="Trekking Poles"/>
    <n v="2"/>
    <n v="72.34"/>
    <n v="0"/>
    <n v="33.29"/>
    <n v="144.68"/>
    <n v="66.58"/>
    <n v="78.100000000000009"/>
    <n v="0.53981199889411113"/>
  </r>
  <r>
    <n v="2617"/>
    <d v="2026-03-14T00:00:00"/>
    <n v="2026"/>
    <x v="0"/>
    <n v="3"/>
    <x v="2"/>
    <x v="3"/>
    <x v="13"/>
    <x v="0"/>
    <s v="New"/>
    <x v="2"/>
    <s v="Insulated Bottle"/>
    <n v="2"/>
    <n v="35.409999999999997"/>
    <n v="0"/>
    <n v="13.89"/>
    <n v="70.819999999999993"/>
    <n v="27.78"/>
    <n v="43.039999999999992"/>
    <n v="0.60773792713922614"/>
  </r>
  <r>
    <n v="2901"/>
    <d v="2026-03-14T00:00:00"/>
    <n v="2026"/>
    <x v="0"/>
    <n v="3"/>
    <x v="2"/>
    <x v="3"/>
    <x v="8"/>
    <x v="1"/>
    <s v="Business"/>
    <x v="0"/>
    <s v="Cycling Pack 12L"/>
    <n v="12"/>
    <n v="102.25"/>
    <n v="0.1"/>
    <n v="51.07"/>
    <n v="1104.3"/>
    <n v="612.84"/>
    <n v="491.45999999999992"/>
    <n v="0.44504210812279266"/>
  </r>
  <r>
    <n v="2952"/>
    <d v="2026-03-14T00:00:00"/>
    <n v="2026"/>
    <x v="0"/>
    <n v="3"/>
    <x v="2"/>
    <x v="1"/>
    <x v="1"/>
    <x v="0"/>
    <s v="New"/>
    <x v="0"/>
    <s v="Trail Bike Light"/>
    <n v="1"/>
    <n v="51.86"/>
    <n v="0.1"/>
    <n v="22.34"/>
    <n v="46.673999999999999"/>
    <n v="22.34"/>
    <n v="24.334"/>
    <n v="0.52136092899687192"/>
  </r>
  <r>
    <n v="3421"/>
    <d v="2026-03-14T00:00:00"/>
    <n v="2026"/>
    <x v="0"/>
    <n v="3"/>
    <x v="2"/>
    <x v="3"/>
    <x v="8"/>
    <x v="0"/>
    <s v="Returning"/>
    <x v="2"/>
    <s v="Insulated Bottle"/>
    <n v="1"/>
    <n v="36.520000000000003"/>
    <n v="0.05"/>
    <n v="13.23"/>
    <n v="34.694000000000003"/>
    <n v="13.23"/>
    <n v="21.464000000000002"/>
    <n v="0.61866605176687617"/>
  </r>
  <r>
    <n v="3536"/>
    <d v="2026-03-14T00:00:00"/>
    <n v="2026"/>
    <x v="0"/>
    <n v="3"/>
    <x v="2"/>
    <x v="2"/>
    <x v="10"/>
    <x v="0"/>
    <s v="New"/>
    <x v="1"/>
    <s v="Summit Backpack 45L"/>
    <n v="2"/>
    <n v="153.66"/>
    <n v="0.1"/>
    <n v="78.430000000000007"/>
    <n v="276.58800000000002"/>
    <n v="156.86000000000001"/>
    <n v="119.72800000000001"/>
    <n v="0.43287488972768162"/>
  </r>
  <r>
    <n v="3878"/>
    <d v="2026-03-14T00:00:00"/>
    <n v="2026"/>
    <x v="0"/>
    <n v="3"/>
    <x v="2"/>
    <x v="1"/>
    <x v="14"/>
    <x v="3"/>
    <s v="Returning"/>
    <x v="4"/>
    <s v="Resistance Band Set"/>
    <n v="1"/>
    <n v="41.05"/>
    <n v="0.1"/>
    <n v="14.94"/>
    <n v="36.945"/>
    <n v="14.94"/>
    <n v="22.005000000000003"/>
    <n v="0.59561510353227776"/>
  </r>
  <r>
    <n v="2027"/>
    <d v="2026-03-15T00:00:00"/>
    <n v="2026"/>
    <x v="0"/>
    <n v="3"/>
    <x v="2"/>
    <x v="2"/>
    <x v="2"/>
    <x v="0"/>
    <s v="Returning"/>
    <x v="2"/>
    <s v="Carry-On Duffel"/>
    <n v="4"/>
    <n v="136.21"/>
    <n v="0.05"/>
    <n v="68.55"/>
    <n v="517.59799999999996"/>
    <n v="274.2"/>
    <n v="243.39799999999997"/>
    <n v="0.4702452482428448"/>
  </r>
  <r>
    <n v="3280"/>
    <d v="2026-03-15T00:00:00"/>
    <n v="2026"/>
    <x v="0"/>
    <n v="3"/>
    <x v="2"/>
    <x v="3"/>
    <x v="4"/>
    <x v="0"/>
    <s v="Returning"/>
    <x v="2"/>
    <s v="Packing Cube Set"/>
    <n v="3"/>
    <n v="46.68"/>
    <n v="0"/>
    <n v="18.760000000000002"/>
    <n v="140.04"/>
    <n v="56.28"/>
    <n v="83.759999999999991"/>
    <n v="0.59811482433590402"/>
  </r>
  <r>
    <n v="5149"/>
    <d v="2026-03-15T00:00:00"/>
    <n v="2026"/>
    <x v="0"/>
    <n v="3"/>
    <x v="2"/>
    <x v="1"/>
    <x v="12"/>
    <x v="2"/>
    <s v="New"/>
    <x v="2"/>
    <s v="Insulated Bottle"/>
    <n v="1"/>
    <n v="35.340000000000003"/>
    <n v="0.05"/>
    <n v="13.37"/>
    <n v="33.573"/>
    <n v="13.37"/>
    <n v="20.203000000000003"/>
    <n v="0.60176332171685587"/>
  </r>
  <r>
    <n v="412"/>
    <d v="2026-03-16T00:00:00"/>
    <n v="2026"/>
    <x v="0"/>
    <n v="3"/>
    <x v="2"/>
    <x v="3"/>
    <x v="7"/>
    <x v="2"/>
    <s v="Returning"/>
    <x v="4"/>
    <s v="Resistance Band Set"/>
    <n v="2"/>
    <n v="40.19"/>
    <n v="0"/>
    <n v="14.92"/>
    <n v="80.38"/>
    <n v="29.84"/>
    <n v="50.539999999999992"/>
    <n v="0.62876337397362525"/>
  </r>
  <r>
    <n v="1161"/>
    <d v="2026-03-16T00:00:00"/>
    <n v="2026"/>
    <x v="0"/>
    <n v="3"/>
    <x v="2"/>
    <x v="1"/>
    <x v="12"/>
    <x v="0"/>
    <s v="New"/>
    <x v="0"/>
    <s v="Cycling Pack 12L"/>
    <n v="2"/>
    <n v="101.73"/>
    <n v="0.05"/>
    <n v="51.56"/>
    <n v="193.28700000000001"/>
    <n v="103.12"/>
    <n v="90.167000000000002"/>
    <n v="0.46649283190281809"/>
  </r>
  <r>
    <n v="1320"/>
    <d v="2026-03-16T00:00:00"/>
    <n v="2026"/>
    <x v="0"/>
    <n v="3"/>
    <x v="2"/>
    <x v="2"/>
    <x v="3"/>
    <x v="2"/>
    <s v="Business"/>
    <x v="3"/>
    <s v="Trail Tent 2P"/>
    <n v="1"/>
    <n v="200.05"/>
    <n v="0"/>
    <n v="102.69"/>
    <n v="200.05"/>
    <n v="102.69"/>
    <n v="97.360000000000014"/>
    <n v="0.48667833041739567"/>
  </r>
  <r>
    <n v="2528"/>
    <d v="2026-03-16T00:00:00"/>
    <n v="2026"/>
    <x v="0"/>
    <n v="3"/>
    <x v="2"/>
    <x v="3"/>
    <x v="7"/>
    <x v="0"/>
    <s v="New"/>
    <x v="1"/>
    <s v="Hiking Daypack 20L"/>
    <n v="1"/>
    <n v="90.06"/>
    <n v="0"/>
    <n v="44.49"/>
    <n v="90.06"/>
    <n v="44.49"/>
    <n v="45.57"/>
    <n v="0.50599600266489009"/>
  </r>
  <r>
    <n v="2956"/>
    <d v="2026-03-16T00:00:00"/>
    <n v="2026"/>
    <x v="0"/>
    <n v="3"/>
    <x v="2"/>
    <x v="1"/>
    <x v="11"/>
    <x v="0"/>
    <s v="New"/>
    <x v="2"/>
    <s v="Insulated Bottle"/>
    <n v="1"/>
    <n v="37.119999999999997"/>
    <n v="0.1"/>
    <n v="13.39"/>
    <n v="33.408000000000001"/>
    <n v="13.39"/>
    <n v="20.018000000000001"/>
    <n v="0.59919779693486586"/>
  </r>
  <r>
    <n v="2973"/>
    <d v="2026-03-16T00:00:00"/>
    <n v="2026"/>
    <x v="0"/>
    <n v="3"/>
    <x v="2"/>
    <x v="0"/>
    <x v="0"/>
    <x v="2"/>
    <s v="Returning"/>
    <x v="1"/>
    <s v="Summit Backpack 45L"/>
    <n v="2"/>
    <n v="156.09"/>
    <n v="0.1"/>
    <n v="79.72"/>
    <n v="280.96199999999999"/>
    <n v="159.44"/>
    <n v="121.52199999999999"/>
    <n v="0.43252112385304775"/>
  </r>
  <r>
    <n v="3358"/>
    <d v="2026-03-16T00:00:00"/>
    <n v="2026"/>
    <x v="0"/>
    <n v="3"/>
    <x v="2"/>
    <x v="0"/>
    <x v="0"/>
    <x v="1"/>
    <s v="Business"/>
    <x v="4"/>
    <s v="Recovery Roller"/>
    <n v="12"/>
    <n v="36.44"/>
    <n v="0.05"/>
    <n v="13.65"/>
    <n v="415.41599999999994"/>
    <n v="163.80000000000001"/>
    <n v="251.61599999999993"/>
    <n v="0.60569645848980291"/>
  </r>
  <r>
    <n v="164"/>
    <d v="2026-03-17T00:00:00"/>
    <n v="2026"/>
    <x v="0"/>
    <n v="3"/>
    <x v="2"/>
    <x v="0"/>
    <x v="15"/>
    <x v="3"/>
    <s v="Business"/>
    <x v="3"/>
    <s v="Compact Sleeping Bag"/>
    <n v="5"/>
    <n v="123.95"/>
    <n v="0.05"/>
    <n v="59.23"/>
    <n v="588.76249999999993"/>
    <n v="296.14999999999998"/>
    <n v="292.61249999999995"/>
    <n v="0.49699581749856692"/>
  </r>
  <r>
    <n v="995"/>
    <d v="2026-03-17T00:00:00"/>
    <n v="2026"/>
    <x v="0"/>
    <n v="3"/>
    <x v="2"/>
    <x v="2"/>
    <x v="16"/>
    <x v="3"/>
    <s v="Business"/>
    <x v="3"/>
    <s v="Trail Tent 2P"/>
    <n v="1"/>
    <n v="192.84"/>
    <n v="0.15"/>
    <n v="101.42"/>
    <n v="163.91399999999999"/>
    <n v="101.42"/>
    <n v="62.493999999999986"/>
    <n v="0.38126090510877647"/>
  </r>
  <r>
    <n v="4912"/>
    <d v="2026-03-17T00:00:00"/>
    <n v="2026"/>
    <x v="0"/>
    <n v="3"/>
    <x v="2"/>
    <x v="1"/>
    <x v="11"/>
    <x v="0"/>
    <s v="New"/>
    <x v="1"/>
    <s v="Summit Backpack 45L"/>
    <n v="1"/>
    <n v="152.57"/>
    <n v="0.1"/>
    <n v="80.319999999999993"/>
    <n v="137.31299999999999"/>
    <n v="80.319999999999993"/>
    <n v="56.992999999999995"/>
    <n v="0.41505902572953762"/>
  </r>
  <r>
    <n v="29"/>
    <d v="2026-03-18T00:00:00"/>
    <n v="2026"/>
    <x v="0"/>
    <n v="3"/>
    <x v="2"/>
    <x v="3"/>
    <x v="4"/>
    <x v="0"/>
    <s v="Business"/>
    <x v="2"/>
    <s v="Carry-On Duffel"/>
    <n v="2"/>
    <n v="130.4"/>
    <n v="0"/>
    <n v="67.599999999999994"/>
    <n v="260.8"/>
    <n v="135.19999999999999"/>
    <n v="125.60000000000002"/>
    <n v="0.48159509202453993"/>
  </r>
  <r>
    <n v="891"/>
    <d v="2026-03-18T00:00:00"/>
    <n v="2026"/>
    <x v="0"/>
    <n v="3"/>
    <x v="2"/>
    <x v="2"/>
    <x v="3"/>
    <x v="0"/>
    <s v="New"/>
    <x v="1"/>
    <s v="Hiking Daypack 20L"/>
    <n v="2"/>
    <n v="94.25"/>
    <n v="0.1"/>
    <n v="44.99"/>
    <n v="169.65"/>
    <n v="89.98"/>
    <n v="79.67"/>
    <n v="0.46961391099322131"/>
  </r>
  <r>
    <n v="1143"/>
    <d v="2026-03-18T00:00:00"/>
    <n v="2026"/>
    <x v="0"/>
    <n v="3"/>
    <x v="2"/>
    <x v="1"/>
    <x v="12"/>
    <x v="0"/>
    <s v="Business"/>
    <x v="3"/>
    <s v="Compact Sleeping Bag"/>
    <n v="5"/>
    <n v="125.91"/>
    <n v="0"/>
    <n v="59.36"/>
    <n v="629.54999999999995"/>
    <n v="296.8"/>
    <n v="332.74999999999994"/>
    <n v="0.52855214041775866"/>
  </r>
  <r>
    <n v="2478"/>
    <d v="2026-03-18T00:00:00"/>
    <n v="2026"/>
    <x v="0"/>
    <n v="3"/>
    <x v="2"/>
    <x v="3"/>
    <x v="7"/>
    <x v="2"/>
    <s v="Returning"/>
    <x v="4"/>
    <s v="Resistance Band Set"/>
    <n v="2"/>
    <n v="39.619999999999997"/>
    <n v="0"/>
    <n v="14.78"/>
    <n v="79.239999999999995"/>
    <n v="29.56"/>
    <n v="49.679999999999993"/>
    <n v="0.62695608278647141"/>
  </r>
  <r>
    <n v="3961"/>
    <d v="2026-03-18T00:00:00"/>
    <n v="2026"/>
    <x v="0"/>
    <n v="3"/>
    <x v="2"/>
    <x v="0"/>
    <x v="9"/>
    <x v="0"/>
    <s v="Business"/>
    <x v="4"/>
    <s v="Recovery Roller"/>
    <n v="3"/>
    <n v="36.32"/>
    <n v="0"/>
    <n v="14.18"/>
    <n v="108.96000000000001"/>
    <n v="42.54"/>
    <n v="66.420000000000016"/>
    <n v="0.60958149779735693"/>
  </r>
  <r>
    <n v="4724"/>
    <d v="2026-03-18T00:00:00"/>
    <n v="2026"/>
    <x v="0"/>
    <n v="3"/>
    <x v="2"/>
    <x v="0"/>
    <x v="15"/>
    <x v="2"/>
    <s v="New"/>
    <x v="4"/>
    <s v="Training Mat"/>
    <n v="1"/>
    <n v="51.16"/>
    <n v="0"/>
    <n v="22.39"/>
    <n v="51.16"/>
    <n v="22.39"/>
    <n v="28.769999999999996"/>
    <n v="0.56235340109460508"/>
  </r>
  <r>
    <n v="2171"/>
    <d v="2026-03-19T00:00:00"/>
    <n v="2026"/>
    <x v="0"/>
    <n v="3"/>
    <x v="2"/>
    <x v="3"/>
    <x v="13"/>
    <x v="1"/>
    <s v="Business"/>
    <x v="4"/>
    <s v="Recovery Roller"/>
    <n v="5"/>
    <n v="35.65"/>
    <n v="0.1"/>
    <n v="13.64"/>
    <n v="160.42500000000001"/>
    <n v="68.2"/>
    <n v="92.225000000000009"/>
    <n v="0.5748792270531401"/>
  </r>
  <r>
    <n v="2311"/>
    <d v="2026-03-19T00:00:00"/>
    <n v="2026"/>
    <x v="0"/>
    <n v="3"/>
    <x v="2"/>
    <x v="3"/>
    <x v="8"/>
    <x v="0"/>
    <s v="New"/>
    <x v="1"/>
    <s v="Trail Boots"/>
    <n v="1"/>
    <n v="145.19"/>
    <n v="0"/>
    <n v="80.67"/>
    <n v="145.19"/>
    <n v="80.67"/>
    <n v="64.52"/>
    <n v="0.44438322198498514"/>
  </r>
  <r>
    <n v="3563"/>
    <d v="2026-03-19T00:00:00"/>
    <n v="2026"/>
    <x v="0"/>
    <n v="3"/>
    <x v="2"/>
    <x v="3"/>
    <x v="8"/>
    <x v="0"/>
    <s v="Returning"/>
    <x v="0"/>
    <s v="Compact Repair Kit"/>
    <n v="2"/>
    <n v="40.090000000000003"/>
    <n v="0"/>
    <n v="17.2"/>
    <n v="80.180000000000007"/>
    <n v="34.4"/>
    <n v="45.780000000000008"/>
    <n v="0.57096532801197308"/>
  </r>
  <r>
    <n v="3587"/>
    <d v="2026-03-19T00:00:00"/>
    <n v="2026"/>
    <x v="0"/>
    <n v="3"/>
    <x v="2"/>
    <x v="3"/>
    <x v="7"/>
    <x v="0"/>
    <s v="Returning"/>
    <x v="4"/>
    <s v="Resistance Band Set"/>
    <n v="1"/>
    <n v="39.47"/>
    <n v="0"/>
    <n v="15.02"/>
    <n v="39.47"/>
    <n v="15.02"/>
    <n v="24.45"/>
    <n v="0.61945781606283257"/>
  </r>
  <r>
    <n v="3706"/>
    <d v="2026-03-19T00:00:00"/>
    <n v="2026"/>
    <x v="0"/>
    <n v="3"/>
    <x v="2"/>
    <x v="0"/>
    <x v="0"/>
    <x v="0"/>
    <s v="Returning"/>
    <x v="0"/>
    <s v="Cycling Pack 12L"/>
    <n v="2"/>
    <n v="103.42"/>
    <n v="0"/>
    <n v="49.51"/>
    <n v="206.84"/>
    <n v="99.02"/>
    <n v="107.82000000000001"/>
    <n v="0.52127248114484626"/>
  </r>
  <r>
    <n v="4121"/>
    <d v="2026-03-19T00:00:00"/>
    <n v="2026"/>
    <x v="0"/>
    <n v="3"/>
    <x v="2"/>
    <x v="0"/>
    <x v="0"/>
    <x v="0"/>
    <s v="Returning"/>
    <x v="2"/>
    <s v="Travel Backpack 35L"/>
    <n v="4"/>
    <n v="161.93"/>
    <n v="0.15"/>
    <n v="88"/>
    <n v="550.56200000000001"/>
    <n v="352"/>
    <n v="198.56200000000001"/>
    <n v="0.36065329608654428"/>
  </r>
  <r>
    <n v="1047"/>
    <d v="2026-03-20T00:00:00"/>
    <n v="2026"/>
    <x v="0"/>
    <n v="3"/>
    <x v="2"/>
    <x v="0"/>
    <x v="0"/>
    <x v="0"/>
    <s v="Returning"/>
    <x v="2"/>
    <s v="Packing Cube Set"/>
    <n v="2"/>
    <n v="46.21"/>
    <n v="0.05"/>
    <n v="18.37"/>
    <n v="87.798999999999992"/>
    <n v="36.74"/>
    <n v="51.05899999999999"/>
    <n v="0.58154420893176451"/>
  </r>
  <r>
    <n v="1142"/>
    <d v="2026-03-20T00:00:00"/>
    <n v="2026"/>
    <x v="0"/>
    <n v="3"/>
    <x v="2"/>
    <x v="1"/>
    <x v="11"/>
    <x v="0"/>
    <s v="New"/>
    <x v="3"/>
    <s v="Compact Sleeping Bag"/>
    <n v="3"/>
    <n v="125.85"/>
    <n v="0"/>
    <n v="59.19"/>
    <n v="377.54999999999995"/>
    <n v="177.57"/>
    <n v="199.97999999999996"/>
    <n v="0.52967818831942781"/>
  </r>
  <r>
    <n v="2232"/>
    <d v="2026-03-20T00:00:00"/>
    <n v="2026"/>
    <x v="0"/>
    <n v="3"/>
    <x v="2"/>
    <x v="3"/>
    <x v="13"/>
    <x v="2"/>
    <s v="New"/>
    <x v="2"/>
    <s v="Insulated Bottle"/>
    <n v="2"/>
    <n v="36.340000000000003"/>
    <n v="0"/>
    <n v="13.8"/>
    <n v="72.680000000000007"/>
    <n v="27.6"/>
    <n v="45.080000000000005"/>
    <n v="0.620253164556962"/>
  </r>
  <r>
    <n v="2339"/>
    <d v="2026-03-20T00:00:00"/>
    <n v="2026"/>
    <x v="0"/>
    <n v="3"/>
    <x v="2"/>
    <x v="1"/>
    <x v="12"/>
    <x v="3"/>
    <s v="New"/>
    <x v="0"/>
    <s v="Trail Bike Light"/>
    <n v="2"/>
    <n v="51.29"/>
    <n v="0"/>
    <n v="23.15"/>
    <n v="102.58"/>
    <n v="46.3"/>
    <n v="56.28"/>
    <n v="0.54864496003119523"/>
  </r>
  <r>
    <n v="3611"/>
    <d v="2026-03-20T00:00:00"/>
    <n v="2026"/>
    <x v="0"/>
    <n v="3"/>
    <x v="2"/>
    <x v="1"/>
    <x v="1"/>
    <x v="1"/>
    <s v="Business"/>
    <x v="0"/>
    <s v="Compact Repair Kit"/>
    <n v="6"/>
    <n v="40.89"/>
    <n v="0.1"/>
    <n v="16.84"/>
    <n v="220.80600000000001"/>
    <n v="101.03999999999999"/>
    <n v="119.76600000000002"/>
    <n v="0.54240373902883077"/>
  </r>
  <r>
    <n v="3953"/>
    <d v="2026-03-20T00:00:00"/>
    <n v="2026"/>
    <x v="0"/>
    <n v="3"/>
    <x v="2"/>
    <x v="1"/>
    <x v="14"/>
    <x v="0"/>
    <s v="New"/>
    <x v="4"/>
    <s v="Weighted Vest"/>
    <n v="1"/>
    <n v="120.63"/>
    <n v="0"/>
    <n v="70.28"/>
    <n v="120.63"/>
    <n v="70.28"/>
    <n v="50.349999999999994"/>
    <n v="0.41739202520102792"/>
  </r>
  <r>
    <n v="4253"/>
    <d v="2026-03-20T00:00:00"/>
    <n v="2026"/>
    <x v="0"/>
    <n v="3"/>
    <x v="2"/>
    <x v="3"/>
    <x v="13"/>
    <x v="1"/>
    <s v="New"/>
    <x v="0"/>
    <s v="Commuter Helmet"/>
    <n v="5"/>
    <n v="82.64"/>
    <n v="0.1"/>
    <n v="43.52"/>
    <n v="371.88"/>
    <n v="217.60000000000002"/>
    <n v="154.27999999999997"/>
    <n v="0.41486501021834993"/>
  </r>
  <r>
    <n v="4952"/>
    <d v="2026-03-20T00:00:00"/>
    <n v="2026"/>
    <x v="0"/>
    <n v="3"/>
    <x v="2"/>
    <x v="1"/>
    <x v="6"/>
    <x v="0"/>
    <s v="Business"/>
    <x v="1"/>
    <s v="Trekking Poles"/>
    <n v="2"/>
    <n v="72.459999999999994"/>
    <n v="0"/>
    <n v="33.31"/>
    <n v="144.91999999999999"/>
    <n v="66.62"/>
    <n v="78.299999999999983"/>
    <n v="0.54029809550096597"/>
  </r>
  <r>
    <n v="5016"/>
    <d v="2026-03-20T00:00:00"/>
    <n v="2026"/>
    <x v="0"/>
    <n v="3"/>
    <x v="2"/>
    <x v="1"/>
    <x v="12"/>
    <x v="3"/>
    <s v="New"/>
    <x v="4"/>
    <s v="Resistance Band Set"/>
    <n v="2"/>
    <n v="40.659999999999997"/>
    <n v="0.1"/>
    <n v="14.63"/>
    <n v="73.188000000000002"/>
    <n v="29.26"/>
    <n v="43.927999999999997"/>
    <n v="0.60020768431983385"/>
  </r>
  <r>
    <n v="839"/>
    <d v="2026-03-21T00:00:00"/>
    <n v="2026"/>
    <x v="0"/>
    <n v="3"/>
    <x v="2"/>
    <x v="1"/>
    <x v="12"/>
    <x v="3"/>
    <s v="New"/>
    <x v="0"/>
    <s v="Compact Repair Kit"/>
    <n v="1"/>
    <n v="40.5"/>
    <n v="0.05"/>
    <n v="17.16"/>
    <n v="38.475000000000001"/>
    <n v="17.16"/>
    <n v="21.315000000000001"/>
    <n v="0.55399610136452238"/>
  </r>
  <r>
    <n v="1382"/>
    <d v="2026-03-21T00:00:00"/>
    <n v="2026"/>
    <x v="0"/>
    <n v="3"/>
    <x v="2"/>
    <x v="2"/>
    <x v="2"/>
    <x v="0"/>
    <s v="Business"/>
    <x v="1"/>
    <s v="Trekking Poles"/>
    <n v="1"/>
    <n v="72.16"/>
    <n v="0"/>
    <n v="33.11"/>
    <n v="72.16"/>
    <n v="33.11"/>
    <n v="39.049999999999997"/>
    <n v="0.54115853658536583"/>
  </r>
  <r>
    <n v="1452"/>
    <d v="2026-03-21T00:00:00"/>
    <n v="2026"/>
    <x v="0"/>
    <n v="3"/>
    <x v="2"/>
    <x v="2"/>
    <x v="5"/>
    <x v="3"/>
    <s v="Business"/>
    <x v="2"/>
    <s v="Travel Backpack 35L"/>
    <n v="1"/>
    <n v="161.93"/>
    <n v="0.15"/>
    <n v="87.5"/>
    <n v="137.6405"/>
    <n v="87.5"/>
    <n v="50.140500000000003"/>
    <n v="0.36428594781332529"/>
  </r>
  <r>
    <n v="1845"/>
    <d v="2026-03-21T00:00:00"/>
    <n v="2026"/>
    <x v="0"/>
    <n v="3"/>
    <x v="2"/>
    <x v="0"/>
    <x v="9"/>
    <x v="0"/>
    <s v="Returning"/>
    <x v="3"/>
    <s v="Alpine Tent 4P"/>
    <n v="3"/>
    <n v="348.54"/>
    <n v="0.1"/>
    <n v="200.3"/>
    <n v="941.05800000000011"/>
    <n v="600.90000000000009"/>
    <n v="340.15800000000002"/>
    <n v="0.36146337420222768"/>
  </r>
  <r>
    <n v="3560"/>
    <d v="2026-03-21T00:00:00"/>
    <n v="2026"/>
    <x v="0"/>
    <n v="3"/>
    <x v="2"/>
    <x v="2"/>
    <x v="16"/>
    <x v="0"/>
    <s v="Returning"/>
    <x v="4"/>
    <s v="Training Mat"/>
    <n v="3"/>
    <n v="50.46"/>
    <n v="0.1"/>
    <n v="21.9"/>
    <n v="136.24199999999999"/>
    <n v="65.699999999999989"/>
    <n v="70.542000000000002"/>
    <n v="0.51776985070683057"/>
  </r>
  <r>
    <n v="4059"/>
    <d v="2026-03-21T00:00:00"/>
    <n v="2026"/>
    <x v="0"/>
    <n v="3"/>
    <x v="2"/>
    <x v="3"/>
    <x v="13"/>
    <x v="3"/>
    <s v="New"/>
    <x v="3"/>
    <s v="Portable Camp Stove"/>
    <n v="1"/>
    <n v="83.62"/>
    <n v="0"/>
    <n v="39.15"/>
    <n v="83.62"/>
    <n v="39.15"/>
    <n v="44.470000000000006"/>
    <n v="0.53181057163358048"/>
  </r>
  <r>
    <n v="4731"/>
    <d v="2026-03-21T00:00:00"/>
    <n v="2026"/>
    <x v="0"/>
    <n v="3"/>
    <x v="2"/>
    <x v="1"/>
    <x v="12"/>
    <x v="1"/>
    <s v="Business"/>
    <x v="0"/>
    <s v="Trail Bike Light"/>
    <n v="6"/>
    <n v="51.07"/>
    <n v="0.1"/>
    <n v="22.68"/>
    <n v="275.77800000000002"/>
    <n v="136.07999999999998"/>
    <n v="139.69800000000004"/>
    <n v="0.50655962404542798"/>
  </r>
  <r>
    <n v="693"/>
    <d v="2026-03-22T00:00:00"/>
    <n v="2026"/>
    <x v="0"/>
    <n v="3"/>
    <x v="2"/>
    <x v="1"/>
    <x v="11"/>
    <x v="0"/>
    <s v="New"/>
    <x v="2"/>
    <s v="Packing Cube Set"/>
    <n v="3"/>
    <n v="47.02"/>
    <n v="0.1"/>
    <n v="17.989999999999998"/>
    <n v="126.95400000000001"/>
    <n v="53.97"/>
    <n v="72.984000000000009"/>
    <n v="0.57488539155914742"/>
  </r>
  <r>
    <n v="1672"/>
    <d v="2026-03-22T00:00:00"/>
    <n v="2026"/>
    <x v="0"/>
    <n v="3"/>
    <x v="2"/>
    <x v="2"/>
    <x v="5"/>
    <x v="3"/>
    <s v="Returning"/>
    <x v="2"/>
    <s v="Packing Cube Set"/>
    <n v="1"/>
    <n v="47.1"/>
    <n v="0.05"/>
    <n v="18.48"/>
    <n v="44.744999999999997"/>
    <n v="18.48"/>
    <n v="26.264999999999997"/>
    <n v="0.58699296010727453"/>
  </r>
  <r>
    <n v="2347"/>
    <d v="2026-03-22T00:00:00"/>
    <n v="2026"/>
    <x v="0"/>
    <n v="3"/>
    <x v="2"/>
    <x v="3"/>
    <x v="13"/>
    <x v="0"/>
    <s v="Returning"/>
    <x v="2"/>
    <s v="Carry-On Duffel"/>
    <n v="2"/>
    <n v="131.38999999999999"/>
    <n v="0"/>
    <n v="66.91"/>
    <n v="262.77999999999997"/>
    <n v="133.82"/>
    <n v="128.95999999999998"/>
    <n v="0.49075272090722277"/>
  </r>
  <r>
    <n v="2582"/>
    <d v="2026-03-22T00:00:00"/>
    <n v="2026"/>
    <x v="0"/>
    <n v="3"/>
    <x v="2"/>
    <x v="1"/>
    <x v="1"/>
    <x v="3"/>
    <s v="New"/>
    <x v="4"/>
    <s v="Weighted Vest"/>
    <n v="1"/>
    <n v="120.16"/>
    <n v="0.15"/>
    <n v="68.33"/>
    <n v="102.136"/>
    <n v="68.33"/>
    <n v="33.805999999999997"/>
    <n v="0.33099005247904756"/>
  </r>
  <r>
    <n v="2762"/>
    <d v="2026-03-22T00:00:00"/>
    <n v="2026"/>
    <x v="0"/>
    <n v="3"/>
    <x v="2"/>
    <x v="3"/>
    <x v="8"/>
    <x v="2"/>
    <s v="Returning"/>
    <x v="3"/>
    <s v="Trail Tent 2P"/>
    <n v="1"/>
    <n v="196.48"/>
    <n v="0"/>
    <n v="101.29"/>
    <n v="196.48"/>
    <n v="101.29"/>
    <n v="95.189999999999984"/>
    <n v="0.48447679153094458"/>
  </r>
  <r>
    <n v="4090"/>
    <d v="2026-03-22T00:00:00"/>
    <n v="2026"/>
    <x v="0"/>
    <n v="3"/>
    <x v="2"/>
    <x v="1"/>
    <x v="11"/>
    <x v="3"/>
    <s v="Business"/>
    <x v="2"/>
    <s v="Insulated Bottle"/>
    <n v="1"/>
    <n v="36.520000000000003"/>
    <n v="0"/>
    <n v="13.96"/>
    <n v="36.520000000000003"/>
    <n v="13.96"/>
    <n v="22.560000000000002"/>
    <n v="0.61774370208105145"/>
  </r>
  <r>
    <n v="4491"/>
    <d v="2026-03-22T00:00:00"/>
    <n v="2026"/>
    <x v="0"/>
    <n v="3"/>
    <x v="2"/>
    <x v="1"/>
    <x v="12"/>
    <x v="2"/>
    <s v="Business"/>
    <x v="4"/>
    <s v="Training Mat"/>
    <n v="4"/>
    <n v="49.71"/>
    <n v="0.1"/>
    <n v="22.46"/>
    <n v="178.95600000000002"/>
    <n v="89.84"/>
    <n v="89.116000000000014"/>
    <n v="0.49797715639598561"/>
  </r>
  <r>
    <n v="4678"/>
    <d v="2026-03-22T00:00:00"/>
    <n v="2026"/>
    <x v="0"/>
    <n v="3"/>
    <x v="2"/>
    <x v="0"/>
    <x v="0"/>
    <x v="0"/>
    <s v="Returning"/>
    <x v="3"/>
    <s v="Portable Camp Stove"/>
    <n v="1"/>
    <n v="81.209999999999994"/>
    <n v="0.05"/>
    <n v="40.44"/>
    <n v="77.149499999999989"/>
    <n v="40.44"/>
    <n v="36.709499999999991"/>
    <n v="0.47582291524896464"/>
  </r>
  <r>
    <n v="1189"/>
    <d v="2026-03-23T00:00:00"/>
    <n v="2026"/>
    <x v="0"/>
    <n v="3"/>
    <x v="2"/>
    <x v="3"/>
    <x v="13"/>
    <x v="0"/>
    <s v="New"/>
    <x v="0"/>
    <s v="Cycling Pack 12L"/>
    <n v="2"/>
    <n v="103.22"/>
    <n v="0"/>
    <n v="51.33"/>
    <n v="206.44"/>
    <n v="102.66"/>
    <n v="103.78"/>
    <n v="0.50271265258670805"/>
  </r>
  <r>
    <n v="1590"/>
    <d v="2026-03-23T00:00:00"/>
    <n v="2026"/>
    <x v="0"/>
    <n v="3"/>
    <x v="2"/>
    <x v="0"/>
    <x v="15"/>
    <x v="3"/>
    <s v="New"/>
    <x v="1"/>
    <s v="Summit Backpack 45L"/>
    <n v="1"/>
    <n v="153.47"/>
    <n v="0"/>
    <n v="78.19"/>
    <n v="153.47"/>
    <n v="78.19"/>
    <n v="75.28"/>
    <n v="0.49051931973675639"/>
  </r>
  <r>
    <n v="2309"/>
    <d v="2026-03-23T00:00:00"/>
    <n v="2026"/>
    <x v="0"/>
    <n v="3"/>
    <x v="2"/>
    <x v="3"/>
    <x v="7"/>
    <x v="0"/>
    <s v="Returning"/>
    <x v="3"/>
    <s v="Trail Tent 2P"/>
    <n v="6"/>
    <n v="199.75"/>
    <n v="0"/>
    <n v="105.84"/>
    <n v="1198.5"/>
    <n v="635.04"/>
    <n v="563.46"/>
    <n v="0.47013767209011265"/>
  </r>
  <r>
    <n v="3628"/>
    <d v="2026-03-23T00:00:00"/>
    <n v="2026"/>
    <x v="0"/>
    <n v="3"/>
    <x v="2"/>
    <x v="1"/>
    <x v="12"/>
    <x v="3"/>
    <s v="New"/>
    <x v="2"/>
    <s v="Packing Cube Set"/>
    <n v="1"/>
    <n v="45.84"/>
    <n v="0"/>
    <n v="18.079999999999998"/>
    <n v="45.84"/>
    <n v="18.079999999999998"/>
    <n v="27.760000000000005"/>
    <n v="0.605584642233857"/>
  </r>
  <r>
    <n v="3718"/>
    <d v="2026-03-23T00:00:00"/>
    <n v="2026"/>
    <x v="0"/>
    <n v="3"/>
    <x v="2"/>
    <x v="1"/>
    <x v="12"/>
    <x v="3"/>
    <s v="New"/>
    <x v="3"/>
    <s v="Compact Sleeping Bag"/>
    <n v="2"/>
    <n v="122.07"/>
    <n v="0.05"/>
    <n v="59.16"/>
    <n v="231.93299999999996"/>
    <n v="118.32"/>
    <n v="113.61299999999997"/>
    <n v="0.48985267297021118"/>
  </r>
  <r>
    <n v="4198"/>
    <d v="2026-03-23T00:00:00"/>
    <n v="2026"/>
    <x v="0"/>
    <n v="3"/>
    <x v="2"/>
    <x v="1"/>
    <x v="14"/>
    <x v="3"/>
    <s v="New"/>
    <x v="4"/>
    <s v="Weighted Vest"/>
    <n v="3"/>
    <n v="122.4"/>
    <n v="0.15"/>
    <n v="71.150000000000006"/>
    <n v="312.12"/>
    <n v="213.45000000000002"/>
    <n v="98.669999999999987"/>
    <n v="0.31612841214917337"/>
  </r>
  <r>
    <n v="4784"/>
    <d v="2026-03-23T00:00:00"/>
    <n v="2026"/>
    <x v="0"/>
    <n v="3"/>
    <x v="2"/>
    <x v="0"/>
    <x v="15"/>
    <x v="0"/>
    <s v="New"/>
    <x v="0"/>
    <s v="Cycling Pack 12L"/>
    <n v="1"/>
    <n v="101.43"/>
    <n v="0"/>
    <n v="51.78"/>
    <n v="101.43"/>
    <n v="51.78"/>
    <n v="49.650000000000006"/>
    <n v="0.4895001478852411"/>
  </r>
  <r>
    <n v="86"/>
    <d v="2026-03-24T00:00:00"/>
    <n v="2026"/>
    <x v="0"/>
    <n v="3"/>
    <x v="2"/>
    <x v="1"/>
    <x v="12"/>
    <x v="1"/>
    <s v="Business"/>
    <x v="0"/>
    <s v="Cycling Pack 12L"/>
    <n v="8"/>
    <n v="104.7"/>
    <n v="0.05"/>
    <n v="49.91"/>
    <n v="795.72"/>
    <n v="399.28"/>
    <n v="396.44000000000005"/>
    <n v="0.49821545267179412"/>
  </r>
  <r>
    <n v="1813"/>
    <d v="2026-03-24T00:00:00"/>
    <n v="2026"/>
    <x v="0"/>
    <n v="3"/>
    <x v="2"/>
    <x v="0"/>
    <x v="0"/>
    <x v="2"/>
    <s v="Returning"/>
    <x v="1"/>
    <s v="Trail Boots"/>
    <n v="4"/>
    <n v="146.34"/>
    <n v="0"/>
    <n v="79.37"/>
    <n v="585.36"/>
    <n v="317.48"/>
    <n v="267.88"/>
    <n v="0.45763290966242992"/>
  </r>
  <r>
    <n v="2212"/>
    <d v="2026-03-24T00:00:00"/>
    <n v="2026"/>
    <x v="0"/>
    <n v="3"/>
    <x v="2"/>
    <x v="1"/>
    <x v="6"/>
    <x v="0"/>
    <s v="Returning"/>
    <x v="4"/>
    <s v="Weighted Vest"/>
    <n v="2"/>
    <n v="122.92"/>
    <n v="0.05"/>
    <n v="70.31"/>
    <n v="233.548"/>
    <n v="140.62"/>
    <n v="92.927999999999997"/>
    <n v="0.39789679209413054"/>
  </r>
  <r>
    <n v="4466"/>
    <d v="2026-03-24T00:00:00"/>
    <n v="2026"/>
    <x v="0"/>
    <n v="3"/>
    <x v="2"/>
    <x v="2"/>
    <x v="2"/>
    <x v="0"/>
    <s v="New"/>
    <x v="1"/>
    <s v="Hiking Daypack 20L"/>
    <n v="1"/>
    <n v="91.35"/>
    <n v="0.05"/>
    <n v="45.24"/>
    <n v="86.782499999999985"/>
    <n v="45.24"/>
    <n v="41.542499999999983"/>
    <n v="0.47869674185463645"/>
  </r>
  <r>
    <n v="4483"/>
    <d v="2026-03-24T00:00:00"/>
    <n v="2026"/>
    <x v="0"/>
    <n v="3"/>
    <x v="2"/>
    <x v="1"/>
    <x v="12"/>
    <x v="0"/>
    <s v="New"/>
    <x v="0"/>
    <s v="Trail Bike Light"/>
    <n v="3"/>
    <n v="51.01"/>
    <n v="0.15"/>
    <n v="22.84"/>
    <n v="130.07550000000001"/>
    <n v="68.52"/>
    <n v="61.555500000000009"/>
    <n v="0.47322900930613382"/>
  </r>
  <r>
    <n v="273"/>
    <d v="2026-03-25T00:00:00"/>
    <n v="2026"/>
    <x v="0"/>
    <n v="3"/>
    <x v="2"/>
    <x v="3"/>
    <x v="8"/>
    <x v="0"/>
    <s v="New"/>
    <x v="4"/>
    <s v="Weighted Vest"/>
    <n v="2"/>
    <n v="125.04"/>
    <n v="0.05"/>
    <n v="67.680000000000007"/>
    <n v="237.57599999999999"/>
    <n v="135.36000000000001"/>
    <n v="102.21599999999998"/>
    <n v="0.43024547934134755"/>
  </r>
  <r>
    <n v="578"/>
    <d v="2026-03-25T00:00:00"/>
    <n v="2026"/>
    <x v="0"/>
    <n v="3"/>
    <x v="2"/>
    <x v="2"/>
    <x v="5"/>
    <x v="3"/>
    <s v="Returning"/>
    <x v="0"/>
    <s v="Trail Bike Light"/>
    <n v="2"/>
    <n v="50.22"/>
    <n v="0.05"/>
    <n v="23.16"/>
    <n v="95.417999999999992"/>
    <n v="46.32"/>
    <n v="49.097999999999992"/>
    <n v="0.51455700182355524"/>
  </r>
  <r>
    <n v="1290"/>
    <d v="2026-03-25T00:00:00"/>
    <n v="2026"/>
    <x v="0"/>
    <n v="3"/>
    <x v="2"/>
    <x v="1"/>
    <x v="1"/>
    <x v="0"/>
    <s v="Business"/>
    <x v="4"/>
    <s v="Recovery Roller"/>
    <n v="5"/>
    <n v="36.369999999999997"/>
    <n v="0.05"/>
    <n v="13.81"/>
    <n v="172.75749999999999"/>
    <n v="69.05"/>
    <n v="103.7075"/>
    <n v="0.60030678841729013"/>
  </r>
  <r>
    <n v="1501"/>
    <d v="2026-03-25T00:00:00"/>
    <n v="2026"/>
    <x v="0"/>
    <n v="3"/>
    <x v="2"/>
    <x v="3"/>
    <x v="7"/>
    <x v="1"/>
    <s v="New"/>
    <x v="2"/>
    <s v="Insulated Bottle"/>
    <n v="3"/>
    <n v="36.43"/>
    <n v="0.1"/>
    <n v="13.23"/>
    <n v="98.36099999999999"/>
    <n v="39.69"/>
    <n v="58.670999999999992"/>
    <n v="0.59648641229755694"/>
  </r>
  <r>
    <n v="1540"/>
    <d v="2026-03-25T00:00:00"/>
    <n v="2026"/>
    <x v="0"/>
    <n v="3"/>
    <x v="2"/>
    <x v="1"/>
    <x v="12"/>
    <x v="1"/>
    <s v="Business"/>
    <x v="0"/>
    <s v="Trail Bike Light"/>
    <n v="10"/>
    <n v="49.7"/>
    <n v="0.1"/>
    <n v="21.96"/>
    <n v="447.3"/>
    <n v="219.60000000000002"/>
    <n v="227.7"/>
    <n v="0.50905432595573441"/>
  </r>
  <r>
    <n v="2541"/>
    <d v="2026-03-25T00:00:00"/>
    <n v="2026"/>
    <x v="0"/>
    <n v="3"/>
    <x v="2"/>
    <x v="1"/>
    <x v="12"/>
    <x v="0"/>
    <s v="Returning"/>
    <x v="2"/>
    <s v="Packing Cube Set"/>
    <n v="2"/>
    <n v="46.61"/>
    <n v="0"/>
    <n v="17.97"/>
    <n v="93.22"/>
    <n v="35.94"/>
    <n v="57.28"/>
    <n v="0.61446041621969538"/>
  </r>
  <r>
    <n v="4264"/>
    <d v="2026-03-25T00:00:00"/>
    <n v="2026"/>
    <x v="0"/>
    <n v="3"/>
    <x v="2"/>
    <x v="2"/>
    <x v="5"/>
    <x v="0"/>
    <s v="New"/>
    <x v="2"/>
    <s v="Packing Cube Set"/>
    <n v="1"/>
    <n v="47.61"/>
    <n v="0"/>
    <n v="18.89"/>
    <n v="47.61"/>
    <n v="18.89"/>
    <n v="28.72"/>
    <n v="0.60323461457676952"/>
  </r>
  <r>
    <n v="4311"/>
    <d v="2026-03-25T00:00:00"/>
    <n v="2026"/>
    <x v="0"/>
    <n v="3"/>
    <x v="2"/>
    <x v="2"/>
    <x v="2"/>
    <x v="0"/>
    <s v="New"/>
    <x v="0"/>
    <s v="Compact Repair Kit"/>
    <n v="2"/>
    <n v="40.880000000000003"/>
    <n v="0.05"/>
    <n v="16.39"/>
    <n v="77.671999999999997"/>
    <n v="32.78"/>
    <n v="44.891999999999996"/>
    <n v="0.57796889483983926"/>
  </r>
  <r>
    <n v="4796"/>
    <d v="2026-03-25T00:00:00"/>
    <n v="2026"/>
    <x v="0"/>
    <n v="3"/>
    <x v="2"/>
    <x v="1"/>
    <x v="12"/>
    <x v="0"/>
    <s v="New"/>
    <x v="4"/>
    <s v="Resistance Band Set"/>
    <n v="2"/>
    <n v="39.409999999999997"/>
    <n v="0.15"/>
    <n v="14.91"/>
    <n v="66.996999999999986"/>
    <n v="29.82"/>
    <n v="37.176999999999985"/>
    <n v="0.55490544352732207"/>
  </r>
  <r>
    <n v="89"/>
    <d v="2026-03-26T00:00:00"/>
    <n v="2026"/>
    <x v="0"/>
    <n v="3"/>
    <x v="2"/>
    <x v="2"/>
    <x v="10"/>
    <x v="0"/>
    <s v="Returning"/>
    <x v="0"/>
    <s v="Compact Repair Kit"/>
    <n v="1"/>
    <n v="40.82"/>
    <n v="0.05"/>
    <n v="16.940000000000001"/>
    <n v="38.778999999999996"/>
    <n v="16.940000000000001"/>
    <n v="21.838999999999995"/>
    <n v="0.56316563088269411"/>
  </r>
  <r>
    <n v="487"/>
    <d v="2026-03-26T00:00:00"/>
    <n v="2026"/>
    <x v="0"/>
    <n v="3"/>
    <x v="2"/>
    <x v="3"/>
    <x v="8"/>
    <x v="2"/>
    <s v="Business"/>
    <x v="2"/>
    <s v="Insulated Bottle"/>
    <n v="3"/>
    <n v="36.979999999999997"/>
    <n v="0.1"/>
    <n v="13.65"/>
    <n v="99.846000000000004"/>
    <n v="40.950000000000003"/>
    <n v="58.896000000000001"/>
    <n v="0.58986839733189111"/>
  </r>
  <r>
    <n v="1476"/>
    <d v="2026-03-26T00:00:00"/>
    <n v="2026"/>
    <x v="0"/>
    <n v="3"/>
    <x v="2"/>
    <x v="1"/>
    <x v="12"/>
    <x v="3"/>
    <s v="New"/>
    <x v="2"/>
    <s v="Insulated Bottle"/>
    <n v="1"/>
    <n v="35.700000000000003"/>
    <n v="0.05"/>
    <n v="13.91"/>
    <n v="33.914999999999999"/>
    <n v="13.91"/>
    <n v="20.004999999999999"/>
    <n v="0.58985699542975079"/>
  </r>
  <r>
    <n v="2145"/>
    <d v="2026-03-26T00:00:00"/>
    <n v="2026"/>
    <x v="0"/>
    <n v="3"/>
    <x v="2"/>
    <x v="3"/>
    <x v="8"/>
    <x v="2"/>
    <s v="Returning"/>
    <x v="0"/>
    <s v="Compact Repair Kit"/>
    <n v="1"/>
    <n v="39.53"/>
    <n v="0.05"/>
    <n v="17.170000000000002"/>
    <n v="37.5535"/>
    <n v="17.170000000000002"/>
    <n v="20.383499999999998"/>
    <n v="0.54278562584046752"/>
  </r>
  <r>
    <n v="2999"/>
    <d v="2026-03-26T00:00:00"/>
    <n v="2026"/>
    <x v="0"/>
    <n v="3"/>
    <x v="2"/>
    <x v="2"/>
    <x v="3"/>
    <x v="2"/>
    <s v="Returning"/>
    <x v="2"/>
    <s v="Insulated Bottle"/>
    <n v="2"/>
    <n v="35.75"/>
    <n v="0"/>
    <n v="13.28"/>
    <n v="71.5"/>
    <n v="26.56"/>
    <n v="44.94"/>
    <n v="0.62853146853146846"/>
  </r>
  <r>
    <n v="4464"/>
    <d v="2026-03-26T00:00:00"/>
    <n v="2026"/>
    <x v="0"/>
    <n v="3"/>
    <x v="2"/>
    <x v="2"/>
    <x v="2"/>
    <x v="0"/>
    <s v="Business"/>
    <x v="4"/>
    <s v="Training Mat"/>
    <n v="2"/>
    <n v="50.17"/>
    <n v="0"/>
    <n v="22.37"/>
    <n v="100.34"/>
    <n v="44.74"/>
    <n v="55.6"/>
    <n v="0.55411600558102447"/>
  </r>
  <r>
    <n v="4978"/>
    <d v="2026-03-26T00:00:00"/>
    <n v="2026"/>
    <x v="0"/>
    <n v="3"/>
    <x v="2"/>
    <x v="0"/>
    <x v="9"/>
    <x v="0"/>
    <s v="New"/>
    <x v="4"/>
    <s v="Resistance Band Set"/>
    <n v="5"/>
    <n v="41.32"/>
    <n v="0"/>
    <n v="15.09"/>
    <n v="206.6"/>
    <n v="75.45"/>
    <n v="131.14999999999998"/>
    <n v="0.63480154888673757"/>
  </r>
  <r>
    <n v="130"/>
    <d v="2026-03-27T00:00:00"/>
    <n v="2026"/>
    <x v="0"/>
    <n v="3"/>
    <x v="2"/>
    <x v="3"/>
    <x v="7"/>
    <x v="3"/>
    <s v="New"/>
    <x v="1"/>
    <s v="Summit Backpack 45L"/>
    <n v="3"/>
    <n v="152.4"/>
    <n v="0.05"/>
    <n v="79.97"/>
    <n v="434.34000000000003"/>
    <n v="239.91"/>
    <n v="194.43000000000004"/>
    <n v="0.44764470230694853"/>
  </r>
  <r>
    <n v="848"/>
    <d v="2026-03-27T00:00:00"/>
    <n v="2026"/>
    <x v="0"/>
    <n v="3"/>
    <x v="2"/>
    <x v="0"/>
    <x v="0"/>
    <x v="0"/>
    <s v="New"/>
    <x v="4"/>
    <s v="Recovery Roller"/>
    <n v="1"/>
    <n v="36.299999999999997"/>
    <n v="0"/>
    <n v="14.1"/>
    <n v="36.299999999999997"/>
    <n v="14.1"/>
    <n v="22.199999999999996"/>
    <n v="0.61157024793388426"/>
  </r>
  <r>
    <n v="1359"/>
    <d v="2026-03-27T00:00:00"/>
    <n v="2026"/>
    <x v="0"/>
    <n v="3"/>
    <x v="2"/>
    <x v="2"/>
    <x v="5"/>
    <x v="0"/>
    <s v="Returning"/>
    <x v="2"/>
    <s v="Packing Cube Set"/>
    <n v="3"/>
    <n v="46.24"/>
    <n v="0.1"/>
    <n v="18.2"/>
    <n v="124.848"/>
    <n v="54.599999999999994"/>
    <n v="70.248000000000005"/>
    <n v="0.56266820453671673"/>
  </r>
  <r>
    <n v="2379"/>
    <d v="2026-03-27T00:00:00"/>
    <n v="2026"/>
    <x v="0"/>
    <n v="3"/>
    <x v="2"/>
    <x v="0"/>
    <x v="0"/>
    <x v="2"/>
    <s v="Returning"/>
    <x v="2"/>
    <s v="Travel Backpack 35L"/>
    <n v="2"/>
    <n v="165.58"/>
    <n v="0"/>
    <n v="86.16"/>
    <n v="331.16"/>
    <n v="172.32"/>
    <n v="158.84000000000003"/>
    <n v="0.47964730039859893"/>
  </r>
  <r>
    <n v="2987"/>
    <d v="2026-03-27T00:00:00"/>
    <n v="2026"/>
    <x v="0"/>
    <n v="3"/>
    <x v="2"/>
    <x v="0"/>
    <x v="9"/>
    <x v="0"/>
    <s v="Returning"/>
    <x v="3"/>
    <s v="Compact Sleeping Bag"/>
    <n v="4"/>
    <n v="121.49"/>
    <n v="0"/>
    <n v="62.01"/>
    <n v="485.96"/>
    <n v="248.04"/>
    <n v="237.92"/>
    <n v="0.4895876203802782"/>
  </r>
  <r>
    <n v="3121"/>
    <d v="2026-03-27T00:00:00"/>
    <n v="2026"/>
    <x v="0"/>
    <n v="3"/>
    <x v="2"/>
    <x v="1"/>
    <x v="12"/>
    <x v="2"/>
    <s v="New"/>
    <x v="0"/>
    <s v="Commuter Helmet"/>
    <n v="5"/>
    <n v="81.84"/>
    <n v="0.1"/>
    <n v="42.7"/>
    <n v="368.28000000000003"/>
    <n v="213.5"/>
    <n v="154.78000000000003"/>
    <n v="0.42027804931030743"/>
  </r>
  <r>
    <n v="4445"/>
    <d v="2026-03-27T00:00:00"/>
    <n v="2026"/>
    <x v="0"/>
    <n v="3"/>
    <x v="2"/>
    <x v="1"/>
    <x v="11"/>
    <x v="0"/>
    <s v="New"/>
    <x v="1"/>
    <s v="Summit Backpack 45L"/>
    <n v="1"/>
    <n v="151.47999999999999"/>
    <n v="0"/>
    <n v="79.41"/>
    <n v="151.47999999999999"/>
    <n v="79.41"/>
    <n v="72.069999999999993"/>
    <n v="0.47577237919197252"/>
  </r>
  <r>
    <n v="441"/>
    <d v="2026-03-28T00:00:00"/>
    <n v="2026"/>
    <x v="0"/>
    <n v="3"/>
    <x v="2"/>
    <x v="0"/>
    <x v="15"/>
    <x v="2"/>
    <s v="New"/>
    <x v="4"/>
    <s v="Training Mat"/>
    <n v="1"/>
    <n v="51.02"/>
    <n v="0.05"/>
    <n v="21.94"/>
    <n v="48.469000000000001"/>
    <n v="21.94"/>
    <n v="26.529"/>
    <n v="0.54733953661102974"/>
  </r>
  <r>
    <n v="4608"/>
    <d v="2026-03-28T00:00:00"/>
    <n v="2026"/>
    <x v="0"/>
    <n v="3"/>
    <x v="2"/>
    <x v="2"/>
    <x v="2"/>
    <x v="1"/>
    <s v="Business"/>
    <x v="0"/>
    <s v="Compact Repair Kit"/>
    <n v="8"/>
    <n v="40.86"/>
    <n v="0.1"/>
    <n v="16.34"/>
    <n v="294.19200000000001"/>
    <n v="130.72"/>
    <n v="163.47200000000001"/>
    <n v="0.55566432805786703"/>
  </r>
  <r>
    <n v="4914"/>
    <d v="2026-03-28T00:00:00"/>
    <n v="2026"/>
    <x v="0"/>
    <n v="3"/>
    <x v="2"/>
    <x v="0"/>
    <x v="9"/>
    <x v="0"/>
    <s v="New"/>
    <x v="2"/>
    <s v="Travel Backpack 35L"/>
    <n v="5"/>
    <n v="163.33000000000001"/>
    <n v="0"/>
    <n v="87.05"/>
    <n v="816.65000000000009"/>
    <n v="435.25"/>
    <n v="381.40000000000009"/>
    <n v="0.46702993938651816"/>
  </r>
  <r>
    <n v="860"/>
    <d v="2026-03-29T00:00:00"/>
    <n v="2026"/>
    <x v="0"/>
    <n v="3"/>
    <x v="2"/>
    <x v="1"/>
    <x v="14"/>
    <x v="3"/>
    <s v="New"/>
    <x v="1"/>
    <s v="Hiking Daypack 20L"/>
    <n v="1"/>
    <n v="90.27"/>
    <n v="0"/>
    <n v="46.38"/>
    <n v="90.27"/>
    <n v="46.38"/>
    <n v="43.889999999999993"/>
    <n v="0.48620804253904948"/>
  </r>
  <r>
    <n v="920"/>
    <d v="2026-03-29T00:00:00"/>
    <n v="2026"/>
    <x v="0"/>
    <n v="3"/>
    <x v="2"/>
    <x v="0"/>
    <x v="9"/>
    <x v="1"/>
    <s v="Business"/>
    <x v="2"/>
    <s v="Carry-On Duffel"/>
    <n v="12"/>
    <n v="131.31"/>
    <n v="0.05"/>
    <n v="68.459999999999994"/>
    <n v="1496.934"/>
    <n v="821.52"/>
    <n v="675.41399999999999"/>
    <n v="0.45119824922140855"/>
  </r>
  <r>
    <n v="1700"/>
    <d v="2026-03-29T00:00:00"/>
    <n v="2026"/>
    <x v="0"/>
    <n v="3"/>
    <x v="2"/>
    <x v="1"/>
    <x v="12"/>
    <x v="3"/>
    <s v="New"/>
    <x v="2"/>
    <s v="Travel Backpack 35L"/>
    <n v="1"/>
    <n v="167.27"/>
    <n v="0.05"/>
    <n v="88.19"/>
    <n v="158.90649999999999"/>
    <n v="88.19"/>
    <n v="70.716499999999996"/>
    <n v="0.44501955552478972"/>
  </r>
  <r>
    <n v="1768"/>
    <d v="2026-03-29T00:00:00"/>
    <n v="2026"/>
    <x v="0"/>
    <n v="3"/>
    <x v="2"/>
    <x v="1"/>
    <x v="12"/>
    <x v="3"/>
    <s v="Returning"/>
    <x v="1"/>
    <s v="Trekking Poles"/>
    <n v="4"/>
    <n v="70.510000000000005"/>
    <n v="0"/>
    <n v="31.93"/>
    <n v="282.04000000000002"/>
    <n v="127.72"/>
    <n v="154.32000000000002"/>
    <n v="0.54715643171181394"/>
  </r>
  <r>
    <n v="1876"/>
    <d v="2026-03-29T00:00:00"/>
    <n v="2026"/>
    <x v="0"/>
    <n v="3"/>
    <x v="2"/>
    <x v="1"/>
    <x v="6"/>
    <x v="1"/>
    <s v="New"/>
    <x v="0"/>
    <s v="Cycling Pack 12L"/>
    <n v="12"/>
    <n v="101.06"/>
    <n v="0.1"/>
    <n v="50.59"/>
    <n v="1091.4480000000001"/>
    <n v="607.08000000000004"/>
    <n v="484.36800000000005"/>
    <n v="0.4437847703234602"/>
  </r>
  <r>
    <n v="2453"/>
    <d v="2026-03-29T00:00:00"/>
    <n v="2026"/>
    <x v="0"/>
    <n v="3"/>
    <x v="2"/>
    <x v="3"/>
    <x v="8"/>
    <x v="0"/>
    <s v="Business"/>
    <x v="0"/>
    <s v="Commuter Helmet"/>
    <n v="2"/>
    <n v="79.849999999999994"/>
    <n v="0.05"/>
    <n v="43.78"/>
    <n v="151.71499999999997"/>
    <n v="87.56"/>
    <n v="64.154999999999973"/>
    <n v="0.42286524074745402"/>
  </r>
  <r>
    <n v="2676"/>
    <d v="2026-03-29T00:00:00"/>
    <n v="2026"/>
    <x v="0"/>
    <n v="3"/>
    <x v="2"/>
    <x v="2"/>
    <x v="5"/>
    <x v="2"/>
    <s v="New"/>
    <x v="3"/>
    <s v="Trail Tent 2P"/>
    <n v="4"/>
    <n v="191.99"/>
    <n v="0"/>
    <n v="104.44"/>
    <n v="767.96"/>
    <n v="417.76"/>
    <n v="350.20000000000005"/>
    <n v="0.45601333402781397"/>
  </r>
  <r>
    <n v="2800"/>
    <d v="2026-03-29T00:00:00"/>
    <n v="2026"/>
    <x v="0"/>
    <n v="3"/>
    <x v="2"/>
    <x v="1"/>
    <x v="11"/>
    <x v="0"/>
    <s v="New"/>
    <x v="0"/>
    <s v="Trail Bike Light"/>
    <n v="1"/>
    <n v="49.81"/>
    <n v="0.05"/>
    <n v="23.12"/>
    <n v="47.319499999999998"/>
    <n v="23.12"/>
    <n v="24.199499999999997"/>
    <n v="0.51140650260463438"/>
  </r>
  <r>
    <n v="2857"/>
    <d v="2026-03-29T00:00:00"/>
    <n v="2026"/>
    <x v="0"/>
    <n v="3"/>
    <x v="2"/>
    <x v="0"/>
    <x v="15"/>
    <x v="2"/>
    <s v="New"/>
    <x v="4"/>
    <s v="Resistance Band Set"/>
    <n v="1"/>
    <n v="40.39"/>
    <n v="0.1"/>
    <n v="14.97"/>
    <n v="36.350999999999999"/>
    <n v="14.97"/>
    <n v="21.381"/>
    <n v="0.58818189320788972"/>
  </r>
  <r>
    <n v="3584"/>
    <d v="2026-03-29T00:00:00"/>
    <n v="2026"/>
    <x v="0"/>
    <n v="3"/>
    <x v="2"/>
    <x v="0"/>
    <x v="0"/>
    <x v="0"/>
    <s v="Returning"/>
    <x v="2"/>
    <s v="Insulated Bottle"/>
    <n v="1"/>
    <n v="35.700000000000003"/>
    <n v="0.05"/>
    <n v="13.85"/>
    <n v="33.914999999999999"/>
    <n v="13.85"/>
    <n v="20.064999999999998"/>
    <n v="0.59162612413386406"/>
  </r>
  <r>
    <n v="3669"/>
    <d v="2026-03-29T00:00:00"/>
    <n v="2026"/>
    <x v="0"/>
    <n v="3"/>
    <x v="2"/>
    <x v="2"/>
    <x v="10"/>
    <x v="3"/>
    <s v="Returning"/>
    <x v="3"/>
    <s v="Portable Camp Stove"/>
    <n v="1"/>
    <n v="80.09"/>
    <n v="0"/>
    <n v="40.61"/>
    <n v="80.09"/>
    <n v="40.61"/>
    <n v="39.480000000000004"/>
    <n v="0.49294543638406796"/>
  </r>
  <r>
    <n v="4787"/>
    <d v="2026-03-29T00:00:00"/>
    <n v="2026"/>
    <x v="0"/>
    <n v="3"/>
    <x v="2"/>
    <x v="3"/>
    <x v="13"/>
    <x v="3"/>
    <s v="New"/>
    <x v="1"/>
    <s v="Trail Boots"/>
    <n v="1"/>
    <n v="142.87"/>
    <n v="0.1"/>
    <n v="77.33"/>
    <n v="128.583"/>
    <n v="77.33"/>
    <n v="51.253"/>
    <n v="0.39859857057309289"/>
  </r>
  <r>
    <n v="769"/>
    <d v="2026-03-30T00:00:00"/>
    <n v="2026"/>
    <x v="0"/>
    <n v="3"/>
    <x v="2"/>
    <x v="3"/>
    <x v="8"/>
    <x v="0"/>
    <s v="Returning"/>
    <x v="4"/>
    <s v="Resistance Band Set"/>
    <n v="1"/>
    <n v="40.53"/>
    <n v="0"/>
    <n v="14.32"/>
    <n v="40.53"/>
    <n v="14.32"/>
    <n v="26.21"/>
    <n v="0.64668147051566738"/>
  </r>
  <r>
    <n v="1184"/>
    <d v="2026-03-30T00:00:00"/>
    <n v="2026"/>
    <x v="0"/>
    <n v="3"/>
    <x v="2"/>
    <x v="3"/>
    <x v="8"/>
    <x v="0"/>
    <s v="Returning"/>
    <x v="0"/>
    <s v="Trail Bike Light"/>
    <n v="1"/>
    <n v="49.46"/>
    <n v="0"/>
    <n v="23.04"/>
    <n v="49.46"/>
    <n v="23.04"/>
    <n v="26.42"/>
    <n v="0.53416902547513145"/>
  </r>
  <r>
    <n v="1498"/>
    <d v="2026-03-30T00:00:00"/>
    <n v="2026"/>
    <x v="0"/>
    <n v="3"/>
    <x v="2"/>
    <x v="1"/>
    <x v="14"/>
    <x v="3"/>
    <s v="Business"/>
    <x v="1"/>
    <s v="Trail Boots"/>
    <n v="3"/>
    <n v="142.46"/>
    <n v="0"/>
    <n v="79.650000000000006"/>
    <n v="427.38"/>
    <n v="238.95000000000002"/>
    <n v="188.42999999999998"/>
    <n v="0.44089569001825069"/>
  </r>
  <r>
    <n v="2054"/>
    <d v="2026-03-30T00:00:00"/>
    <n v="2026"/>
    <x v="0"/>
    <n v="3"/>
    <x v="2"/>
    <x v="3"/>
    <x v="13"/>
    <x v="1"/>
    <s v="Business"/>
    <x v="1"/>
    <s v="Trail Boots"/>
    <n v="6"/>
    <n v="142.18"/>
    <n v="0.05"/>
    <n v="80.94"/>
    <n v="810.42600000000004"/>
    <n v="485.64"/>
    <n v="324.78600000000006"/>
    <n v="0.40075960050640036"/>
  </r>
  <r>
    <n v="2294"/>
    <d v="2026-03-30T00:00:00"/>
    <n v="2026"/>
    <x v="0"/>
    <n v="3"/>
    <x v="2"/>
    <x v="1"/>
    <x v="14"/>
    <x v="0"/>
    <s v="New"/>
    <x v="4"/>
    <s v="Resistance Band Set"/>
    <n v="2"/>
    <n v="41.04"/>
    <n v="0"/>
    <n v="15.03"/>
    <n v="82.08"/>
    <n v="30.06"/>
    <n v="52.019999999999996"/>
    <n v="0.63377192982456132"/>
  </r>
  <r>
    <n v="2892"/>
    <d v="2026-03-30T00:00:00"/>
    <n v="2026"/>
    <x v="0"/>
    <n v="3"/>
    <x v="2"/>
    <x v="1"/>
    <x v="12"/>
    <x v="0"/>
    <s v="Returning"/>
    <x v="1"/>
    <s v="Trail Boots"/>
    <n v="2"/>
    <n v="145.06"/>
    <n v="0.15"/>
    <n v="77.08"/>
    <n v="246.602"/>
    <n v="154.16"/>
    <n v="92.442000000000007"/>
    <n v="0.37486313979610875"/>
  </r>
  <r>
    <n v="3145"/>
    <d v="2026-03-30T00:00:00"/>
    <n v="2026"/>
    <x v="0"/>
    <n v="3"/>
    <x v="2"/>
    <x v="1"/>
    <x v="11"/>
    <x v="0"/>
    <s v="Returning"/>
    <x v="2"/>
    <s v="Carry-On Duffel"/>
    <n v="1"/>
    <n v="130.72999999999999"/>
    <n v="0"/>
    <n v="66.17"/>
    <n v="130.72999999999999"/>
    <n v="66.17"/>
    <n v="64.559999999999988"/>
    <n v="0.4938422703281572"/>
  </r>
  <r>
    <n v="3925"/>
    <d v="2026-03-30T00:00:00"/>
    <n v="2026"/>
    <x v="0"/>
    <n v="3"/>
    <x v="2"/>
    <x v="3"/>
    <x v="13"/>
    <x v="0"/>
    <s v="Business"/>
    <x v="4"/>
    <s v="Recovery Roller"/>
    <n v="2"/>
    <n v="36.630000000000003"/>
    <n v="0"/>
    <n v="14.31"/>
    <n v="73.260000000000005"/>
    <n v="28.62"/>
    <n v="44.64"/>
    <n v="0.60933660933660927"/>
  </r>
  <r>
    <n v="2722"/>
    <d v="2026-03-31T00:00:00"/>
    <n v="2026"/>
    <x v="0"/>
    <n v="3"/>
    <x v="2"/>
    <x v="3"/>
    <x v="13"/>
    <x v="3"/>
    <s v="New"/>
    <x v="0"/>
    <s v="Trail Bike Light"/>
    <n v="1"/>
    <n v="50.99"/>
    <n v="0.1"/>
    <n v="21.86"/>
    <n v="45.891000000000005"/>
    <n v="21.86"/>
    <n v="24.031000000000006"/>
    <n v="0.52365387548756848"/>
  </r>
  <r>
    <n v="2767"/>
    <d v="2026-03-31T00:00:00"/>
    <n v="2026"/>
    <x v="0"/>
    <n v="3"/>
    <x v="2"/>
    <x v="1"/>
    <x v="6"/>
    <x v="0"/>
    <s v="Returning"/>
    <x v="2"/>
    <s v="Carry-On Duffel"/>
    <n v="4"/>
    <n v="134.18"/>
    <n v="0"/>
    <n v="66.430000000000007"/>
    <n v="536.72"/>
    <n v="265.72000000000003"/>
    <n v="271"/>
    <n v="0.5049187658369354"/>
  </r>
  <r>
    <n v="3794"/>
    <d v="2026-03-31T00:00:00"/>
    <n v="2026"/>
    <x v="0"/>
    <n v="3"/>
    <x v="2"/>
    <x v="1"/>
    <x v="12"/>
    <x v="2"/>
    <s v="Business"/>
    <x v="4"/>
    <s v="Training Mat"/>
    <n v="2"/>
    <n v="50.86"/>
    <n v="0.1"/>
    <n v="21.76"/>
    <n v="91.548000000000002"/>
    <n v="43.52"/>
    <n v="48.027999999999999"/>
    <n v="0.52462096386595003"/>
  </r>
  <r>
    <n v="3880"/>
    <d v="2026-03-31T00:00:00"/>
    <n v="2026"/>
    <x v="0"/>
    <n v="3"/>
    <x v="2"/>
    <x v="1"/>
    <x v="12"/>
    <x v="1"/>
    <s v="Business"/>
    <x v="3"/>
    <s v="Compact Sleeping Bag"/>
    <n v="12"/>
    <n v="124.86"/>
    <n v="0.1"/>
    <n v="60.82"/>
    <n v="1348.4880000000001"/>
    <n v="729.84"/>
    <n v="618.64800000000002"/>
    <n v="0.45877160197198641"/>
  </r>
  <r>
    <n v="422"/>
    <d v="2026-04-01T00:00:00"/>
    <n v="2026"/>
    <x v="1"/>
    <n v="4"/>
    <x v="3"/>
    <x v="3"/>
    <x v="4"/>
    <x v="0"/>
    <s v="Business"/>
    <x v="0"/>
    <s v="Commuter Helmet"/>
    <n v="1"/>
    <n v="81.760000000000005"/>
    <n v="0.1"/>
    <n v="42.78"/>
    <n v="73.584000000000003"/>
    <n v="42.78"/>
    <n v="30.804000000000002"/>
    <n v="0.4186236138290933"/>
  </r>
  <r>
    <n v="495"/>
    <d v="2026-04-01T00:00:00"/>
    <n v="2026"/>
    <x v="1"/>
    <n v="4"/>
    <x v="3"/>
    <x v="1"/>
    <x v="14"/>
    <x v="2"/>
    <s v="Business"/>
    <x v="2"/>
    <s v="Carry-On Duffel"/>
    <n v="1"/>
    <n v="134.65"/>
    <n v="0"/>
    <n v="68.19"/>
    <n v="134.65"/>
    <n v="68.19"/>
    <n v="66.460000000000008"/>
    <n v="0.49357593761604163"/>
  </r>
  <r>
    <n v="1517"/>
    <d v="2026-04-01T00:00:00"/>
    <n v="2026"/>
    <x v="1"/>
    <n v="4"/>
    <x v="3"/>
    <x v="2"/>
    <x v="16"/>
    <x v="0"/>
    <s v="Business"/>
    <x v="0"/>
    <s v="Compact Repair Kit"/>
    <n v="1"/>
    <n v="41.21"/>
    <n v="0"/>
    <n v="16.34"/>
    <n v="41.21"/>
    <n v="16.34"/>
    <n v="24.87"/>
    <n v="0.60349429750060668"/>
  </r>
  <r>
    <n v="2391"/>
    <d v="2026-04-01T00:00:00"/>
    <n v="2026"/>
    <x v="1"/>
    <n v="4"/>
    <x v="3"/>
    <x v="1"/>
    <x v="12"/>
    <x v="0"/>
    <s v="Returning"/>
    <x v="4"/>
    <s v="Resistance Band Set"/>
    <n v="2"/>
    <n v="40.590000000000003"/>
    <n v="0"/>
    <n v="15.01"/>
    <n v="81.180000000000007"/>
    <n v="30.02"/>
    <n v="51.160000000000011"/>
    <n v="0.63020448386302053"/>
  </r>
  <r>
    <n v="3809"/>
    <d v="2026-04-01T00:00:00"/>
    <n v="2026"/>
    <x v="1"/>
    <n v="4"/>
    <x v="3"/>
    <x v="0"/>
    <x v="15"/>
    <x v="0"/>
    <s v="New"/>
    <x v="3"/>
    <s v="Compact Sleeping Bag"/>
    <n v="3"/>
    <n v="124.08"/>
    <n v="0.05"/>
    <n v="62.41"/>
    <n v="353.62799999999999"/>
    <n v="187.23"/>
    <n v="166.398"/>
    <n v="0.47054531880959655"/>
  </r>
  <r>
    <n v="3958"/>
    <d v="2026-04-01T00:00:00"/>
    <n v="2026"/>
    <x v="1"/>
    <n v="4"/>
    <x v="3"/>
    <x v="1"/>
    <x v="1"/>
    <x v="0"/>
    <s v="Returning"/>
    <x v="3"/>
    <s v="Compact Sleeping Bag"/>
    <n v="2"/>
    <n v="125.35"/>
    <n v="0.15"/>
    <n v="60.73"/>
    <n v="213.095"/>
    <n v="121.46"/>
    <n v="91.635000000000005"/>
    <n v="0.43001947488209485"/>
  </r>
  <r>
    <n v="4418"/>
    <d v="2026-04-01T00:00:00"/>
    <n v="2026"/>
    <x v="1"/>
    <n v="4"/>
    <x v="3"/>
    <x v="1"/>
    <x v="14"/>
    <x v="3"/>
    <s v="New"/>
    <x v="4"/>
    <s v="Recovery Roller"/>
    <n v="3"/>
    <n v="36.090000000000003"/>
    <n v="0"/>
    <n v="14.03"/>
    <n v="108.27000000000001"/>
    <n v="42.089999999999996"/>
    <n v="66.180000000000007"/>
    <n v="0.61124965364366857"/>
  </r>
  <r>
    <n v="4693"/>
    <d v="2026-04-01T00:00:00"/>
    <n v="2026"/>
    <x v="1"/>
    <n v="4"/>
    <x v="3"/>
    <x v="1"/>
    <x v="12"/>
    <x v="1"/>
    <s v="Business"/>
    <x v="1"/>
    <s v="Hiking Daypack 20L"/>
    <n v="15"/>
    <n v="94.33"/>
    <n v="0.1"/>
    <n v="44.38"/>
    <n v="1273.4550000000002"/>
    <n v="665.7"/>
    <n v="607.75500000000011"/>
    <n v="0.47724890161018652"/>
  </r>
  <r>
    <n v="193"/>
    <d v="2026-04-02T00:00:00"/>
    <n v="2026"/>
    <x v="1"/>
    <n v="4"/>
    <x v="3"/>
    <x v="3"/>
    <x v="4"/>
    <x v="2"/>
    <s v="Returning"/>
    <x v="2"/>
    <s v="Insulated Bottle"/>
    <n v="1"/>
    <n v="35.6"/>
    <n v="0.1"/>
    <n v="13.39"/>
    <n v="32.04"/>
    <n v="13.39"/>
    <n v="18.649999999999999"/>
    <n v="0.58208489388264661"/>
  </r>
  <r>
    <n v="2246"/>
    <d v="2026-04-02T00:00:00"/>
    <n v="2026"/>
    <x v="1"/>
    <n v="4"/>
    <x v="3"/>
    <x v="1"/>
    <x v="12"/>
    <x v="3"/>
    <s v="Returning"/>
    <x v="0"/>
    <s v="Trail Bike Light"/>
    <n v="1"/>
    <n v="50.17"/>
    <n v="0"/>
    <n v="21.95"/>
    <n v="50.17"/>
    <n v="21.95"/>
    <n v="28.220000000000002"/>
    <n v="0.56248754235598963"/>
  </r>
  <r>
    <n v="2556"/>
    <d v="2026-04-02T00:00:00"/>
    <n v="2026"/>
    <x v="1"/>
    <n v="4"/>
    <x v="3"/>
    <x v="3"/>
    <x v="8"/>
    <x v="0"/>
    <s v="Returning"/>
    <x v="1"/>
    <s v="Trekking Poles"/>
    <n v="2"/>
    <n v="72.900000000000006"/>
    <n v="0"/>
    <n v="31.52"/>
    <n v="145.80000000000001"/>
    <n v="63.04"/>
    <n v="82.760000000000019"/>
    <n v="0.5676268861454048"/>
  </r>
  <r>
    <n v="169"/>
    <d v="2026-04-03T00:00:00"/>
    <n v="2026"/>
    <x v="1"/>
    <n v="4"/>
    <x v="3"/>
    <x v="2"/>
    <x v="16"/>
    <x v="0"/>
    <s v="New"/>
    <x v="1"/>
    <s v="Hiking Daypack 20L"/>
    <n v="2"/>
    <n v="93.48"/>
    <n v="0"/>
    <n v="45.15"/>
    <n v="186.96"/>
    <n v="90.3"/>
    <n v="96.660000000000011"/>
    <n v="0.51700898587933253"/>
  </r>
  <r>
    <n v="877"/>
    <d v="2026-04-03T00:00:00"/>
    <n v="2026"/>
    <x v="1"/>
    <n v="4"/>
    <x v="3"/>
    <x v="1"/>
    <x v="12"/>
    <x v="0"/>
    <s v="New"/>
    <x v="3"/>
    <s v="Compact Sleeping Bag"/>
    <n v="1"/>
    <n v="123.63"/>
    <n v="0"/>
    <n v="58.88"/>
    <n v="123.63"/>
    <n v="58.88"/>
    <n v="64.75"/>
    <n v="0.52374019250990866"/>
  </r>
  <r>
    <n v="2023"/>
    <d v="2026-04-03T00:00:00"/>
    <n v="2026"/>
    <x v="1"/>
    <n v="4"/>
    <x v="3"/>
    <x v="1"/>
    <x v="12"/>
    <x v="0"/>
    <s v="New"/>
    <x v="2"/>
    <s v="Travel Backpack 35L"/>
    <n v="3"/>
    <n v="168.37"/>
    <n v="0"/>
    <n v="87.15"/>
    <n v="505.11"/>
    <n v="261.45000000000005"/>
    <n v="243.65999999999997"/>
    <n v="0.4823899744610084"/>
  </r>
  <r>
    <n v="2548"/>
    <d v="2026-04-03T00:00:00"/>
    <n v="2026"/>
    <x v="1"/>
    <n v="4"/>
    <x v="3"/>
    <x v="0"/>
    <x v="9"/>
    <x v="3"/>
    <s v="New"/>
    <x v="0"/>
    <s v="Trail Bike Light"/>
    <n v="4"/>
    <n v="51.68"/>
    <n v="0.05"/>
    <n v="23.09"/>
    <n v="196.38399999999999"/>
    <n v="92.36"/>
    <n v="104.02399999999999"/>
    <n v="0.52969692031937421"/>
  </r>
  <r>
    <n v="2602"/>
    <d v="2026-04-03T00:00:00"/>
    <n v="2026"/>
    <x v="1"/>
    <n v="4"/>
    <x v="3"/>
    <x v="1"/>
    <x v="12"/>
    <x v="3"/>
    <s v="New"/>
    <x v="0"/>
    <s v="Compact Repair Kit"/>
    <n v="1"/>
    <n v="40.159999999999997"/>
    <n v="0"/>
    <n v="16.77"/>
    <n v="40.159999999999997"/>
    <n v="16.77"/>
    <n v="23.389999999999997"/>
    <n v="0.58242031872509958"/>
  </r>
  <r>
    <n v="3229"/>
    <d v="2026-04-03T00:00:00"/>
    <n v="2026"/>
    <x v="1"/>
    <n v="4"/>
    <x v="3"/>
    <x v="3"/>
    <x v="13"/>
    <x v="2"/>
    <s v="Returning"/>
    <x v="2"/>
    <s v="Insulated Bottle"/>
    <n v="3"/>
    <n v="36.17"/>
    <n v="0.1"/>
    <n v="13.65"/>
    <n v="97.659000000000006"/>
    <n v="40.950000000000003"/>
    <n v="56.709000000000003"/>
    <n v="0.58068380794396834"/>
  </r>
  <r>
    <n v="3261"/>
    <d v="2026-04-03T00:00:00"/>
    <n v="2026"/>
    <x v="1"/>
    <n v="4"/>
    <x v="3"/>
    <x v="2"/>
    <x v="10"/>
    <x v="0"/>
    <s v="New"/>
    <x v="2"/>
    <s v="Carry-On Duffel"/>
    <n v="4"/>
    <n v="130.55000000000001"/>
    <n v="0"/>
    <n v="67.66"/>
    <n v="522.20000000000005"/>
    <n v="270.64"/>
    <n v="251.56000000000006"/>
    <n v="0.48173113749521262"/>
  </r>
  <r>
    <n v="3621"/>
    <d v="2026-04-03T00:00:00"/>
    <n v="2026"/>
    <x v="1"/>
    <n v="4"/>
    <x v="3"/>
    <x v="3"/>
    <x v="8"/>
    <x v="0"/>
    <s v="New"/>
    <x v="0"/>
    <s v="Cycling Pack 12L"/>
    <n v="2"/>
    <n v="102.63"/>
    <n v="0"/>
    <n v="50.19"/>
    <n v="205.26"/>
    <n v="100.38"/>
    <n v="104.88"/>
    <n v="0.51096170710318622"/>
  </r>
  <r>
    <n v="4681"/>
    <d v="2026-04-03T00:00:00"/>
    <n v="2026"/>
    <x v="1"/>
    <n v="4"/>
    <x v="3"/>
    <x v="3"/>
    <x v="13"/>
    <x v="3"/>
    <s v="Returning"/>
    <x v="0"/>
    <s v="Commuter Helmet"/>
    <n v="6"/>
    <n v="81.239999999999995"/>
    <n v="0"/>
    <n v="43.28"/>
    <n v="487.43999999999994"/>
    <n v="259.68"/>
    <n v="227.75999999999993"/>
    <n v="0.46725750861644505"/>
  </r>
  <r>
    <n v="4954"/>
    <d v="2026-04-03T00:00:00"/>
    <n v="2026"/>
    <x v="1"/>
    <n v="4"/>
    <x v="3"/>
    <x v="3"/>
    <x v="8"/>
    <x v="0"/>
    <s v="New"/>
    <x v="1"/>
    <s v="Trekking Poles"/>
    <n v="3"/>
    <n v="72.11"/>
    <n v="0.05"/>
    <n v="31.63"/>
    <n v="205.51349999999996"/>
    <n v="94.89"/>
    <n v="110.62349999999996"/>
    <n v="0.5382785072513484"/>
  </r>
  <r>
    <n v="1153"/>
    <d v="2026-04-04T00:00:00"/>
    <n v="2026"/>
    <x v="1"/>
    <n v="4"/>
    <x v="3"/>
    <x v="2"/>
    <x v="16"/>
    <x v="2"/>
    <s v="New"/>
    <x v="1"/>
    <s v="Hiking Daypack 20L"/>
    <n v="4"/>
    <n v="90.15"/>
    <n v="0"/>
    <n v="44.9"/>
    <n v="360.6"/>
    <n v="179.6"/>
    <n v="181.00000000000003"/>
    <n v="0.50194120909595119"/>
  </r>
  <r>
    <n v="1383"/>
    <d v="2026-04-04T00:00:00"/>
    <n v="2026"/>
    <x v="1"/>
    <n v="4"/>
    <x v="3"/>
    <x v="3"/>
    <x v="4"/>
    <x v="2"/>
    <s v="Returning"/>
    <x v="0"/>
    <s v="Trail Bike Light"/>
    <n v="1"/>
    <n v="50.7"/>
    <n v="0.05"/>
    <n v="21.85"/>
    <n v="48.164999999999999"/>
    <n v="21.85"/>
    <n v="26.314999999999998"/>
    <n v="0.54635108481262329"/>
  </r>
  <r>
    <n v="2583"/>
    <d v="2026-04-04T00:00:00"/>
    <n v="2026"/>
    <x v="1"/>
    <n v="4"/>
    <x v="3"/>
    <x v="0"/>
    <x v="0"/>
    <x v="0"/>
    <s v="Returning"/>
    <x v="4"/>
    <s v="Resistance Band Set"/>
    <n v="1"/>
    <n v="41.13"/>
    <n v="0"/>
    <n v="15.04"/>
    <n v="41.13"/>
    <n v="15.04"/>
    <n v="26.090000000000003"/>
    <n v="0.63433017262338931"/>
  </r>
  <r>
    <n v="4074"/>
    <d v="2026-04-04T00:00:00"/>
    <n v="2026"/>
    <x v="1"/>
    <n v="4"/>
    <x v="3"/>
    <x v="1"/>
    <x v="1"/>
    <x v="2"/>
    <s v="Returning"/>
    <x v="3"/>
    <s v="Compact Sleeping Bag"/>
    <n v="1"/>
    <n v="121.66"/>
    <n v="0"/>
    <n v="61.37"/>
    <n v="121.66"/>
    <n v="61.37"/>
    <n v="60.29"/>
    <n v="0.49556140062469178"/>
  </r>
  <r>
    <n v="4301"/>
    <d v="2026-04-04T00:00:00"/>
    <n v="2026"/>
    <x v="1"/>
    <n v="4"/>
    <x v="3"/>
    <x v="2"/>
    <x v="16"/>
    <x v="2"/>
    <s v="New"/>
    <x v="4"/>
    <s v="Weighted Vest"/>
    <n v="1"/>
    <n v="122.77"/>
    <n v="0.1"/>
    <n v="70.59"/>
    <n v="110.49299999999999"/>
    <n v="70.59"/>
    <n v="39.902999999999992"/>
    <n v="0.36113599956558329"/>
  </r>
  <r>
    <n v="4692"/>
    <d v="2026-04-04T00:00:00"/>
    <n v="2026"/>
    <x v="1"/>
    <n v="4"/>
    <x v="3"/>
    <x v="3"/>
    <x v="13"/>
    <x v="0"/>
    <s v="Returning"/>
    <x v="0"/>
    <s v="Trail Bike Light"/>
    <n v="1"/>
    <n v="49.96"/>
    <n v="0"/>
    <n v="22.13"/>
    <n v="49.96"/>
    <n v="22.13"/>
    <n v="27.830000000000002"/>
    <n v="0.55704563650920735"/>
  </r>
  <r>
    <n v="1951"/>
    <d v="2026-04-05T00:00:00"/>
    <n v="2026"/>
    <x v="1"/>
    <n v="4"/>
    <x v="3"/>
    <x v="3"/>
    <x v="8"/>
    <x v="3"/>
    <s v="Returning"/>
    <x v="1"/>
    <s v="Summit Backpack 45L"/>
    <n v="2"/>
    <n v="155.13"/>
    <n v="0.15"/>
    <n v="80.959999999999994"/>
    <n v="263.721"/>
    <n v="161.91999999999999"/>
    <n v="101.80100000000002"/>
    <n v="0.38601779911345707"/>
  </r>
  <r>
    <n v="2111"/>
    <d v="2026-04-05T00:00:00"/>
    <n v="2026"/>
    <x v="1"/>
    <n v="4"/>
    <x v="3"/>
    <x v="3"/>
    <x v="13"/>
    <x v="0"/>
    <s v="New"/>
    <x v="1"/>
    <s v="Trekking Poles"/>
    <n v="3"/>
    <n v="69.83"/>
    <n v="0.05"/>
    <n v="31.53"/>
    <n v="199.0155"/>
    <n v="94.59"/>
    <n v="104.4255"/>
    <n v="0.52471038687941396"/>
  </r>
  <r>
    <n v="2933"/>
    <d v="2026-04-05T00:00:00"/>
    <n v="2026"/>
    <x v="1"/>
    <n v="4"/>
    <x v="3"/>
    <x v="1"/>
    <x v="6"/>
    <x v="2"/>
    <s v="Returning"/>
    <x v="2"/>
    <s v="Insulated Bottle"/>
    <n v="1"/>
    <n v="35.4"/>
    <n v="0"/>
    <n v="13.37"/>
    <n v="35.4"/>
    <n v="13.37"/>
    <n v="22.03"/>
    <n v="0.62231638418079105"/>
  </r>
  <r>
    <n v="3263"/>
    <d v="2026-04-05T00:00:00"/>
    <n v="2026"/>
    <x v="1"/>
    <n v="4"/>
    <x v="3"/>
    <x v="3"/>
    <x v="7"/>
    <x v="0"/>
    <s v="New"/>
    <x v="4"/>
    <s v="Training Mat"/>
    <n v="1"/>
    <n v="51.75"/>
    <n v="0.1"/>
    <n v="22.1"/>
    <n v="46.575000000000003"/>
    <n v="22.1"/>
    <n v="24.475000000000001"/>
    <n v="0.52549651100375738"/>
  </r>
  <r>
    <n v="4764"/>
    <d v="2026-04-05T00:00:00"/>
    <n v="2026"/>
    <x v="1"/>
    <n v="4"/>
    <x v="3"/>
    <x v="3"/>
    <x v="13"/>
    <x v="3"/>
    <s v="New"/>
    <x v="0"/>
    <s v="Compact Repair Kit"/>
    <n v="6"/>
    <n v="39.6"/>
    <n v="0.15"/>
    <n v="17.010000000000002"/>
    <n v="201.96"/>
    <n v="102.06"/>
    <n v="99.9"/>
    <n v="0.49465240641711233"/>
  </r>
  <r>
    <n v="28"/>
    <d v="2026-04-06T00:00:00"/>
    <n v="2026"/>
    <x v="1"/>
    <n v="4"/>
    <x v="3"/>
    <x v="1"/>
    <x v="6"/>
    <x v="2"/>
    <s v="New"/>
    <x v="4"/>
    <s v="Weighted Vest"/>
    <n v="2"/>
    <n v="125.94"/>
    <n v="0.05"/>
    <n v="70.94"/>
    <n v="239.28599999999997"/>
    <n v="141.88"/>
    <n v="97.405999999999977"/>
    <n v="0.40706936469329585"/>
  </r>
  <r>
    <n v="581"/>
    <d v="2026-04-06T00:00:00"/>
    <n v="2026"/>
    <x v="1"/>
    <n v="4"/>
    <x v="3"/>
    <x v="1"/>
    <x v="1"/>
    <x v="0"/>
    <s v="Returning"/>
    <x v="3"/>
    <s v="Compact Sleeping Bag"/>
    <n v="3"/>
    <n v="124.67"/>
    <n v="0"/>
    <n v="61.46"/>
    <n v="374.01"/>
    <n v="184.38"/>
    <n v="189.63"/>
    <n v="0.50701852891633914"/>
  </r>
  <r>
    <n v="643"/>
    <d v="2026-04-06T00:00:00"/>
    <n v="2026"/>
    <x v="1"/>
    <n v="4"/>
    <x v="3"/>
    <x v="3"/>
    <x v="8"/>
    <x v="0"/>
    <s v="Returning"/>
    <x v="1"/>
    <s v="Trekking Poles"/>
    <n v="2"/>
    <n v="72.260000000000005"/>
    <n v="0"/>
    <n v="33.21"/>
    <n v="144.52000000000001"/>
    <n v="66.42"/>
    <n v="78.100000000000009"/>
    <n v="0.54040963188486024"/>
  </r>
  <r>
    <n v="1907"/>
    <d v="2026-04-06T00:00:00"/>
    <n v="2026"/>
    <x v="1"/>
    <n v="4"/>
    <x v="3"/>
    <x v="1"/>
    <x v="12"/>
    <x v="1"/>
    <s v="Business"/>
    <x v="0"/>
    <s v="Trail Bike Light"/>
    <n v="10"/>
    <n v="50.64"/>
    <n v="0.2"/>
    <n v="22.99"/>
    <n v="405.12"/>
    <n v="229.89999999999998"/>
    <n v="175.22000000000003"/>
    <n v="0.43251382306477099"/>
  </r>
  <r>
    <n v="1950"/>
    <d v="2026-04-06T00:00:00"/>
    <n v="2026"/>
    <x v="1"/>
    <n v="4"/>
    <x v="3"/>
    <x v="0"/>
    <x v="9"/>
    <x v="0"/>
    <s v="New"/>
    <x v="1"/>
    <s v="Trekking Poles"/>
    <n v="1"/>
    <n v="73"/>
    <n v="0"/>
    <n v="32.4"/>
    <n v="73"/>
    <n v="32.4"/>
    <n v="40.6"/>
    <n v="0.55616438356164388"/>
  </r>
  <r>
    <n v="2443"/>
    <d v="2026-04-06T00:00:00"/>
    <n v="2026"/>
    <x v="1"/>
    <n v="4"/>
    <x v="3"/>
    <x v="0"/>
    <x v="15"/>
    <x v="0"/>
    <s v="Returning"/>
    <x v="2"/>
    <s v="Insulated Bottle"/>
    <n v="1"/>
    <n v="35.700000000000003"/>
    <n v="0"/>
    <n v="13.8"/>
    <n v="35.700000000000003"/>
    <n v="13.8"/>
    <n v="21.900000000000002"/>
    <n v="0.61344537815126055"/>
  </r>
  <r>
    <n v="2480"/>
    <d v="2026-04-06T00:00:00"/>
    <n v="2026"/>
    <x v="1"/>
    <n v="4"/>
    <x v="3"/>
    <x v="2"/>
    <x v="16"/>
    <x v="1"/>
    <s v="New"/>
    <x v="1"/>
    <s v="Summit Backpack 45L"/>
    <n v="8"/>
    <n v="152.41999999999999"/>
    <n v="0.05"/>
    <n v="80.11"/>
    <n v="1158.3919999999998"/>
    <n v="640.88"/>
    <n v="517.51199999999983"/>
    <n v="0.44675032286134564"/>
  </r>
  <r>
    <n v="2515"/>
    <d v="2026-04-06T00:00:00"/>
    <n v="2026"/>
    <x v="1"/>
    <n v="4"/>
    <x v="3"/>
    <x v="3"/>
    <x v="8"/>
    <x v="0"/>
    <s v="Returning"/>
    <x v="0"/>
    <s v="Commuter Helmet"/>
    <n v="1"/>
    <n v="81.78"/>
    <n v="0"/>
    <n v="42.82"/>
    <n v="81.78"/>
    <n v="42.82"/>
    <n v="38.96"/>
    <n v="0.47640009782342874"/>
  </r>
  <r>
    <n v="2829"/>
    <d v="2026-04-06T00:00:00"/>
    <n v="2026"/>
    <x v="1"/>
    <n v="4"/>
    <x v="3"/>
    <x v="1"/>
    <x v="6"/>
    <x v="0"/>
    <s v="Business"/>
    <x v="0"/>
    <s v="Cycling Pack 12L"/>
    <n v="6"/>
    <n v="102.59"/>
    <n v="0.1"/>
    <n v="49.6"/>
    <n v="553.98599999999999"/>
    <n v="297.60000000000002"/>
    <n v="256.38599999999997"/>
    <n v="0.46280230908362302"/>
  </r>
  <r>
    <n v="4086"/>
    <d v="2026-04-06T00:00:00"/>
    <n v="2026"/>
    <x v="1"/>
    <n v="4"/>
    <x v="3"/>
    <x v="3"/>
    <x v="8"/>
    <x v="2"/>
    <s v="Returning"/>
    <x v="1"/>
    <s v="Summit Backpack 45L"/>
    <n v="2"/>
    <n v="152.44"/>
    <n v="0.15"/>
    <n v="76.680000000000007"/>
    <n v="259.14799999999997"/>
    <n v="153.36000000000001"/>
    <n v="105.78799999999995"/>
    <n v="0.4082146109559015"/>
  </r>
  <r>
    <n v="4512"/>
    <d v="2026-04-06T00:00:00"/>
    <n v="2026"/>
    <x v="1"/>
    <n v="4"/>
    <x v="3"/>
    <x v="1"/>
    <x v="1"/>
    <x v="0"/>
    <s v="New"/>
    <x v="2"/>
    <s v="Carry-On Duffel"/>
    <n v="6"/>
    <n v="136.29"/>
    <n v="0"/>
    <n v="68.209999999999994"/>
    <n v="817.74"/>
    <n v="409.26"/>
    <n v="408.48"/>
    <n v="0.49952307579426225"/>
  </r>
  <r>
    <n v="4837"/>
    <d v="2026-04-06T00:00:00"/>
    <n v="2026"/>
    <x v="1"/>
    <n v="4"/>
    <x v="3"/>
    <x v="0"/>
    <x v="9"/>
    <x v="1"/>
    <s v="Business"/>
    <x v="1"/>
    <s v="Summit Backpack 45L"/>
    <n v="4"/>
    <n v="157.51"/>
    <n v="0.2"/>
    <n v="79.209999999999994"/>
    <n v="504.03199999999998"/>
    <n v="316.83999999999997"/>
    <n v="187.19200000000001"/>
    <n v="0.37138911815122855"/>
  </r>
  <r>
    <n v="1580"/>
    <d v="2026-04-07T00:00:00"/>
    <n v="2026"/>
    <x v="1"/>
    <n v="4"/>
    <x v="3"/>
    <x v="2"/>
    <x v="3"/>
    <x v="0"/>
    <s v="New"/>
    <x v="3"/>
    <s v="Compact Sleeping Bag"/>
    <n v="2"/>
    <n v="120.5"/>
    <n v="0"/>
    <n v="61.42"/>
    <n v="241"/>
    <n v="122.84"/>
    <n v="118.16"/>
    <n v="0.49029045643153524"/>
  </r>
  <r>
    <n v="1962"/>
    <d v="2026-04-07T00:00:00"/>
    <n v="2026"/>
    <x v="1"/>
    <n v="4"/>
    <x v="3"/>
    <x v="0"/>
    <x v="0"/>
    <x v="0"/>
    <s v="Returning"/>
    <x v="1"/>
    <s v="Summit Backpack 45L"/>
    <n v="3"/>
    <n v="152.62"/>
    <n v="0.05"/>
    <n v="77.75"/>
    <n v="434.96699999999998"/>
    <n v="233.25"/>
    <n v="201.71699999999998"/>
    <n v="0.46375242259757637"/>
  </r>
  <r>
    <n v="2381"/>
    <d v="2026-04-07T00:00:00"/>
    <n v="2026"/>
    <x v="1"/>
    <n v="4"/>
    <x v="3"/>
    <x v="1"/>
    <x v="11"/>
    <x v="0"/>
    <s v="Returning"/>
    <x v="2"/>
    <s v="Carry-On Duffel"/>
    <n v="2"/>
    <n v="134.16"/>
    <n v="0.05"/>
    <n v="67.08"/>
    <n v="254.90399999999997"/>
    <n v="134.16"/>
    <n v="120.74399999999997"/>
    <n v="0.47368421052631576"/>
  </r>
  <r>
    <n v="2655"/>
    <d v="2026-04-07T00:00:00"/>
    <n v="2026"/>
    <x v="1"/>
    <n v="4"/>
    <x v="3"/>
    <x v="3"/>
    <x v="13"/>
    <x v="2"/>
    <s v="Business"/>
    <x v="0"/>
    <s v="Cycling Pack 12L"/>
    <n v="1"/>
    <n v="101.13"/>
    <n v="0"/>
    <n v="50.8"/>
    <n v="101.13"/>
    <n v="50.8"/>
    <n v="50.33"/>
    <n v="0.49767625828141998"/>
  </r>
  <r>
    <n v="2944"/>
    <d v="2026-04-07T00:00:00"/>
    <n v="2026"/>
    <x v="1"/>
    <n v="4"/>
    <x v="3"/>
    <x v="1"/>
    <x v="14"/>
    <x v="2"/>
    <s v="New"/>
    <x v="4"/>
    <s v="Training Mat"/>
    <n v="1"/>
    <n v="51.36"/>
    <n v="0"/>
    <n v="22.21"/>
    <n v="51.36"/>
    <n v="22.21"/>
    <n v="29.15"/>
    <n v="0.56756230529595009"/>
  </r>
  <r>
    <n v="4756"/>
    <d v="2026-04-07T00:00:00"/>
    <n v="2026"/>
    <x v="1"/>
    <n v="4"/>
    <x v="3"/>
    <x v="2"/>
    <x v="16"/>
    <x v="0"/>
    <s v="Business"/>
    <x v="1"/>
    <s v="Summit Backpack 45L"/>
    <n v="5"/>
    <n v="151.88"/>
    <n v="0"/>
    <n v="80.56"/>
    <n v="759.4"/>
    <n v="402.8"/>
    <n v="356.59999999999997"/>
    <n v="0.46958124835396364"/>
  </r>
  <r>
    <n v="52"/>
    <d v="2026-04-08T00:00:00"/>
    <n v="2026"/>
    <x v="1"/>
    <n v="4"/>
    <x v="3"/>
    <x v="1"/>
    <x v="12"/>
    <x v="0"/>
    <s v="New"/>
    <x v="2"/>
    <s v="Carry-On Duffel"/>
    <n v="2"/>
    <n v="133.59"/>
    <n v="0"/>
    <n v="66.83"/>
    <n v="267.18"/>
    <n v="133.66"/>
    <n v="133.52000000000001"/>
    <n v="0.49973800434164234"/>
  </r>
  <r>
    <n v="556"/>
    <d v="2026-04-08T00:00:00"/>
    <n v="2026"/>
    <x v="1"/>
    <n v="4"/>
    <x v="3"/>
    <x v="3"/>
    <x v="8"/>
    <x v="0"/>
    <s v="New"/>
    <x v="3"/>
    <s v="Compact Sleeping Bag"/>
    <n v="2"/>
    <n v="124.39"/>
    <n v="0"/>
    <n v="61.27"/>
    <n v="248.78"/>
    <n v="122.54"/>
    <n v="126.24"/>
    <n v="0.50743628909076288"/>
  </r>
  <r>
    <n v="1233"/>
    <d v="2026-04-08T00:00:00"/>
    <n v="2026"/>
    <x v="1"/>
    <n v="4"/>
    <x v="3"/>
    <x v="0"/>
    <x v="15"/>
    <x v="0"/>
    <s v="New"/>
    <x v="0"/>
    <s v="Trail Bike Light"/>
    <n v="5"/>
    <n v="50.22"/>
    <n v="0.1"/>
    <n v="22.31"/>
    <n v="225.99"/>
    <n v="111.55"/>
    <n v="114.44000000000001"/>
    <n v="0.50639408823399268"/>
  </r>
  <r>
    <n v="1492"/>
    <d v="2026-04-08T00:00:00"/>
    <n v="2026"/>
    <x v="1"/>
    <n v="4"/>
    <x v="3"/>
    <x v="1"/>
    <x v="14"/>
    <x v="0"/>
    <s v="Returning"/>
    <x v="0"/>
    <s v="Compact Repair Kit"/>
    <n v="2"/>
    <n v="41.08"/>
    <n v="0"/>
    <n v="16.79"/>
    <n v="82.16"/>
    <n v="33.58"/>
    <n v="48.58"/>
    <n v="0.59128529698149956"/>
  </r>
  <r>
    <n v="1619"/>
    <d v="2026-04-08T00:00:00"/>
    <n v="2026"/>
    <x v="1"/>
    <n v="4"/>
    <x v="3"/>
    <x v="3"/>
    <x v="8"/>
    <x v="2"/>
    <s v="New"/>
    <x v="2"/>
    <s v="Packing Cube Set"/>
    <n v="5"/>
    <n v="46.11"/>
    <n v="0"/>
    <n v="18.88"/>
    <n v="230.55"/>
    <n v="94.399999999999991"/>
    <n v="136.15000000000003"/>
    <n v="0.5905443504662764"/>
  </r>
  <r>
    <n v="1631"/>
    <d v="2026-04-08T00:00:00"/>
    <n v="2026"/>
    <x v="1"/>
    <n v="4"/>
    <x v="3"/>
    <x v="3"/>
    <x v="8"/>
    <x v="0"/>
    <s v="Returning"/>
    <x v="2"/>
    <s v="Packing Cube Set"/>
    <n v="1"/>
    <n v="45.54"/>
    <n v="0"/>
    <n v="18.36"/>
    <n v="45.54"/>
    <n v="18.36"/>
    <n v="27.18"/>
    <n v="0.59683794466403162"/>
  </r>
  <r>
    <n v="1844"/>
    <d v="2026-04-08T00:00:00"/>
    <n v="2026"/>
    <x v="1"/>
    <n v="4"/>
    <x v="3"/>
    <x v="1"/>
    <x v="14"/>
    <x v="2"/>
    <s v="New"/>
    <x v="4"/>
    <s v="Recovery Roller"/>
    <n v="2"/>
    <n v="37.1"/>
    <n v="0.1"/>
    <n v="14.17"/>
    <n v="66.78"/>
    <n v="28.34"/>
    <n v="38.44"/>
    <n v="0.57562144354597178"/>
  </r>
  <r>
    <n v="4246"/>
    <d v="2026-04-08T00:00:00"/>
    <n v="2026"/>
    <x v="1"/>
    <n v="4"/>
    <x v="3"/>
    <x v="3"/>
    <x v="8"/>
    <x v="1"/>
    <s v="Business"/>
    <x v="1"/>
    <s v="Summit Backpack 45L"/>
    <n v="5"/>
    <n v="156.57"/>
    <n v="0.15"/>
    <n v="80.849999999999994"/>
    <n v="665.4224999999999"/>
    <n v="404.25"/>
    <n v="261.1724999999999"/>
    <n v="0.39249123677062309"/>
  </r>
  <r>
    <n v="5139"/>
    <d v="2026-04-08T00:00:00"/>
    <n v="2026"/>
    <x v="1"/>
    <n v="4"/>
    <x v="3"/>
    <x v="0"/>
    <x v="15"/>
    <x v="0"/>
    <s v="Returning"/>
    <x v="4"/>
    <s v="Training Mat"/>
    <n v="2"/>
    <n v="51.4"/>
    <n v="0"/>
    <n v="21.99"/>
    <n v="102.8"/>
    <n v="43.98"/>
    <n v="58.82"/>
    <n v="0.57217898832684821"/>
  </r>
  <r>
    <n v="186"/>
    <d v="2026-04-09T00:00:00"/>
    <n v="2026"/>
    <x v="1"/>
    <n v="4"/>
    <x v="3"/>
    <x v="0"/>
    <x v="0"/>
    <x v="0"/>
    <s v="New"/>
    <x v="2"/>
    <s v="Packing Cube Set"/>
    <n v="2"/>
    <n v="46.42"/>
    <n v="0.1"/>
    <n v="18.73"/>
    <n v="83.556000000000012"/>
    <n v="37.46"/>
    <n v="46.096000000000011"/>
    <n v="0.55167791660682663"/>
  </r>
  <r>
    <n v="1742"/>
    <d v="2026-04-09T00:00:00"/>
    <n v="2026"/>
    <x v="1"/>
    <n v="4"/>
    <x v="3"/>
    <x v="3"/>
    <x v="4"/>
    <x v="3"/>
    <s v="Returning"/>
    <x v="3"/>
    <s v="Compact Sleeping Bag"/>
    <n v="2"/>
    <n v="120.75"/>
    <n v="0.05"/>
    <n v="60.31"/>
    <n v="229.42499999999998"/>
    <n v="120.62"/>
    <n v="108.80499999999998"/>
    <n v="0.47425084450256066"/>
  </r>
  <r>
    <n v="3189"/>
    <d v="2026-04-09T00:00:00"/>
    <n v="2026"/>
    <x v="1"/>
    <n v="4"/>
    <x v="3"/>
    <x v="1"/>
    <x v="11"/>
    <x v="1"/>
    <s v="Business"/>
    <x v="1"/>
    <s v="Summit Backpack 45L"/>
    <n v="6"/>
    <n v="157.38999999999999"/>
    <n v="0.05"/>
    <n v="79.239999999999995"/>
    <n v="897.12299999999993"/>
    <n v="475.43999999999994"/>
    <n v="421.68299999999999"/>
    <n v="0.47003922539049831"/>
  </r>
  <r>
    <n v="3747"/>
    <d v="2026-04-09T00:00:00"/>
    <n v="2026"/>
    <x v="1"/>
    <n v="4"/>
    <x v="3"/>
    <x v="3"/>
    <x v="7"/>
    <x v="2"/>
    <s v="Returning"/>
    <x v="3"/>
    <s v="Compact Sleeping Bag"/>
    <n v="2"/>
    <n v="122.36"/>
    <n v="0.05"/>
    <n v="59.06"/>
    <n v="232.48399999999998"/>
    <n v="118.12"/>
    <n v="114.36399999999998"/>
    <n v="0.49192202474148755"/>
  </r>
  <r>
    <n v="3782"/>
    <d v="2026-04-09T00:00:00"/>
    <n v="2026"/>
    <x v="1"/>
    <n v="4"/>
    <x v="3"/>
    <x v="0"/>
    <x v="0"/>
    <x v="2"/>
    <s v="Returning"/>
    <x v="4"/>
    <s v="Resistance Band Set"/>
    <n v="2"/>
    <n v="39.68"/>
    <n v="0.05"/>
    <n v="14.98"/>
    <n v="75.391999999999996"/>
    <n v="29.96"/>
    <n v="45.431999999999995"/>
    <n v="0.60261035653650252"/>
  </r>
  <r>
    <n v="4344"/>
    <d v="2026-04-09T00:00:00"/>
    <n v="2026"/>
    <x v="1"/>
    <n v="4"/>
    <x v="3"/>
    <x v="2"/>
    <x v="5"/>
    <x v="2"/>
    <s v="Business"/>
    <x v="3"/>
    <s v="Compact Sleeping Bag"/>
    <n v="3"/>
    <n v="121.56"/>
    <n v="0.15"/>
    <n v="61.31"/>
    <n v="309.97800000000001"/>
    <n v="183.93"/>
    <n v="126.048"/>
    <n v="0.40663530960261696"/>
  </r>
  <r>
    <n v="4901"/>
    <d v="2026-04-09T00:00:00"/>
    <n v="2026"/>
    <x v="1"/>
    <n v="4"/>
    <x v="3"/>
    <x v="0"/>
    <x v="0"/>
    <x v="3"/>
    <s v="New"/>
    <x v="0"/>
    <s v="Commuter Helmet"/>
    <n v="1"/>
    <n v="80.19"/>
    <n v="0.1"/>
    <n v="42.15"/>
    <n v="72.171000000000006"/>
    <n v="42.15"/>
    <n v="30.021000000000008"/>
    <n v="0.4159704036247247"/>
  </r>
  <r>
    <n v="4969"/>
    <d v="2026-04-09T00:00:00"/>
    <n v="2026"/>
    <x v="1"/>
    <n v="4"/>
    <x v="3"/>
    <x v="3"/>
    <x v="7"/>
    <x v="3"/>
    <s v="Business"/>
    <x v="0"/>
    <s v="Commuter Helmet"/>
    <n v="2"/>
    <n v="81.14"/>
    <n v="0"/>
    <n v="43.43"/>
    <n v="162.28"/>
    <n v="86.86"/>
    <n v="75.42"/>
    <n v="0.46475228000985952"/>
  </r>
  <r>
    <n v="673"/>
    <d v="2026-04-10T00:00:00"/>
    <n v="2026"/>
    <x v="1"/>
    <n v="4"/>
    <x v="3"/>
    <x v="3"/>
    <x v="8"/>
    <x v="2"/>
    <s v="New"/>
    <x v="3"/>
    <s v="Trail Tent 2P"/>
    <n v="2"/>
    <n v="191.11"/>
    <n v="0"/>
    <n v="103.58"/>
    <n v="382.22"/>
    <n v="207.16"/>
    <n v="175.06000000000003"/>
    <n v="0.45800847679346979"/>
  </r>
  <r>
    <n v="888"/>
    <d v="2026-04-10T00:00:00"/>
    <n v="2026"/>
    <x v="1"/>
    <n v="4"/>
    <x v="3"/>
    <x v="3"/>
    <x v="7"/>
    <x v="2"/>
    <s v="New"/>
    <x v="0"/>
    <s v="Compact Repair Kit"/>
    <n v="2"/>
    <n v="40.58"/>
    <n v="0.05"/>
    <n v="17.149999999999999"/>
    <n v="77.10199999999999"/>
    <n v="34.299999999999997"/>
    <n v="42.801999999999992"/>
    <n v="0.55513475655625011"/>
  </r>
  <r>
    <n v="1541"/>
    <d v="2026-04-10T00:00:00"/>
    <n v="2026"/>
    <x v="1"/>
    <n v="4"/>
    <x v="3"/>
    <x v="0"/>
    <x v="15"/>
    <x v="3"/>
    <s v="Returning"/>
    <x v="3"/>
    <s v="Portable Camp Stove"/>
    <n v="1"/>
    <n v="83.44"/>
    <n v="0"/>
    <n v="40.299999999999997"/>
    <n v="83.44"/>
    <n v="40.299999999999997"/>
    <n v="43.14"/>
    <n v="0.51701821668264625"/>
  </r>
  <r>
    <n v="1881"/>
    <d v="2026-04-10T00:00:00"/>
    <n v="2026"/>
    <x v="1"/>
    <n v="4"/>
    <x v="3"/>
    <x v="3"/>
    <x v="7"/>
    <x v="3"/>
    <s v="New"/>
    <x v="4"/>
    <s v="Training Mat"/>
    <n v="1"/>
    <n v="49.61"/>
    <n v="0"/>
    <n v="21.92"/>
    <n v="49.61"/>
    <n v="21.92"/>
    <n v="27.689999999999998"/>
    <n v="0.55815359806490628"/>
  </r>
  <r>
    <n v="2007"/>
    <d v="2026-04-10T00:00:00"/>
    <n v="2026"/>
    <x v="1"/>
    <n v="4"/>
    <x v="3"/>
    <x v="3"/>
    <x v="8"/>
    <x v="0"/>
    <s v="Returning"/>
    <x v="4"/>
    <s v="Weighted Vest"/>
    <n v="2"/>
    <n v="123.31"/>
    <n v="0"/>
    <n v="69.239999999999995"/>
    <n v="246.62"/>
    <n v="138.47999999999999"/>
    <n v="108.14000000000001"/>
    <n v="0.43848836266320662"/>
  </r>
  <r>
    <n v="2312"/>
    <d v="2026-04-10T00:00:00"/>
    <n v="2026"/>
    <x v="1"/>
    <n v="4"/>
    <x v="3"/>
    <x v="0"/>
    <x v="15"/>
    <x v="2"/>
    <s v="New"/>
    <x v="1"/>
    <s v="Hiking Daypack 20L"/>
    <n v="1"/>
    <n v="93.35"/>
    <n v="0.1"/>
    <n v="45.54"/>
    <n v="84.015000000000001"/>
    <n v="45.54"/>
    <n v="38.475000000000001"/>
    <n v="0.45795393679700053"/>
  </r>
  <r>
    <n v="4493"/>
    <d v="2026-04-10T00:00:00"/>
    <n v="2026"/>
    <x v="1"/>
    <n v="4"/>
    <x v="3"/>
    <x v="0"/>
    <x v="0"/>
    <x v="1"/>
    <s v="Business"/>
    <x v="1"/>
    <s v="Hiking Daypack 20L"/>
    <n v="5"/>
    <n v="92.63"/>
    <n v="0.15"/>
    <n v="46.33"/>
    <n v="393.67749999999995"/>
    <n v="231.64999999999998"/>
    <n v="162.02749999999997"/>
    <n v="0.41157419461361139"/>
  </r>
  <r>
    <n v="2072"/>
    <d v="2026-04-11T00:00:00"/>
    <n v="2026"/>
    <x v="1"/>
    <n v="4"/>
    <x v="3"/>
    <x v="0"/>
    <x v="9"/>
    <x v="0"/>
    <s v="New"/>
    <x v="3"/>
    <s v="Compact Sleeping Bag"/>
    <n v="4"/>
    <n v="124.87"/>
    <n v="0.1"/>
    <n v="62.03"/>
    <n v="449.53200000000004"/>
    <n v="248.12"/>
    <n v="201.41200000000003"/>
    <n v="0.44804819234225823"/>
  </r>
  <r>
    <n v="2142"/>
    <d v="2026-04-11T00:00:00"/>
    <n v="2026"/>
    <x v="1"/>
    <n v="4"/>
    <x v="3"/>
    <x v="3"/>
    <x v="4"/>
    <x v="3"/>
    <s v="New"/>
    <x v="3"/>
    <s v="Alpine Tent 4P"/>
    <n v="1"/>
    <n v="339.64"/>
    <n v="0.1"/>
    <n v="195.81"/>
    <n v="305.67599999999999"/>
    <n v="195.81"/>
    <n v="109.86599999999999"/>
    <n v="0.35941977780394924"/>
  </r>
  <r>
    <n v="2911"/>
    <d v="2026-04-11T00:00:00"/>
    <n v="2026"/>
    <x v="1"/>
    <n v="4"/>
    <x v="3"/>
    <x v="2"/>
    <x v="2"/>
    <x v="2"/>
    <s v="New"/>
    <x v="0"/>
    <s v="Trail Bike Light"/>
    <n v="1"/>
    <n v="50.86"/>
    <n v="0.05"/>
    <n v="22.1"/>
    <n v="48.317"/>
    <n v="22.1"/>
    <n v="26.216999999999999"/>
    <n v="0.54260405240391574"/>
  </r>
  <r>
    <n v="4276"/>
    <d v="2026-04-11T00:00:00"/>
    <n v="2026"/>
    <x v="1"/>
    <n v="4"/>
    <x v="3"/>
    <x v="3"/>
    <x v="8"/>
    <x v="0"/>
    <s v="New"/>
    <x v="2"/>
    <s v="Travel Backpack 35L"/>
    <n v="2"/>
    <n v="167.01"/>
    <n v="0"/>
    <n v="89.8"/>
    <n v="334.02"/>
    <n v="179.6"/>
    <n v="154.41999999999999"/>
    <n v="0.46230764624872761"/>
  </r>
  <r>
    <n v="5077"/>
    <d v="2026-04-11T00:00:00"/>
    <n v="2026"/>
    <x v="1"/>
    <n v="4"/>
    <x v="3"/>
    <x v="3"/>
    <x v="8"/>
    <x v="3"/>
    <s v="Returning"/>
    <x v="1"/>
    <s v="Hiking Daypack 20L"/>
    <n v="2"/>
    <n v="92.63"/>
    <n v="0.15"/>
    <n v="44.96"/>
    <n v="157.47099999999998"/>
    <n v="89.92"/>
    <n v="67.550999999999974"/>
    <n v="0.42897422382533917"/>
  </r>
  <r>
    <n v="1259"/>
    <d v="2026-04-12T00:00:00"/>
    <n v="2026"/>
    <x v="1"/>
    <n v="4"/>
    <x v="3"/>
    <x v="1"/>
    <x v="12"/>
    <x v="3"/>
    <s v="New"/>
    <x v="1"/>
    <s v="Summit Backpack 45L"/>
    <n v="2"/>
    <n v="151.01"/>
    <n v="0"/>
    <n v="80.209999999999994"/>
    <n v="302.02"/>
    <n v="160.41999999999999"/>
    <n v="141.6"/>
    <n v="0.4688431229719886"/>
  </r>
  <r>
    <n v="1720"/>
    <d v="2026-04-12T00:00:00"/>
    <n v="2026"/>
    <x v="1"/>
    <n v="4"/>
    <x v="3"/>
    <x v="0"/>
    <x v="15"/>
    <x v="0"/>
    <s v="New"/>
    <x v="1"/>
    <s v="Hiking Daypack 20L"/>
    <n v="2"/>
    <n v="92.07"/>
    <n v="0"/>
    <n v="44.1"/>
    <n v="184.14"/>
    <n v="88.2"/>
    <n v="95.939999999999984"/>
    <n v="0.52101661779081132"/>
  </r>
  <r>
    <n v="1975"/>
    <d v="2026-04-12T00:00:00"/>
    <n v="2026"/>
    <x v="1"/>
    <n v="4"/>
    <x v="3"/>
    <x v="0"/>
    <x v="15"/>
    <x v="0"/>
    <s v="Returning"/>
    <x v="4"/>
    <s v="Recovery Roller"/>
    <n v="1"/>
    <n v="36.840000000000003"/>
    <n v="0.1"/>
    <n v="13.86"/>
    <n v="33.156000000000006"/>
    <n v="13.86"/>
    <n v="19.296000000000006"/>
    <n v="0.58197611292073836"/>
  </r>
  <r>
    <n v="2848"/>
    <d v="2026-04-12T00:00:00"/>
    <n v="2026"/>
    <x v="1"/>
    <n v="4"/>
    <x v="3"/>
    <x v="1"/>
    <x v="6"/>
    <x v="0"/>
    <s v="New"/>
    <x v="1"/>
    <s v="Trekking Poles"/>
    <n v="1"/>
    <n v="71.64"/>
    <n v="0.05"/>
    <n v="32.729999999999997"/>
    <n v="68.057999999999993"/>
    <n v="32.729999999999997"/>
    <n v="35.327999999999996"/>
    <n v="0.51908666137706072"/>
  </r>
  <r>
    <n v="2979"/>
    <d v="2026-04-12T00:00:00"/>
    <n v="2026"/>
    <x v="1"/>
    <n v="4"/>
    <x v="3"/>
    <x v="1"/>
    <x v="14"/>
    <x v="0"/>
    <s v="New"/>
    <x v="4"/>
    <s v="Weighted Vest"/>
    <n v="1"/>
    <n v="124.18"/>
    <n v="0"/>
    <n v="67.42"/>
    <n v="124.18"/>
    <n v="67.42"/>
    <n v="56.760000000000005"/>
    <n v="0.45707843453052022"/>
  </r>
  <r>
    <n v="2996"/>
    <d v="2026-04-12T00:00:00"/>
    <n v="2026"/>
    <x v="1"/>
    <n v="4"/>
    <x v="3"/>
    <x v="1"/>
    <x v="12"/>
    <x v="2"/>
    <s v="New"/>
    <x v="2"/>
    <s v="Carry-On Duffel"/>
    <n v="1"/>
    <n v="134.94999999999999"/>
    <n v="0"/>
    <n v="67.849999999999994"/>
    <n v="134.94999999999999"/>
    <n v="67.849999999999994"/>
    <n v="67.099999999999994"/>
    <n v="0.49722119303445722"/>
  </r>
  <r>
    <n v="749"/>
    <d v="2026-04-13T00:00:00"/>
    <n v="2026"/>
    <x v="1"/>
    <n v="4"/>
    <x v="3"/>
    <x v="0"/>
    <x v="15"/>
    <x v="0"/>
    <s v="New"/>
    <x v="3"/>
    <s v="Compact Sleeping Bag"/>
    <n v="2"/>
    <n v="124"/>
    <n v="0"/>
    <n v="60.14"/>
    <n v="248"/>
    <n v="120.28"/>
    <n v="127.72"/>
    <n v="0.51500000000000001"/>
  </r>
  <r>
    <n v="1928"/>
    <d v="2026-04-13T00:00:00"/>
    <n v="2026"/>
    <x v="1"/>
    <n v="4"/>
    <x v="3"/>
    <x v="3"/>
    <x v="13"/>
    <x v="3"/>
    <s v="Returning"/>
    <x v="4"/>
    <s v="Training Mat"/>
    <n v="2"/>
    <n v="50.2"/>
    <n v="0.1"/>
    <n v="21.48"/>
    <n v="90.360000000000014"/>
    <n v="42.96"/>
    <n v="47.400000000000013"/>
    <n v="0.5245683930942896"/>
  </r>
  <r>
    <n v="2486"/>
    <d v="2026-04-13T00:00:00"/>
    <n v="2026"/>
    <x v="1"/>
    <n v="4"/>
    <x v="3"/>
    <x v="1"/>
    <x v="11"/>
    <x v="0"/>
    <s v="Business"/>
    <x v="1"/>
    <s v="Hiking Daypack 20L"/>
    <n v="1"/>
    <n v="93.65"/>
    <n v="0"/>
    <n v="44.15"/>
    <n v="93.65"/>
    <n v="44.15"/>
    <n v="49.500000000000007"/>
    <n v="0.5285638013881474"/>
  </r>
  <r>
    <n v="2688"/>
    <d v="2026-04-13T00:00:00"/>
    <n v="2026"/>
    <x v="1"/>
    <n v="4"/>
    <x v="3"/>
    <x v="2"/>
    <x v="16"/>
    <x v="3"/>
    <s v="New"/>
    <x v="2"/>
    <s v="Packing Cube Set"/>
    <n v="5"/>
    <n v="47.25"/>
    <n v="0.1"/>
    <n v="17.93"/>
    <n v="212.625"/>
    <n v="89.65"/>
    <n v="122.97499999999999"/>
    <n v="0.57836566725455607"/>
  </r>
  <r>
    <n v="2712"/>
    <d v="2026-04-13T00:00:00"/>
    <n v="2026"/>
    <x v="1"/>
    <n v="4"/>
    <x v="3"/>
    <x v="2"/>
    <x v="5"/>
    <x v="0"/>
    <s v="Returning"/>
    <x v="4"/>
    <s v="Recovery Roller"/>
    <n v="1"/>
    <n v="35.69"/>
    <n v="0.05"/>
    <n v="13.53"/>
    <n v="33.905499999999996"/>
    <n v="13.53"/>
    <n v="20.375499999999995"/>
    <n v="0.60094969842650892"/>
  </r>
  <r>
    <n v="3853"/>
    <d v="2026-04-13T00:00:00"/>
    <n v="2026"/>
    <x v="1"/>
    <n v="4"/>
    <x v="3"/>
    <x v="3"/>
    <x v="13"/>
    <x v="0"/>
    <s v="Returning"/>
    <x v="2"/>
    <s v="Carry-On Duffel"/>
    <n v="3"/>
    <n v="136.12"/>
    <n v="0"/>
    <n v="66.58"/>
    <n v="408.36"/>
    <n v="199.74"/>
    <n v="208.62"/>
    <n v="0.51087275933000298"/>
  </r>
  <r>
    <n v="4043"/>
    <d v="2026-04-13T00:00:00"/>
    <n v="2026"/>
    <x v="1"/>
    <n v="4"/>
    <x v="3"/>
    <x v="3"/>
    <x v="7"/>
    <x v="3"/>
    <s v="New"/>
    <x v="1"/>
    <s v="Summit Backpack 45L"/>
    <n v="1"/>
    <n v="155.88999999999999"/>
    <n v="0"/>
    <n v="77.260000000000005"/>
    <n v="155.88999999999999"/>
    <n v="77.260000000000005"/>
    <n v="78.629999999999981"/>
    <n v="0.50439412406183837"/>
  </r>
  <r>
    <n v="290"/>
    <d v="2026-04-14T00:00:00"/>
    <n v="2026"/>
    <x v="1"/>
    <n v="4"/>
    <x v="3"/>
    <x v="0"/>
    <x v="15"/>
    <x v="0"/>
    <s v="Business"/>
    <x v="2"/>
    <s v="Carry-On Duffel"/>
    <n v="1"/>
    <n v="130.81"/>
    <n v="0"/>
    <n v="67.86"/>
    <n v="130.81"/>
    <n v="67.86"/>
    <n v="62.95"/>
    <n v="0.48123232168794439"/>
  </r>
  <r>
    <n v="2953"/>
    <d v="2026-04-14T00:00:00"/>
    <n v="2026"/>
    <x v="1"/>
    <n v="4"/>
    <x v="3"/>
    <x v="0"/>
    <x v="0"/>
    <x v="0"/>
    <s v="Returning"/>
    <x v="2"/>
    <s v="Packing Cube Set"/>
    <n v="2"/>
    <n v="47.56"/>
    <n v="0.05"/>
    <n v="18.649999999999999"/>
    <n v="90.364000000000004"/>
    <n v="37.299999999999997"/>
    <n v="53.064000000000007"/>
    <n v="0.58722500110663545"/>
  </r>
  <r>
    <n v="3179"/>
    <d v="2026-04-14T00:00:00"/>
    <n v="2026"/>
    <x v="1"/>
    <n v="4"/>
    <x v="3"/>
    <x v="1"/>
    <x v="14"/>
    <x v="0"/>
    <s v="New"/>
    <x v="1"/>
    <s v="Trail Boots"/>
    <n v="2"/>
    <n v="140.65"/>
    <n v="0.05"/>
    <n v="78.900000000000006"/>
    <n v="267.23500000000001"/>
    <n v="157.80000000000001"/>
    <n v="109.435"/>
    <n v="0.40950848504125581"/>
  </r>
  <r>
    <n v="3301"/>
    <d v="2026-04-14T00:00:00"/>
    <n v="2026"/>
    <x v="1"/>
    <n v="4"/>
    <x v="3"/>
    <x v="3"/>
    <x v="4"/>
    <x v="2"/>
    <s v="New"/>
    <x v="0"/>
    <s v="Commuter Helmet"/>
    <n v="1"/>
    <n v="82.75"/>
    <n v="0"/>
    <n v="43.18"/>
    <n v="82.75"/>
    <n v="43.18"/>
    <n v="39.57"/>
    <n v="0.47818731117824775"/>
  </r>
  <r>
    <n v="3349"/>
    <d v="2026-04-14T00:00:00"/>
    <n v="2026"/>
    <x v="1"/>
    <n v="4"/>
    <x v="3"/>
    <x v="3"/>
    <x v="8"/>
    <x v="0"/>
    <s v="Returning"/>
    <x v="4"/>
    <s v="Resistance Band Set"/>
    <n v="2"/>
    <n v="40.909999999999997"/>
    <n v="0.1"/>
    <n v="14.95"/>
    <n v="73.637999999999991"/>
    <n v="29.9"/>
    <n v="43.737999999999992"/>
    <n v="0.59395964040305271"/>
  </r>
  <r>
    <n v="4874"/>
    <d v="2026-04-14T00:00:00"/>
    <n v="2026"/>
    <x v="1"/>
    <n v="4"/>
    <x v="3"/>
    <x v="0"/>
    <x v="0"/>
    <x v="2"/>
    <s v="Returning"/>
    <x v="2"/>
    <s v="Packing Cube Set"/>
    <n v="1"/>
    <n v="46.62"/>
    <n v="0"/>
    <n v="18.86"/>
    <n v="46.62"/>
    <n v="18.86"/>
    <n v="27.759999999999998"/>
    <n v="0.59545259545259543"/>
  </r>
  <r>
    <n v="1045"/>
    <d v="2026-04-15T00:00:00"/>
    <n v="2026"/>
    <x v="1"/>
    <n v="4"/>
    <x v="3"/>
    <x v="0"/>
    <x v="15"/>
    <x v="0"/>
    <s v="Returning"/>
    <x v="3"/>
    <s v="Trail Tent 2P"/>
    <n v="2"/>
    <n v="196.57"/>
    <n v="0.05"/>
    <n v="106.2"/>
    <n v="373.48299999999995"/>
    <n v="212.4"/>
    <n v="161.08299999999994"/>
    <n v="0.43129941657317727"/>
  </r>
  <r>
    <n v="1703"/>
    <d v="2026-04-15T00:00:00"/>
    <n v="2026"/>
    <x v="1"/>
    <n v="4"/>
    <x v="3"/>
    <x v="1"/>
    <x v="1"/>
    <x v="0"/>
    <s v="Returning"/>
    <x v="1"/>
    <s v="Hiking Daypack 20L"/>
    <n v="1"/>
    <n v="90.52"/>
    <n v="0"/>
    <n v="46.5"/>
    <n v="90.52"/>
    <n v="46.5"/>
    <n v="44.019999999999996"/>
    <n v="0.4863013698630137"/>
  </r>
  <r>
    <n v="2107"/>
    <d v="2026-04-15T00:00:00"/>
    <n v="2026"/>
    <x v="1"/>
    <n v="4"/>
    <x v="3"/>
    <x v="0"/>
    <x v="15"/>
    <x v="0"/>
    <s v="Returning"/>
    <x v="2"/>
    <s v="Travel Backpack 35L"/>
    <n v="5"/>
    <n v="165.35"/>
    <n v="0.05"/>
    <n v="89.38"/>
    <n v="785.41249999999991"/>
    <n v="446.9"/>
    <n v="338.51249999999993"/>
    <n v="0.43099963395031271"/>
  </r>
  <r>
    <n v="2265"/>
    <d v="2026-04-15T00:00:00"/>
    <n v="2026"/>
    <x v="1"/>
    <n v="4"/>
    <x v="3"/>
    <x v="1"/>
    <x v="11"/>
    <x v="2"/>
    <s v="Returning"/>
    <x v="2"/>
    <s v="Insulated Bottle"/>
    <n v="2"/>
    <n v="36.35"/>
    <n v="0"/>
    <n v="13.55"/>
    <n v="72.7"/>
    <n v="27.1"/>
    <n v="45.6"/>
    <n v="0.6272352132049519"/>
  </r>
  <r>
    <n v="2839"/>
    <d v="2026-04-15T00:00:00"/>
    <n v="2026"/>
    <x v="1"/>
    <n v="4"/>
    <x v="3"/>
    <x v="1"/>
    <x v="14"/>
    <x v="2"/>
    <s v="New"/>
    <x v="2"/>
    <s v="Packing Cube Set"/>
    <n v="1"/>
    <n v="47"/>
    <n v="0"/>
    <n v="18.64"/>
    <n v="47"/>
    <n v="18.64"/>
    <n v="28.36"/>
    <n v="0.60340425531914887"/>
  </r>
  <r>
    <n v="4742"/>
    <d v="2026-04-15T00:00:00"/>
    <n v="2026"/>
    <x v="1"/>
    <n v="4"/>
    <x v="3"/>
    <x v="3"/>
    <x v="13"/>
    <x v="3"/>
    <s v="Returning"/>
    <x v="2"/>
    <s v="Packing Cube Set"/>
    <n v="1"/>
    <n v="46.86"/>
    <n v="0"/>
    <n v="18.190000000000001"/>
    <n v="46.86"/>
    <n v="18.190000000000001"/>
    <n v="28.669999999999998"/>
    <n v="0.61182244985061884"/>
  </r>
  <r>
    <n v="4899"/>
    <d v="2026-04-15T00:00:00"/>
    <n v="2026"/>
    <x v="1"/>
    <n v="4"/>
    <x v="3"/>
    <x v="0"/>
    <x v="9"/>
    <x v="0"/>
    <s v="New"/>
    <x v="3"/>
    <s v="Portable Camp Stove"/>
    <n v="2"/>
    <n v="82.13"/>
    <n v="0.05"/>
    <n v="39.909999999999997"/>
    <n v="156.047"/>
    <n v="79.819999999999993"/>
    <n v="76.227000000000004"/>
    <n v="0.48848744288579726"/>
  </r>
  <r>
    <n v="5042"/>
    <d v="2026-04-15T00:00:00"/>
    <n v="2026"/>
    <x v="1"/>
    <n v="4"/>
    <x v="3"/>
    <x v="1"/>
    <x v="6"/>
    <x v="2"/>
    <s v="Business"/>
    <x v="2"/>
    <s v="Travel Backpack 35L"/>
    <n v="1"/>
    <n v="163.16"/>
    <n v="0"/>
    <n v="88.78"/>
    <n v="163.16"/>
    <n v="88.78"/>
    <n v="74.38"/>
    <n v="0.45587153714145623"/>
  </r>
  <r>
    <n v="2248"/>
    <d v="2026-04-16T00:00:00"/>
    <n v="2026"/>
    <x v="1"/>
    <n v="4"/>
    <x v="3"/>
    <x v="0"/>
    <x v="15"/>
    <x v="2"/>
    <s v="New"/>
    <x v="2"/>
    <s v="Insulated Bottle"/>
    <n v="2"/>
    <n v="36.68"/>
    <n v="0.1"/>
    <n v="13.92"/>
    <n v="66.024000000000001"/>
    <n v="27.84"/>
    <n v="38.183999999999997"/>
    <n v="0.57833515085423481"/>
  </r>
  <r>
    <n v="2427"/>
    <d v="2026-04-16T00:00:00"/>
    <n v="2026"/>
    <x v="1"/>
    <n v="4"/>
    <x v="3"/>
    <x v="3"/>
    <x v="13"/>
    <x v="0"/>
    <s v="New"/>
    <x v="2"/>
    <s v="Packing Cube Set"/>
    <n v="1"/>
    <n v="45.82"/>
    <n v="0.1"/>
    <n v="18.48"/>
    <n v="41.238"/>
    <n v="18.48"/>
    <n v="22.757999999999999"/>
    <n v="0.55186963480285167"/>
  </r>
  <r>
    <n v="2445"/>
    <d v="2026-04-16T00:00:00"/>
    <n v="2026"/>
    <x v="1"/>
    <n v="4"/>
    <x v="3"/>
    <x v="0"/>
    <x v="15"/>
    <x v="0"/>
    <s v="Returning"/>
    <x v="1"/>
    <s v="Trekking Poles"/>
    <n v="1"/>
    <n v="70.95"/>
    <n v="0"/>
    <n v="31.43"/>
    <n v="70.95"/>
    <n v="31.43"/>
    <n v="39.520000000000003"/>
    <n v="0.55701198026779419"/>
  </r>
  <r>
    <n v="3311"/>
    <d v="2026-04-16T00:00:00"/>
    <n v="2026"/>
    <x v="1"/>
    <n v="4"/>
    <x v="3"/>
    <x v="1"/>
    <x v="11"/>
    <x v="0"/>
    <s v="New"/>
    <x v="2"/>
    <s v="Packing Cube Set"/>
    <n v="1"/>
    <n v="46.68"/>
    <n v="0.05"/>
    <n v="18.350000000000001"/>
    <n v="44.345999999999997"/>
    <n v="18.350000000000001"/>
    <n v="25.995999999999995"/>
    <n v="0.58620845172056102"/>
  </r>
  <r>
    <n v="3320"/>
    <d v="2026-04-16T00:00:00"/>
    <n v="2026"/>
    <x v="1"/>
    <n v="4"/>
    <x v="3"/>
    <x v="2"/>
    <x v="16"/>
    <x v="0"/>
    <s v="Business"/>
    <x v="2"/>
    <s v="Travel Backpack 35L"/>
    <n v="5"/>
    <n v="164.31"/>
    <n v="0.05"/>
    <n v="85.41"/>
    <n v="780.47249999999997"/>
    <n v="427.04999999999995"/>
    <n v="353.42250000000001"/>
    <n v="0.45283145786686912"/>
  </r>
  <r>
    <n v="3321"/>
    <d v="2026-04-16T00:00:00"/>
    <n v="2026"/>
    <x v="1"/>
    <n v="4"/>
    <x v="3"/>
    <x v="1"/>
    <x v="6"/>
    <x v="0"/>
    <s v="Business"/>
    <x v="2"/>
    <s v="Insulated Bottle"/>
    <n v="3"/>
    <n v="35.57"/>
    <n v="0"/>
    <n v="13.67"/>
    <n v="106.71000000000001"/>
    <n v="41.01"/>
    <n v="65.700000000000017"/>
    <n v="0.61568737700309262"/>
  </r>
  <r>
    <n v="5181"/>
    <d v="2026-04-16T00:00:00"/>
    <n v="2026"/>
    <x v="1"/>
    <n v="4"/>
    <x v="3"/>
    <x v="0"/>
    <x v="0"/>
    <x v="3"/>
    <s v="New"/>
    <x v="2"/>
    <s v="Packing Cube Set"/>
    <n v="2"/>
    <n v="45.51"/>
    <n v="0.1"/>
    <n v="18.809999999999999"/>
    <n v="81.917999999999992"/>
    <n v="37.619999999999997"/>
    <n v="44.297999999999995"/>
    <n v="0.54076027246758951"/>
  </r>
  <r>
    <n v="5187"/>
    <d v="2026-04-16T00:00:00"/>
    <n v="2026"/>
    <x v="1"/>
    <n v="4"/>
    <x v="3"/>
    <x v="3"/>
    <x v="8"/>
    <x v="0"/>
    <s v="Returning"/>
    <x v="3"/>
    <s v="Trail Tent 2P"/>
    <n v="2"/>
    <n v="198.32"/>
    <n v="0"/>
    <n v="106.8"/>
    <n v="396.64"/>
    <n v="213.6"/>
    <n v="183.04"/>
    <n v="0.46147640177490923"/>
  </r>
  <r>
    <n v="605"/>
    <d v="2026-04-17T00:00:00"/>
    <n v="2026"/>
    <x v="1"/>
    <n v="4"/>
    <x v="3"/>
    <x v="3"/>
    <x v="8"/>
    <x v="3"/>
    <s v="Business"/>
    <x v="2"/>
    <s v="Carry-On Duffel"/>
    <n v="2"/>
    <n v="130.94"/>
    <n v="0"/>
    <n v="67.459999999999994"/>
    <n v="261.88"/>
    <n v="134.91999999999999"/>
    <n v="126.96000000000001"/>
    <n v="0.48480219948067821"/>
  </r>
  <r>
    <n v="3244"/>
    <d v="2026-04-17T00:00:00"/>
    <n v="2026"/>
    <x v="1"/>
    <n v="4"/>
    <x v="3"/>
    <x v="1"/>
    <x v="11"/>
    <x v="3"/>
    <s v="Returning"/>
    <x v="2"/>
    <s v="Carry-On Duffel"/>
    <n v="1"/>
    <n v="131.62"/>
    <n v="0"/>
    <n v="66.95"/>
    <n v="131.62"/>
    <n v="66.95"/>
    <n v="64.67"/>
    <n v="0.49133870232487464"/>
  </r>
  <r>
    <n v="4047"/>
    <d v="2026-04-17T00:00:00"/>
    <n v="2026"/>
    <x v="1"/>
    <n v="4"/>
    <x v="3"/>
    <x v="0"/>
    <x v="0"/>
    <x v="1"/>
    <s v="Business"/>
    <x v="2"/>
    <s v="Travel Backpack 35L"/>
    <n v="8"/>
    <n v="168.34"/>
    <n v="0.15"/>
    <n v="88.7"/>
    <n v="1144.712"/>
    <n v="709.6"/>
    <n v="435.11199999999997"/>
    <n v="0.38010608781946897"/>
  </r>
  <r>
    <n v="4101"/>
    <d v="2026-04-17T00:00:00"/>
    <n v="2026"/>
    <x v="1"/>
    <n v="4"/>
    <x v="3"/>
    <x v="1"/>
    <x v="6"/>
    <x v="0"/>
    <s v="Returning"/>
    <x v="3"/>
    <s v="Portable Camp Stove"/>
    <n v="1"/>
    <n v="81.040000000000006"/>
    <n v="0"/>
    <n v="39.97"/>
    <n v="81.040000000000006"/>
    <n v="39.97"/>
    <n v="41.070000000000007"/>
    <n v="0.50678677196446209"/>
  </r>
  <r>
    <n v="4537"/>
    <d v="2026-04-17T00:00:00"/>
    <n v="2026"/>
    <x v="1"/>
    <n v="4"/>
    <x v="3"/>
    <x v="3"/>
    <x v="8"/>
    <x v="0"/>
    <s v="Business"/>
    <x v="3"/>
    <s v="Portable Camp Stove"/>
    <n v="3"/>
    <n v="81.53"/>
    <n v="0.05"/>
    <n v="38.630000000000003"/>
    <n v="232.3605"/>
    <n v="115.89000000000001"/>
    <n v="116.47049999999999"/>
    <n v="0.50124913657872139"/>
  </r>
  <r>
    <n v="754"/>
    <d v="2026-04-18T00:00:00"/>
    <n v="2026"/>
    <x v="1"/>
    <n v="4"/>
    <x v="3"/>
    <x v="2"/>
    <x v="10"/>
    <x v="3"/>
    <s v="Returning"/>
    <x v="0"/>
    <s v="Cycling Pack 12L"/>
    <n v="3"/>
    <n v="104.8"/>
    <n v="0.1"/>
    <n v="50.59"/>
    <n v="282.95999999999998"/>
    <n v="151.77000000000001"/>
    <n v="131.18999999999997"/>
    <n v="0.46363443596268017"/>
  </r>
  <r>
    <n v="1340"/>
    <d v="2026-04-18T00:00:00"/>
    <n v="2026"/>
    <x v="1"/>
    <n v="4"/>
    <x v="3"/>
    <x v="3"/>
    <x v="8"/>
    <x v="0"/>
    <s v="New"/>
    <x v="4"/>
    <s v="Training Mat"/>
    <n v="2"/>
    <n v="51.24"/>
    <n v="0"/>
    <n v="22.52"/>
    <n v="102.48"/>
    <n v="45.04"/>
    <n v="57.440000000000005"/>
    <n v="0.56049960967993762"/>
  </r>
  <r>
    <n v="1444"/>
    <d v="2026-04-18T00:00:00"/>
    <n v="2026"/>
    <x v="1"/>
    <n v="4"/>
    <x v="3"/>
    <x v="2"/>
    <x v="10"/>
    <x v="2"/>
    <s v="Returning"/>
    <x v="3"/>
    <s v="Compact Sleeping Bag"/>
    <n v="1"/>
    <n v="120.52"/>
    <n v="0.1"/>
    <n v="59.01"/>
    <n v="108.468"/>
    <n v="59.01"/>
    <n v="49.458000000000006"/>
    <n v="0.45596858059519862"/>
  </r>
  <r>
    <n v="2390"/>
    <d v="2026-04-18T00:00:00"/>
    <n v="2026"/>
    <x v="1"/>
    <n v="4"/>
    <x v="3"/>
    <x v="3"/>
    <x v="8"/>
    <x v="2"/>
    <s v="Returning"/>
    <x v="3"/>
    <s v="Portable Camp Stove"/>
    <n v="1"/>
    <n v="80.98"/>
    <n v="0"/>
    <n v="40.19"/>
    <n v="80.98"/>
    <n v="40.19"/>
    <n v="40.790000000000006"/>
    <n v="0.50370461842430236"/>
  </r>
  <r>
    <n v="3076"/>
    <d v="2026-04-18T00:00:00"/>
    <n v="2026"/>
    <x v="1"/>
    <n v="4"/>
    <x v="3"/>
    <x v="2"/>
    <x v="2"/>
    <x v="0"/>
    <s v="Business"/>
    <x v="3"/>
    <s v="Portable Camp Stove"/>
    <n v="2"/>
    <n v="82.58"/>
    <n v="0.1"/>
    <n v="39.93"/>
    <n v="148.64400000000001"/>
    <n v="79.86"/>
    <n v="68.784000000000006"/>
    <n v="0.46274319851457174"/>
  </r>
  <r>
    <n v="3157"/>
    <d v="2026-04-18T00:00:00"/>
    <n v="2026"/>
    <x v="1"/>
    <n v="4"/>
    <x v="3"/>
    <x v="3"/>
    <x v="8"/>
    <x v="0"/>
    <s v="New"/>
    <x v="3"/>
    <s v="Trail Tent 2P"/>
    <n v="2"/>
    <n v="200.36"/>
    <n v="0"/>
    <n v="105.12"/>
    <n v="400.72"/>
    <n v="210.24"/>
    <n v="190.48000000000002"/>
    <n v="0.47534438011579161"/>
  </r>
  <r>
    <n v="4516"/>
    <d v="2026-04-18T00:00:00"/>
    <n v="2026"/>
    <x v="1"/>
    <n v="4"/>
    <x v="3"/>
    <x v="2"/>
    <x v="5"/>
    <x v="0"/>
    <s v="Returning"/>
    <x v="3"/>
    <s v="Trail Tent 2P"/>
    <n v="1"/>
    <n v="196.24"/>
    <n v="0"/>
    <n v="106.34"/>
    <n v="196.24"/>
    <n v="106.34"/>
    <n v="89.9"/>
    <n v="0.45811251528740321"/>
  </r>
  <r>
    <n v="5119"/>
    <d v="2026-04-18T00:00:00"/>
    <n v="2026"/>
    <x v="1"/>
    <n v="4"/>
    <x v="3"/>
    <x v="0"/>
    <x v="15"/>
    <x v="0"/>
    <s v="Business"/>
    <x v="1"/>
    <s v="Hiking Daypack 20L"/>
    <n v="1"/>
    <n v="93.32"/>
    <n v="0"/>
    <n v="44.82"/>
    <n v="93.32"/>
    <n v="44.82"/>
    <n v="48.499999999999993"/>
    <n v="0.51971710244320612"/>
  </r>
  <r>
    <n v="125"/>
    <d v="2026-04-19T00:00:00"/>
    <n v="2026"/>
    <x v="1"/>
    <n v="4"/>
    <x v="3"/>
    <x v="3"/>
    <x v="7"/>
    <x v="0"/>
    <s v="Returning"/>
    <x v="0"/>
    <s v="Cycling Pack 12L"/>
    <n v="2"/>
    <n v="101.61"/>
    <n v="0"/>
    <n v="49.9"/>
    <n v="203.22"/>
    <n v="99.8"/>
    <n v="103.42"/>
    <n v="0.50890660368074014"/>
  </r>
  <r>
    <n v="728"/>
    <d v="2026-04-19T00:00:00"/>
    <n v="2026"/>
    <x v="1"/>
    <n v="4"/>
    <x v="3"/>
    <x v="1"/>
    <x v="14"/>
    <x v="0"/>
    <s v="Returning"/>
    <x v="0"/>
    <s v="Cycling Pack 12L"/>
    <n v="1"/>
    <n v="104.91"/>
    <n v="0"/>
    <n v="51.68"/>
    <n v="104.91"/>
    <n v="51.68"/>
    <n v="53.23"/>
    <n v="0.50738728433895719"/>
  </r>
  <r>
    <n v="1271"/>
    <d v="2026-04-19T00:00:00"/>
    <n v="2026"/>
    <x v="1"/>
    <n v="4"/>
    <x v="3"/>
    <x v="2"/>
    <x v="2"/>
    <x v="1"/>
    <s v="Business"/>
    <x v="4"/>
    <s v="Resistance Band Set"/>
    <n v="8"/>
    <n v="39.99"/>
    <n v="0.15"/>
    <n v="14.92"/>
    <n v="271.93200000000002"/>
    <n v="119.36"/>
    <n v="152.572"/>
    <n v="0.56106673727255341"/>
  </r>
  <r>
    <n v="1284"/>
    <d v="2026-04-19T00:00:00"/>
    <n v="2026"/>
    <x v="1"/>
    <n v="4"/>
    <x v="3"/>
    <x v="1"/>
    <x v="12"/>
    <x v="2"/>
    <s v="New"/>
    <x v="2"/>
    <s v="Carry-On Duffel"/>
    <n v="1"/>
    <n v="136.01"/>
    <n v="0"/>
    <n v="66.59"/>
    <n v="136.01"/>
    <n v="66.59"/>
    <n v="69.419999999999987"/>
    <n v="0.51040364679067707"/>
  </r>
  <r>
    <n v="1657"/>
    <d v="2026-04-19T00:00:00"/>
    <n v="2026"/>
    <x v="1"/>
    <n v="4"/>
    <x v="3"/>
    <x v="0"/>
    <x v="0"/>
    <x v="1"/>
    <s v="Business"/>
    <x v="3"/>
    <s v="Compact Sleeping Bag"/>
    <n v="15"/>
    <n v="122.1"/>
    <n v="0.15"/>
    <n v="62.33"/>
    <n v="1556.7749999999999"/>
    <n v="934.94999999999993"/>
    <n v="621.82499999999993"/>
    <n v="0.39943151707857588"/>
  </r>
  <r>
    <n v="2240"/>
    <d v="2026-04-19T00:00:00"/>
    <n v="2026"/>
    <x v="1"/>
    <n v="4"/>
    <x v="3"/>
    <x v="0"/>
    <x v="15"/>
    <x v="3"/>
    <s v="Returning"/>
    <x v="3"/>
    <s v="Alpine Tent 4P"/>
    <n v="4"/>
    <n v="341.75"/>
    <n v="0.1"/>
    <n v="191.91"/>
    <n v="1230.3"/>
    <n v="767.64"/>
    <n v="462.65999999999997"/>
    <n v="0.37605462082418922"/>
  </r>
  <r>
    <n v="3050"/>
    <d v="2026-04-19T00:00:00"/>
    <n v="2026"/>
    <x v="1"/>
    <n v="4"/>
    <x v="3"/>
    <x v="3"/>
    <x v="13"/>
    <x v="2"/>
    <s v="Returning"/>
    <x v="1"/>
    <s v="Summit Backpack 45L"/>
    <n v="3"/>
    <n v="156.16"/>
    <n v="0.05"/>
    <n v="77.81"/>
    <n v="445.05599999999998"/>
    <n v="233.43"/>
    <n v="211.62599999999998"/>
    <n v="0.47550420621225192"/>
  </r>
  <r>
    <n v="3213"/>
    <d v="2026-04-19T00:00:00"/>
    <n v="2026"/>
    <x v="1"/>
    <n v="4"/>
    <x v="3"/>
    <x v="0"/>
    <x v="15"/>
    <x v="0"/>
    <s v="Returning"/>
    <x v="2"/>
    <s v="Carry-On Duffel"/>
    <n v="2"/>
    <n v="132.53"/>
    <n v="0.05"/>
    <n v="66.39"/>
    <n v="251.80699999999999"/>
    <n v="132.78"/>
    <n v="119.02699999999999"/>
    <n v="0.47269138665724142"/>
  </r>
  <r>
    <n v="3367"/>
    <d v="2026-04-19T00:00:00"/>
    <n v="2026"/>
    <x v="1"/>
    <n v="4"/>
    <x v="3"/>
    <x v="2"/>
    <x v="3"/>
    <x v="0"/>
    <s v="Returning"/>
    <x v="2"/>
    <s v="Packing Cube Set"/>
    <n v="3"/>
    <n v="45.79"/>
    <n v="0"/>
    <n v="17.98"/>
    <n v="137.37"/>
    <n v="53.94"/>
    <n v="83.43"/>
    <n v="0.60733784669141733"/>
  </r>
  <r>
    <n v="3885"/>
    <d v="2026-04-19T00:00:00"/>
    <n v="2026"/>
    <x v="1"/>
    <n v="4"/>
    <x v="3"/>
    <x v="0"/>
    <x v="15"/>
    <x v="0"/>
    <s v="New"/>
    <x v="2"/>
    <s v="Carry-On Duffel"/>
    <n v="2"/>
    <n v="133.97"/>
    <n v="0.15"/>
    <n v="67.36"/>
    <n v="227.749"/>
    <n v="134.72"/>
    <n v="93.028999999999996"/>
    <n v="0.40847160690057915"/>
  </r>
  <r>
    <n v="4372"/>
    <d v="2026-04-19T00:00:00"/>
    <n v="2026"/>
    <x v="1"/>
    <n v="4"/>
    <x v="3"/>
    <x v="0"/>
    <x v="15"/>
    <x v="0"/>
    <s v="New"/>
    <x v="4"/>
    <s v="Recovery Roller"/>
    <n v="1"/>
    <n v="37.11"/>
    <n v="0.1"/>
    <n v="14.27"/>
    <n v="33.399000000000001"/>
    <n v="14.27"/>
    <n v="19.129000000000001"/>
    <n v="0.5727416988532591"/>
  </r>
  <r>
    <n v="4417"/>
    <d v="2026-04-19T00:00:00"/>
    <n v="2026"/>
    <x v="1"/>
    <n v="4"/>
    <x v="3"/>
    <x v="3"/>
    <x v="8"/>
    <x v="2"/>
    <s v="New"/>
    <x v="3"/>
    <s v="Alpine Tent 4P"/>
    <n v="3"/>
    <n v="334.01"/>
    <n v="0.15"/>
    <n v="192.17"/>
    <n v="851.72550000000001"/>
    <n v="576.51"/>
    <n v="275.21550000000002"/>
    <n v="0.32312699337990941"/>
  </r>
  <r>
    <n v="1147"/>
    <d v="2026-04-20T00:00:00"/>
    <n v="2026"/>
    <x v="1"/>
    <n v="4"/>
    <x v="3"/>
    <x v="3"/>
    <x v="7"/>
    <x v="0"/>
    <s v="New"/>
    <x v="2"/>
    <s v="Carry-On Duffel"/>
    <n v="1"/>
    <n v="131.46"/>
    <n v="0"/>
    <n v="67.77"/>
    <n v="131.46"/>
    <n v="67.77"/>
    <n v="63.690000000000012"/>
    <n v="0.48448197170241902"/>
  </r>
  <r>
    <n v="1514"/>
    <d v="2026-04-20T00:00:00"/>
    <n v="2026"/>
    <x v="1"/>
    <n v="4"/>
    <x v="3"/>
    <x v="2"/>
    <x v="3"/>
    <x v="2"/>
    <s v="Returning"/>
    <x v="1"/>
    <s v="Trekking Poles"/>
    <n v="3"/>
    <n v="72.48"/>
    <n v="0"/>
    <n v="32.36"/>
    <n v="217.44"/>
    <n v="97.08"/>
    <n v="120.36"/>
    <n v="0.55353200883002207"/>
  </r>
  <r>
    <n v="1538"/>
    <d v="2026-04-20T00:00:00"/>
    <n v="2026"/>
    <x v="1"/>
    <n v="4"/>
    <x v="3"/>
    <x v="2"/>
    <x v="2"/>
    <x v="3"/>
    <s v="New"/>
    <x v="0"/>
    <s v="Commuter Helmet"/>
    <n v="1"/>
    <n v="81.98"/>
    <n v="0"/>
    <n v="43.15"/>
    <n v="81.98"/>
    <n v="43.15"/>
    <n v="38.830000000000005"/>
    <n v="0.47365211027079779"/>
  </r>
  <r>
    <n v="1679"/>
    <d v="2026-04-20T00:00:00"/>
    <n v="2026"/>
    <x v="1"/>
    <n v="4"/>
    <x v="3"/>
    <x v="3"/>
    <x v="13"/>
    <x v="3"/>
    <s v="Returning"/>
    <x v="2"/>
    <s v="Packing Cube Set"/>
    <n v="1"/>
    <n v="46.71"/>
    <n v="0"/>
    <n v="18.18"/>
    <n v="46.71"/>
    <n v="18.18"/>
    <n v="28.53"/>
    <n v="0.61078998073217727"/>
  </r>
  <r>
    <n v="1708"/>
    <d v="2026-04-20T00:00:00"/>
    <n v="2026"/>
    <x v="1"/>
    <n v="4"/>
    <x v="3"/>
    <x v="2"/>
    <x v="5"/>
    <x v="3"/>
    <s v="New"/>
    <x v="4"/>
    <s v="Resistance Band Set"/>
    <n v="1"/>
    <n v="41.01"/>
    <n v="0"/>
    <n v="14.5"/>
    <n v="41.01"/>
    <n v="14.5"/>
    <n v="26.509999999999998"/>
    <n v="0.64642770056083876"/>
  </r>
  <r>
    <n v="2686"/>
    <d v="2026-04-20T00:00:00"/>
    <n v="2026"/>
    <x v="1"/>
    <n v="4"/>
    <x v="3"/>
    <x v="1"/>
    <x v="12"/>
    <x v="0"/>
    <s v="Returning"/>
    <x v="1"/>
    <s v="Trekking Poles"/>
    <n v="1"/>
    <n v="70.45"/>
    <n v="0.05"/>
    <n v="31.98"/>
    <n v="66.927499999999995"/>
    <n v="31.98"/>
    <n v="34.947499999999991"/>
    <n v="0.52216951178514059"/>
  </r>
  <r>
    <n v="3307"/>
    <d v="2026-04-20T00:00:00"/>
    <n v="2026"/>
    <x v="1"/>
    <n v="4"/>
    <x v="3"/>
    <x v="3"/>
    <x v="13"/>
    <x v="2"/>
    <s v="Business"/>
    <x v="0"/>
    <s v="Trail Bike Light"/>
    <n v="2"/>
    <n v="51.39"/>
    <n v="0.05"/>
    <n v="22.28"/>
    <n v="97.640999999999991"/>
    <n v="44.56"/>
    <n v="53.080999999999989"/>
    <n v="0.54363433393758764"/>
  </r>
  <r>
    <n v="3772"/>
    <d v="2026-04-20T00:00:00"/>
    <n v="2026"/>
    <x v="1"/>
    <n v="4"/>
    <x v="3"/>
    <x v="0"/>
    <x v="15"/>
    <x v="2"/>
    <s v="Returning"/>
    <x v="3"/>
    <s v="Compact Sleeping Bag"/>
    <n v="2"/>
    <n v="122.03"/>
    <n v="0"/>
    <n v="59.43"/>
    <n v="244.06"/>
    <n v="118.86"/>
    <n v="125.2"/>
    <n v="0.51298860935835455"/>
  </r>
  <r>
    <n v="3877"/>
    <d v="2026-04-20T00:00:00"/>
    <n v="2026"/>
    <x v="1"/>
    <n v="4"/>
    <x v="3"/>
    <x v="3"/>
    <x v="4"/>
    <x v="0"/>
    <s v="New"/>
    <x v="2"/>
    <s v="Carry-On Duffel"/>
    <n v="3"/>
    <n v="132.07"/>
    <n v="0.05"/>
    <n v="66.41"/>
    <n v="376.39949999999999"/>
    <n v="199.23"/>
    <n v="177.1695"/>
    <n v="0.47069536489819991"/>
  </r>
  <r>
    <n v="4117"/>
    <d v="2026-04-20T00:00:00"/>
    <n v="2026"/>
    <x v="1"/>
    <n v="4"/>
    <x v="3"/>
    <x v="3"/>
    <x v="7"/>
    <x v="3"/>
    <s v="Returning"/>
    <x v="0"/>
    <s v="Compact Repair Kit"/>
    <n v="1"/>
    <n v="41.04"/>
    <n v="0.1"/>
    <n v="17.02"/>
    <n v="36.936"/>
    <n v="17.02"/>
    <n v="19.916"/>
    <n v="0.53920294563569415"/>
  </r>
  <r>
    <n v="4562"/>
    <d v="2026-04-20T00:00:00"/>
    <n v="2026"/>
    <x v="1"/>
    <n v="4"/>
    <x v="3"/>
    <x v="1"/>
    <x v="1"/>
    <x v="2"/>
    <s v="New"/>
    <x v="4"/>
    <s v="Resistance Band Set"/>
    <n v="2"/>
    <n v="40.56"/>
    <n v="0"/>
    <n v="15.09"/>
    <n v="81.12"/>
    <n v="30.18"/>
    <n v="50.940000000000005"/>
    <n v="0.62795857988165682"/>
  </r>
  <r>
    <n v="4683"/>
    <d v="2026-04-20T00:00:00"/>
    <n v="2026"/>
    <x v="1"/>
    <n v="4"/>
    <x v="3"/>
    <x v="2"/>
    <x v="16"/>
    <x v="0"/>
    <s v="Business"/>
    <x v="4"/>
    <s v="Training Mat"/>
    <n v="3"/>
    <n v="51.36"/>
    <n v="0"/>
    <n v="22.05"/>
    <n v="154.07999999999998"/>
    <n v="66.150000000000006"/>
    <n v="87.929999999999978"/>
    <n v="0.57067757009345788"/>
  </r>
  <r>
    <n v="308"/>
    <d v="2026-04-21T00:00:00"/>
    <n v="2026"/>
    <x v="1"/>
    <n v="4"/>
    <x v="3"/>
    <x v="3"/>
    <x v="7"/>
    <x v="0"/>
    <s v="Returning"/>
    <x v="1"/>
    <s v="Hiking Daypack 20L"/>
    <n v="6"/>
    <n v="93.58"/>
    <n v="0"/>
    <n v="46.68"/>
    <n v="561.48"/>
    <n v="280.08"/>
    <n v="281.40000000000003"/>
    <n v="0.5011754648429152"/>
  </r>
  <r>
    <n v="773"/>
    <d v="2026-04-21T00:00:00"/>
    <n v="2026"/>
    <x v="1"/>
    <n v="4"/>
    <x v="3"/>
    <x v="3"/>
    <x v="7"/>
    <x v="0"/>
    <s v="Business"/>
    <x v="0"/>
    <s v="Commuter Helmet"/>
    <n v="5"/>
    <n v="80.16"/>
    <n v="0.1"/>
    <n v="42.5"/>
    <n v="360.71999999999997"/>
    <n v="212.5"/>
    <n v="148.21999999999997"/>
    <n v="0.41090042137946325"/>
  </r>
  <r>
    <n v="1303"/>
    <d v="2026-04-21T00:00:00"/>
    <n v="2026"/>
    <x v="1"/>
    <n v="4"/>
    <x v="3"/>
    <x v="1"/>
    <x v="12"/>
    <x v="0"/>
    <s v="New"/>
    <x v="1"/>
    <s v="Trail Boots"/>
    <n v="1"/>
    <n v="142.22999999999999"/>
    <n v="0.05"/>
    <n v="77.66"/>
    <n v="135.11849999999998"/>
    <n v="77.66"/>
    <n v="57.458499999999987"/>
    <n v="0.42524524768999061"/>
  </r>
  <r>
    <n v="1348"/>
    <d v="2026-04-21T00:00:00"/>
    <n v="2026"/>
    <x v="1"/>
    <n v="4"/>
    <x v="3"/>
    <x v="1"/>
    <x v="14"/>
    <x v="0"/>
    <s v="Returning"/>
    <x v="1"/>
    <s v="Trekking Poles"/>
    <n v="2"/>
    <n v="71.77"/>
    <n v="0"/>
    <n v="32.450000000000003"/>
    <n v="143.54"/>
    <n v="64.900000000000006"/>
    <n v="78.639999999999986"/>
    <n v="0.54786122335237553"/>
  </r>
  <r>
    <n v="1496"/>
    <d v="2026-04-21T00:00:00"/>
    <n v="2026"/>
    <x v="1"/>
    <n v="4"/>
    <x v="3"/>
    <x v="0"/>
    <x v="0"/>
    <x v="3"/>
    <s v="Returning"/>
    <x v="1"/>
    <s v="Trekking Poles"/>
    <n v="1"/>
    <n v="71.23"/>
    <n v="0.05"/>
    <n v="33.28"/>
    <n v="67.668499999999995"/>
    <n v="33.28"/>
    <n v="34.388499999999993"/>
    <n v="0.50819066478494423"/>
  </r>
  <r>
    <n v="1695"/>
    <d v="2026-04-21T00:00:00"/>
    <n v="2026"/>
    <x v="1"/>
    <n v="4"/>
    <x v="3"/>
    <x v="0"/>
    <x v="0"/>
    <x v="2"/>
    <s v="Returning"/>
    <x v="1"/>
    <s v="Trekking Poles"/>
    <n v="1"/>
    <n v="71.239999999999995"/>
    <n v="0.1"/>
    <n v="33.07"/>
    <n v="64.116"/>
    <n v="33.07"/>
    <n v="31.045999999999999"/>
    <n v="0.48421610830369954"/>
  </r>
  <r>
    <n v="2812"/>
    <d v="2026-04-21T00:00:00"/>
    <n v="2026"/>
    <x v="1"/>
    <n v="4"/>
    <x v="3"/>
    <x v="1"/>
    <x v="6"/>
    <x v="0"/>
    <s v="New"/>
    <x v="0"/>
    <s v="Trail Bike Light"/>
    <n v="1"/>
    <n v="51.39"/>
    <n v="0"/>
    <n v="22.08"/>
    <n v="51.39"/>
    <n v="22.08"/>
    <n v="29.310000000000002"/>
    <n v="0.57034442498540572"/>
  </r>
  <r>
    <n v="3017"/>
    <d v="2026-04-21T00:00:00"/>
    <n v="2026"/>
    <x v="1"/>
    <n v="4"/>
    <x v="3"/>
    <x v="1"/>
    <x v="12"/>
    <x v="0"/>
    <s v="Returning"/>
    <x v="0"/>
    <s v="Cycling Pack 12L"/>
    <n v="1"/>
    <n v="102.64"/>
    <n v="0"/>
    <n v="51.86"/>
    <n v="102.64"/>
    <n v="51.86"/>
    <n v="50.78"/>
    <n v="0.49473889321901793"/>
  </r>
  <r>
    <n v="3719"/>
    <d v="2026-04-21T00:00:00"/>
    <n v="2026"/>
    <x v="1"/>
    <n v="4"/>
    <x v="3"/>
    <x v="2"/>
    <x v="2"/>
    <x v="0"/>
    <s v="New"/>
    <x v="4"/>
    <s v="Recovery Roller"/>
    <n v="2"/>
    <n v="35.56"/>
    <n v="0.1"/>
    <n v="13.85"/>
    <n v="64.00800000000001"/>
    <n v="27.7"/>
    <n v="36.308000000000007"/>
    <n v="0.56724159480064995"/>
  </r>
  <r>
    <n v="3920"/>
    <d v="2026-04-21T00:00:00"/>
    <n v="2026"/>
    <x v="1"/>
    <n v="4"/>
    <x v="3"/>
    <x v="1"/>
    <x v="11"/>
    <x v="0"/>
    <s v="Returning"/>
    <x v="0"/>
    <s v="Cycling Pack 12L"/>
    <n v="2"/>
    <n v="100.39"/>
    <n v="0"/>
    <n v="49.05"/>
    <n v="200.78"/>
    <n v="98.1"/>
    <n v="102.68"/>
    <n v="0.51140551847793603"/>
  </r>
  <r>
    <n v="4654"/>
    <d v="2026-04-21T00:00:00"/>
    <n v="2026"/>
    <x v="1"/>
    <n v="4"/>
    <x v="3"/>
    <x v="0"/>
    <x v="15"/>
    <x v="2"/>
    <s v="Returning"/>
    <x v="3"/>
    <s v="Trail Tent 2P"/>
    <n v="2"/>
    <n v="191.51"/>
    <n v="0.1"/>
    <n v="101.25"/>
    <n v="344.71800000000002"/>
    <n v="202.5"/>
    <n v="142.21800000000002"/>
    <n v="0.41256331262075091"/>
  </r>
  <r>
    <n v="4920"/>
    <d v="2026-04-21T00:00:00"/>
    <n v="2026"/>
    <x v="1"/>
    <n v="4"/>
    <x v="3"/>
    <x v="1"/>
    <x v="12"/>
    <x v="2"/>
    <s v="New"/>
    <x v="1"/>
    <s v="Trail Boots"/>
    <n v="2"/>
    <n v="147.30000000000001"/>
    <n v="0"/>
    <n v="81.2"/>
    <n v="294.60000000000002"/>
    <n v="162.4"/>
    <n v="132.20000000000002"/>
    <n v="0.44874405974202308"/>
  </r>
  <r>
    <n v="5191"/>
    <d v="2026-04-21T00:00:00"/>
    <n v="2026"/>
    <x v="1"/>
    <n v="4"/>
    <x v="3"/>
    <x v="1"/>
    <x v="11"/>
    <x v="2"/>
    <s v="Returning"/>
    <x v="0"/>
    <s v="Commuter Helmet"/>
    <n v="1"/>
    <n v="79.92"/>
    <n v="0.1"/>
    <n v="43.13"/>
    <n v="71.927999999999997"/>
    <n v="43.13"/>
    <n v="28.797999999999995"/>
    <n v="0.40037259481703918"/>
  </r>
  <r>
    <n v="413"/>
    <d v="2026-04-22T00:00:00"/>
    <n v="2026"/>
    <x v="1"/>
    <n v="4"/>
    <x v="3"/>
    <x v="1"/>
    <x v="1"/>
    <x v="0"/>
    <s v="Returning"/>
    <x v="3"/>
    <s v="Alpine Tent 4P"/>
    <n v="2"/>
    <n v="344.29"/>
    <n v="0.1"/>
    <n v="192.66"/>
    <n v="619.72200000000009"/>
    <n v="385.32"/>
    <n v="234.4020000000001"/>
    <n v="0.37823733867766524"/>
  </r>
  <r>
    <n v="1658"/>
    <d v="2026-04-22T00:00:00"/>
    <n v="2026"/>
    <x v="1"/>
    <n v="4"/>
    <x v="3"/>
    <x v="2"/>
    <x v="5"/>
    <x v="0"/>
    <s v="Returning"/>
    <x v="1"/>
    <s v="Summit Backpack 45L"/>
    <n v="1"/>
    <n v="151.15"/>
    <n v="0"/>
    <n v="77.680000000000007"/>
    <n v="151.15"/>
    <n v="77.680000000000007"/>
    <n v="73.47"/>
    <n v="0.48607343698312933"/>
  </r>
  <r>
    <n v="2024"/>
    <d v="2026-04-22T00:00:00"/>
    <n v="2026"/>
    <x v="1"/>
    <n v="4"/>
    <x v="3"/>
    <x v="1"/>
    <x v="6"/>
    <x v="2"/>
    <s v="New"/>
    <x v="3"/>
    <s v="Portable Camp Stove"/>
    <n v="1"/>
    <n v="81.73"/>
    <n v="0.05"/>
    <n v="39.979999999999997"/>
    <n v="77.643500000000003"/>
    <n v="39.979999999999997"/>
    <n v="37.663500000000006"/>
    <n v="0.48508246021882068"/>
  </r>
  <r>
    <n v="3980"/>
    <d v="2026-04-22T00:00:00"/>
    <n v="2026"/>
    <x v="1"/>
    <n v="4"/>
    <x v="3"/>
    <x v="3"/>
    <x v="4"/>
    <x v="2"/>
    <s v="New"/>
    <x v="1"/>
    <s v="Trail Boots"/>
    <n v="1"/>
    <n v="142.53"/>
    <n v="0.05"/>
    <n v="77.77"/>
    <n v="135.40350000000001"/>
    <n v="77.77"/>
    <n v="57.633500000000012"/>
    <n v="0.4256426163282338"/>
  </r>
  <r>
    <n v="4239"/>
    <d v="2026-04-22T00:00:00"/>
    <n v="2026"/>
    <x v="1"/>
    <n v="4"/>
    <x v="3"/>
    <x v="1"/>
    <x v="1"/>
    <x v="0"/>
    <s v="New"/>
    <x v="3"/>
    <s v="Portable Camp Stove"/>
    <n v="2"/>
    <n v="83.24"/>
    <n v="0"/>
    <n v="40.03"/>
    <n v="166.48"/>
    <n v="80.06"/>
    <n v="86.419999999999987"/>
    <n v="0.51910139356078799"/>
  </r>
  <r>
    <n v="4761"/>
    <d v="2026-04-22T00:00:00"/>
    <n v="2026"/>
    <x v="1"/>
    <n v="4"/>
    <x v="3"/>
    <x v="0"/>
    <x v="0"/>
    <x v="3"/>
    <s v="New"/>
    <x v="1"/>
    <s v="Trail Boots"/>
    <n v="1"/>
    <n v="141.99"/>
    <n v="0.05"/>
    <n v="79.7"/>
    <n v="134.8905"/>
    <n v="79.7"/>
    <n v="55.1905"/>
    <n v="0.40915038494186023"/>
  </r>
  <r>
    <n v="5160"/>
    <d v="2026-04-22T00:00:00"/>
    <n v="2026"/>
    <x v="1"/>
    <n v="4"/>
    <x v="3"/>
    <x v="1"/>
    <x v="12"/>
    <x v="0"/>
    <s v="New"/>
    <x v="4"/>
    <s v="Recovery Roller"/>
    <n v="2"/>
    <n v="35.94"/>
    <n v="0.05"/>
    <n v="14.17"/>
    <n v="68.285999999999987"/>
    <n v="28.34"/>
    <n v="39.945999999999984"/>
    <n v="0.5849808159798493"/>
  </r>
  <r>
    <n v="2224"/>
    <d v="2026-04-23T00:00:00"/>
    <n v="2026"/>
    <x v="1"/>
    <n v="4"/>
    <x v="3"/>
    <x v="1"/>
    <x v="1"/>
    <x v="0"/>
    <s v="New"/>
    <x v="4"/>
    <s v="Training Mat"/>
    <n v="3"/>
    <n v="49.55"/>
    <n v="0"/>
    <n v="22.55"/>
    <n v="148.64999999999998"/>
    <n v="67.650000000000006"/>
    <n v="80.999999999999972"/>
    <n v="0.54490413723511588"/>
  </r>
  <r>
    <n v="2832"/>
    <d v="2026-04-23T00:00:00"/>
    <n v="2026"/>
    <x v="1"/>
    <n v="4"/>
    <x v="3"/>
    <x v="3"/>
    <x v="8"/>
    <x v="3"/>
    <s v="Returning"/>
    <x v="4"/>
    <s v="Resistance Band Set"/>
    <n v="1"/>
    <n v="39.89"/>
    <n v="0.05"/>
    <n v="15.06"/>
    <n v="37.895499999999998"/>
    <n v="15.06"/>
    <n v="22.835499999999996"/>
    <n v="0.60259133670224685"/>
  </r>
  <r>
    <n v="3000"/>
    <d v="2026-04-23T00:00:00"/>
    <n v="2026"/>
    <x v="1"/>
    <n v="4"/>
    <x v="3"/>
    <x v="3"/>
    <x v="7"/>
    <x v="3"/>
    <s v="New"/>
    <x v="4"/>
    <s v="Resistance Band Set"/>
    <n v="1"/>
    <n v="40.630000000000003"/>
    <n v="0.1"/>
    <n v="14.67"/>
    <n v="36.567"/>
    <n v="14.67"/>
    <n v="21.896999999999998"/>
    <n v="0.59881860694068423"/>
  </r>
  <r>
    <n v="3206"/>
    <d v="2026-04-23T00:00:00"/>
    <n v="2026"/>
    <x v="1"/>
    <n v="4"/>
    <x v="3"/>
    <x v="3"/>
    <x v="8"/>
    <x v="3"/>
    <s v="Returning"/>
    <x v="0"/>
    <s v="Compact Repair Kit"/>
    <n v="4"/>
    <n v="39.78"/>
    <n v="0.05"/>
    <n v="16.7"/>
    <n v="151.16399999999999"/>
    <n v="66.8"/>
    <n v="84.36399999999999"/>
    <n v="0.55809584292556425"/>
  </r>
  <r>
    <n v="3777"/>
    <d v="2026-04-23T00:00:00"/>
    <n v="2026"/>
    <x v="1"/>
    <n v="4"/>
    <x v="3"/>
    <x v="3"/>
    <x v="4"/>
    <x v="3"/>
    <s v="Business"/>
    <x v="1"/>
    <s v="Hiking Daypack 20L"/>
    <n v="1"/>
    <n v="92.74"/>
    <n v="0"/>
    <n v="46.1"/>
    <n v="92.74"/>
    <n v="46.1"/>
    <n v="46.639999999999993"/>
    <n v="0.50291136510675005"/>
  </r>
  <r>
    <n v="4980"/>
    <d v="2026-04-23T00:00:00"/>
    <n v="2026"/>
    <x v="1"/>
    <n v="4"/>
    <x v="3"/>
    <x v="1"/>
    <x v="6"/>
    <x v="2"/>
    <s v="Returning"/>
    <x v="3"/>
    <s v="Compact Sleeping Bag"/>
    <n v="2"/>
    <n v="120.49"/>
    <n v="0.1"/>
    <n v="62.23"/>
    <n v="216.88200000000001"/>
    <n v="124.46"/>
    <n v="92.422000000000011"/>
    <n v="0.42613955976060719"/>
  </r>
  <r>
    <n v="1102"/>
    <d v="2026-04-24T00:00:00"/>
    <n v="2026"/>
    <x v="1"/>
    <n v="4"/>
    <x v="3"/>
    <x v="1"/>
    <x v="6"/>
    <x v="0"/>
    <s v="Business"/>
    <x v="1"/>
    <s v="Trekking Poles"/>
    <n v="2"/>
    <n v="70.53"/>
    <n v="0"/>
    <n v="32.229999999999997"/>
    <n v="141.06"/>
    <n v="64.459999999999994"/>
    <n v="76.600000000000009"/>
    <n v="0.54303133418403526"/>
  </r>
  <r>
    <n v="1333"/>
    <d v="2026-04-24T00:00:00"/>
    <n v="2026"/>
    <x v="1"/>
    <n v="4"/>
    <x v="3"/>
    <x v="1"/>
    <x v="14"/>
    <x v="0"/>
    <s v="New"/>
    <x v="1"/>
    <s v="Hiking Daypack 20L"/>
    <n v="1"/>
    <n v="90.87"/>
    <n v="0.1"/>
    <n v="44.4"/>
    <n v="81.783000000000001"/>
    <n v="44.4"/>
    <n v="37.383000000000003"/>
    <n v="0.45709988628443565"/>
  </r>
  <r>
    <n v="1369"/>
    <d v="2026-04-24T00:00:00"/>
    <n v="2026"/>
    <x v="1"/>
    <n v="4"/>
    <x v="3"/>
    <x v="1"/>
    <x v="14"/>
    <x v="1"/>
    <s v="Returning"/>
    <x v="4"/>
    <s v="Weighted Vest"/>
    <n v="3"/>
    <n v="124.31"/>
    <n v="0.2"/>
    <n v="67.97"/>
    <n v="298.34399999999999"/>
    <n v="203.91"/>
    <n v="94.433999999999997"/>
    <n v="0.31652723031131846"/>
  </r>
  <r>
    <n v="1712"/>
    <d v="2026-04-24T00:00:00"/>
    <n v="2026"/>
    <x v="1"/>
    <n v="4"/>
    <x v="3"/>
    <x v="1"/>
    <x v="1"/>
    <x v="1"/>
    <s v="Returning"/>
    <x v="0"/>
    <s v="Compact Repair Kit"/>
    <n v="15"/>
    <n v="41.21"/>
    <n v="0.15"/>
    <n v="16.760000000000002"/>
    <n v="525.42750000000001"/>
    <n v="251.40000000000003"/>
    <n v="274.02749999999997"/>
    <n v="0.52153246642020068"/>
  </r>
  <r>
    <n v="2229"/>
    <d v="2026-04-24T00:00:00"/>
    <n v="2026"/>
    <x v="1"/>
    <n v="4"/>
    <x v="3"/>
    <x v="0"/>
    <x v="0"/>
    <x v="0"/>
    <s v="New"/>
    <x v="1"/>
    <s v="Trail Boots"/>
    <n v="2"/>
    <n v="145.75"/>
    <n v="0.1"/>
    <n v="78.900000000000006"/>
    <n v="262.35000000000002"/>
    <n v="157.80000000000001"/>
    <n v="104.55000000000001"/>
    <n v="0.39851343624928531"/>
  </r>
  <r>
    <n v="3458"/>
    <d v="2026-04-24T00:00:00"/>
    <n v="2026"/>
    <x v="1"/>
    <n v="4"/>
    <x v="3"/>
    <x v="2"/>
    <x v="3"/>
    <x v="0"/>
    <s v="New"/>
    <x v="2"/>
    <s v="Carry-On Duffel"/>
    <n v="1"/>
    <n v="134.86000000000001"/>
    <n v="0"/>
    <n v="66.040000000000006"/>
    <n v="134.86000000000001"/>
    <n v="66.040000000000006"/>
    <n v="68.820000000000007"/>
    <n v="0.51030698502150373"/>
  </r>
  <r>
    <n v="4637"/>
    <d v="2026-04-24T00:00:00"/>
    <n v="2026"/>
    <x v="1"/>
    <n v="4"/>
    <x v="3"/>
    <x v="3"/>
    <x v="13"/>
    <x v="2"/>
    <s v="New"/>
    <x v="2"/>
    <s v="Carry-On Duffel"/>
    <n v="1"/>
    <n v="136.07"/>
    <n v="0"/>
    <n v="65.17"/>
    <n v="136.07"/>
    <n v="65.17"/>
    <n v="70.899999999999991"/>
    <n v="0.52105533916366575"/>
  </r>
  <r>
    <n v="4726"/>
    <d v="2026-04-24T00:00:00"/>
    <n v="2026"/>
    <x v="1"/>
    <n v="4"/>
    <x v="3"/>
    <x v="0"/>
    <x v="15"/>
    <x v="2"/>
    <s v="Business"/>
    <x v="2"/>
    <s v="Packing Cube Set"/>
    <n v="1"/>
    <n v="47.25"/>
    <n v="0.1"/>
    <n v="18.25"/>
    <n v="42.524999999999999"/>
    <n v="18.25"/>
    <n v="24.274999999999999"/>
    <n v="0.57084068195179305"/>
  </r>
  <r>
    <n v="4838"/>
    <d v="2026-04-24T00:00:00"/>
    <n v="2026"/>
    <x v="1"/>
    <n v="4"/>
    <x v="3"/>
    <x v="0"/>
    <x v="0"/>
    <x v="0"/>
    <s v="Business"/>
    <x v="0"/>
    <s v="Compact Repair Kit"/>
    <n v="2"/>
    <n v="41.32"/>
    <n v="0.1"/>
    <n v="16.66"/>
    <n v="74.376000000000005"/>
    <n v="33.32"/>
    <n v="41.056000000000004"/>
    <n v="0.5520060234484242"/>
  </r>
  <r>
    <n v="5075"/>
    <d v="2026-04-24T00:00:00"/>
    <n v="2026"/>
    <x v="1"/>
    <n v="4"/>
    <x v="3"/>
    <x v="0"/>
    <x v="15"/>
    <x v="3"/>
    <s v="New"/>
    <x v="0"/>
    <s v="Commuter Helmet"/>
    <n v="2"/>
    <n v="81.75"/>
    <n v="0"/>
    <n v="41.92"/>
    <n v="163.5"/>
    <n v="83.84"/>
    <n v="79.66"/>
    <n v="0.48721712538226297"/>
  </r>
  <r>
    <n v="149"/>
    <d v="2026-04-25T00:00:00"/>
    <n v="2026"/>
    <x v="1"/>
    <n v="4"/>
    <x v="3"/>
    <x v="1"/>
    <x v="12"/>
    <x v="0"/>
    <s v="Returning"/>
    <x v="2"/>
    <s v="Insulated Bottle"/>
    <n v="1"/>
    <n v="36.020000000000003"/>
    <n v="0.05"/>
    <n v="13.72"/>
    <n v="34.219000000000001"/>
    <n v="13.72"/>
    <n v="20.499000000000002"/>
    <n v="0.59905315760250155"/>
  </r>
  <r>
    <n v="449"/>
    <d v="2026-04-25T00:00:00"/>
    <n v="2026"/>
    <x v="1"/>
    <n v="4"/>
    <x v="3"/>
    <x v="2"/>
    <x v="5"/>
    <x v="0"/>
    <s v="Business"/>
    <x v="2"/>
    <s v="Insulated Bottle"/>
    <n v="1"/>
    <n v="36.68"/>
    <n v="0"/>
    <n v="13.27"/>
    <n v="36.68"/>
    <n v="13.27"/>
    <n v="23.41"/>
    <n v="0.63822246455834242"/>
  </r>
  <r>
    <n v="1422"/>
    <d v="2026-04-25T00:00:00"/>
    <n v="2026"/>
    <x v="1"/>
    <n v="4"/>
    <x v="3"/>
    <x v="3"/>
    <x v="8"/>
    <x v="1"/>
    <s v="Business"/>
    <x v="3"/>
    <s v="Alpine Tent 4P"/>
    <n v="6"/>
    <n v="348.16"/>
    <n v="0.1"/>
    <n v="198.24"/>
    <n v="1880.0640000000001"/>
    <n v="1189.44"/>
    <n v="690.62400000000002"/>
    <n v="0.36734068627450978"/>
  </r>
  <r>
    <n v="3248"/>
    <d v="2026-04-25T00:00:00"/>
    <n v="2026"/>
    <x v="1"/>
    <n v="4"/>
    <x v="3"/>
    <x v="2"/>
    <x v="16"/>
    <x v="0"/>
    <s v="Returning"/>
    <x v="0"/>
    <s v="Compact Repair Kit"/>
    <n v="2"/>
    <n v="39.799999999999997"/>
    <n v="0.05"/>
    <n v="16.23"/>
    <n v="75.61999999999999"/>
    <n v="32.46"/>
    <n v="43.159999999999989"/>
    <n v="0.57074847923829664"/>
  </r>
  <r>
    <n v="3445"/>
    <d v="2026-04-25T00:00:00"/>
    <n v="2026"/>
    <x v="1"/>
    <n v="4"/>
    <x v="3"/>
    <x v="0"/>
    <x v="15"/>
    <x v="0"/>
    <s v="Returning"/>
    <x v="0"/>
    <s v="Compact Repair Kit"/>
    <n v="5"/>
    <n v="39.369999999999997"/>
    <n v="0.05"/>
    <n v="16.760000000000002"/>
    <n v="187.00749999999999"/>
    <n v="83.800000000000011"/>
    <n v="103.20749999999998"/>
    <n v="0.55188963009504954"/>
  </r>
  <r>
    <n v="3930"/>
    <d v="2026-04-25T00:00:00"/>
    <n v="2026"/>
    <x v="1"/>
    <n v="4"/>
    <x v="3"/>
    <x v="1"/>
    <x v="12"/>
    <x v="3"/>
    <s v="Returning"/>
    <x v="4"/>
    <s v="Resistance Band Set"/>
    <n v="2"/>
    <n v="40.85"/>
    <n v="0"/>
    <n v="14.99"/>
    <n v="81.7"/>
    <n v="29.98"/>
    <n v="51.72"/>
    <n v="0.633047735618115"/>
  </r>
  <r>
    <n v="3969"/>
    <d v="2026-04-25T00:00:00"/>
    <n v="2026"/>
    <x v="1"/>
    <n v="4"/>
    <x v="3"/>
    <x v="3"/>
    <x v="8"/>
    <x v="3"/>
    <s v="Returning"/>
    <x v="1"/>
    <s v="Hiking Daypack 20L"/>
    <n v="1"/>
    <n v="92.91"/>
    <n v="0.05"/>
    <n v="46"/>
    <n v="88.264499999999998"/>
    <n v="46"/>
    <n v="42.264499999999998"/>
    <n v="0.4788391709010984"/>
  </r>
  <r>
    <n v="4190"/>
    <d v="2026-04-25T00:00:00"/>
    <n v="2026"/>
    <x v="1"/>
    <n v="4"/>
    <x v="3"/>
    <x v="3"/>
    <x v="13"/>
    <x v="0"/>
    <s v="New"/>
    <x v="1"/>
    <s v="Summit Backpack 45L"/>
    <n v="1"/>
    <n v="152.01"/>
    <n v="0"/>
    <n v="80.33"/>
    <n v="152.01"/>
    <n v="80.33"/>
    <n v="71.679999999999993"/>
    <n v="0.47154792447865268"/>
  </r>
  <r>
    <n v="4442"/>
    <d v="2026-04-25T00:00:00"/>
    <n v="2026"/>
    <x v="1"/>
    <n v="4"/>
    <x v="3"/>
    <x v="1"/>
    <x v="6"/>
    <x v="3"/>
    <s v="New"/>
    <x v="2"/>
    <s v="Insulated Bottle"/>
    <n v="1"/>
    <n v="36.65"/>
    <n v="0"/>
    <n v="13.28"/>
    <n v="36.65"/>
    <n v="13.28"/>
    <n v="23.369999999999997"/>
    <n v="0.63765347885402446"/>
  </r>
  <r>
    <n v="228"/>
    <d v="2026-04-26T00:00:00"/>
    <n v="2026"/>
    <x v="1"/>
    <n v="4"/>
    <x v="3"/>
    <x v="3"/>
    <x v="8"/>
    <x v="0"/>
    <s v="Returning"/>
    <x v="3"/>
    <s v="Portable Camp Stove"/>
    <n v="5"/>
    <n v="80.819999999999993"/>
    <n v="0"/>
    <n v="40.47"/>
    <n v="404.09999999999997"/>
    <n v="202.35"/>
    <n v="201.74999999999997"/>
    <n v="0.49925760950259834"/>
  </r>
  <r>
    <n v="2101"/>
    <d v="2026-04-26T00:00:00"/>
    <n v="2026"/>
    <x v="1"/>
    <n v="4"/>
    <x v="3"/>
    <x v="3"/>
    <x v="4"/>
    <x v="0"/>
    <s v="New"/>
    <x v="1"/>
    <s v="Trail Boots"/>
    <n v="4"/>
    <n v="144.69999999999999"/>
    <n v="0"/>
    <n v="79.41"/>
    <n v="578.79999999999995"/>
    <n v="317.64"/>
    <n v="261.15999999999997"/>
    <n v="0.45120939875604699"/>
  </r>
  <r>
    <n v="2590"/>
    <d v="2026-04-26T00:00:00"/>
    <n v="2026"/>
    <x v="1"/>
    <n v="4"/>
    <x v="3"/>
    <x v="1"/>
    <x v="6"/>
    <x v="2"/>
    <s v="New"/>
    <x v="4"/>
    <s v="Recovery Roller"/>
    <n v="2"/>
    <n v="36.51"/>
    <n v="0.1"/>
    <n v="14.18"/>
    <n v="65.718000000000004"/>
    <n v="28.36"/>
    <n v="37.358000000000004"/>
    <n v="0.56845917404668433"/>
  </r>
  <r>
    <n v="2957"/>
    <d v="2026-04-26T00:00:00"/>
    <n v="2026"/>
    <x v="1"/>
    <n v="4"/>
    <x v="3"/>
    <x v="3"/>
    <x v="7"/>
    <x v="3"/>
    <s v="New"/>
    <x v="2"/>
    <s v="Insulated Bottle"/>
    <n v="3"/>
    <n v="36.58"/>
    <n v="0.05"/>
    <n v="13.71"/>
    <n v="104.25299999999999"/>
    <n v="41.13"/>
    <n v="63.122999999999983"/>
    <n v="0.60547897902218628"/>
  </r>
  <r>
    <n v="4270"/>
    <d v="2026-04-26T00:00:00"/>
    <n v="2026"/>
    <x v="1"/>
    <n v="4"/>
    <x v="3"/>
    <x v="3"/>
    <x v="7"/>
    <x v="2"/>
    <s v="Business"/>
    <x v="3"/>
    <s v="Trail Tent 2P"/>
    <n v="2"/>
    <n v="191.59"/>
    <n v="0"/>
    <n v="102.52"/>
    <n v="383.18"/>
    <n v="205.04"/>
    <n v="178.14000000000001"/>
    <n v="0.46489900307949272"/>
  </r>
  <r>
    <n v="4324"/>
    <d v="2026-04-26T00:00:00"/>
    <n v="2026"/>
    <x v="1"/>
    <n v="4"/>
    <x v="3"/>
    <x v="3"/>
    <x v="8"/>
    <x v="1"/>
    <s v="Business"/>
    <x v="3"/>
    <s v="Alpine Tent 4P"/>
    <n v="6"/>
    <n v="337.24"/>
    <n v="0.05"/>
    <n v="198.63"/>
    <n v="1922.268"/>
    <n v="1191.78"/>
    <n v="730.48800000000006"/>
    <n v="0.38001360892445801"/>
  </r>
  <r>
    <n v="5010"/>
    <d v="2026-04-26T00:00:00"/>
    <n v="2026"/>
    <x v="1"/>
    <n v="4"/>
    <x v="3"/>
    <x v="3"/>
    <x v="7"/>
    <x v="1"/>
    <s v="Business"/>
    <x v="2"/>
    <s v="Packing Cube Set"/>
    <n v="3"/>
    <n v="46.2"/>
    <n v="0.1"/>
    <n v="18.149999999999999"/>
    <n v="124.74000000000002"/>
    <n v="54.449999999999996"/>
    <n v="70.29000000000002"/>
    <n v="0.5634920634920636"/>
  </r>
  <r>
    <n v="5092"/>
    <d v="2026-04-26T00:00:00"/>
    <n v="2026"/>
    <x v="1"/>
    <n v="4"/>
    <x v="3"/>
    <x v="1"/>
    <x v="1"/>
    <x v="3"/>
    <s v="Business"/>
    <x v="4"/>
    <s v="Training Mat"/>
    <n v="4"/>
    <n v="50.84"/>
    <n v="0.05"/>
    <n v="22.63"/>
    <n v="193.19200000000001"/>
    <n v="90.52"/>
    <n v="102.67200000000001"/>
    <n v="0.53145057766367143"/>
  </r>
  <r>
    <n v="1061"/>
    <d v="2026-04-27T00:00:00"/>
    <n v="2026"/>
    <x v="1"/>
    <n v="4"/>
    <x v="3"/>
    <x v="3"/>
    <x v="13"/>
    <x v="0"/>
    <s v="Returning"/>
    <x v="2"/>
    <s v="Travel Backpack 35L"/>
    <n v="1"/>
    <n v="166.5"/>
    <n v="0"/>
    <n v="85.55"/>
    <n v="166.5"/>
    <n v="85.55"/>
    <n v="80.95"/>
    <n v="0.4861861861861862"/>
  </r>
  <r>
    <n v="1099"/>
    <d v="2026-04-27T00:00:00"/>
    <n v="2026"/>
    <x v="1"/>
    <n v="4"/>
    <x v="3"/>
    <x v="3"/>
    <x v="4"/>
    <x v="3"/>
    <s v="New"/>
    <x v="1"/>
    <s v="Trekking Poles"/>
    <n v="1"/>
    <n v="70.2"/>
    <n v="0"/>
    <n v="32.06"/>
    <n v="70.2"/>
    <n v="32.06"/>
    <n v="38.14"/>
    <n v="0.5433048433048433"/>
  </r>
  <r>
    <n v="3500"/>
    <d v="2026-04-27T00:00:00"/>
    <n v="2026"/>
    <x v="1"/>
    <n v="4"/>
    <x v="3"/>
    <x v="1"/>
    <x v="12"/>
    <x v="0"/>
    <s v="New"/>
    <x v="4"/>
    <s v="Training Mat"/>
    <n v="4"/>
    <n v="50.67"/>
    <n v="0"/>
    <n v="22.62"/>
    <n v="202.68"/>
    <n v="90.48"/>
    <n v="112.2"/>
    <n v="0.55358200118413259"/>
  </r>
  <r>
    <n v="3856"/>
    <d v="2026-04-27T00:00:00"/>
    <n v="2026"/>
    <x v="1"/>
    <n v="4"/>
    <x v="3"/>
    <x v="1"/>
    <x v="11"/>
    <x v="2"/>
    <s v="New"/>
    <x v="2"/>
    <s v="Travel Backpack 35L"/>
    <n v="3"/>
    <n v="161.05000000000001"/>
    <n v="0.05"/>
    <n v="87.43"/>
    <n v="458.99250000000001"/>
    <n v="262.29000000000002"/>
    <n v="196.70249999999999"/>
    <n v="0.4285527541299694"/>
  </r>
  <r>
    <n v="4044"/>
    <d v="2026-04-27T00:00:00"/>
    <n v="2026"/>
    <x v="1"/>
    <n v="4"/>
    <x v="3"/>
    <x v="1"/>
    <x v="6"/>
    <x v="1"/>
    <s v="New"/>
    <x v="4"/>
    <s v="Weighted Vest"/>
    <n v="10"/>
    <n v="124.59"/>
    <n v="0.15"/>
    <n v="67.14"/>
    <n v="1059.0150000000001"/>
    <n v="671.4"/>
    <n v="387.61500000000012"/>
    <n v="0.36601464568490538"/>
  </r>
  <r>
    <n v="4235"/>
    <d v="2026-04-27T00:00:00"/>
    <n v="2026"/>
    <x v="1"/>
    <n v="4"/>
    <x v="3"/>
    <x v="2"/>
    <x v="16"/>
    <x v="0"/>
    <s v="Business"/>
    <x v="4"/>
    <s v="Training Mat"/>
    <n v="1"/>
    <n v="50.18"/>
    <n v="0"/>
    <n v="22.05"/>
    <n v="50.18"/>
    <n v="22.05"/>
    <n v="28.13"/>
    <n v="0.56058190514149064"/>
  </r>
  <r>
    <n v="122"/>
    <d v="2026-04-28T00:00:00"/>
    <n v="2026"/>
    <x v="1"/>
    <n v="4"/>
    <x v="3"/>
    <x v="1"/>
    <x v="11"/>
    <x v="0"/>
    <s v="New"/>
    <x v="3"/>
    <s v="Portable Camp Stove"/>
    <n v="1"/>
    <n v="83.38"/>
    <n v="0"/>
    <n v="38.979999999999997"/>
    <n v="83.38"/>
    <n v="38.979999999999997"/>
    <n v="44.4"/>
    <n v="0.53250179899256422"/>
  </r>
  <r>
    <n v="239"/>
    <d v="2026-04-28T00:00:00"/>
    <n v="2026"/>
    <x v="1"/>
    <n v="4"/>
    <x v="3"/>
    <x v="3"/>
    <x v="7"/>
    <x v="0"/>
    <s v="Returning"/>
    <x v="2"/>
    <s v="Insulated Bottle"/>
    <n v="1"/>
    <n v="35.549999999999997"/>
    <n v="0.05"/>
    <n v="13.25"/>
    <n v="33.772499999999994"/>
    <n v="13.25"/>
    <n v="20.522499999999994"/>
    <n v="0.60766896143311855"/>
  </r>
  <r>
    <n v="356"/>
    <d v="2026-04-28T00:00:00"/>
    <n v="2026"/>
    <x v="1"/>
    <n v="4"/>
    <x v="3"/>
    <x v="3"/>
    <x v="8"/>
    <x v="2"/>
    <s v="New"/>
    <x v="1"/>
    <s v="Summit Backpack 45L"/>
    <n v="1"/>
    <n v="154.36000000000001"/>
    <n v="0"/>
    <n v="77.760000000000005"/>
    <n v="154.36000000000001"/>
    <n v="77.760000000000005"/>
    <n v="76.600000000000009"/>
    <n v="0.49624254988338951"/>
  </r>
  <r>
    <n v="785"/>
    <d v="2026-04-28T00:00:00"/>
    <n v="2026"/>
    <x v="1"/>
    <n v="4"/>
    <x v="3"/>
    <x v="0"/>
    <x v="9"/>
    <x v="3"/>
    <s v="New"/>
    <x v="1"/>
    <s v="Summit Backpack 45L"/>
    <n v="1"/>
    <n v="155.68"/>
    <n v="0"/>
    <n v="77.97"/>
    <n v="155.68"/>
    <n v="77.97"/>
    <n v="77.710000000000008"/>
    <n v="0.49916495375128472"/>
  </r>
  <r>
    <n v="2325"/>
    <d v="2026-04-28T00:00:00"/>
    <n v="2026"/>
    <x v="1"/>
    <n v="4"/>
    <x v="3"/>
    <x v="0"/>
    <x v="0"/>
    <x v="0"/>
    <s v="Returning"/>
    <x v="4"/>
    <s v="Resistance Band Set"/>
    <n v="1"/>
    <n v="40.950000000000003"/>
    <n v="0.15"/>
    <n v="14.89"/>
    <n v="34.807500000000005"/>
    <n v="14.89"/>
    <n v="19.917500000000004"/>
    <n v="0.57221863104216053"/>
  </r>
  <r>
    <n v="2566"/>
    <d v="2026-04-28T00:00:00"/>
    <n v="2026"/>
    <x v="1"/>
    <n v="4"/>
    <x v="3"/>
    <x v="3"/>
    <x v="13"/>
    <x v="3"/>
    <s v="Returning"/>
    <x v="2"/>
    <s v="Packing Cube Set"/>
    <n v="3"/>
    <n v="47.28"/>
    <n v="0.05"/>
    <n v="18.52"/>
    <n v="134.74799999999999"/>
    <n v="55.56"/>
    <n v="79.187999999999988"/>
    <n v="0.58767477068305274"/>
  </r>
  <r>
    <n v="3105"/>
    <d v="2026-04-28T00:00:00"/>
    <n v="2026"/>
    <x v="1"/>
    <n v="4"/>
    <x v="3"/>
    <x v="3"/>
    <x v="7"/>
    <x v="0"/>
    <s v="Returning"/>
    <x v="4"/>
    <s v="Training Mat"/>
    <n v="4"/>
    <n v="51.57"/>
    <n v="0.1"/>
    <n v="22.58"/>
    <n v="185.65200000000002"/>
    <n v="90.32"/>
    <n v="95.332000000000022"/>
    <n v="0.51349837330058401"/>
  </r>
  <r>
    <n v="3167"/>
    <d v="2026-04-28T00:00:00"/>
    <n v="2026"/>
    <x v="1"/>
    <n v="4"/>
    <x v="3"/>
    <x v="3"/>
    <x v="8"/>
    <x v="0"/>
    <s v="Business"/>
    <x v="0"/>
    <s v="Trail Bike Light"/>
    <n v="1"/>
    <n v="51.61"/>
    <n v="0"/>
    <n v="23"/>
    <n v="51.61"/>
    <n v="23"/>
    <n v="28.61"/>
    <n v="0.55434993218368533"/>
  </r>
  <r>
    <n v="4396"/>
    <d v="2026-04-28T00:00:00"/>
    <n v="2026"/>
    <x v="1"/>
    <n v="4"/>
    <x v="3"/>
    <x v="0"/>
    <x v="15"/>
    <x v="2"/>
    <s v="Returning"/>
    <x v="4"/>
    <s v="Training Mat"/>
    <n v="1"/>
    <n v="50.56"/>
    <n v="0.05"/>
    <n v="22.06"/>
    <n v="48.031999999999996"/>
    <n v="22.06"/>
    <n v="25.971999999999998"/>
    <n v="0.54072285143237842"/>
  </r>
  <r>
    <n v="4475"/>
    <d v="2026-04-28T00:00:00"/>
    <n v="2026"/>
    <x v="1"/>
    <n v="4"/>
    <x v="3"/>
    <x v="2"/>
    <x v="5"/>
    <x v="3"/>
    <s v="Business"/>
    <x v="2"/>
    <s v="Travel Backpack 35L"/>
    <n v="2"/>
    <n v="165.74"/>
    <n v="0"/>
    <n v="87.73"/>
    <n v="331.48"/>
    <n v="175.46"/>
    <n v="156.02000000000001"/>
    <n v="0.47067696391939184"/>
  </r>
  <r>
    <n v="4482"/>
    <d v="2026-04-28T00:00:00"/>
    <n v="2026"/>
    <x v="1"/>
    <n v="4"/>
    <x v="3"/>
    <x v="2"/>
    <x v="2"/>
    <x v="0"/>
    <s v="Business"/>
    <x v="4"/>
    <s v="Recovery Roller"/>
    <n v="3"/>
    <n v="36.770000000000003"/>
    <n v="0"/>
    <n v="13.63"/>
    <n v="110.31"/>
    <n v="40.89"/>
    <n v="69.42"/>
    <n v="0.62931737829752521"/>
  </r>
  <r>
    <n v="5022"/>
    <d v="2026-04-28T00:00:00"/>
    <n v="2026"/>
    <x v="1"/>
    <n v="4"/>
    <x v="3"/>
    <x v="3"/>
    <x v="7"/>
    <x v="0"/>
    <s v="Business"/>
    <x v="3"/>
    <s v="Trail Tent 2P"/>
    <n v="2"/>
    <n v="196.37"/>
    <n v="0"/>
    <n v="101.73"/>
    <n v="392.74"/>
    <n v="203.46"/>
    <n v="189.28"/>
    <n v="0.48194734429902736"/>
  </r>
  <r>
    <n v="1304"/>
    <d v="2026-04-29T00:00:00"/>
    <n v="2026"/>
    <x v="1"/>
    <n v="4"/>
    <x v="3"/>
    <x v="0"/>
    <x v="0"/>
    <x v="3"/>
    <s v="Returning"/>
    <x v="2"/>
    <s v="Insulated Bottle"/>
    <n v="2"/>
    <n v="35.33"/>
    <n v="0"/>
    <n v="13.69"/>
    <n v="70.66"/>
    <n v="27.38"/>
    <n v="43.28"/>
    <n v="0.61251061420888764"/>
  </r>
  <r>
    <n v="3008"/>
    <d v="2026-04-29T00:00:00"/>
    <n v="2026"/>
    <x v="1"/>
    <n v="4"/>
    <x v="3"/>
    <x v="2"/>
    <x v="2"/>
    <x v="1"/>
    <s v="Business"/>
    <x v="2"/>
    <s v="Packing Cube Set"/>
    <n v="4"/>
    <n v="46.43"/>
    <n v="0.1"/>
    <n v="18.04"/>
    <n v="167.148"/>
    <n v="72.16"/>
    <n v="94.988"/>
    <n v="0.56828678775695796"/>
  </r>
  <r>
    <n v="4140"/>
    <d v="2026-04-29T00:00:00"/>
    <n v="2026"/>
    <x v="1"/>
    <n v="4"/>
    <x v="3"/>
    <x v="3"/>
    <x v="7"/>
    <x v="3"/>
    <s v="New"/>
    <x v="4"/>
    <s v="Weighted Vest"/>
    <n v="1"/>
    <n v="125.25"/>
    <n v="0"/>
    <n v="70.88"/>
    <n v="125.25"/>
    <n v="70.88"/>
    <n v="54.370000000000005"/>
    <n v="0.43409181636726552"/>
  </r>
  <r>
    <n v="4151"/>
    <d v="2026-04-29T00:00:00"/>
    <n v="2026"/>
    <x v="1"/>
    <n v="4"/>
    <x v="3"/>
    <x v="1"/>
    <x v="14"/>
    <x v="0"/>
    <s v="Returning"/>
    <x v="3"/>
    <s v="Alpine Tent 4P"/>
    <n v="1"/>
    <n v="341.98"/>
    <n v="0"/>
    <n v="192.43"/>
    <n v="341.98"/>
    <n v="192.43"/>
    <n v="149.55000000000001"/>
    <n v="0.43730627522077314"/>
  </r>
  <r>
    <n v="4650"/>
    <d v="2026-04-29T00:00:00"/>
    <n v="2026"/>
    <x v="1"/>
    <n v="4"/>
    <x v="3"/>
    <x v="1"/>
    <x v="6"/>
    <x v="3"/>
    <s v="Business"/>
    <x v="4"/>
    <s v="Resistance Band Set"/>
    <n v="1"/>
    <n v="40.04"/>
    <n v="0"/>
    <n v="14.72"/>
    <n v="40.04"/>
    <n v="14.72"/>
    <n v="25.32"/>
    <n v="0.63236763236763238"/>
  </r>
  <r>
    <n v="4897"/>
    <d v="2026-04-29T00:00:00"/>
    <n v="2026"/>
    <x v="1"/>
    <n v="4"/>
    <x v="3"/>
    <x v="3"/>
    <x v="13"/>
    <x v="0"/>
    <s v="Returning"/>
    <x v="0"/>
    <s v="Compact Repair Kit"/>
    <n v="3"/>
    <n v="40.47"/>
    <n v="0.05"/>
    <n v="17.14"/>
    <n v="115.33949999999999"/>
    <n v="51.42"/>
    <n v="63.919499999999985"/>
    <n v="0.5541856866034619"/>
  </r>
  <r>
    <n v="792"/>
    <d v="2026-04-30T00:00:00"/>
    <n v="2026"/>
    <x v="1"/>
    <n v="4"/>
    <x v="3"/>
    <x v="3"/>
    <x v="8"/>
    <x v="1"/>
    <s v="Returning"/>
    <x v="3"/>
    <s v="Portable Camp Stove"/>
    <n v="6"/>
    <n v="83.7"/>
    <n v="0.2"/>
    <n v="38.58"/>
    <n v="401.76000000000005"/>
    <n v="231.48"/>
    <n v="170.28000000000006"/>
    <n v="0.42383512544802876"/>
  </r>
  <r>
    <n v="1796"/>
    <d v="2026-04-30T00:00:00"/>
    <n v="2026"/>
    <x v="1"/>
    <n v="4"/>
    <x v="3"/>
    <x v="0"/>
    <x v="15"/>
    <x v="0"/>
    <s v="Returning"/>
    <x v="3"/>
    <s v="Portable Camp Stove"/>
    <n v="4"/>
    <n v="83.27"/>
    <n v="0"/>
    <n v="39.979999999999997"/>
    <n v="333.08"/>
    <n v="159.91999999999999"/>
    <n v="173.16"/>
    <n v="0.51987510507986068"/>
  </r>
  <r>
    <n v="3222"/>
    <d v="2026-04-30T00:00:00"/>
    <n v="2026"/>
    <x v="1"/>
    <n v="4"/>
    <x v="3"/>
    <x v="2"/>
    <x v="16"/>
    <x v="1"/>
    <s v="Business"/>
    <x v="3"/>
    <s v="Compact Sleeping Bag"/>
    <n v="3"/>
    <n v="126.03"/>
    <n v="0.1"/>
    <n v="61.75"/>
    <n v="340.28100000000006"/>
    <n v="185.25"/>
    <n v="155.03100000000006"/>
    <n v="0.45559699189787273"/>
  </r>
  <r>
    <n v="3237"/>
    <d v="2026-04-30T00:00:00"/>
    <n v="2026"/>
    <x v="1"/>
    <n v="4"/>
    <x v="3"/>
    <x v="1"/>
    <x v="14"/>
    <x v="0"/>
    <s v="New"/>
    <x v="3"/>
    <s v="Compact Sleeping Bag"/>
    <n v="1"/>
    <n v="122.86"/>
    <n v="0.05"/>
    <n v="59.22"/>
    <n v="116.717"/>
    <n v="59.22"/>
    <n v="57.497"/>
    <n v="0.49261889870370212"/>
  </r>
  <r>
    <n v="3695"/>
    <d v="2026-04-30T00:00:00"/>
    <n v="2026"/>
    <x v="1"/>
    <n v="4"/>
    <x v="3"/>
    <x v="2"/>
    <x v="2"/>
    <x v="0"/>
    <s v="New"/>
    <x v="0"/>
    <s v="Compact Repair Kit"/>
    <n v="1"/>
    <n v="39.44"/>
    <n v="0.1"/>
    <n v="16.63"/>
    <n v="35.496000000000002"/>
    <n v="16.63"/>
    <n v="18.866000000000003"/>
    <n v="0.53149650664863657"/>
  </r>
  <r>
    <n v="5148"/>
    <d v="2026-04-30T00:00:00"/>
    <n v="2026"/>
    <x v="1"/>
    <n v="4"/>
    <x v="3"/>
    <x v="2"/>
    <x v="10"/>
    <x v="0"/>
    <s v="Returning"/>
    <x v="2"/>
    <s v="Carry-On Duffel"/>
    <n v="1"/>
    <n v="130.34"/>
    <n v="0.1"/>
    <n v="66.680000000000007"/>
    <n v="117.30600000000001"/>
    <n v="66.680000000000007"/>
    <n v="50.626000000000005"/>
    <n v="0.43157212759790631"/>
  </r>
  <r>
    <n v="534"/>
    <d v="2026-05-01T00:00:00"/>
    <n v="2026"/>
    <x v="1"/>
    <n v="5"/>
    <x v="4"/>
    <x v="1"/>
    <x v="12"/>
    <x v="0"/>
    <s v="Business"/>
    <x v="1"/>
    <s v="Summit Backpack 45L"/>
    <n v="1"/>
    <n v="154.86000000000001"/>
    <n v="0"/>
    <n v="78.37"/>
    <n v="154.86000000000001"/>
    <n v="78.37"/>
    <n v="76.490000000000009"/>
    <n v="0.49393000129148912"/>
  </r>
  <r>
    <n v="551"/>
    <d v="2026-05-01T00:00:00"/>
    <n v="2026"/>
    <x v="1"/>
    <n v="5"/>
    <x v="4"/>
    <x v="3"/>
    <x v="8"/>
    <x v="2"/>
    <s v="Returning"/>
    <x v="0"/>
    <s v="Cycling Pack 12L"/>
    <n v="4"/>
    <n v="103.64"/>
    <n v="0"/>
    <n v="50.59"/>
    <n v="414.56"/>
    <n v="202.36"/>
    <n v="212.2"/>
    <n v="0.51186800463141646"/>
  </r>
  <r>
    <n v="2110"/>
    <d v="2026-05-01T00:00:00"/>
    <n v="2026"/>
    <x v="1"/>
    <n v="5"/>
    <x v="4"/>
    <x v="0"/>
    <x v="15"/>
    <x v="0"/>
    <s v="Returning"/>
    <x v="2"/>
    <s v="Travel Backpack 35L"/>
    <n v="1"/>
    <n v="164.49"/>
    <n v="0.05"/>
    <n v="87.81"/>
    <n v="156.2655"/>
    <n v="87.81"/>
    <n v="68.455500000000001"/>
    <n v="0.43807174328306631"/>
  </r>
  <r>
    <n v="2217"/>
    <d v="2026-05-01T00:00:00"/>
    <n v="2026"/>
    <x v="1"/>
    <n v="5"/>
    <x v="4"/>
    <x v="3"/>
    <x v="8"/>
    <x v="1"/>
    <s v="Returning"/>
    <x v="2"/>
    <s v="Travel Backpack 35L"/>
    <n v="3"/>
    <n v="163.44999999999999"/>
    <n v="0.05"/>
    <n v="87.54"/>
    <n v="465.83249999999992"/>
    <n v="262.62"/>
    <n v="203.21249999999992"/>
    <n v="0.4362351274331438"/>
  </r>
  <r>
    <n v="2544"/>
    <d v="2026-05-01T00:00:00"/>
    <n v="2026"/>
    <x v="1"/>
    <n v="5"/>
    <x v="4"/>
    <x v="3"/>
    <x v="4"/>
    <x v="0"/>
    <s v="Returning"/>
    <x v="1"/>
    <s v="Trekking Poles"/>
    <n v="1"/>
    <n v="71.87"/>
    <n v="0.05"/>
    <n v="31.97"/>
    <n v="68.276499999999999"/>
    <n v="31.97"/>
    <n v="36.3065"/>
    <n v="0.53175690025118449"/>
  </r>
  <r>
    <n v="3678"/>
    <d v="2026-05-01T00:00:00"/>
    <n v="2026"/>
    <x v="1"/>
    <n v="5"/>
    <x v="4"/>
    <x v="1"/>
    <x v="14"/>
    <x v="3"/>
    <s v="Returning"/>
    <x v="3"/>
    <s v="Trail Tent 2P"/>
    <n v="2"/>
    <n v="194.97"/>
    <n v="0"/>
    <n v="101.14"/>
    <n v="389.94"/>
    <n v="202.28"/>
    <n v="187.66"/>
    <n v="0.48125352618351541"/>
  </r>
  <r>
    <n v="3726"/>
    <d v="2026-05-01T00:00:00"/>
    <n v="2026"/>
    <x v="1"/>
    <n v="5"/>
    <x v="4"/>
    <x v="3"/>
    <x v="8"/>
    <x v="3"/>
    <s v="Returning"/>
    <x v="0"/>
    <s v="Trail Bike Light"/>
    <n v="2"/>
    <n v="49.53"/>
    <n v="0"/>
    <n v="22.91"/>
    <n v="99.06"/>
    <n v="45.82"/>
    <n v="53.24"/>
    <n v="0.53745204926307288"/>
  </r>
  <r>
    <n v="3897"/>
    <d v="2026-05-01T00:00:00"/>
    <n v="2026"/>
    <x v="1"/>
    <n v="5"/>
    <x v="4"/>
    <x v="3"/>
    <x v="8"/>
    <x v="1"/>
    <s v="Business"/>
    <x v="4"/>
    <s v="Recovery Roller"/>
    <n v="4"/>
    <n v="35.619999999999997"/>
    <n v="0.15"/>
    <n v="13.76"/>
    <n v="121.10799999999999"/>
    <n v="55.04"/>
    <n v="66.067999999999984"/>
    <n v="0.54552960993493405"/>
  </r>
  <r>
    <n v="1262"/>
    <d v="2026-05-02T00:00:00"/>
    <n v="2026"/>
    <x v="1"/>
    <n v="5"/>
    <x v="4"/>
    <x v="3"/>
    <x v="7"/>
    <x v="2"/>
    <s v="Returning"/>
    <x v="2"/>
    <s v="Packing Cube Set"/>
    <n v="2"/>
    <n v="45.47"/>
    <n v="0"/>
    <n v="18.37"/>
    <n v="90.94"/>
    <n v="36.74"/>
    <n v="54.199999999999996"/>
    <n v="0.59599736089729494"/>
  </r>
  <r>
    <n v="2657"/>
    <d v="2026-05-02T00:00:00"/>
    <n v="2026"/>
    <x v="1"/>
    <n v="5"/>
    <x v="4"/>
    <x v="0"/>
    <x v="0"/>
    <x v="2"/>
    <s v="New"/>
    <x v="1"/>
    <s v="Trail Boots"/>
    <n v="1"/>
    <n v="145.68"/>
    <n v="0"/>
    <n v="77.8"/>
    <n v="145.68"/>
    <n v="77.8"/>
    <n v="67.88000000000001"/>
    <n v="0.46595277320153766"/>
  </r>
  <r>
    <n v="3238"/>
    <d v="2026-05-02T00:00:00"/>
    <n v="2026"/>
    <x v="1"/>
    <n v="5"/>
    <x v="4"/>
    <x v="3"/>
    <x v="8"/>
    <x v="3"/>
    <s v="Returning"/>
    <x v="3"/>
    <s v="Portable Camp Stove"/>
    <n v="2"/>
    <n v="82.65"/>
    <n v="0.05"/>
    <n v="40.46"/>
    <n v="157.035"/>
    <n v="80.92"/>
    <n v="76.114999999999995"/>
    <n v="0.48470086286496639"/>
  </r>
  <r>
    <n v="3607"/>
    <d v="2026-05-02T00:00:00"/>
    <n v="2026"/>
    <x v="1"/>
    <n v="5"/>
    <x v="4"/>
    <x v="1"/>
    <x v="6"/>
    <x v="0"/>
    <s v="Business"/>
    <x v="2"/>
    <s v="Insulated Bottle"/>
    <n v="1"/>
    <n v="36.270000000000003"/>
    <n v="0"/>
    <n v="13.8"/>
    <n v="36.270000000000003"/>
    <n v="13.8"/>
    <n v="22.470000000000002"/>
    <n v="0.61952026468155497"/>
  </r>
  <r>
    <n v="5070"/>
    <d v="2026-05-02T00:00:00"/>
    <n v="2026"/>
    <x v="1"/>
    <n v="5"/>
    <x v="4"/>
    <x v="2"/>
    <x v="16"/>
    <x v="2"/>
    <s v="New"/>
    <x v="3"/>
    <s v="Portable Camp Stove"/>
    <n v="1"/>
    <n v="80.819999999999993"/>
    <n v="0"/>
    <n v="39.950000000000003"/>
    <n v="80.819999999999993"/>
    <n v="39.950000000000003"/>
    <n v="40.86999999999999"/>
    <n v="0.50569166048007907"/>
  </r>
  <r>
    <n v="5171"/>
    <d v="2026-05-02T00:00:00"/>
    <n v="2026"/>
    <x v="1"/>
    <n v="5"/>
    <x v="4"/>
    <x v="1"/>
    <x v="1"/>
    <x v="2"/>
    <s v="New"/>
    <x v="1"/>
    <s v="Summit Backpack 45L"/>
    <n v="2"/>
    <n v="157.84"/>
    <n v="0.1"/>
    <n v="79.28"/>
    <n v="284.11200000000002"/>
    <n v="158.56"/>
    <n v="125.55200000000002"/>
    <n v="0.44191023258433298"/>
  </r>
  <r>
    <n v="617"/>
    <d v="2026-05-03T00:00:00"/>
    <n v="2026"/>
    <x v="1"/>
    <n v="5"/>
    <x v="4"/>
    <x v="1"/>
    <x v="14"/>
    <x v="3"/>
    <s v="Returning"/>
    <x v="4"/>
    <s v="Recovery Roller"/>
    <n v="4"/>
    <n v="36.909999999999997"/>
    <n v="0.1"/>
    <n v="13.85"/>
    <n v="132.876"/>
    <n v="55.4"/>
    <n v="77.475999999999999"/>
    <n v="0.58306992985941775"/>
  </r>
  <r>
    <n v="849"/>
    <d v="2026-05-03T00:00:00"/>
    <n v="2026"/>
    <x v="1"/>
    <n v="5"/>
    <x v="4"/>
    <x v="1"/>
    <x v="14"/>
    <x v="1"/>
    <s v="Business"/>
    <x v="3"/>
    <s v="Trail Tent 2P"/>
    <n v="3"/>
    <n v="193.18"/>
    <n v="0.1"/>
    <n v="102.31"/>
    <n v="521.58600000000001"/>
    <n v="306.93"/>
    <n v="214.65600000000001"/>
    <n v="0.41154478839539405"/>
  </r>
  <r>
    <n v="956"/>
    <d v="2026-05-03T00:00:00"/>
    <n v="2026"/>
    <x v="1"/>
    <n v="5"/>
    <x v="4"/>
    <x v="0"/>
    <x v="15"/>
    <x v="0"/>
    <s v="Business"/>
    <x v="1"/>
    <s v="Summit Backpack 45L"/>
    <n v="1"/>
    <n v="157.59"/>
    <n v="0.05"/>
    <n v="77.599999999999994"/>
    <n v="149.7105"/>
    <n v="77.599999999999994"/>
    <n v="72.110500000000002"/>
    <n v="0.48166628259206939"/>
  </r>
  <r>
    <n v="1896"/>
    <d v="2026-05-03T00:00:00"/>
    <n v="2026"/>
    <x v="1"/>
    <n v="5"/>
    <x v="4"/>
    <x v="1"/>
    <x v="12"/>
    <x v="3"/>
    <s v="New"/>
    <x v="4"/>
    <s v="Training Mat"/>
    <n v="2"/>
    <n v="49.97"/>
    <n v="0"/>
    <n v="22.63"/>
    <n v="99.94"/>
    <n v="45.26"/>
    <n v="54.68"/>
    <n v="0.54712827696617972"/>
  </r>
  <r>
    <n v="2317"/>
    <d v="2026-05-03T00:00:00"/>
    <n v="2026"/>
    <x v="1"/>
    <n v="5"/>
    <x v="4"/>
    <x v="0"/>
    <x v="15"/>
    <x v="1"/>
    <s v="Business"/>
    <x v="1"/>
    <s v="Summit Backpack 45L"/>
    <n v="5"/>
    <n v="155.54"/>
    <n v="0.1"/>
    <n v="78.02"/>
    <n v="699.93"/>
    <n v="390.09999999999997"/>
    <n v="309.83"/>
    <n v="0.44265855156944267"/>
  </r>
  <r>
    <n v="2542"/>
    <d v="2026-05-03T00:00:00"/>
    <n v="2026"/>
    <x v="1"/>
    <n v="5"/>
    <x v="4"/>
    <x v="3"/>
    <x v="8"/>
    <x v="2"/>
    <s v="New"/>
    <x v="2"/>
    <s v="Carry-On Duffel"/>
    <n v="1"/>
    <n v="131.13"/>
    <n v="0.05"/>
    <n v="67.010000000000005"/>
    <n v="124.5735"/>
    <n v="67.010000000000005"/>
    <n v="57.563499999999991"/>
    <n v="0.46208463276700096"/>
  </r>
  <r>
    <n v="4535"/>
    <d v="2026-05-03T00:00:00"/>
    <n v="2026"/>
    <x v="1"/>
    <n v="5"/>
    <x v="4"/>
    <x v="2"/>
    <x v="5"/>
    <x v="0"/>
    <s v="New"/>
    <x v="2"/>
    <s v="Insulated Bottle"/>
    <n v="1"/>
    <n v="36.82"/>
    <n v="0.1"/>
    <n v="13.4"/>
    <n v="33.137999999999998"/>
    <n v="13.4"/>
    <n v="19.738"/>
    <n v="0.5956303941094816"/>
  </r>
  <r>
    <n v="4988"/>
    <d v="2026-05-03T00:00:00"/>
    <n v="2026"/>
    <x v="1"/>
    <n v="5"/>
    <x v="4"/>
    <x v="2"/>
    <x v="10"/>
    <x v="2"/>
    <s v="New"/>
    <x v="4"/>
    <s v="Weighted Vest"/>
    <n v="1"/>
    <n v="122.28"/>
    <n v="0"/>
    <n v="67.28"/>
    <n v="122.28"/>
    <n v="67.28"/>
    <n v="55"/>
    <n v="0.44978737324174028"/>
  </r>
  <r>
    <n v="253"/>
    <d v="2026-05-04T00:00:00"/>
    <n v="2026"/>
    <x v="1"/>
    <n v="5"/>
    <x v="4"/>
    <x v="2"/>
    <x v="10"/>
    <x v="2"/>
    <s v="Business"/>
    <x v="1"/>
    <s v="Hiking Daypack 20L"/>
    <n v="1"/>
    <n v="90.92"/>
    <n v="0.15"/>
    <n v="44.93"/>
    <n v="77.281999999999996"/>
    <n v="44.93"/>
    <n v="32.351999999999997"/>
    <n v="0.41862270645169636"/>
  </r>
  <r>
    <n v="1743"/>
    <d v="2026-05-04T00:00:00"/>
    <n v="2026"/>
    <x v="1"/>
    <n v="5"/>
    <x v="4"/>
    <x v="1"/>
    <x v="12"/>
    <x v="0"/>
    <s v="New"/>
    <x v="4"/>
    <s v="Training Mat"/>
    <n v="1"/>
    <n v="51.02"/>
    <n v="0"/>
    <n v="21.83"/>
    <n v="51.02"/>
    <n v="21.83"/>
    <n v="29.190000000000005"/>
    <n v="0.5721285770286163"/>
  </r>
  <r>
    <n v="1801"/>
    <d v="2026-05-04T00:00:00"/>
    <n v="2026"/>
    <x v="1"/>
    <n v="5"/>
    <x v="4"/>
    <x v="2"/>
    <x v="2"/>
    <x v="0"/>
    <s v="Business"/>
    <x v="2"/>
    <s v="Insulated Bottle"/>
    <n v="2"/>
    <n v="36.299999999999997"/>
    <n v="0.05"/>
    <n v="13.9"/>
    <n v="68.969999999999985"/>
    <n v="27.8"/>
    <n v="41.169999999999987"/>
    <n v="0.59692619979701311"/>
  </r>
  <r>
    <n v="2511"/>
    <d v="2026-05-04T00:00:00"/>
    <n v="2026"/>
    <x v="1"/>
    <n v="5"/>
    <x v="4"/>
    <x v="2"/>
    <x v="10"/>
    <x v="1"/>
    <s v="Business"/>
    <x v="3"/>
    <s v="Trail Tent 2P"/>
    <n v="8"/>
    <n v="195.03"/>
    <n v="0.15"/>
    <n v="101.13"/>
    <n v="1326.204"/>
    <n v="809.04"/>
    <n v="517.16399999999999"/>
    <n v="0.38995810599274322"/>
  </r>
  <r>
    <n v="3186"/>
    <d v="2026-05-04T00:00:00"/>
    <n v="2026"/>
    <x v="1"/>
    <n v="5"/>
    <x v="4"/>
    <x v="1"/>
    <x v="6"/>
    <x v="0"/>
    <s v="New"/>
    <x v="1"/>
    <s v="Trail Boots"/>
    <n v="1"/>
    <n v="143.66"/>
    <n v="0.1"/>
    <n v="79.25"/>
    <n v="129.29400000000001"/>
    <n v="79.25"/>
    <n v="50.044000000000011"/>
    <n v="0.38705585719368268"/>
  </r>
  <r>
    <n v="3378"/>
    <d v="2026-05-04T00:00:00"/>
    <n v="2026"/>
    <x v="1"/>
    <n v="5"/>
    <x v="4"/>
    <x v="0"/>
    <x v="0"/>
    <x v="1"/>
    <s v="Business"/>
    <x v="4"/>
    <s v="Weighted Vest"/>
    <n v="3"/>
    <n v="120.28"/>
    <n v="0.2"/>
    <n v="69.23"/>
    <n v="288.67200000000003"/>
    <n v="207.69"/>
    <n v="80.982000000000028"/>
    <n v="0.28053292317924849"/>
  </r>
  <r>
    <n v="4255"/>
    <d v="2026-05-04T00:00:00"/>
    <n v="2026"/>
    <x v="1"/>
    <n v="5"/>
    <x v="4"/>
    <x v="3"/>
    <x v="7"/>
    <x v="3"/>
    <s v="Returning"/>
    <x v="2"/>
    <s v="Insulated Bottle"/>
    <n v="6"/>
    <n v="36.04"/>
    <n v="0"/>
    <n v="13.38"/>
    <n v="216.24"/>
    <n v="80.28"/>
    <n v="135.96"/>
    <n v="0.62874583795782468"/>
  </r>
  <r>
    <n v="4587"/>
    <d v="2026-05-04T00:00:00"/>
    <n v="2026"/>
    <x v="1"/>
    <n v="5"/>
    <x v="4"/>
    <x v="2"/>
    <x v="2"/>
    <x v="3"/>
    <s v="Returning"/>
    <x v="1"/>
    <s v="Hiking Daypack 20L"/>
    <n v="2"/>
    <n v="91.72"/>
    <n v="0"/>
    <n v="45.67"/>
    <n v="183.44"/>
    <n v="91.34"/>
    <n v="92.1"/>
    <n v="0.50207152202354988"/>
  </r>
  <r>
    <n v="830"/>
    <d v="2026-05-05T00:00:00"/>
    <n v="2026"/>
    <x v="1"/>
    <n v="5"/>
    <x v="4"/>
    <x v="3"/>
    <x v="8"/>
    <x v="0"/>
    <s v="Business"/>
    <x v="0"/>
    <s v="Trail Bike Light"/>
    <n v="2"/>
    <n v="50.4"/>
    <n v="0"/>
    <n v="22.21"/>
    <n v="100.8"/>
    <n v="44.42"/>
    <n v="56.379999999999995"/>
    <n v="0.55932539682539684"/>
  </r>
  <r>
    <n v="4320"/>
    <d v="2026-05-05T00:00:00"/>
    <n v="2026"/>
    <x v="1"/>
    <n v="5"/>
    <x v="4"/>
    <x v="1"/>
    <x v="6"/>
    <x v="0"/>
    <s v="Returning"/>
    <x v="2"/>
    <s v="Travel Backpack 35L"/>
    <n v="2"/>
    <n v="165.17"/>
    <n v="0"/>
    <n v="87.78"/>
    <n v="330.34"/>
    <n v="175.56"/>
    <n v="154.77999999999997"/>
    <n v="0.46854755706242052"/>
  </r>
  <r>
    <n v="4386"/>
    <d v="2026-05-05T00:00:00"/>
    <n v="2026"/>
    <x v="1"/>
    <n v="5"/>
    <x v="4"/>
    <x v="0"/>
    <x v="15"/>
    <x v="0"/>
    <s v="Returning"/>
    <x v="1"/>
    <s v="Trekking Poles"/>
    <n v="1"/>
    <n v="69.819999999999993"/>
    <n v="0.05"/>
    <n v="33.29"/>
    <n v="66.328999999999994"/>
    <n v="33.29"/>
    <n v="33.038999999999994"/>
    <n v="0.49810791659756665"/>
  </r>
  <r>
    <n v="4602"/>
    <d v="2026-05-05T00:00:00"/>
    <n v="2026"/>
    <x v="1"/>
    <n v="5"/>
    <x v="4"/>
    <x v="1"/>
    <x v="12"/>
    <x v="3"/>
    <s v="New"/>
    <x v="2"/>
    <s v="Carry-On Duffel"/>
    <n v="2"/>
    <n v="131.36000000000001"/>
    <n v="0.1"/>
    <n v="65.3"/>
    <n v="236.44800000000004"/>
    <n v="130.6"/>
    <n v="105.84800000000004"/>
    <n v="0.4476586818243336"/>
  </r>
  <r>
    <n v="5190"/>
    <d v="2026-05-05T00:00:00"/>
    <n v="2026"/>
    <x v="1"/>
    <n v="5"/>
    <x v="4"/>
    <x v="3"/>
    <x v="8"/>
    <x v="1"/>
    <s v="Returning"/>
    <x v="1"/>
    <s v="Hiking Daypack 20L"/>
    <n v="15"/>
    <n v="93.65"/>
    <n v="0.1"/>
    <n v="44.89"/>
    <n v="1264.2750000000001"/>
    <n v="673.35"/>
    <n v="590.92500000000007"/>
    <n v="0.46740226612089936"/>
  </r>
  <r>
    <n v="393"/>
    <d v="2026-05-06T00:00:00"/>
    <n v="2026"/>
    <x v="1"/>
    <n v="5"/>
    <x v="4"/>
    <x v="1"/>
    <x v="12"/>
    <x v="3"/>
    <s v="New"/>
    <x v="3"/>
    <s v="Trail Tent 2P"/>
    <n v="3"/>
    <n v="199.93"/>
    <n v="0"/>
    <n v="104.86"/>
    <n v="599.79"/>
    <n v="314.58"/>
    <n v="285.20999999999998"/>
    <n v="0.47551643075076278"/>
  </r>
  <r>
    <n v="812"/>
    <d v="2026-05-06T00:00:00"/>
    <n v="2026"/>
    <x v="1"/>
    <n v="5"/>
    <x v="4"/>
    <x v="0"/>
    <x v="0"/>
    <x v="0"/>
    <s v="New"/>
    <x v="1"/>
    <s v="Trekking Poles"/>
    <n v="5"/>
    <n v="70.150000000000006"/>
    <n v="0"/>
    <n v="32.700000000000003"/>
    <n v="350.75"/>
    <n v="163.5"/>
    <n v="187.25"/>
    <n v="0.53385602280826805"/>
  </r>
  <r>
    <n v="1297"/>
    <d v="2026-05-06T00:00:00"/>
    <n v="2026"/>
    <x v="1"/>
    <n v="5"/>
    <x v="4"/>
    <x v="2"/>
    <x v="2"/>
    <x v="2"/>
    <s v="New"/>
    <x v="4"/>
    <s v="Recovery Roller"/>
    <n v="2"/>
    <n v="35.86"/>
    <n v="0"/>
    <n v="13.9"/>
    <n v="71.72"/>
    <n v="27.8"/>
    <n v="43.92"/>
    <n v="0.61238148354712774"/>
  </r>
  <r>
    <n v="1574"/>
    <d v="2026-05-06T00:00:00"/>
    <n v="2026"/>
    <x v="1"/>
    <n v="5"/>
    <x v="4"/>
    <x v="1"/>
    <x v="6"/>
    <x v="0"/>
    <s v="Returning"/>
    <x v="1"/>
    <s v="Hiking Daypack 20L"/>
    <n v="1"/>
    <n v="92.27"/>
    <n v="0"/>
    <n v="46.5"/>
    <n v="92.27"/>
    <n v="46.5"/>
    <n v="45.769999999999996"/>
    <n v="0.49604421805570603"/>
  </r>
  <r>
    <n v="3060"/>
    <d v="2026-05-06T00:00:00"/>
    <n v="2026"/>
    <x v="1"/>
    <n v="5"/>
    <x v="4"/>
    <x v="1"/>
    <x v="6"/>
    <x v="1"/>
    <s v="Business"/>
    <x v="1"/>
    <s v="Summit Backpack 45L"/>
    <n v="6"/>
    <n v="157.31"/>
    <n v="0.15"/>
    <n v="80.34"/>
    <n v="802.28099999999995"/>
    <n v="482.04"/>
    <n v="320.24099999999993"/>
    <n v="0.3991631361081715"/>
  </r>
  <r>
    <n v="3490"/>
    <d v="2026-05-06T00:00:00"/>
    <n v="2026"/>
    <x v="1"/>
    <n v="5"/>
    <x v="4"/>
    <x v="1"/>
    <x v="11"/>
    <x v="0"/>
    <s v="New"/>
    <x v="2"/>
    <s v="Packing Cube Set"/>
    <n v="2"/>
    <n v="46.18"/>
    <n v="0.05"/>
    <n v="17.899999999999999"/>
    <n v="87.74199999999999"/>
    <n v="35.799999999999997"/>
    <n v="51.941999999999993"/>
    <n v="0.59198559412823959"/>
  </r>
  <r>
    <n v="3654"/>
    <d v="2026-05-06T00:00:00"/>
    <n v="2026"/>
    <x v="1"/>
    <n v="5"/>
    <x v="4"/>
    <x v="2"/>
    <x v="10"/>
    <x v="0"/>
    <s v="Business"/>
    <x v="0"/>
    <s v="Trail Bike Light"/>
    <n v="1"/>
    <n v="51.44"/>
    <n v="0.1"/>
    <n v="22.88"/>
    <n v="46.295999999999999"/>
    <n v="22.88"/>
    <n v="23.416"/>
    <n v="0.50578883704855715"/>
  </r>
  <r>
    <n v="4209"/>
    <d v="2026-05-06T00:00:00"/>
    <n v="2026"/>
    <x v="1"/>
    <n v="5"/>
    <x v="4"/>
    <x v="1"/>
    <x v="1"/>
    <x v="0"/>
    <s v="New"/>
    <x v="4"/>
    <s v="Training Mat"/>
    <n v="2"/>
    <n v="50.97"/>
    <n v="0.05"/>
    <n v="21.67"/>
    <n v="96.842999999999989"/>
    <n v="43.34"/>
    <n v="53.502999999999986"/>
    <n v="0.55247152607829153"/>
  </r>
  <r>
    <n v="4227"/>
    <d v="2026-05-06T00:00:00"/>
    <n v="2026"/>
    <x v="1"/>
    <n v="5"/>
    <x v="4"/>
    <x v="1"/>
    <x v="1"/>
    <x v="0"/>
    <s v="New"/>
    <x v="0"/>
    <s v="Compact Repair Kit"/>
    <n v="2"/>
    <n v="40.549999999999997"/>
    <n v="0"/>
    <n v="16.52"/>
    <n v="81.099999999999994"/>
    <n v="33.04"/>
    <n v="48.059999999999995"/>
    <n v="0.59260172626387175"/>
  </r>
  <r>
    <n v="4247"/>
    <d v="2026-05-06T00:00:00"/>
    <n v="2026"/>
    <x v="1"/>
    <n v="5"/>
    <x v="4"/>
    <x v="2"/>
    <x v="16"/>
    <x v="0"/>
    <s v="New"/>
    <x v="0"/>
    <s v="Trail Bike Light"/>
    <n v="2"/>
    <n v="51.3"/>
    <n v="0"/>
    <n v="23.12"/>
    <n v="102.6"/>
    <n v="46.24"/>
    <n v="56.359999999999992"/>
    <n v="0.54931773879142298"/>
  </r>
  <r>
    <n v="5196"/>
    <d v="2026-05-06T00:00:00"/>
    <n v="2026"/>
    <x v="1"/>
    <n v="5"/>
    <x v="4"/>
    <x v="3"/>
    <x v="8"/>
    <x v="0"/>
    <s v="New"/>
    <x v="3"/>
    <s v="Portable Camp Stove"/>
    <n v="3"/>
    <n v="82.56"/>
    <n v="0"/>
    <n v="39.99"/>
    <n v="247.68"/>
    <n v="119.97"/>
    <n v="127.71000000000001"/>
    <n v="0.515625"/>
  </r>
  <r>
    <n v="400"/>
    <d v="2026-05-07T00:00:00"/>
    <n v="2026"/>
    <x v="1"/>
    <n v="5"/>
    <x v="4"/>
    <x v="1"/>
    <x v="12"/>
    <x v="1"/>
    <s v="Business"/>
    <x v="1"/>
    <s v="Hiking Daypack 20L"/>
    <n v="6"/>
    <n v="92.66"/>
    <n v="0.15"/>
    <n v="44.71"/>
    <n v="472.56600000000003"/>
    <n v="268.26"/>
    <n v="204.30600000000004"/>
    <n v="0.43233326138571126"/>
  </r>
  <r>
    <n v="829"/>
    <d v="2026-05-07T00:00:00"/>
    <n v="2026"/>
    <x v="1"/>
    <n v="5"/>
    <x v="4"/>
    <x v="2"/>
    <x v="16"/>
    <x v="3"/>
    <s v="New"/>
    <x v="4"/>
    <s v="Resistance Band Set"/>
    <n v="1"/>
    <n v="39.42"/>
    <n v="0"/>
    <n v="14.86"/>
    <n v="39.42"/>
    <n v="14.86"/>
    <n v="24.560000000000002"/>
    <n v="0.62303399289700667"/>
  </r>
  <r>
    <n v="1236"/>
    <d v="2026-05-07T00:00:00"/>
    <n v="2026"/>
    <x v="1"/>
    <n v="5"/>
    <x v="4"/>
    <x v="0"/>
    <x v="9"/>
    <x v="2"/>
    <s v="Returning"/>
    <x v="4"/>
    <s v="Weighted Vest"/>
    <n v="2"/>
    <n v="124.25"/>
    <n v="0"/>
    <n v="69.510000000000005"/>
    <n v="248.5"/>
    <n v="139.02000000000001"/>
    <n v="109.47999999999999"/>
    <n v="0.44056338028169012"/>
  </r>
  <r>
    <n v="1364"/>
    <d v="2026-05-07T00:00:00"/>
    <n v="2026"/>
    <x v="1"/>
    <n v="5"/>
    <x v="4"/>
    <x v="1"/>
    <x v="14"/>
    <x v="0"/>
    <s v="New"/>
    <x v="1"/>
    <s v="Summit Backpack 45L"/>
    <n v="2"/>
    <n v="156.43"/>
    <n v="0"/>
    <n v="78.569999999999993"/>
    <n v="312.86"/>
    <n v="157.13999999999999"/>
    <n v="155.72000000000003"/>
    <n v="0.49773061433228927"/>
  </r>
  <r>
    <n v="2105"/>
    <d v="2026-05-07T00:00:00"/>
    <n v="2026"/>
    <x v="1"/>
    <n v="5"/>
    <x v="4"/>
    <x v="1"/>
    <x v="14"/>
    <x v="2"/>
    <s v="New"/>
    <x v="3"/>
    <s v="Portable Camp Stove"/>
    <n v="1"/>
    <n v="80.3"/>
    <n v="0"/>
    <n v="40.020000000000003"/>
    <n v="80.3"/>
    <n v="40.020000000000003"/>
    <n v="40.279999999999994"/>
    <n v="0.50161892901618921"/>
  </r>
  <r>
    <n v="4706"/>
    <d v="2026-05-07T00:00:00"/>
    <n v="2026"/>
    <x v="1"/>
    <n v="5"/>
    <x v="4"/>
    <x v="3"/>
    <x v="13"/>
    <x v="2"/>
    <s v="New"/>
    <x v="3"/>
    <s v="Portable Camp Stove"/>
    <n v="1"/>
    <n v="79.89"/>
    <n v="0"/>
    <n v="39.549999999999997"/>
    <n v="79.89"/>
    <n v="39.549999999999997"/>
    <n v="40.340000000000003"/>
    <n v="0.50494429841031419"/>
  </r>
  <r>
    <n v="68"/>
    <d v="2026-05-08T00:00:00"/>
    <n v="2026"/>
    <x v="1"/>
    <n v="5"/>
    <x v="4"/>
    <x v="3"/>
    <x v="7"/>
    <x v="2"/>
    <s v="New"/>
    <x v="4"/>
    <s v="Resistance Band Set"/>
    <n v="1"/>
    <n v="39.5"/>
    <n v="0"/>
    <n v="14.68"/>
    <n v="39.5"/>
    <n v="14.68"/>
    <n v="24.82"/>
    <n v="0.62835443037974681"/>
  </r>
  <r>
    <n v="1352"/>
    <d v="2026-05-08T00:00:00"/>
    <n v="2026"/>
    <x v="1"/>
    <n v="5"/>
    <x v="4"/>
    <x v="3"/>
    <x v="7"/>
    <x v="0"/>
    <s v="Returning"/>
    <x v="0"/>
    <s v="Commuter Helmet"/>
    <n v="1"/>
    <n v="80.7"/>
    <n v="0"/>
    <n v="41.88"/>
    <n v="80.7"/>
    <n v="41.88"/>
    <n v="38.82"/>
    <n v="0.48104089219330853"/>
  </r>
  <r>
    <n v="2526"/>
    <d v="2026-05-08T00:00:00"/>
    <n v="2026"/>
    <x v="1"/>
    <n v="5"/>
    <x v="4"/>
    <x v="1"/>
    <x v="14"/>
    <x v="0"/>
    <s v="New"/>
    <x v="3"/>
    <s v="Portable Camp Stove"/>
    <n v="1"/>
    <n v="80.86"/>
    <n v="0"/>
    <n v="38.44"/>
    <n v="80.86"/>
    <n v="38.44"/>
    <n v="42.42"/>
    <n v="0.52461043779371752"/>
  </r>
  <r>
    <n v="3298"/>
    <d v="2026-05-08T00:00:00"/>
    <n v="2026"/>
    <x v="1"/>
    <n v="5"/>
    <x v="4"/>
    <x v="1"/>
    <x v="14"/>
    <x v="3"/>
    <s v="New"/>
    <x v="3"/>
    <s v="Alpine Tent 4P"/>
    <n v="2"/>
    <n v="337.7"/>
    <n v="0.1"/>
    <n v="192.16"/>
    <n v="607.86"/>
    <n v="384.32"/>
    <n v="223.54000000000002"/>
    <n v="0.36774915276543946"/>
  </r>
  <r>
    <n v="3510"/>
    <d v="2026-05-08T00:00:00"/>
    <n v="2026"/>
    <x v="1"/>
    <n v="5"/>
    <x v="4"/>
    <x v="2"/>
    <x v="2"/>
    <x v="0"/>
    <s v="Returning"/>
    <x v="3"/>
    <s v="Compact Sleeping Bag"/>
    <n v="4"/>
    <n v="121.81"/>
    <n v="0"/>
    <n v="58.95"/>
    <n v="487.24"/>
    <n v="235.8"/>
    <n v="251.44"/>
    <n v="0.5160495854199163"/>
  </r>
  <r>
    <n v="3638"/>
    <d v="2026-05-08T00:00:00"/>
    <n v="2026"/>
    <x v="1"/>
    <n v="5"/>
    <x v="4"/>
    <x v="3"/>
    <x v="7"/>
    <x v="1"/>
    <s v="Business"/>
    <x v="2"/>
    <s v="Travel Backpack 35L"/>
    <n v="10"/>
    <n v="168.55"/>
    <n v="0.1"/>
    <n v="88.85"/>
    <n v="1516.95"/>
    <n v="888.5"/>
    <n v="628.45000000000005"/>
    <n v="0.41428524341606515"/>
  </r>
  <r>
    <n v="3754"/>
    <d v="2026-05-08T00:00:00"/>
    <n v="2026"/>
    <x v="1"/>
    <n v="5"/>
    <x v="4"/>
    <x v="1"/>
    <x v="12"/>
    <x v="0"/>
    <s v="Returning"/>
    <x v="0"/>
    <s v="Compact Repair Kit"/>
    <n v="1"/>
    <n v="39.42"/>
    <n v="0.05"/>
    <n v="16.77"/>
    <n v="37.448999999999998"/>
    <n v="16.77"/>
    <n v="20.678999999999998"/>
    <n v="0.55219097973243614"/>
  </r>
  <r>
    <n v="4029"/>
    <d v="2026-05-08T00:00:00"/>
    <n v="2026"/>
    <x v="1"/>
    <n v="5"/>
    <x v="4"/>
    <x v="3"/>
    <x v="13"/>
    <x v="2"/>
    <s v="New"/>
    <x v="2"/>
    <s v="Travel Backpack 35L"/>
    <n v="1"/>
    <n v="161.36000000000001"/>
    <n v="0"/>
    <n v="87"/>
    <n v="161.36000000000001"/>
    <n v="87"/>
    <n v="74.360000000000014"/>
    <n v="0.46083292017848293"/>
  </r>
  <r>
    <n v="4651"/>
    <d v="2026-05-08T00:00:00"/>
    <n v="2026"/>
    <x v="1"/>
    <n v="5"/>
    <x v="4"/>
    <x v="1"/>
    <x v="11"/>
    <x v="0"/>
    <s v="Business"/>
    <x v="3"/>
    <s v="Compact Sleeping Bag"/>
    <n v="1"/>
    <n v="123.68"/>
    <n v="0"/>
    <n v="59.26"/>
    <n v="123.68"/>
    <n v="59.26"/>
    <n v="64.420000000000016"/>
    <n v="0.52086028460543343"/>
  </r>
  <r>
    <n v="4886"/>
    <d v="2026-05-08T00:00:00"/>
    <n v="2026"/>
    <x v="1"/>
    <n v="5"/>
    <x v="4"/>
    <x v="3"/>
    <x v="8"/>
    <x v="3"/>
    <s v="Returning"/>
    <x v="1"/>
    <s v="Trail Boots"/>
    <n v="1"/>
    <n v="146.29"/>
    <n v="0"/>
    <n v="81.16"/>
    <n v="146.29"/>
    <n v="81.16"/>
    <n v="65.13"/>
    <n v="0.44521156606740037"/>
  </r>
  <r>
    <n v="162"/>
    <d v="2026-05-09T00:00:00"/>
    <n v="2026"/>
    <x v="1"/>
    <n v="5"/>
    <x v="4"/>
    <x v="0"/>
    <x v="0"/>
    <x v="0"/>
    <s v="New"/>
    <x v="2"/>
    <s v="Travel Backpack 35L"/>
    <n v="2"/>
    <n v="164.95"/>
    <n v="0.1"/>
    <n v="86.27"/>
    <n v="296.90999999999997"/>
    <n v="172.54"/>
    <n v="124.36999999999998"/>
    <n v="0.41888114243373409"/>
  </r>
  <r>
    <n v="184"/>
    <d v="2026-05-09T00:00:00"/>
    <n v="2026"/>
    <x v="1"/>
    <n v="5"/>
    <x v="4"/>
    <x v="0"/>
    <x v="15"/>
    <x v="2"/>
    <s v="Business"/>
    <x v="1"/>
    <s v="Hiking Daypack 20L"/>
    <n v="2"/>
    <n v="91.59"/>
    <n v="0"/>
    <n v="44.97"/>
    <n v="183.18"/>
    <n v="89.94"/>
    <n v="93.240000000000009"/>
    <n v="0.50900753357353423"/>
  </r>
  <r>
    <n v="328"/>
    <d v="2026-05-09T00:00:00"/>
    <n v="2026"/>
    <x v="1"/>
    <n v="5"/>
    <x v="4"/>
    <x v="3"/>
    <x v="13"/>
    <x v="0"/>
    <s v="Returning"/>
    <x v="4"/>
    <s v="Training Mat"/>
    <n v="1"/>
    <n v="51.78"/>
    <n v="0.1"/>
    <n v="21.63"/>
    <n v="46.602000000000004"/>
    <n v="21.63"/>
    <n v="24.972000000000005"/>
    <n v="0.53585683017896235"/>
  </r>
  <r>
    <n v="908"/>
    <d v="2026-05-09T00:00:00"/>
    <n v="2026"/>
    <x v="1"/>
    <n v="5"/>
    <x v="4"/>
    <x v="3"/>
    <x v="8"/>
    <x v="2"/>
    <s v="Returning"/>
    <x v="2"/>
    <s v="Packing Cube Set"/>
    <n v="2"/>
    <n v="46.25"/>
    <n v="0"/>
    <n v="18.12"/>
    <n v="92.5"/>
    <n v="36.24"/>
    <n v="56.26"/>
    <n v="0.60821621621621624"/>
  </r>
  <r>
    <n v="3159"/>
    <d v="2026-05-09T00:00:00"/>
    <n v="2026"/>
    <x v="1"/>
    <n v="5"/>
    <x v="4"/>
    <x v="0"/>
    <x v="0"/>
    <x v="0"/>
    <s v="Returning"/>
    <x v="3"/>
    <s v="Trail Tent 2P"/>
    <n v="3"/>
    <n v="198.5"/>
    <n v="0"/>
    <n v="102.23"/>
    <n v="595.5"/>
    <n v="306.69"/>
    <n v="288.81"/>
    <n v="0.48498740554156172"/>
  </r>
  <r>
    <n v="4509"/>
    <d v="2026-05-09T00:00:00"/>
    <n v="2026"/>
    <x v="1"/>
    <n v="5"/>
    <x v="4"/>
    <x v="3"/>
    <x v="8"/>
    <x v="0"/>
    <s v="New"/>
    <x v="1"/>
    <s v="Summit Backpack 45L"/>
    <n v="1"/>
    <n v="152.80000000000001"/>
    <n v="0.1"/>
    <n v="77.67"/>
    <n v="137.52000000000001"/>
    <n v="77.67"/>
    <n v="59.850000000000009"/>
    <n v="0.43520942408376967"/>
  </r>
  <r>
    <n v="4677"/>
    <d v="2026-05-09T00:00:00"/>
    <n v="2026"/>
    <x v="1"/>
    <n v="5"/>
    <x v="4"/>
    <x v="1"/>
    <x v="14"/>
    <x v="0"/>
    <s v="Business"/>
    <x v="2"/>
    <s v="Travel Backpack 35L"/>
    <n v="2"/>
    <n v="161.47999999999999"/>
    <n v="0"/>
    <n v="85.03"/>
    <n v="322.95999999999998"/>
    <n v="170.06"/>
    <n v="152.89999999999998"/>
    <n v="0.47343324250681196"/>
  </r>
  <r>
    <n v="4867"/>
    <d v="2026-05-09T00:00:00"/>
    <n v="2026"/>
    <x v="1"/>
    <n v="5"/>
    <x v="4"/>
    <x v="1"/>
    <x v="6"/>
    <x v="2"/>
    <s v="Returning"/>
    <x v="0"/>
    <s v="Commuter Helmet"/>
    <n v="1"/>
    <n v="82.86"/>
    <n v="0"/>
    <n v="42.67"/>
    <n v="82.86"/>
    <n v="42.67"/>
    <n v="40.19"/>
    <n v="0.48503499879314504"/>
  </r>
  <r>
    <n v="1615"/>
    <d v="2026-05-10T00:00:00"/>
    <n v="2026"/>
    <x v="1"/>
    <n v="5"/>
    <x v="4"/>
    <x v="3"/>
    <x v="4"/>
    <x v="0"/>
    <s v="New"/>
    <x v="4"/>
    <s v="Training Mat"/>
    <n v="1"/>
    <n v="51.15"/>
    <n v="0"/>
    <n v="21.39"/>
    <n v="51.15"/>
    <n v="21.39"/>
    <n v="29.759999999999998"/>
    <n v="0.58181818181818179"/>
  </r>
  <r>
    <n v="1812"/>
    <d v="2026-05-10T00:00:00"/>
    <n v="2026"/>
    <x v="1"/>
    <n v="5"/>
    <x v="4"/>
    <x v="2"/>
    <x v="2"/>
    <x v="1"/>
    <s v="Business"/>
    <x v="4"/>
    <s v="Training Mat"/>
    <n v="12"/>
    <n v="50.53"/>
    <n v="0.1"/>
    <n v="22.09"/>
    <n v="545.72400000000005"/>
    <n v="265.08"/>
    <n v="280.64400000000006"/>
    <n v="0.5142599555819426"/>
  </r>
  <r>
    <n v="3645"/>
    <d v="2026-05-10T00:00:00"/>
    <n v="2026"/>
    <x v="1"/>
    <n v="5"/>
    <x v="4"/>
    <x v="1"/>
    <x v="1"/>
    <x v="3"/>
    <s v="Returning"/>
    <x v="0"/>
    <s v="Trail Bike Light"/>
    <n v="2"/>
    <n v="50.93"/>
    <n v="0"/>
    <n v="22.91"/>
    <n v="101.86"/>
    <n v="45.82"/>
    <n v="56.04"/>
    <n v="0.55016689573924993"/>
  </r>
  <r>
    <n v="3804"/>
    <d v="2026-05-10T00:00:00"/>
    <n v="2026"/>
    <x v="1"/>
    <n v="5"/>
    <x v="4"/>
    <x v="2"/>
    <x v="5"/>
    <x v="0"/>
    <s v="Returning"/>
    <x v="4"/>
    <s v="Training Mat"/>
    <n v="2"/>
    <n v="50.79"/>
    <n v="0.05"/>
    <n v="21.83"/>
    <n v="96.500999999999991"/>
    <n v="43.66"/>
    <n v="52.840999999999994"/>
    <n v="0.54756945523880585"/>
  </r>
  <r>
    <n v="4367"/>
    <d v="2026-05-10T00:00:00"/>
    <n v="2026"/>
    <x v="1"/>
    <n v="5"/>
    <x v="4"/>
    <x v="3"/>
    <x v="8"/>
    <x v="0"/>
    <s v="Business"/>
    <x v="2"/>
    <s v="Travel Backpack 35L"/>
    <n v="5"/>
    <n v="160.94"/>
    <n v="0.1"/>
    <n v="88.89"/>
    <n v="724.23"/>
    <n v="444.45"/>
    <n v="279.78000000000003"/>
    <n v="0.38631374011018604"/>
  </r>
  <r>
    <n v="4746"/>
    <d v="2026-05-10T00:00:00"/>
    <n v="2026"/>
    <x v="1"/>
    <n v="5"/>
    <x v="4"/>
    <x v="1"/>
    <x v="1"/>
    <x v="0"/>
    <s v="Returning"/>
    <x v="4"/>
    <s v="Recovery Roller"/>
    <n v="2"/>
    <n v="36.409999999999997"/>
    <n v="0"/>
    <n v="13.92"/>
    <n v="72.819999999999993"/>
    <n v="27.84"/>
    <n v="44.97999999999999"/>
    <n v="0.61768744850315838"/>
  </r>
  <r>
    <n v="4795"/>
    <d v="2026-05-10T00:00:00"/>
    <n v="2026"/>
    <x v="1"/>
    <n v="5"/>
    <x v="4"/>
    <x v="3"/>
    <x v="4"/>
    <x v="3"/>
    <s v="Returning"/>
    <x v="1"/>
    <s v="Trekking Poles"/>
    <n v="2"/>
    <n v="72.25"/>
    <n v="0"/>
    <n v="32.25"/>
    <n v="144.5"/>
    <n v="64.5"/>
    <n v="80"/>
    <n v="0.55363321799307963"/>
  </r>
  <r>
    <n v="4800"/>
    <d v="2026-05-10T00:00:00"/>
    <n v="2026"/>
    <x v="1"/>
    <n v="5"/>
    <x v="4"/>
    <x v="3"/>
    <x v="8"/>
    <x v="2"/>
    <s v="New"/>
    <x v="0"/>
    <s v="Cycling Pack 12L"/>
    <n v="4"/>
    <n v="103.36"/>
    <n v="0"/>
    <n v="51.59"/>
    <n v="413.44"/>
    <n v="206.36"/>
    <n v="207.07999999999998"/>
    <n v="0.50087074303405565"/>
  </r>
  <r>
    <n v="5018"/>
    <d v="2026-05-10T00:00:00"/>
    <n v="2026"/>
    <x v="1"/>
    <n v="5"/>
    <x v="4"/>
    <x v="2"/>
    <x v="2"/>
    <x v="1"/>
    <s v="Business"/>
    <x v="1"/>
    <s v="Trail Boots"/>
    <n v="4"/>
    <n v="145.85"/>
    <n v="0.15"/>
    <n v="79.69"/>
    <n v="495.89"/>
    <n v="318.76"/>
    <n v="177.13"/>
    <n v="0.35719615237250196"/>
  </r>
  <r>
    <n v="474"/>
    <d v="2026-05-11T00:00:00"/>
    <n v="2026"/>
    <x v="1"/>
    <n v="5"/>
    <x v="4"/>
    <x v="1"/>
    <x v="12"/>
    <x v="0"/>
    <s v="Returning"/>
    <x v="0"/>
    <s v="Cycling Pack 12L"/>
    <n v="2"/>
    <n v="100.49"/>
    <n v="0.1"/>
    <n v="50.11"/>
    <n v="180.88200000000001"/>
    <n v="100.22"/>
    <n v="80.662000000000006"/>
    <n v="0.44593713028383147"/>
  </r>
  <r>
    <n v="1175"/>
    <d v="2026-05-11T00:00:00"/>
    <n v="2026"/>
    <x v="1"/>
    <n v="5"/>
    <x v="4"/>
    <x v="2"/>
    <x v="16"/>
    <x v="1"/>
    <s v="Returning"/>
    <x v="3"/>
    <s v="Alpine Tent 4P"/>
    <n v="4"/>
    <n v="332.89"/>
    <n v="0.1"/>
    <n v="198.06"/>
    <n v="1198.404"/>
    <n v="792.24"/>
    <n v="406.16399999999999"/>
    <n v="0.33892076461694054"/>
  </r>
  <r>
    <n v="2015"/>
    <d v="2026-05-11T00:00:00"/>
    <n v="2026"/>
    <x v="1"/>
    <n v="5"/>
    <x v="4"/>
    <x v="1"/>
    <x v="12"/>
    <x v="0"/>
    <s v="New"/>
    <x v="1"/>
    <s v="Summit Backpack 45L"/>
    <n v="1"/>
    <n v="154.6"/>
    <n v="0"/>
    <n v="80.05"/>
    <n v="154.6"/>
    <n v="80.05"/>
    <n v="74.55"/>
    <n v="0.48221216041397152"/>
  </r>
  <r>
    <n v="2196"/>
    <d v="2026-05-11T00:00:00"/>
    <n v="2026"/>
    <x v="1"/>
    <n v="5"/>
    <x v="4"/>
    <x v="3"/>
    <x v="4"/>
    <x v="3"/>
    <s v="Returning"/>
    <x v="0"/>
    <s v="Commuter Helmet"/>
    <n v="1"/>
    <n v="83.23"/>
    <n v="0.05"/>
    <n v="43.82"/>
    <n v="79.0685"/>
    <n v="43.82"/>
    <n v="35.2485"/>
    <n v="0.44579699880483376"/>
  </r>
  <r>
    <n v="3508"/>
    <d v="2026-05-11T00:00:00"/>
    <n v="2026"/>
    <x v="1"/>
    <n v="5"/>
    <x v="4"/>
    <x v="1"/>
    <x v="12"/>
    <x v="3"/>
    <s v="Returning"/>
    <x v="2"/>
    <s v="Packing Cube Set"/>
    <n v="3"/>
    <n v="46.23"/>
    <n v="0"/>
    <n v="18.47"/>
    <n v="138.69"/>
    <n v="55.41"/>
    <n v="83.28"/>
    <n v="0.60047588146225395"/>
  </r>
  <r>
    <n v="3516"/>
    <d v="2026-05-11T00:00:00"/>
    <n v="2026"/>
    <x v="1"/>
    <n v="5"/>
    <x v="4"/>
    <x v="3"/>
    <x v="7"/>
    <x v="3"/>
    <s v="Returning"/>
    <x v="3"/>
    <s v="Compact Sleeping Bag"/>
    <n v="1"/>
    <n v="125.3"/>
    <n v="0.05"/>
    <n v="59.62"/>
    <n v="119.035"/>
    <n v="59.62"/>
    <n v="59.414999999999999"/>
    <n v="0.49913890872432476"/>
  </r>
  <r>
    <n v="3570"/>
    <d v="2026-05-11T00:00:00"/>
    <n v="2026"/>
    <x v="1"/>
    <n v="5"/>
    <x v="4"/>
    <x v="1"/>
    <x v="12"/>
    <x v="0"/>
    <s v="Business"/>
    <x v="2"/>
    <s v="Insulated Bottle"/>
    <n v="1"/>
    <n v="36.159999999999997"/>
    <n v="0.1"/>
    <n v="13.38"/>
    <n v="32.543999999999997"/>
    <n v="13.38"/>
    <n v="19.163999999999994"/>
    <n v="0.58886430678466062"/>
  </r>
  <r>
    <n v="4799"/>
    <d v="2026-05-11T00:00:00"/>
    <n v="2026"/>
    <x v="1"/>
    <n v="5"/>
    <x v="4"/>
    <x v="3"/>
    <x v="13"/>
    <x v="0"/>
    <s v="Returning"/>
    <x v="3"/>
    <s v="Compact Sleeping Bag"/>
    <n v="1"/>
    <n v="121.41"/>
    <n v="0.05"/>
    <n v="60.75"/>
    <n v="115.33949999999999"/>
    <n v="60.75"/>
    <n v="54.589499999999987"/>
    <n v="0.47329405797666879"/>
  </r>
  <r>
    <n v="5156"/>
    <d v="2026-05-11T00:00:00"/>
    <n v="2026"/>
    <x v="1"/>
    <n v="5"/>
    <x v="4"/>
    <x v="0"/>
    <x v="0"/>
    <x v="2"/>
    <s v="New"/>
    <x v="2"/>
    <s v="Carry-On Duffel"/>
    <n v="3"/>
    <n v="132.58000000000001"/>
    <n v="0.1"/>
    <n v="67.88"/>
    <n v="357.96600000000001"/>
    <n v="203.64"/>
    <n v="154.32600000000002"/>
    <n v="0.43111915656794225"/>
  </r>
  <r>
    <n v="526"/>
    <d v="2026-05-12T00:00:00"/>
    <n v="2026"/>
    <x v="1"/>
    <n v="5"/>
    <x v="4"/>
    <x v="1"/>
    <x v="1"/>
    <x v="2"/>
    <s v="Returning"/>
    <x v="3"/>
    <s v="Portable Camp Stove"/>
    <n v="2"/>
    <n v="81.11"/>
    <n v="0.05"/>
    <n v="40.049999999999997"/>
    <n v="154.10899999999998"/>
    <n v="80.099999999999994"/>
    <n v="74.008999999999986"/>
    <n v="0.48023801335418437"/>
  </r>
  <r>
    <n v="712"/>
    <d v="2026-05-12T00:00:00"/>
    <n v="2026"/>
    <x v="1"/>
    <n v="5"/>
    <x v="4"/>
    <x v="1"/>
    <x v="14"/>
    <x v="3"/>
    <s v="Business"/>
    <x v="0"/>
    <s v="Cycling Pack 12L"/>
    <n v="3"/>
    <n v="104.54"/>
    <n v="0"/>
    <n v="51.45"/>
    <n v="313.62"/>
    <n v="154.35000000000002"/>
    <n v="159.26999999999998"/>
    <n v="0.50784388750717424"/>
  </r>
  <r>
    <n v="1533"/>
    <d v="2026-05-12T00:00:00"/>
    <n v="2026"/>
    <x v="1"/>
    <n v="5"/>
    <x v="4"/>
    <x v="2"/>
    <x v="16"/>
    <x v="2"/>
    <s v="New"/>
    <x v="1"/>
    <s v="Trail Boots"/>
    <n v="3"/>
    <n v="143.87"/>
    <n v="0"/>
    <n v="79.2"/>
    <n v="431.61"/>
    <n v="237.60000000000002"/>
    <n v="194.01"/>
    <n v="0.44950302356293875"/>
  </r>
  <r>
    <n v="1933"/>
    <d v="2026-05-12T00:00:00"/>
    <n v="2026"/>
    <x v="1"/>
    <n v="5"/>
    <x v="4"/>
    <x v="3"/>
    <x v="13"/>
    <x v="0"/>
    <s v="Returning"/>
    <x v="2"/>
    <s v="Insulated Bottle"/>
    <n v="1"/>
    <n v="36.950000000000003"/>
    <n v="0.1"/>
    <n v="13.26"/>
    <n v="33.255000000000003"/>
    <n v="13.26"/>
    <n v="19.995000000000005"/>
    <n v="0.60126296797474077"/>
  </r>
  <r>
    <n v="3128"/>
    <d v="2026-05-12T00:00:00"/>
    <n v="2026"/>
    <x v="1"/>
    <n v="5"/>
    <x v="4"/>
    <x v="2"/>
    <x v="5"/>
    <x v="0"/>
    <s v="New"/>
    <x v="3"/>
    <s v="Compact Sleeping Bag"/>
    <n v="1"/>
    <n v="121.38"/>
    <n v="0"/>
    <n v="59.68"/>
    <n v="121.38"/>
    <n v="59.68"/>
    <n v="61.699999999999996"/>
    <n v="0.50832097544900312"/>
  </r>
  <r>
    <n v="4922"/>
    <d v="2026-05-12T00:00:00"/>
    <n v="2026"/>
    <x v="1"/>
    <n v="5"/>
    <x v="4"/>
    <x v="3"/>
    <x v="8"/>
    <x v="0"/>
    <s v="Returning"/>
    <x v="4"/>
    <s v="Resistance Band Set"/>
    <n v="2"/>
    <n v="39.79"/>
    <n v="0.1"/>
    <n v="14.33"/>
    <n v="71.622"/>
    <n v="28.66"/>
    <n v="42.962000000000003"/>
    <n v="0.59984362346764963"/>
  </r>
  <r>
    <n v="5051"/>
    <d v="2026-05-12T00:00:00"/>
    <n v="2026"/>
    <x v="1"/>
    <n v="5"/>
    <x v="4"/>
    <x v="0"/>
    <x v="15"/>
    <x v="2"/>
    <s v="Returning"/>
    <x v="0"/>
    <s v="Trail Bike Light"/>
    <n v="4"/>
    <n v="51.31"/>
    <n v="0"/>
    <n v="22.19"/>
    <n v="205.24"/>
    <n v="88.76"/>
    <n v="116.48"/>
    <n v="0.56753069577080495"/>
  </r>
  <r>
    <n v="5182"/>
    <d v="2026-05-12T00:00:00"/>
    <n v="2026"/>
    <x v="1"/>
    <n v="5"/>
    <x v="4"/>
    <x v="3"/>
    <x v="7"/>
    <x v="0"/>
    <s v="Returning"/>
    <x v="4"/>
    <s v="Training Mat"/>
    <n v="2"/>
    <n v="51.15"/>
    <n v="0"/>
    <n v="22.53"/>
    <n v="102.3"/>
    <n v="45.06"/>
    <n v="57.239999999999995"/>
    <n v="0.55953079178885623"/>
  </r>
  <r>
    <n v="1071"/>
    <d v="2026-05-13T00:00:00"/>
    <n v="2026"/>
    <x v="1"/>
    <n v="5"/>
    <x v="4"/>
    <x v="1"/>
    <x v="12"/>
    <x v="2"/>
    <s v="Business"/>
    <x v="4"/>
    <s v="Training Mat"/>
    <n v="1"/>
    <n v="50.83"/>
    <n v="0.1"/>
    <n v="21.82"/>
    <n v="45.747"/>
    <n v="21.82"/>
    <n v="23.927"/>
    <n v="0.52302883249174803"/>
  </r>
  <r>
    <n v="1210"/>
    <d v="2026-05-13T00:00:00"/>
    <n v="2026"/>
    <x v="1"/>
    <n v="5"/>
    <x v="4"/>
    <x v="2"/>
    <x v="2"/>
    <x v="1"/>
    <s v="Business"/>
    <x v="1"/>
    <s v="Trail Boots"/>
    <n v="6"/>
    <n v="141.9"/>
    <n v="0.1"/>
    <n v="79.64"/>
    <n v="766.2600000000001"/>
    <n v="477.84000000000003"/>
    <n v="288.42000000000007"/>
    <n v="0.37639965546942294"/>
  </r>
  <r>
    <n v="1244"/>
    <d v="2026-05-13T00:00:00"/>
    <n v="2026"/>
    <x v="1"/>
    <n v="5"/>
    <x v="4"/>
    <x v="3"/>
    <x v="8"/>
    <x v="0"/>
    <s v="Returning"/>
    <x v="3"/>
    <s v="Compact Sleeping Bag"/>
    <n v="1"/>
    <n v="122.11"/>
    <n v="0"/>
    <n v="59.86"/>
    <n v="122.11"/>
    <n v="59.86"/>
    <n v="62.25"/>
    <n v="0.50978625829170421"/>
  </r>
  <r>
    <n v="1403"/>
    <d v="2026-05-13T00:00:00"/>
    <n v="2026"/>
    <x v="1"/>
    <n v="5"/>
    <x v="4"/>
    <x v="1"/>
    <x v="11"/>
    <x v="0"/>
    <s v="Returning"/>
    <x v="0"/>
    <s v="Cycling Pack 12L"/>
    <n v="1"/>
    <n v="102.38"/>
    <n v="0"/>
    <n v="50.82"/>
    <n v="102.38"/>
    <n v="50.82"/>
    <n v="51.559999999999995"/>
    <n v="0.50361398710685679"/>
  </r>
  <r>
    <n v="1592"/>
    <d v="2026-05-13T00:00:00"/>
    <n v="2026"/>
    <x v="1"/>
    <n v="5"/>
    <x v="4"/>
    <x v="2"/>
    <x v="16"/>
    <x v="2"/>
    <s v="Returning"/>
    <x v="4"/>
    <s v="Recovery Roller"/>
    <n v="5"/>
    <n v="37.119999999999997"/>
    <n v="0.1"/>
    <n v="13.96"/>
    <n v="167.04"/>
    <n v="69.800000000000011"/>
    <n v="97.239999999999981"/>
    <n v="0.58213601532567039"/>
  </r>
  <r>
    <n v="2581"/>
    <d v="2026-05-13T00:00:00"/>
    <n v="2026"/>
    <x v="1"/>
    <n v="5"/>
    <x v="4"/>
    <x v="1"/>
    <x v="12"/>
    <x v="0"/>
    <s v="New"/>
    <x v="1"/>
    <s v="Hiking Daypack 20L"/>
    <n v="2"/>
    <n v="91.76"/>
    <n v="0.05"/>
    <n v="46.31"/>
    <n v="174.34399999999999"/>
    <n v="92.62"/>
    <n v="81.72399999999999"/>
    <n v="0.46875143394668006"/>
  </r>
  <r>
    <n v="3428"/>
    <d v="2026-05-13T00:00:00"/>
    <n v="2026"/>
    <x v="1"/>
    <n v="5"/>
    <x v="4"/>
    <x v="3"/>
    <x v="4"/>
    <x v="0"/>
    <s v="Returning"/>
    <x v="1"/>
    <s v="Trail Boots"/>
    <n v="1"/>
    <n v="144.51"/>
    <n v="0"/>
    <n v="79.22"/>
    <n v="144.51"/>
    <n v="79.22"/>
    <n v="65.289999999999992"/>
    <n v="0.45180264341568055"/>
  </r>
  <r>
    <n v="765"/>
    <d v="2026-05-14T00:00:00"/>
    <n v="2026"/>
    <x v="1"/>
    <n v="5"/>
    <x v="4"/>
    <x v="1"/>
    <x v="6"/>
    <x v="1"/>
    <s v="Business"/>
    <x v="4"/>
    <s v="Training Mat"/>
    <n v="3"/>
    <n v="49.7"/>
    <n v="0.1"/>
    <n v="21.84"/>
    <n v="134.19000000000003"/>
    <n v="65.52"/>
    <n v="68.67000000000003"/>
    <n v="0.5117370892018781"/>
  </r>
  <r>
    <n v="854"/>
    <d v="2026-05-14T00:00:00"/>
    <n v="2026"/>
    <x v="1"/>
    <n v="5"/>
    <x v="4"/>
    <x v="0"/>
    <x v="0"/>
    <x v="0"/>
    <s v="Returning"/>
    <x v="3"/>
    <s v="Compact Sleeping Bag"/>
    <n v="1"/>
    <n v="120.9"/>
    <n v="0"/>
    <n v="59.31"/>
    <n v="120.9"/>
    <n v="59.31"/>
    <n v="61.59"/>
    <n v="0.50942928039702229"/>
  </r>
  <r>
    <n v="1087"/>
    <d v="2026-05-14T00:00:00"/>
    <n v="2026"/>
    <x v="1"/>
    <n v="5"/>
    <x v="4"/>
    <x v="2"/>
    <x v="10"/>
    <x v="0"/>
    <s v="Returning"/>
    <x v="3"/>
    <s v="Trail Tent 2P"/>
    <n v="1"/>
    <n v="195.72"/>
    <n v="0.05"/>
    <n v="105.73"/>
    <n v="185.934"/>
    <n v="105.73"/>
    <n v="80.203999999999994"/>
    <n v="0.43135736336549524"/>
  </r>
  <r>
    <n v="1150"/>
    <d v="2026-05-14T00:00:00"/>
    <n v="2026"/>
    <x v="1"/>
    <n v="5"/>
    <x v="4"/>
    <x v="0"/>
    <x v="0"/>
    <x v="1"/>
    <s v="Returning"/>
    <x v="0"/>
    <s v="Compact Repair Kit"/>
    <n v="8"/>
    <n v="40.15"/>
    <n v="0.15"/>
    <n v="16.91"/>
    <n v="273.02"/>
    <n v="135.28"/>
    <n v="137.73999999999998"/>
    <n v="0.50450516445681637"/>
  </r>
  <r>
    <n v="1902"/>
    <d v="2026-05-14T00:00:00"/>
    <n v="2026"/>
    <x v="1"/>
    <n v="5"/>
    <x v="4"/>
    <x v="1"/>
    <x v="14"/>
    <x v="2"/>
    <s v="Business"/>
    <x v="2"/>
    <s v="Carry-On Duffel"/>
    <n v="4"/>
    <n v="130.83000000000001"/>
    <n v="0"/>
    <n v="66.959999999999994"/>
    <n v="523.32000000000005"/>
    <n v="267.83999999999997"/>
    <n v="255.48000000000008"/>
    <n v="0.48819078193074994"/>
  </r>
  <r>
    <n v="3913"/>
    <d v="2026-05-14T00:00:00"/>
    <n v="2026"/>
    <x v="1"/>
    <n v="5"/>
    <x v="4"/>
    <x v="1"/>
    <x v="12"/>
    <x v="0"/>
    <s v="New"/>
    <x v="0"/>
    <s v="Trail Bike Light"/>
    <n v="1"/>
    <n v="50.34"/>
    <n v="0.05"/>
    <n v="22.23"/>
    <n v="47.823"/>
    <n v="22.23"/>
    <n v="25.593"/>
    <n v="0.53516090584028608"/>
  </r>
  <r>
    <n v="4378"/>
    <d v="2026-05-14T00:00:00"/>
    <n v="2026"/>
    <x v="1"/>
    <n v="5"/>
    <x v="4"/>
    <x v="2"/>
    <x v="10"/>
    <x v="0"/>
    <s v="Returning"/>
    <x v="0"/>
    <s v="Cycling Pack 12L"/>
    <n v="2"/>
    <n v="103.37"/>
    <n v="0"/>
    <n v="50.49"/>
    <n v="206.74"/>
    <n v="100.98"/>
    <n v="105.76"/>
    <n v="0.51156041404662866"/>
  </r>
  <r>
    <n v="4551"/>
    <d v="2026-05-14T00:00:00"/>
    <n v="2026"/>
    <x v="1"/>
    <n v="5"/>
    <x v="4"/>
    <x v="1"/>
    <x v="14"/>
    <x v="2"/>
    <s v="Business"/>
    <x v="4"/>
    <s v="Weighted Vest"/>
    <n v="3"/>
    <n v="122.31"/>
    <n v="0.05"/>
    <n v="71.11"/>
    <n v="348.58350000000002"/>
    <n v="213.32999999999998"/>
    <n v="135.25350000000003"/>
    <n v="0.38800889887214979"/>
  </r>
  <r>
    <n v="787"/>
    <d v="2026-05-15T00:00:00"/>
    <n v="2026"/>
    <x v="1"/>
    <n v="5"/>
    <x v="4"/>
    <x v="0"/>
    <x v="9"/>
    <x v="0"/>
    <s v="Business"/>
    <x v="2"/>
    <s v="Travel Backpack 35L"/>
    <n v="1"/>
    <n v="166.48"/>
    <n v="0"/>
    <n v="89.42"/>
    <n v="166.48"/>
    <n v="89.42"/>
    <n v="77.059999999999988"/>
    <n v="0.4628784238346948"/>
  </r>
  <r>
    <n v="1133"/>
    <d v="2026-05-15T00:00:00"/>
    <n v="2026"/>
    <x v="1"/>
    <n v="5"/>
    <x v="4"/>
    <x v="0"/>
    <x v="15"/>
    <x v="2"/>
    <s v="New"/>
    <x v="3"/>
    <s v="Trail Tent 2P"/>
    <n v="3"/>
    <n v="192.21"/>
    <n v="0"/>
    <n v="103.51"/>
    <n v="576.63"/>
    <n v="310.53000000000003"/>
    <n v="266.09999999999997"/>
    <n v="0.46147442900993701"/>
  </r>
  <r>
    <n v="2075"/>
    <d v="2026-05-15T00:00:00"/>
    <n v="2026"/>
    <x v="1"/>
    <n v="5"/>
    <x v="4"/>
    <x v="0"/>
    <x v="9"/>
    <x v="1"/>
    <s v="Business"/>
    <x v="3"/>
    <s v="Portable Camp Stove"/>
    <n v="6"/>
    <n v="81.13"/>
    <n v="0.05"/>
    <n v="39.409999999999997"/>
    <n v="462.44099999999997"/>
    <n v="236.45999999999998"/>
    <n v="225.98099999999999"/>
    <n v="0.48866990599881932"/>
  </r>
  <r>
    <n v="2172"/>
    <d v="2026-05-15T00:00:00"/>
    <n v="2026"/>
    <x v="1"/>
    <n v="5"/>
    <x v="4"/>
    <x v="2"/>
    <x v="10"/>
    <x v="1"/>
    <s v="Business"/>
    <x v="2"/>
    <s v="Insulated Bottle"/>
    <n v="6"/>
    <n v="37.1"/>
    <n v="0.1"/>
    <n v="13.63"/>
    <n v="200.34000000000003"/>
    <n v="81.78"/>
    <n v="118.56000000000003"/>
    <n v="0.59179395028451642"/>
  </r>
  <r>
    <n v="2977"/>
    <d v="2026-05-15T00:00:00"/>
    <n v="2026"/>
    <x v="1"/>
    <n v="5"/>
    <x v="4"/>
    <x v="1"/>
    <x v="14"/>
    <x v="1"/>
    <s v="Business"/>
    <x v="2"/>
    <s v="Insulated Bottle"/>
    <n v="6"/>
    <n v="35.92"/>
    <n v="0.15"/>
    <n v="13.3"/>
    <n v="183.19200000000001"/>
    <n v="79.800000000000011"/>
    <n v="103.392"/>
    <n v="0.56439145814227687"/>
  </r>
  <r>
    <n v="3531"/>
    <d v="2026-05-15T00:00:00"/>
    <n v="2026"/>
    <x v="1"/>
    <n v="5"/>
    <x v="4"/>
    <x v="3"/>
    <x v="13"/>
    <x v="2"/>
    <s v="Business"/>
    <x v="4"/>
    <s v="Recovery Roller"/>
    <n v="4"/>
    <n v="36.21"/>
    <n v="0"/>
    <n v="14.3"/>
    <n v="144.84"/>
    <n v="57.2"/>
    <n v="87.64"/>
    <n v="0.60508146920740125"/>
  </r>
  <r>
    <n v="3881"/>
    <d v="2026-05-15T00:00:00"/>
    <n v="2026"/>
    <x v="1"/>
    <n v="5"/>
    <x v="4"/>
    <x v="2"/>
    <x v="10"/>
    <x v="0"/>
    <s v="Business"/>
    <x v="1"/>
    <s v="Trekking Poles"/>
    <n v="3"/>
    <n v="73.03"/>
    <n v="0.05"/>
    <n v="33.200000000000003"/>
    <n v="208.13550000000001"/>
    <n v="99.600000000000009"/>
    <n v="108.5355"/>
    <n v="0.52146558371829888"/>
  </r>
  <r>
    <n v="4469"/>
    <d v="2026-05-15T00:00:00"/>
    <n v="2026"/>
    <x v="1"/>
    <n v="5"/>
    <x v="4"/>
    <x v="2"/>
    <x v="5"/>
    <x v="2"/>
    <s v="Returning"/>
    <x v="0"/>
    <s v="Commuter Helmet"/>
    <n v="2"/>
    <n v="80.81"/>
    <n v="0"/>
    <n v="42.53"/>
    <n v="161.62"/>
    <n v="85.06"/>
    <n v="76.56"/>
    <n v="0.47370374953594852"/>
  </r>
  <r>
    <n v="5037"/>
    <d v="2026-05-15T00:00:00"/>
    <n v="2026"/>
    <x v="1"/>
    <n v="5"/>
    <x v="4"/>
    <x v="1"/>
    <x v="11"/>
    <x v="0"/>
    <s v="New"/>
    <x v="0"/>
    <s v="Trail Bike Light"/>
    <n v="1"/>
    <n v="51.53"/>
    <n v="0.1"/>
    <n v="23.06"/>
    <n v="46.377000000000002"/>
    <n v="23.06"/>
    <n v="23.317000000000004"/>
    <n v="0.50277076999374692"/>
  </r>
  <r>
    <n v="35"/>
    <d v="2026-05-16T00:00:00"/>
    <n v="2026"/>
    <x v="1"/>
    <n v="5"/>
    <x v="4"/>
    <x v="3"/>
    <x v="13"/>
    <x v="1"/>
    <s v="Business"/>
    <x v="3"/>
    <s v="Portable Camp Stove"/>
    <n v="5"/>
    <n v="81.75"/>
    <n v="0.05"/>
    <n v="39.159999999999997"/>
    <n v="388.3125"/>
    <n v="195.79999999999998"/>
    <n v="192.51250000000002"/>
    <n v="0.49576694028649609"/>
  </r>
  <r>
    <n v="226"/>
    <d v="2026-05-16T00:00:00"/>
    <n v="2026"/>
    <x v="1"/>
    <n v="5"/>
    <x v="4"/>
    <x v="2"/>
    <x v="10"/>
    <x v="0"/>
    <s v="New"/>
    <x v="2"/>
    <s v="Travel Backpack 35L"/>
    <n v="1"/>
    <n v="165.99"/>
    <n v="0.1"/>
    <n v="89.9"/>
    <n v="149.39100000000002"/>
    <n v="89.9"/>
    <n v="59.491000000000014"/>
    <n v="0.3982234538894579"/>
  </r>
  <r>
    <n v="1713"/>
    <d v="2026-05-16T00:00:00"/>
    <n v="2026"/>
    <x v="1"/>
    <n v="5"/>
    <x v="4"/>
    <x v="0"/>
    <x v="15"/>
    <x v="2"/>
    <s v="New"/>
    <x v="3"/>
    <s v="Compact Sleeping Bag"/>
    <n v="2"/>
    <n v="121.22"/>
    <n v="0"/>
    <n v="60.38"/>
    <n v="242.44"/>
    <n v="120.76"/>
    <n v="121.67999999999999"/>
    <n v="0.50189737667051637"/>
  </r>
  <r>
    <n v="2320"/>
    <d v="2026-05-16T00:00:00"/>
    <n v="2026"/>
    <x v="1"/>
    <n v="5"/>
    <x v="4"/>
    <x v="1"/>
    <x v="12"/>
    <x v="2"/>
    <s v="Business"/>
    <x v="2"/>
    <s v="Carry-On Duffel"/>
    <n v="2"/>
    <n v="131.1"/>
    <n v="0"/>
    <n v="65.55"/>
    <n v="262.2"/>
    <n v="131.1"/>
    <n v="131.1"/>
    <n v="0.5"/>
  </r>
  <r>
    <n v="2496"/>
    <d v="2026-05-16T00:00:00"/>
    <n v="2026"/>
    <x v="1"/>
    <n v="5"/>
    <x v="4"/>
    <x v="1"/>
    <x v="6"/>
    <x v="0"/>
    <s v="Returning"/>
    <x v="2"/>
    <s v="Packing Cube Set"/>
    <n v="2"/>
    <n v="46.44"/>
    <n v="0"/>
    <n v="18.63"/>
    <n v="92.88"/>
    <n v="37.26"/>
    <n v="55.62"/>
    <n v="0.59883720930232553"/>
  </r>
  <r>
    <n v="2504"/>
    <d v="2026-05-16T00:00:00"/>
    <n v="2026"/>
    <x v="1"/>
    <n v="5"/>
    <x v="4"/>
    <x v="3"/>
    <x v="7"/>
    <x v="0"/>
    <s v="New"/>
    <x v="2"/>
    <s v="Insulated Bottle"/>
    <n v="1"/>
    <n v="36.659999999999997"/>
    <n v="0"/>
    <n v="13.61"/>
    <n v="36.659999999999997"/>
    <n v="13.61"/>
    <n v="23.049999999999997"/>
    <n v="0.62875068194217132"/>
  </r>
  <r>
    <n v="2598"/>
    <d v="2026-05-16T00:00:00"/>
    <n v="2026"/>
    <x v="1"/>
    <n v="5"/>
    <x v="4"/>
    <x v="3"/>
    <x v="8"/>
    <x v="0"/>
    <s v="New"/>
    <x v="1"/>
    <s v="Summit Backpack 45L"/>
    <n v="5"/>
    <n v="156.16999999999999"/>
    <n v="0.1"/>
    <n v="80.59"/>
    <n v="702.76499999999999"/>
    <n v="402.95000000000005"/>
    <n v="299.81499999999994"/>
    <n v="0.42662198601239382"/>
  </r>
  <r>
    <n v="2600"/>
    <d v="2026-05-16T00:00:00"/>
    <n v="2026"/>
    <x v="1"/>
    <n v="5"/>
    <x v="4"/>
    <x v="1"/>
    <x v="12"/>
    <x v="2"/>
    <s v="New"/>
    <x v="2"/>
    <s v="Insulated Bottle"/>
    <n v="1"/>
    <n v="35.97"/>
    <n v="0.1"/>
    <n v="13.54"/>
    <n v="32.372999999999998"/>
    <n v="13.54"/>
    <n v="18.832999999999998"/>
    <n v="0.58175022395205878"/>
  </r>
  <r>
    <n v="2856"/>
    <d v="2026-05-16T00:00:00"/>
    <n v="2026"/>
    <x v="1"/>
    <n v="5"/>
    <x v="4"/>
    <x v="1"/>
    <x v="11"/>
    <x v="1"/>
    <s v="Business"/>
    <x v="4"/>
    <s v="Weighted Vest"/>
    <n v="4"/>
    <n v="125.11"/>
    <n v="0.15"/>
    <n v="70.010000000000005"/>
    <n v="425.37399999999997"/>
    <n v="280.04000000000002"/>
    <n v="145.33399999999995"/>
    <n v="0.34166169065340135"/>
  </r>
  <r>
    <n v="3478"/>
    <d v="2026-05-16T00:00:00"/>
    <n v="2026"/>
    <x v="1"/>
    <n v="5"/>
    <x v="4"/>
    <x v="3"/>
    <x v="8"/>
    <x v="0"/>
    <s v="New"/>
    <x v="4"/>
    <s v="Recovery Roller"/>
    <n v="4"/>
    <n v="36.29"/>
    <n v="0.1"/>
    <n v="13.77"/>
    <n v="130.64400000000001"/>
    <n v="55.08"/>
    <n v="75.564000000000007"/>
    <n v="0.57839625241113257"/>
  </r>
  <r>
    <n v="3599"/>
    <d v="2026-05-16T00:00:00"/>
    <n v="2026"/>
    <x v="1"/>
    <n v="5"/>
    <x v="4"/>
    <x v="1"/>
    <x v="6"/>
    <x v="0"/>
    <s v="New"/>
    <x v="1"/>
    <s v="Trail Boots"/>
    <n v="4"/>
    <n v="143.34"/>
    <n v="0"/>
    <n v="80.55"/>
    <n v="573.36"/>
    <n v="322.2"/>
    <n v="251.16000000000003"/>
    <n v="0.43804939305148599"/>
  </r>
  <r>
    <n v="282"/>
    <d v="2026-05-17T00:00:00"/>
    <n v="2026"/>
    <x v="1"/>
    <n v="5"/>
    <x v="4"/>
    <x v="1"/>
    <x v="12"/>
    <x v="3"/>
    <s v="New"/>
    <x v="0"/>
    <s v="Trail Bike Light"/>
    <n v="3"/>
    <n v="51.68"/>
    <n v="0"/>
    <n v="22.4"/>
    <n v="155.04"/>
    <n v="67.199999999999989"/>
    <n v="87.84"/>
    <n v="0.56656346749226016"/>
  </r>
  <r>
    <n v="980"/>
    <d v="2026-05-17T00:00:00"/>
    <n v="2026"/>
    <x v="1"/>
    <n v="5"/>
    <x v="4"/>
    <x v="3"/>
    <x v="7"/>
    <x v="0"/>
    <s v="Returning"/>
    <x v="2"/>
    <s v="Packing Cube Set"/>
    <n v="1"/>
    <n v="46.84"/>
    <n v="0"/>
    <n v="17.93"/>
    <n v="46.84"/>
    <n v="17.93"/>
    <n v="28.910000000000004"/>
    <n v="0.61720751494449189"/>
  </r>
  <r>
    <n v="1155"/>
    <d v="2026-05-17T00:00:00"/>
    <n v="2026"/>
    <x v="1"/>
    <n v="5"/>
    <x v="4"/>
    <x v="2"/>
    <x v="2"/>
    <x v="3"/>
    <s v="New"/>
    <x v="1"/>
    <s v="Trekking Poles"/>
    <n v="5"/>
    <n v="72.900000000000006"/>
    <n v="0.05"/>
    <n v="31.57"/>
    <n v="346.27499999999998"/>
    <n v="157.85"/>
    <n v="188.42499999999998"/>
    <n v="0.54414843693596127"/>
  </r>
  <r>
    <n v="1816"/>
    <d v="2026-05-17T00:00:00"/>
    <n v="2026"/>
    <x v="1"/>
    <n v="5"/>
    <x v="4"/>
    <x v="3"/>
    <x v="7"/>
    <x v="0"/>
    <s v="New"/>
    <x v="1"/>
    <s v="Hiking Daypack 20L"/>
    <n v="1"/>
    <n v="91.07"/>
    <n v="0"/>
    <n v="45.3"/>
    <n v="91.07"/>
    <n v="45.3"/>
    <n v="45.769999999999996"/>
    <n v="0.50258043263423735"/>
  </r>
  <r>
    <n v="2128"/>
    <d v="2026-05-17T00:00:00"/>
    <n v="2026"/>
    <x v="1"/>
    <n v="5"/>
    <x v="4"/>
    <x v="2"/>
    <x v="10"/>
    <x v="2"/>
    <s v="New"/>
    <x v="0"/>
    <s v="Commuter Helmet"/>
    <n v="1"/>
    <n v="81.86"/>
    <n v="0"/>
    <n v="43.14"/>
    <n v="81.86"/>
    <n v="43.14"/>
    <n v="38.72"/>
    <n v="0.47300268751526997"/>
  </r>
  <r>
    <n v="2296"/>
    <d v="2026-05-17T00:00:00"/>
    <n v="2026"/>
    <x v="1"/>
    <n v="5"/>
    <x v="4"/>
    <x v="3"/>
    <x v="8"/>
    <x v="0"/>
    <s v="Returning"/>
    <x v="2"/>
    <s v="Packing Cube Set"/>
    <n v="1"/>
    <n v="45.45"/>
    <n v="0"/>
    <n v="17.93"/>
    <n v="45.45"/>
    <n v="17.93"/>
    <n v="27.520000000000003"/>
    <n v="0.60550055005500558"/>
  </r>
  <r>
    <n v="2322"/>
    <d v="2026-05-17T00:00:00"/>
    <n v="2026"/>
    <x v="1"/>
    <n v="5"/>
    <x v="4"/>
    <x v="2"/>
    <x v="10"/>
    <x v="2"/>
    <s v="Business"/>
    <x v="1"/>
    <s v="Trekking Poles"/>
    <n v="1"/>
    <n v="70.62"/>
    <n v="0"/>
    <n v="32.53"/>
    <n v="70.62"/>
    <n v="32.53"/>
    <n v="38.090000000000003"/>
    <n v="0.53936561880487111"/>
  </r>
  <r>
    <n v="3480"/>
    <d v="2026-05-17T00:00:00"/>
    <n v="2026"/>
    <x v="1"/>
    <n v="5"/>
    <x v="4"/>
    <x v="3"/>
    <x v="8"/>
    <x v="0"/>
    <s v="New"/>
    <x v="4"/>
    <s v="Training Mat"/>
    <n v="2"/>
    <n v="51.56"/>
    <n v="0"/>
    <n v="22.46"/>
    <n v="103.12"/>
    <n v="44.92"/>
    <n v="58.2"/>
    <n v="0.56439100077579518"/>
  </r>
  <r>
    <n v="4426"/>
    <d v="2026-05-17T00:00:00"/>
    <n v="2026"/>
    <x v="1"/>
    <n v="5"/>
    <x v="4"/>
    <x v="3"/>
    <x v="8"/>
    <x v="0"/>
    <s v="New"/>
    <x v="1"/>
    <s v="Trail Boots"/>
    <n v="2"/>
    <n v="146.22"/>
    <n v="0"/>
    <n v="81.069999999999993"/>
    <n v="292.44"/>
    <n v="162.13999999999999"/>
    <n v="130.30000000000001"/>
    <n v="0.4455614826973055"/>
  </r>
  <r>
    <n v="4938"/>
    <d v="2026-05-17T00:00:00"/>
    <n v="2026"/>
    <x v="1"/>
    <n v="5"/>
    <x v="4"/>
    <x v="3"/>
    <x v="13"/>
    <x v="2"/>
    <s v="Returning"/>
    <x v="4"/>
    <s v="Training Mat"/>
    <n v="2"/>
    <n v="51.34"/>
    <n v="0"/>
    <n v="22.17"/>
    <n v="102.68"/>
    <n v="44.34"/>
    <n v="58.34"/>
    <n v="0.56817296455005839"/>
  </r>
  <r>
    <n v="915"/>
    <d v="2026-05-18T00:00:00"/>
    <n v="2026"/>
    <x v="1"/>
    <n v="5"/>
    <x v="4"/>
    <x v="3"/>
    <x v="8"/>
    <x v="0"/>
    <s v="New"/>
    <x v="1"/>
    <s v="Summit Backpack 45L"/>
    <n v="1"/>
    <n v="153.61000000000001"/>
    <n v="0.05"/>
    <n v="79.94"/>
    <n v="145.92950000000002"/>
    <n v="79.94"/>
    <n v="65.989500000000021"/>
    <n v="0.45220123415758989"/>
  </r>
  <r>
    <n v="1188"/>
    <d v="2026-05-18T00:00:00"/>
    <n v="2026"/>
    <x v="1"/>
    <n v="5"/>
    <x v="4"/>
    <x v="1"/>
    <x v="6"/>
    <x v="0"/>
    <s v="Returning"/>
    <x v="3"/>
    <s v="Portable Camp Stove"/>
    <n v="1"/>
    <n v="82.44"/>
    <n v="0.15"/>
    <n v="39.380000000000003"/>
    <n v="70.073999999999998"/>
    <n v="39.380000000000003"/>
    <n v="30.693999999999996"/>
    <n v="0.43802266175757054"/>
  </r>
  <r>
    <n v="1594"/>
    <d v="2026-05-18T00:00:00"/>
    <n v="2026"/>
    <x v="1"/>
    <n v="5"/>
    <x v="4"/>
    <x v="0"/>
    <x v="0"/>
    <x v="1"/>
    <s v="Business"/>
    <x v="1"/>
    <s v="Hiking Daypack 20L"/>
    <n v="10"/>
    <n v="92.09"/>
    <n v="0.15"/>
    <n v="45.13"/>
    <n v="782.7650000000001"/>
    <n v="451.3"/>
    <n v="331.46500000000009"/>
    <n v="0.42345403792964686"/>
  </r>
  <r>
    <n v="3022"/>
    <d v="2026-05-18T00:00:00"/>
    <n v="2026"/>
    <x v="1"/>
    <n v="5"/>
    <x v="4"/>
    <x v="3"/>
    <x v="8"/>
    <x v="3"/>
    <s v="New"/>
    <x v="2"/>
    <s v="Insulated Bottle"/>
    <n v="1"/>
    <n v="36.72"/>
    <n v="0"/>
    <n v="13.67"/>
    <n v="36.72"/>
    <n v="13.67"/>
    <n v="23.049999999999997"/>
    <n v="0.62772331154684091"/>
  </r>
  <r>
    <n v="588"/>
    <d v="2026-05-19T00:00:00"/>
    <n v="2026"/>
    <x v="1"/>
    <n v="5"/>
    <x v="4"/>
    <x v="1"/>
    <x v="1"/>
    <x v="1"/>
    <s v="Business"/>
    <x v="2"/>
    <s v="Carry-On Duffel"/>
    <n v="3"/>
    <n v="132.41999999999999"/>
    <n v="0.05"/>
    <n v="67.09"/>
    <n v="377.39699999999999"/>
    <n v="201.27"/>
    <n v="176.12699999999998"/>
    <n v="0.46668892439526544"/>
  </r>
  <r>
    <n v="1016"/>
    <d v="2026-05-19T00:00:00"/>
    <n v="2026"/>
    <x v="1"/>
    <n v="5"/>
    <x v="4"/>
    <x v="3"/>
    <x v="13"/>
    <x v="2"/>
    <s v="Returning"/>
    <x v="3"/>
    <s v="Trail Tent 2P"/>
    <n v="2"/>
    <n v="192.1"/>
    <n v="0.05"/>
    <n v="106.07"/>
    <n v="364.98999999999995"/>
    <n v="212.14"/>
    <n v="152.84999999999997"/>
    <n v="0.41877859667388145"/>
  </r>
  <r>
    <n v="1930"/>
    <d v="2026-05-19T00:00:00"/>
    <n v="2026"/>
    <x v="1"/>
    <n v="5"/>
    <x v="4"/>
    <x v="2"/>
    <x v="16"/>
    <x v="2"/>
    <s v="New"/>
    <x v="2"/>
    <s v="Insulated Bottle"/>
    <n v="4"/>
    <n v="36.94"/>
    <n v="0"/>
    <n v="13.63"/>
    <n v="147.76"/>
    <n v="54.52"/>
    <n v="93.239999999999981"/>
    <n v="0.63102328099620997"/>
  </r>
  <r>
    <n v="2658"/>
    <d v="2026-05-19T00:00:00"/>
    <n v="2026"/>
    <x v="1"/>
    <n v="5"/>
    <x v="4"/>
    <x v="0"/>
    <x v="15"/>
    <x v="0"/>
    <s v="Business"/>
    <x v="1"/>
    <s v="Summit Backpack 45L"/>
    <n v="1"/>
    <n v="153.16999999999999"/>
    <n v="0"/>
    <n v="78.489999999999995"/>
    <n v="153.16999999999999"/>
    <n v="78.489999999999995"/>
    <n v="74.679999999999993"/>
    <n v="0.48756283867598094"/>
  </r>
  <r>
    <n v="2951"/>
    <d v="2026-05-19T00:00:00"/>
    <n v="2026"/>
    <x v="1"/>
    <n v="5"/>
    <x v="4"/>
    <x v="0"/>
    <x v="0"/>
    <x v="0"/>
    <s v="Business"/>
    <x v="0"/>
    <s v="Commuter Helmet"/>
    <n v="2"/>
    <n v="82.85"/>
    <n v="0"/>
    <n v="42.53"/>
    <n v="165.7"/>
    <n v="85.06"/>
    <n v="80.639999999999986"/>
    <n v="0.48666264333132164"/>
  </r>
  <r>
    <n v="4328"/>
    <d v="2026-05-19T00:00:00"/>
    <n v="2026"/>
    <x v="1"/>
    <n v="5"/>
    <x v="4"/>
    <x v="2"/>
    <x v="5"/>
    <x v="3"/>
    <s v="New"/>
    <x v="1"/>
    <s v="Trail Boots"/>
    <n v="1"/>
    <n v="143.52000000000001"/>
    <n v="0"/>
    <n v="81.040000000000006"/>
    <n v="143.52000000000001"/>
    <n v="81.040000000000006"/>
    <n v="62.480000000000004"/>
    <n v="0.435340022296544"/>
  </r>
  <r>
    <n v="4591"/>
    <d v="2026-05-19T00:00:00"/>
    <n v="2026"/>
    <x v="1"/>
    <n v="5"/>
    <x v="4"/>
    <x v="2"/>
    <x v="16"/>
    <x v="2"/>
    <s v="New"/>
    <x v="3"/>
    <s v="Trail Tent 2P"/>
    <n v="1"/>
    <n v="192.94"/>
    <n v="0"/>
    <n v="105.15"/>
    <n v="192.94"/>
    <n v="105.15"/>
    <n v="87.789999999999992"/>
    <n v="0.45501192080439512"/>
  </r>
  <r>
    <n v="280"/>
    <d v="2026-05-20T00:00:00"/>
    <n v="2026"/>
    <x v="1"/>
    <n v="5"/>
    <x v="4"/>
    <x v="3"/>
    <x v="8"/>
    <x v="2"/>
    <s v="Business"/>
    <x v="2"/>
    <s v="Travel Backpack 35L"/>
    <n v="1"/>
    <n v="168.56"/>
    <n v="0"/>
    <n v="85.46"/>
    <n v="168.56"/>
    <n v="85.46"/>
    <n v="83.100000000000009"/>
    <n v="0.49299952539155201"/>
  </r>
  <r>
    <n v="409"/>
    <d v="2026-05-20T00:00:00"/>
    <n v="2026"/>
    <x v="1"/>
    <n v="5"/>
    <x v="4"/>
    <x v="0"/>
    <x v="0"/>
    <x v="0"/>
    <s v="New"/>
    <x v="3"/>
    <s v="Compact Sleeping Bag"/>
    <n v="2"/>
    <n v="123.9"/>
    <n v="0"/>
    <n v="58.95"/>
    <n v="247.8"/>
    <n v="117.9"/>
    <n v="129.9"/>
    <n v="0.52421307506053272"/>
  </r>
  <r>
    <n v="1372"/>
    <d v="2026-05-20T00:00:00"/>
    <n v="2026"/>
    <x v="1"/>
    <n v="5"/>
    <x v="4"/>
    <x v="0"/>
    <x v="9"/>
    <x v="0"/>
    <s v="New"/>
    <x v="1"/>
    <s v="Trail Boots"/>
    <n v="2"/>
    <n v="140.93"/>
    <n v="0"/>
    <n v="81.040000000000006"/>
    <n v="281.86"/>
    <n v="162.08000000000001"/>
    <n v="119.78"/>
    <n v="0.42496274746327961"/>
  </r>
  <r>
    <n v="2327"/>
    <d v="2026-05-20T00:00:00"/>
    <n v="2026"/>
    <x v="1"/>
    <n v="5"/>
    <x v="4"/>
    <x v="2"/>
    <x v="5"/>
    <x v="2"/>
    <s v="Returning"/>
    <x v="1"/>
    <s v="Trekking Poles"/>
    <n v="1"/>
    <n v="73.150000000000006"/>
    <n v="0"/>
    <n v="32.950000000000003"/>
    <n v="73.150000000000006"/>
    <n v="32.950000000000003"/>
    <n v="40.200000000000003"/>
    <n v="0.54955570745044424"/>
  </r>
  <r>
    <n v="2703"/>
    <d v="2026-05-20T00:00:00"/>
    <n v="2026"/>
    <x v="1"/>
    <n v="5"/>
    <x v="4"/>
    <x v="3"/>
    <x v="8"/>
    <x v="2"/>
    <s v="Business"/>
    <x v="3"/>
    <s v="Trail Tent 2P"/>
    <n v="2"/>
    <n v="197.35"/>
    <n v="0.05"/>
    <n v="102.63"/>
    <n v="374.96499999999997"/>
    <n v="205.26"/>
    <n v="169.70499999999998"/>
    <n v="0.45258890829810783"/>
  </r>
  <r>
    <n v="2776"/>
    <d v="2026-05-20T00:00:00"/>
    <n v="2026"/>
    <x v="1"/>
    <n v="5"/>
    <x v="4"/>
    <x v="3"/>
    <x v="4"/>
    <x v="0"/>
    <s v="Business"/>
    <x v="2"/>
    <s v="Insulated Bottle"/>
    <n v="3"/>
    <n v="36.74"/>
    <n v="0.05"/>
    <n v="13.97"/>
    <n v="104.70899999999999"/>
    <n v="41.910000000000004"/>
    <n v="62.798999999999985"/>
    <n v="0.59974787267570118"/>
  </r>
  <r>
    <n v="3411"/>
    <d v="2026-05-20T00:00:00"/>
    <n v="2026"/>
    <x v="1"/>
    <n v="5"/>
    <x v="4"/>
    <x v="1"/>
    <x v="11"/>
    <x v="0"/>
    <s v="Returning"/>
    <x v="1"/>
    <s v="Summit Backpack 45L"/>
    <n v="2"/>
    <n v="151.35"/>
    <n v="0.05"/>
    <n v="77.150000000000006"/>
    <n v="287.565"/>
    <n v="154.30000000000001"/>
    <n v="133.26499999999999"/>
    <n v="0.46342566028550064"/>
  </r>
  <r>
    <n v="3841"/>
    <d v="2026-05-20T00:00:00"/>
    <n v="2026"/>
    <x v="1"/>
    <n v="5"/>
    <x v="4"/>
    <x v="0"/>
    <x v="15"/>
    <x v="2"/>
    <s v="New"/>
    <x v="0"/>
    <s v="Trail Bike Light"/>
    <n v="2"/>
    <n v="50.09"/>
    <n v="0.05"/>
    <n v="23.16"/>
    <n v="95.171000000000006"/>
    <n v="46.32"/>
    <n v="48.851000000000006"/>
    <n v="0.51329711781950382"/>
  </r>
  <r>
    <n v="5121"/>
    <d v="2026-05-20T00:00:00"/>
    <n v="2026"/>
    <x v="1"/>
    <n v="5"/>
    <x v="4"/>
    <x v="0"/>
    <x v="9"/>
    <x v="0"/>
    <s v="New"/>
    <x v="4"/>
    <s v="Weighted Vest"/>
    <n v="2"/>
    <n v="121.96"/>
    <n v="0.05"/>
    <n v="71.2"/>
    <n v="231.72399999999999"/>
    <n v="142.4"/>
    <n v="89.323999999999984"/>
    <n v="0.38547582468799085"/>
  </r>
  <r>
    <n v="53"/>
    <d v="2026-05-21T00:00:00"/>
    <n v="2026"/>
    <x v="1"/>
    <n v="5"/>
    <x v="4"/>
    <x v="3"/>
    <x v="13"/>
    <x v="0"/>
    <s v="Business"/>
    <x v="2"/>
    <s v="Carry-On Duffel"/>
    <n v="1"/>
    <n v="134.28"/>
    <n v="0.05"/>
    <n v="65.44"/>
    <n v="127.56599999999999"/>
    <n v="65.44"/>
    <n v="62.125999999999991"/>
    <n v="0.487010645469796"/>
  </r>
  <r>
    <n v="127"/>
    <d v="2026-05-21T00:00:00"/>
    <n v="2026"/>
    <x v="1"/>
    <n v="5"/>
    <x v="4"/>
    <x v="3"/>
    <x v="7"/>
    <x v="0"/>
    <s v="Business"/>
    <x v="0"/>
    <s v="Cycling Pack 12L"/>
    <n v="3"/>
    <n v="100.48"/>
    <n v="0.05"/>
    <n v="50.68"/>
    <n v="286.36799999999999"/>
    <n v="152.04"/>
    <n v="134.328"/>
    <n v="0.46907475695608447"/>
  </r>
  <r>
    <n v="1092"/>
    <d v="2026-05-21T00:00:00"/>
    <n v="2026"/>
    <x v="1"/>
    <n v="5"/>
    <x v="4"/>
    <x v="3"/>
    <x v="8"/>
    <x v="0"/>
    <s v="New"/>
    <x v="4"/>
    <s v="Recovery Roller"/>
    <n v="3"/>
    <n v="36.229999999999997"/>
    <n v="0"/>
    <n v="13.55"/>
    <n v="108.69"/>
    <n v="40.650000000000006"/>
    <n v="68.039999999999992"/>
    <n v="0.62600055202870541"/>
  </r>
  <r>
    <n v="1213"/>
    <d v="2026-05-21T00:00:00"/>
    <n v="2026"/>
    <x v="1"/>
    <n v="5"/>
    <x v="4"/>
    <x v="2"/>
    <x v="2"/>
    <x v="3"/>
    <s v="Returning"/>
    <x v="3"/>
    <s v="Compact Sleeping Bag"/>
    <n v="3"/>
    <n v="120.61"/>
    <n v="0"/>
    <n v="60.17"/>
    <n v="361.83"/>
    <n v="180.51"/>
    <n v="181.32"/>
    <n v="0.50111931017328581"/>
  </r>
  <r>
    <n v="1849"/>
    <d v="2026-05-21T00:00:00"/>
    <n v="2026"/>
    <x v="1"/>
    <n v="5"/>
    <x v="4"/>
    <x v="2"/>
    <x v="5"/>
    <x v="3"/>
    <s v="Returning"/>
    <x v="2"/>
    <s v="Packing Cube Set"/>
    <n v="3"/>
    <n v="46.46"/>
    <n v="0"/>
    <n v="18.71"/>
    <n v="139.38"/>
    <n v="56.13"/>
    <n v="83.25"/>
    <n v="0.59728798966853214"/>
  </r>
  <r>
    <n v="2395"/>
    <d v="2026-05-21T00:00:00"/>
    <n v="2026"/>
    <x v="1"/>
    <n v="5"/>
    <x v="4"/>
    <x v="1"/>
    <x v="12"/>
    <x v="0"/>
    <s v="Business"/>
    <x v="4"/>
    <s v="Recovery Roller"/>
    <n v="1"/>
    <n v="36.9"/>
    <n v="0.05"/>
    <n v="13.89"/>
    <n v="35.055"/>
    <n v="13.89"/>
    <n v="21.164999999999999"/>
    <n v="0.60376551133932388"/>
  </r>
  <r>
    <n v="4166"/>
    <d v="2026-05-21T00:00:00"/>
    <n v="2026"/>
    <x v="1"/>
    <n v="5"/>
    <x v="4"/>
    <x v="2"/>
    <x v="3"/>
    <x v="0"/>
    <s v="New"/>
    <x v="4"/>
    <s v="Resistance Band Set"/>
    <n v="6"/>
    <n v="40.61"/>
    <n v="0.05"/>
    <n v="15.14"/>
    <n v="231.47699999999998"/>
    <n v="90.84"/>
    <n v="140.63699999999997"/>
    <n v="0.607563602431343"/>
  </r>
  <r>
    <n v="1004"/>
    <d v="2026-05-22T00:00:00"/>
    <n v="2026"/>
    <x v="1"/>
    <n v="5"/>
    <x v="4"/>
    <x v="3"/>
    <x v="13"/>
    <x v="0"/>
    <s v="Business"/>
    <x v="2"/>
    <s v="Insulated Bottle"/>
    <n v="2"/>
    <n v="36.86"/>
    <n v="0.05"/>
    <n v="13.85"/>
    <n v="70.033999999999992"/>
    <n v="27.7"/>
    <n v="42.333999999999989"/>
    <n v="0.60447782505640113"/>
  </r>
  <r>
    <n v="1012"/>
    <d v="2026-05-22T00:00:00"/>
    <n v="2026"/>
    <x v="1"/>
    <n v="5"/>
    <x v="4"/>
    <x v="1"/>
    <x v="6"/>
    <x v="0"/>
    <s v="New"/>
    <x v="1"/>
    <s v="Summit Backpack 45L"/>
    <n v="3"/>
    <n v="156.74"/>
    <n v="0"/>
    <n v="79.819999999999993"/>
    <n v="470.22"/>
    <n v="239.45999999999998"/>
    <n v="230.76000000000005"/>
    <n v="0.49074901110118674"/>
  </r>
  <r>
    <n v="2180"/>
    <d v="2026-05-22T00:00:00"/>
    <n v="2026"/>
    <x v="1"/>
    <n v="5"/>
    <x v="4"/>
    <x v="0"/>
    <x v="9"/>
    <x v="1"/>
    <s v="Returning"/>
    <x v="0"/>
    <s v="Trail Bike Light"/>
    <n v="3"/>
    <n v="51.04"/>
    <n v="0.2"/>
    <n v="22.32"/>
    <n v="122.49600000000001"/>
    <n v="66.960000000000008"/>
    <n v="55.536000000000001"/>
    <n v="0.45336990595611282"/>
  </r>
  <r>
    <n v="3659"/>
    <d v="2026-05-22T00:00:00"/>
    <n v="2026"/>
    <x v="1"/>
    <n v="5"/>
    <x v="4"/>
    <x v="3"/>
    <x v="13"/>
    <x v="2"/>
    <s v="New"/>
    <x v="1"/>
    <s v="Hiking Daypack 20L"/>
    <n v="2"/>
    <n v="93.55"/>
    <n v="0"/>
    <n v="44.31"/>
    <n v="187.1"/>
    <n v="88.62"/>
    <n v="98.47999999999999"/>
    <n v="0.52634954569748793"/>
  </r>
  <r>
    <n v="3775"/>
    <d v="2026-05-22T00:00:00"/>
    <n v="2026"/>
    <x v="1"/>
    <n v="5"/>
    <x v="4"/>
    <x v="2"/>
    <x v="2"/>
    <x v="0"/>
    <s v="Business"/>
    <x v="2"/>
    <s v="Carry-On Duffel"/>
    <n v="1"/>
    <n v="131.74"/>
    <n v="0"/>
    <n v="66.650000000000006"/>
    <n v="131.74"/>
    <n v="66.650000000000006"/>
    <n v="65.09"/>
    <n v="0.49407924700166994"/>
  </r>
  <r>
    <n v="4071"/>
    <d v="2026-05-22T00:00:00"/>
    <n v="2026"/>
    <x v="1"/>
    <n v="5"/>
    <x v="4"/>
    <x v="3"/>
    <x v="8"/>
    <x v="0"/>
    <s v="New"/>
    <x v="1"/>
    <s v="Hiking Daypack 20L"/>
    <n v="5"/>
    <n v="91.79"/>
    <n v="0.05"/>
    <n v="44.48"/>
    <n v="436.0025"/>
    <n v="222.39999999999998"/>
    <n v="213.60250000000002"/>
    <n v="0.48991118170193981"/>
  </r>
  <r>
    <n v="5137"/>
    <d v="2026-05-22T00:00:00"/>
    <n v="2026"/>
    <x v="1"/>
    <n v="5"/>
    <x v="4"/>
    <x v="3"/>
    <x v="13"/>
    <x v="0"/>
    <s v="Business"/>
    <x v="1"/>
    <s v="Summit Backpack 45L"/>
    <n v="4"/>
    <n v="155.4"/>
    <n v="0.05"/>
    <n v="77.31"/>
    <n v="590.52"/>
    <n v="309.24"/>
    <n v="281.27999999999997"/>
    <n v="0.47632595001016048"/>
  </r>
  <r>
    <n v="133"/>
    <d v="2026-05-23T00:00:00"/>
    <n v="2026"/>
    <x v="1"/>
    <n v="5"/>
    <x v="4"/>
    <x v="1"/>
    <x v="1"/>
    <x v="0"/>
    <s v="New"/>
    <x v="2"/>
    <s v="Insulated Bottle"/>
    <n v="1"/>
    <n v="36.57"/>
    <n v="0.05"/>
    <n v="13.33"/>
    <n v="34.741500000000002"/>
    <n v="13.33"/>
    <n v="21.411500000000004"/>
    <n v="0.61630902522919284"/>
  </r>
  <r>
    <n v="1385"/>
    <d v="2026-05-23T00:00:00"/>
    <n v="2026"/>
    <x v="1"/>
    <n v="5"/>
    <x v="4"/>
    <x v="2"/>
    <x v="16"/>
    <x v="0"/>
    <s v="New"/>
    <x v="0"/>
    <s v="Compact Repair Kit"/>
    <n v="2"/>
    <n v="41.19"/>
    <n v="0"/>
    <n v="17.190000000000001"/>
    <n v="82.38"/>
    <n v="34.380000000000003"/>
    <n v="47.999999999999993"/>
    <n v="0.58266569555717407"/>
  </r>
  <r>
    <n v="1597"/>
    <d v="2026-05-23T00:00:00"/>
    <n v="2026"/>
    <x v="1"/>
    <n v="5"/>
    <x v="4"/>
    <x v="3"/>
    <x v="8"/>
    <x v="0"/>
    <s v="Returning"/>
    <x v="2"/>
    <s v="Carry-On Duffel"/>
    <n v="1"/>
    <n v="136.66999999999999"/>
    <n v="0.05"/>
    <n v="67.099999999999994"/>
    <n v="129.83649999999997"/>
    <n v="67.099999999999994"/>
    <n v="62.736499999999978"/>
    <n v="0.48319617364916639"/>
  </r>
  <r>
    <n v="2273"/>
    <d v="2026-05-23T00:00:00"/>
    <n v="2026"/>
    <x v="1"/>
    <n v="5"/>
    <x v="4"/>
    <x v="2"/>
    <x v="2"/>
    <x v="2"/>
    <s v="New"/>
    <x v="4"/>
    <s v="Recovery Roller"/>
    <n v="2"/>
    <n v="35.700000000000003"/>
    <n v="0"/>
    <n v="13.52"/>
    <n v="71.400000000000006"/>
    <n v="27.04"/>
    <n v="44.360000000000007"/>
    <n v="0.62128851540616248"/>
  </r>
  <r>
    <n v="2931"/>
    <d v="2026-05-23T00:00:00"/>
    <n v="2026"/>
    <x v="1"/>
    <n v="5"/>
    <x v="4"/>
    <x v="0"/>
    <x v="0"/>
    <x v="0"/>
    <s v="Returning"/>
    <x v="0"/>
    <s v="Cycling Pack 12L"/>
    <n v="1"/>
    <n v="100.87"/>
    <n v="0"/>
    <n v="50.4"/>
    <n v="100.87"/>
    <n v="50.4"/>
    <n v="50.470000000000006"/>
    <n v="0.5003469812630118"/>
  </r>
  <r>
    <n v="4143"/>
    <d v="2026-05-23T00:00:00"/>
    <n v="2026"/>
    <x v="1"/>
    <n v="5"/>
    <x v="4"/>
    <x v="2"/>
    <x v="16"/>
    <x v="2"/>
    <s v="Returning"/>
    <x v="2"/>
    <s v="Carry-On Duffel"/>
    <n v="1"/>
    <n v="130.80000000000001"/>
    <n v="0"/>
    <n v="68.7"/>
    <n v="130.80000000000001"/>
    <n v="68.7"/>
    <n v="62.100000000000009"/>
    <n v="0.4747706422018349"/>
  </r>
  <r>
    <n v="4504"/>
    <d v="2026-05-23T00:00:00"/>
    <n v="2026"/>
    <x v="1"/>
    <n v="5"/>
    <x v="4"/>
    <x v="0"/>
    <x v="9"/>
    <x v="3"/>
    <s v="Returning"/>
    <x v="1"/>
    <s v="Summit Backpack 45L"/>
    <n v="1"/>
    <n v="153.88999999999999"/>
    <n v="0"/>
    <n v="79.64"/>
    <n v="153.88999999999999"/>
    <n v="79.64"/>
    <n v="74.249999999999986"/>
    <n v="0.4824874910650464"/>
  </r>
  <r>
    <n v="656"/>
    <d v="2026-05-24T00:00:00"/>
    <n v="2026"/>
    <x v="1"/>
    <n v="5"/>
    <x v="4"/>
    <x v="3"/>
    <x v="7"/>
    <x v="0"/>
    <s v="New"/>
    <x v="3"/>
    <s v="Compact Sleeping Bag"/>
    <n v="1"/>
    <n v="122.51"/>
    <n v="0.15"/>
    <n v="62.2"/>
    <n v="104.1335"/>
    <n v="62.2"/>
    <n v="41.933499999999995"/>
    <n v="0.40268981643755369"/>
  </r>
  <r>
    <n v="979"/>
    <d v="2026-05-24T00:00:00"/>
    <n v="2026"/>
    <x v="1"/>
    <n v="5"/>
    <x v="4"/>
    <x v="3"/>
    <x v="4"/>
    <x v="1"/>
    <s v="Returning"/>
    <x v="0"/>
    <s v="Commuter Helmet"/>
    <n v="8"/>
    <n v="79.94"/>
    <n v="0.15"/>
    <n v="41.65"/>
    <n v="543.59199999999998"/>
    <n v="333.2"/>
    <n v="210.392"/>
    <n v="0.38704028021015763"/>
  </r>
  <r>
    <n v="1510"/>
    <d v="2026-05-24T00:00:00"/>
    <n v="2026"/>
    <x v="1"/>
    <n v="5"/>
    <x v="4"/>
    <x v="3"/>
    <x v="7"/>
    <x v="0"/>
    <s v="New"/>
    <x v="0"/>
    <s v="Trail Bike Light"/>
    <n v="2"/>
    <n v="50.78"/>
    <n v="0.05"/>
    <n v="23.03"/>
    <n v="96.481999999999999"/>
    <n v="46.06"/>
    <n v="50.421999999999997"/>
    <n v="0.52260525279326708"/>
  </r>
  <r>
    <n v="1959"/>
    <d v="2026-05-24T00:00:00"/>
    <n v="2026"/>
    <x v="1"/>
    <n v="5"/>
    <x v="4"/>
    <x v="0"/>
    <x v="15"/>
    <x v="3"/>
    <s v="Business"/>
    <x v="0"/>
    <s v="Commuter Helmet"/>
    <n v="2"/>
    <n v="80.59"/>
    <n v="0.05"/>
    <n v="41.44"/>
    <n v="153.12100000000001"/>
    <n v="82.88"/>
    <n v="70.241000000000014"/>
    <n v="0.45872871781140412"/>
  </r>
  <r>
    <n v="2089"/>
    <d v="2026-05-24T00:00:00"/>
    <n v="2026"/>
    <x v="1"/>
    <n v="5"/>
    <x v="4"/>
    <x v="0"/>
    <x v="15"/>
    <x v="3"/>
    <s v="New"/>
    <x v="4"/>
    <s v="Recovery Roller"/>
    <n v="3"/>
    <n v="35.75"/>
    <n v="0.15"/>
    <n v="13.54"/>
    <n v="91.162499999999994"/>
    <n v="40.619999999999997"/>
    <n v="50.542499999999997"/>
    <n v="0.55442204853969557"/>
  </r>
  <r>
    <n v="2446"/>
    <d v="2026-05-24T00:00:00"/>
    <n v="2026"/>
    <x v="1"/>
    <n v="5"/>
    <x v="4"/>
    <x v="1"/>
    <x v="12"/>
    <x v="0"/>
    <s v="New"/>
    <x v="3"/>
    <s v="Trail Tent 2P"/>
    <n v="5"/>
    <n v="195.78"/>
    <n v="0.1"/>
    <n v="101.98"/>
    <n v="881.01"/>
    <n v="509.90000000000003"/>
    <n v="371.10999999999996"/>
    <n v="0.4212324491208953"/>
  </r>
  <r>
    <n v="2847"/>
    <d v="2026-05-24T00:00:00"/>
    <n v="2026"/>
    <x v="1"/>
    <n v="5"/>
    <x v="4"/>
    <x v="3"/>
    <x v="13"/>
    <x v="0"/>
    <s v="Returning"/>
    <x v="3"/>
    <s v="Compact Sleeping Bag"/>
    <n v="2"/>
    <n v="125.95"/>
    <n v="0.05"/>
    <n v="61.74"/>
    <n v="239.30500000000001"/>
    <n v="123.48"/>
    <n v="115.825"/>
    <n v="0.48400576669940032"/>
  </r>
  <r>
    <n v="3454"/>
    <d v="2026-05-24T00:00:00"/>
    <n v="2026"/>
    <x v="1"/>
    <n v="5"/>
    <x v="4"/>
    <x v="3"/>
    <x v="7"/>
    <x v="0"/>
    <s v="New"/>
    <x v="4"/>
    <s v="Resistance Band Set"/>
    <n v="2"/>
    <n v="41.32"/>
    <n v="0"/>
    <n v="14.91"/>
    <n v="82.64"/>
    <n v="29.82"/>
    <n v="52.82"/>
    <n v="0.63915779283639884"/>
  </r>
  <r>
    <n v="4472"/>
    <d v="2026-05-24T00:00:00"/>
    <n v="2026"/>
    <x v="1"/>
    <n v="5"/>
    <x v="4"/>
    <x v="3"/>
    <x v="8"/>
    <x v="3"/>
    <s v="New"/>
    <x v="1"/>
    <s v="Trail Boots"/>
    <n v="2"/>
    <n v="144.01"/>
    <n v="0"/>
    <n v="79.37"/>
    <n v="288.02"/>
    <n v="158.74"/>
    <n v="129.27999999999997"/>
    <n v="0.44885771821401282"/>
  </r>
  <r>
    <n v="4852"/>
    <d v="2026-05-24T00:00:00"/>
    <n v="2026"/>
    <x v="1"/>
    <n v="5"/>
    <x v="4"/>
    <x v="0"/>
    <x v="15"/>
    <x v="0"/>
    <s v="Business"/>
    <x v="0"/>
    <s v="Trail Bike Light"/>
    <n v="2"/>
    <n v="51.17"/>
    <n v="0.05"/>
    <n v="21.97"/>
    <n v="97.222999999999999"/>
    <n v="43.94"/>
    <n v="53.283000000000001"/>
    <n v="0.54804932989107513"/>
  </r>
  <r>
    <n v="4959"/>
    <d v="2026-05-24T00:00:00"/>
    <n v="2026"/>
    <x v="1"/>
    <n v="5"/>
    <x v="4"/>
    <x v="0"/>
    <x v="0"/>
    <x v="1"/>
    <s v="Business"/>
    <x v="3"/>
    <s v="Portable Camp Stove"/>
    <n v="6"/>
    <n v="83.58"/>
    <n v="0.2"/>
    <n v="40.5"/>
    <n v="401.18400000000003"/>
    <n v="243"/>
    <n v="158.18400000000003"/>
    <n v="0.39429289303661169"/>
  </r>
  <r>
    <n v="5056"/>
    <d v="2026-05-24T00:00:00"/>
    <n v="2026"/>
    <x v="1"/>
    <n v="5"/>
    <x v="4"/>
    <x v="2"/>
    <x v="16"/>
    <x v="3"/>
    <s v="Returning"/>
    <x v="3"/>
    <s v="Portable Camp Stove"/>
    <n v="2"/>
    <n v="80.010000000000005"/>
    <n v="0"/>
    <n v="38.54"/>
    <n v="160.02000000000001"/>
    <n v="77.08"/>
    <n v="82.940000000000012"/>
    <n v="0.51831021122359711"/>
  </r>
  <r>
    <n v="1152"/>
    <d v="2026-05-25T00:00:00"/>
    <n v="2026"/>
    <x v="1"/>
    <n v="5"/>
    <x v="4"/>
    <x v="3"/>
    <x v="7"/>
    <x v="0"/>
    <s v="New"/>
    <x v="1"/>
    <s v="Hiking Daypack 20L"/>
    <n v="2"/>
    <n v="94.4"/>
    <n v="0"/>
    <n v="46.39"/>
    <n v="188.8"/>
    <n v="92.78"/>
    <n v="96.02000000000001"/>
    <n v="0.50858050847457625"/>
  </r>
  <r>
    <n v="3919"/>
    <d v="2026-05-25T00:00:00"/>
    <n v="2026"/>
    <x v="1"/>
    <n v="5"/>
    <x v="4"/>
    <x v="2"/>
    <x v="2"/>
    <x v="2"/>
    <s v="Business"/>
    <x v="1"/>
    <s v="Summit Backpack 45L"/>
    <n v="6"/>
    <n v="157.33000000000001"/>
    <n v="0"/>
    <n v="78.849999999999994"/>
    <n v="943.98"/>
    <n v="473.09999999999997"/>
    <n v="470.88000000000005"/>
    <n v="0.4988241276298227"/>
  </r>
  <r>
    <n v="4202"/>
    <d v="2026-05-25T00:00:00"/>
    <n v="2026"/>
    <x v="1"/>
    <n v="5"/>
    <x v="4"/>
    <x v="2"/>
    <x v="3"/>
    <x v="0"/>
    <s v="New"/>
    <x v="3"/>
    <s v="Compact Sleeping Bag"/>
    <n v="1"/>
    <n v="125.44"/>
    <n v="0"/>
    <n v="59.92"/>
    <n v="125.44"/>
    <n v="59.92"/>
    <n v="65.52"/>
    <n v="0.5223214285714286"/>
  </r>
  <r>
    <n v="4274"/>
    <d v="2026-05-25T00:00:00"/>
    <n v="2026"/>
    <x v="1"/>
    <n v="5"/>
    <x v="4"/>
    <x v="1"/>
    <x v="12"/>
    <x v="3"/>
    <s v="Returning"/>
    <x v="4"/>
    <s v="Recovery Roller"/>
    <n v="2"/>
    <n v="36.18"/>
    <n v="0"/>
    <n v="13.71"/>
    <n v="72.36"/>
    <n v="27.42"/>
    <n v="44.94"/>
    <n v="0.62106135986733002"/>
  </r>
  <r>
    <n v="4364"/>
    <d v="2026-05-25T00:00:00"/>
    <n v="2026"/>
    <x v="1"/>
    <n v="5"/>
    <x v="4"/>
    <x v="0"/>
    <x v="15"/>
    <x v="2"/>
    <s v="Returning"/>
    <x v="4"/>
    <s v="Resistance Band Set"/>
    <n v="1"/>
    <n v="41"/>
    <n v="0.05"/>
    <n v="14.51"/>
    <n v="38.949999999999996"/>
    <n v="14.51"/>
    <n v="24.439999999999998"/>
    <n v="0.62747111681643131"/>
  </r>
  <r>
    <n v="4896"/>
    <d v="2026-05-25T00:00:00"/>
    <n v="2026"/>
    <x v="1"/>
    <n v="5"/>
    <x v="4"/>
    <x v="2"/>
    <x v="5"/>
    <x v="0"/>
    <s v="Returning"/>
    <x v="1"/>
    <s v="Trekking Poles"/>
    <n v="1"/>
    <n v="72.33"/>
    <n v="0.1"/>
    <n v="32.61"/>
    <n v="65.096999999999994"/>
    <n v="32.61"/>
    <n v="32.486999999999995"/>
    <n v="0.49905525600258072"/>
  </r>
  <r>
    <n v="5109"/>
    <d v="2026-05-25T00:00:00"/>
    <n v="2026"/>
    <x v="1"/>
    <n v="5"/>
    <x v="4"/>
    <x v="3"/>
    <x v="4"/>
    <x v="0"/>
    <s v="Business"/>
    <x v="3"/>
    <s v="Compact Sleeping Bag"/>
    <n v="2"/>
    <n v="125.42"/>
    <n v="0"/>
    <n v="62.28"/>
    <n v="250.84"/>
    <n v="124.56"/>
    <n v="126.28"/>
    <n v="0.50342848030617127"/>
  </r>
  <r>
    <n v="289"/>
    <d v="2026-05-26T00:00:00"/>
    <n v="2026"/>
    <x v="1"/>
    <n v="5"/>
    <x v="4"/>
    <x v="0"/>
    <x v="15"/>
    <x v="0"/>
    <s v="Business"/>
    <x v="0"/>
    <s v="Compact Repair Kit"/>
    <n v="2"/>
    <n v="41.29"/>
    <n v="0.15"/>
    <n v="16.43"/>
    <n v="70.192999999999998"/>
    <n v="32.86"/>
    <n v="37.332999999999998"/>
    <n v="0.531862151496588"/>
  </r>
  <r>
    <n v="4092"/>
    <d v="2026-05-26T00:00:00"/>
    <n v="2026"/>
    <x v="1"/>
    <n v="5"/>
    <x v="4"/>
    <x v="3"/>
    <x v="8"/>
    <x v="1"/>
    <s v="Business"/>
    <x v="2"/>
    <s v="Carry-On Duffel"/>
    <n v="8"/>
    <n v="131.4"/>
    <n v="0.05"/>
    <n v="66.489999999999995"/>
    <n v="998.64"/>
    <n v="531.91999999999996"/>
    <n v="466.72"/>
    <n v="0.46735560362092449"/>
  </r>
  <r>
    <n v="4727"/>
    <d v="2026-05-26T00:00:00"/>
    <n v="2026"/>
    <x v="1"/>
    <n v="5"/>
    <x v="4"/>
    <x v="2"/>
    <x v="16"/>
    <x v="0"/>
    <s v="New"/>
    <x v="1"/>
    <s v="Trail Boots"/>
    <n v="4"/>
    <n v="140.66999999999999"/>
    <n v="0"/>
    <n v="80.72"/>
    <n v="562.67999999999995"/>
    <n v="322.88"/>
    <n v="239.79999999999995"/>
    <n v="0.42617473519584842"/>
  </r>
  <r>
    <n v="4753"/>
    <d v="2026-05-26T00:00:00"/>
    <n v="2026"/>
    <x v="1"/>
    <n v="5"/>
    <x v="4"/>
    <x v="3"/>
    <x v="8"/>
    <x v="0"/>
    <s v="Returning"/>
    <x v="4"/>
    <s v="Recovery Roller"/>
    <n v="1"/>
    <n v="36.659999999999997"/>
    <n v="0.05"/>
    <n v="13.51"/>
    <n v="34.826999999999998"/>
    <n v="13.51"/>
    <n v="21.317"/>
    <n v="0.61208257960777557"/>
  </r>
  <r>
    <n v="942"/>
    <d v="2026-05-27T00:00:00"/>
    <n v="2026"/>
    <x v="1"/>
    <n v="5"/>
    <x v="4"/>
    <x v="3"/>
    <x v="4"/>
    <x v="0"/>
    <s v="Returning"/>
    <x v="2"/>
    <s v="Packing Cube Set"/>
    <n v="1"/>
    <n v="46.28"/>
    <n v="0.05"/>
    <n v="17.95"/>
    <n v="43.966000000000001"/>
    <n v="17.95"/>
    <n v="26.016000000000002"/>
    <n v="0.591729973161079"/>
  </r>
  <r>
    <n v="1755"/>
    <d v="2026-05-27T00:00:00"/>
    <n v="2026"/>
    <x v="1"/>
    <n v="5"/>
    <x v="4"/>
    <x v="3"/>
    <x v="13"/>
    <x v="3"/>
    <s v="Returning"/>
    <x v="1"/>
    <s v="Hiking Daypack 20L"/>
    <n v="2"/>
    <n v="92.12"/>
    <n v="0"/>
    <n v="46.64"/>
    <n v="184.24"/>
    <n v="93.28"/>
    <n v="90.960000000000008"/>
    <n v="0.49370386452453324"/>
  </r>
  <r>
    <n v="3073"/>
    <d v="2026-05-27T00:00:00"/>
    <n v="2026"/>
    <x v="1"/>
    <n v="5"/>
    <x v="4"/>
    <x v="3"/>
    <x v="13"/>
    <x v="0"/>
    <s v="Returning"/>
    <x v="4"/>
    <s v="Resistance Band Set"/>
    <n v="3"/>
    <n v="39.549999999999997"/>
    <n v="0"/>
    <n v="14.87"/>
    <n v="118.64999999999999"/>
    <n v="44.61"/>
    <n v="74.039999999999992"/>
    <n v="0.6240202275600506"/>
  </r>
  <r>
    <n v="4230"/>
    <d v="2026-05-27T00:00:00"/>
    <n v="2026"/>
    <x v="1"/>
    <n v="5"/>
    <x v="4"/>
    <x v="0"/>
    <x v="0"/>
    <x v="2"/>
    <s v="New"/>
    <x v="0"/>
    <s v="Commuter Helmet"/>
    <n v="1"/>
    <n v="83.3"/>
    <n v="0"/>
    <n v="41.93"/>
    <n v="83.3"/>
    <n v="41.93"/>
    <n v="41.37"/>
    <n v="0.49663865546218489"/>
  </r>
  <r>
    <n v="644"/>
    <d v="2026-05-28T00:00:00"/>
    <n v="2026"/>
    <x v="1"/>
    <n v="5"/>
    <x v="4"/>
    <x v="3"/>
    <x v="13"/>
    <x v="2"/>
    <s v="New"/>
    <x v="1"/>
    <s v="Hiking Daypack 20L"/>
    <n v="2"/>
    <n v="93.84"/>
    <n v="0"/>
    <n v="44.72"/>
    <n v="187.68"/>
    <n v="89.44"/>
    <n v="98.240000000000009"/>
    <n v="0.52344416027280483"/>
  </r>
  <r>
    <n v="1122"/>
    <d v="2026-05-28T00:00:00"/>
    <n v="2026"/>
    <x v="1"/>
    <n v="5"/>
    <x v="4"/>
    <x v="2"/>
    <x v="16"/>
    <x v="0"/>
    <s v="Returning"/>
    <x v="0"/>
    <s v="Trail Bike Light"/>
    <n v="2"/>
    <n v="51.25"/>
    <n v="0"/>
    <n v="22.57"/>
    <n v="102.5"/>
    <n v="45.14"/>
    <n v="57.36"/>
    <n v="0.55960975609756092"/>
  </r>
  <r>
    <n v="2019"/>
    <d v="2026-05-28T00:00:00"/>
    <n v="2026"/>
    <x v="1"/>
    <n v="5"/>
    <x v="4"/>
    <x v="3"/>
    <x v="13"/>
    <x v="1"/>
    <s v="Business"/>
    <x v="0"/>
    <s v="Commuter Helmet"/>
    <n v="8"/>
    <n v="80.13"/>
    <n v="0.1"/>
    <n v="43.8"/>
    <n v="576.93600000000004"/>
    <n v="350.4"/>
    <n v="226.53600000000006"/>
    <n v="0.39265360455925796"/>
  </r>
  <r>
    <n v="2432"/>
    <d v="2026-05-28T00:00:00"/>
    <n v="2026"/>
    <x v="1"/>
    <n v="5"/>
    <x v="4"/>
    <x v="1"/>
    <x v="12"/>
    <x v="0"/>
    <s v="Returning"/>
    <x v="4"/>
    <s v="Resistance Band Set"/>
    <n v="1"/>
    <n v="41.13"/>
    <n v="0"/>
    <n v="14.8"/>
    <n v="41.13"/>
    <n v="14.8"/>
    <n v="26.330000000000002"/>
    <n v="0.64016532944322879"/>
  </r>
  <r>
    <n v="2989"/>
    <d v="2026-05-28T00:00:00"/>
    <n v="2026"/>
    <x v="1"/>
    <n v="5"/>
    <x v="4"/>
    <x v="3"/>
    <x v="13"/>
    <x v="0"/>
    <s v="Returning"/>
    <x v="3"/>
    <s v="Portable Camp Stove"/>
    <n v="1"/>
    <n v="81.28"/>
    <n v="0.15"/>
    <n v="39.020000000000003"/>
    <n v="69.087999999999994"/>
    <n v="39.020000000000003"/>
    <n v="30.067999999999991"/>
    <n v="0.43521306160259371"/>
  </r>
  <r>
    <n v="3019"/>
    <d v="2026-05-28T00:00:00"/>
    <n v="2026"/>
    <x v="1"/>
    <n v="5"/>
    <x v="4"/>
    <x v="2"/>
    <x v="3"/>
    <x v="0"/>
    <s v="Business"/>
    <x v="2"/>
    <s v="Packing Cube Set"/>
    <n v="1"/>
    <n v="46.19"/>
    <n v="0"/>
    <n v="18.329999999999998"/>
    <n v="46.19"/>
    <n v="18.329999999999998"/>
    <n v="27.86"/>
    <n v="0.60316085732842606"/>
  </r>
  <r>
    <n v="3798"/>
    <d v="2026-05-28T00:00:00"/>
    <n v="2026"/>
    <x v="1"/>
    <n v="5"/>
    <x v="4"/>
    <x v="3"/>
    <x v="8"/>
    <x v="0"/>
    <s v="Returning"/>
    <x v="1"/>
    <s v="Summit Backpack 45L"/>
    <n v="3"/>
    <n v="156.58000000000001"/>
    <n v="0"/>
    <n v="79.099999999999994"/>
    <n v="469.74"/>
    <n v="237.29999999999998"/>
    <n v="232.44000000000003"/>
    <n v="0.49482692553327379"/>
  </r>
  <r>
    <n v="3862"/>
    <d v="2026-05-28T00:00:00"/>
    <n v="2026"/>
    <x v="1"/>
    <n v="5"/>
    <x v="4"/>
    <x v="3"/>
    <x v="13"/>
    <x v="3"/>
    <s v="New"/>
    <x v="4"/>
    <s v="Weighted Vest"/>
    <n v="1"/>
    <n v="123.91"/>
    <n v="0"/>
    <n v="68.89"/>
    <n v="123.91"/>
    <n v="68.89"/>
    <n v="55.019999999999996"/>
    <n v="0.44403195867968687"/>
  </r>
  <r>
    <n v="4281"/>
    <d v="2026-05-28T00:00:00"/>
    <n v="2026"/>
    <x v="1"/>
    <n v="5"/>
    <x v="4"/>
    <x v="2"/>
    <x v="2"/>
    <x v="3"/>
    <s v="New"/>
    <x v="0"/>
    <s v="Trail Bike Light"/>
    <n v="1"/>
    <n v="50.64"/>
    <n v="0"/>
    <n v="22.97"/>
    <n v="50.64"/>
    <n v="22.97"/>
    <n v="27.67"/>
    <n v="0.54640600315955767"/>
  </r>
  <r>
    <n v="191"/>
    <d v="2026-05-29T00:00:00"/>
    <n v="2026"/>
    <x v="1"/>
    <n v="5"/>
    <x v="4"/>
    <x v="2"/>
    <x v="5"/>
    <x v="0"/>
    <s v="Returning"/>
    <x v="1"/>
    <s v="Trekking Poles"/>
    <n v="2"/>
    <n v="70.48"/>
    <n v="0.1"/>
    <n v="33.229999999999997"/>
    <n v="126.864"/>
    <n v="66.459999999999994"/>
    <n v="60.404000000000011"/>
    <n v="0.47613192079707412"/>
  </r>
  <r>
    <n v="1039"/>
    <d v="2026-05-29T00:00:00"/>
    <n v="2026"/>
    <x v="1"/>
    <n v="5"/>
    <x v="4"/>
    <x v="1"/>
    <x v="11"/>
    <x v="3"/>
    <s v="New"/>
    <x v="0"/>
    <s v="Compact Repair Kit"/>
    <n v="1"/>
    <n v="41.27"/>
    <n v="0.05"/>
    <n v="17.149999999999999"/>
    <n v="39.206499999999998"/>
    <n v="17.149999999999999"/>
    <n v="22.0565"/>
    <n v="0.56257253261576523"/>
  </r>
  <r>
    <n v="2641"/>
    <d v="2026-05-29T00:00:00"/>
    <n v="2026"/>
    <x v="1"/>
    <n v="5"/>
    <x v="4"/>
    <x v="0"/>
    <x v="15"/>
    <x v="3"/>
    <s v="Returning"/>
    <x v="4"/>
    <s v="Recovery Roller"/>
    <n v="2"/>
    <n v="36.9"/>
    <n v="0"/>
    <n v="14.07"/>
    <n v="73.8"/>
    <n v="28.14"/>
    <n v="45.66"/>
    <n v="0.61869918699186988"/>
  </r>
  <r>
    <n v="3058"/>
    <d v="2026-05-29T00:00:00"/>
    <n v="2026"/>
    <x v="1"/>
    <n v="5"/>
    <x v="4"/>
    <x v="1"/>
    <x v="11"/>
    <x v="0"/>
    <s v="Returning"/>
    <x v="3"/>
    <s v="Trail Tent 2P"/>
    <n v="1"/>
    <n v="196.91"/>
    <n v="0"/>
    <n v="106.31"/>
    <n v="196.91"/>
    <n v="106.31"/>
    <n v="90.6"/>
    <n v="0.46010867909197095"/>
  </r>
  <r>
    <n v="3110"/>
    <d v="2026-05-29T00:00:00"/>
    <n v="2026"/>
    <x v="1"/>
    <n v="5"/>
    <x v="4"/>
    <x v="1"/>
    <x v="6"/>
    <x v="2"/>
    <s v="Business"/>
    <x v="4"/>
    <s v="Recovery Roller"/>
    <n v="3"/>
    <n v="35.79"/>
    <n v="0"/>
    <n v="13.67"/>
    <n v="107.37"/>
    <n v="41.01"/>
    <n v="66.360000000000014"/>
    <n v="0.61804973456272716"/>
  </r>
  <r>
    <n v="3981"/>
    <d v="2026-05-29T00:00:00"/>
    <n v="2026"/>
    <x v="1"/>
    <n v="5"/>
    <x v="4"/>
    <x v="3"/>
    <x v="13"/>
    <x v="0"/>
    <s v="New"/>
    <x v="0"/>
    <s v="Commuter Helmet"/>
    <n v="2"/>
    <n v="82.22"/>
    <n v="0.05"/>
    <n v="42.35"/>
    <n v="156.21799999999999"/>
    <n v="84.7"/>
    <n v="71.517999999999986"/>
    <n v="0.45780895927485943"/>
  </r>
  <r>
    <n v="4663"/>
    <d v="2026-05-29T00:00:00"/>
    <n v="2026"/>
    <x v="1"/>
    <n v="5"/>
    <x v="4"/>
    <x v="2"/>
    <x v="5"/>
    <x v="0"/>
    <s v="New"/>
    <x v="0"/>
    <s v="Compact Repair Kit"/>
    <n v="1"/>
    <n v="40.57"/>
    <n v="0"/>
    <n v="16.809999999999999"/>
    <n v="40.57"/>
    <n v="16.809999999999999"/>
    <n v="23.76"/>
    <n v="0.58565442445156524"/>
  </r>
  <r>
    <n v="5021"/>
    <d v="2026-05-29T00:00:00"/>
    <n v="2026"/>
    <x v="1"/>
    <n v="5"/>
    <x v="4"/>
    <x v="2"/>
    <x v="10"/>
    <x v="2"/>
    <s v="Returning"/>
    <x v="3"/>
    <s v="Trail Tent 2P"/>
    <n v="1"/>
    <n v="191.62"/>
    <n v="0.05"/>
    <n v="106.15"/>
    <n v="182.03899999999999"/>
    <n v="106.15"/>
    <n v="75.888999999999982"/>
    <n v="0.41688319535923613"/>
  </r>
  <r>
    <n v="5107"/>
    <d v="2026-05-29T00:00:00"/>
    <n v="2026"/>
    <x v="1"/>
    <n v="5"/>
    <x v="4"/>
    <x v="1"/>
    <x v="6"/>
    <x v="3"/>
    <s v="Returning"/>
    <x v="1"/>
    <s v="Summit Backpack 45L"/>
    <n v="1"/>
    <n v="154.07"/>
    <n v="0.05"/>
    <n v="78.400000000000006"/>
    <n v="146.36649999999997"/>
    <n v="78.400000000000006"/>
    <n v="67.966499999999968"/>
    <n v="0.46435830603314271"/>
  </r>
  <r>
    <n v="454"/>
    <d v="2026-05-30T00:00:00"/>
    <n v="2026"/>
    <x v="1"/>
    <n v="5"/>
    <x v="4"/>
    <x v="2"/>
    <x v="10"/>
    <x v="3"/>
    <s v="Returning"/>
    <x v="3"/>
    <s v="Compact Sleeping Bag"/>
    <n v="1"/>
    <n v="120.8"/>
    <n v="0"/>
    <n v="61.4"/>
    <n v="120.8"/>
    <n v="61.4"/>
    <n v="59.4"/>
    <n v="0.49172185430463577"/>
  </r>
  <r>
    <n v="873"/>
    <d v="2026-05-30T00:00:00"/>
    <n v="2026"/>
    <x v="1"/>
    <n v="5"/>
    <x v="4"/>
    <x v="2"/>
    <x v="10"/>
    <x v="0"/>
    <s v="Business"/>
    <x v="0"/>
    <s v="Compact Repair Kit"/>
    <n v="1"/>
    <n v="40.15"/>
    <n v="0"/>
    <n v="16.82"/>
    <n v="40.15"/>
    <n v="16.82"/>
    <n v="23.33"/>
    <n v="0.58107098381070976"/>
  </r>
  <r>
    <n v="1116"/>
    <d v="2026-05-30T00:00:00"/>
    <n v="2026"/>
    <x v="1"/>
    <n v="5"/>
    <x v="4"/>
    <x v="1"/>
    <x v="12"/>
    <x v="1"/>
    <s v="Business"/>
    <x v="2"/>
    <s v="Carry-On Duffel"/>
    <n v="5"/>
    <n v="134.4"/>
    <n v="0.15"/>
    <n v="67.709999999999994"/>
    <n v="571.19999999999993"/>
    <n v="338.54999999999995"/>
    <n v="232.64999999999998"/>
    <n v="0.40730042016806722"/>
  </r>
  <r>
    <n v="1206"/>
    <d v="2026-05-30T00:00:00"/>
    <n v="2026"/>
    <x v="1"/>
    <n v="5"/>
    <x v="4"/>
    <x v="3"/>
    <x v="13"/>
    <x v="0"/>
    <s v="Returning"/>
    <x v="2"/>
    <s v="Insulated Bottle"/>
    <n v="2"/>
    <n v="37.130000000000003"/>
    <n v="0.05"/>
    <n v="13.44"/>
    <n v="70.546999999999997"/>
    <n v="26.88"/>
    <n v="43.667000000000002"/>
    <n v="0.6189774193091131"/>
  </r>
  <r>
    <n v="1576"/>
    <d v="2026-05-30T00:00:00"/>
    <n v="2026"/>
    <x v="1"/>
    <n v="5"/>
    <x v="4"/>
    <x v="1"/>
    <x v="1"/>
    <x v="0"/>
    <s v="Business"/>
    <x v="3"/>
    <s v="Compact Sleeping Bag"/>
    <n v="6"/>
    <n v="123.82"/>
    <n v="0"/>
    <n v="61.91"/>
    <n v="742.92"/>
    <n v="371.46"/>
    <n v="371.46"/>
    <n v="0.5"/>
  </r>
  <r>
    <n v="2634"/>
    <d v="2026-05-30T00:00:00"/>
    <n v="2026"/>
    <x v="1"/>
    <n v="5"/>
    <x v="4"/>
    <x v="2"/>
    <x v="16"/>
    <x v="3"/>
    <s v="Returning"/>
    <x v="2"/>
    <s v="Insulated Bottle"/>
    <n v="2"/>
    <n v="36.94"/>
    <n v="0.05"/>
    <n v="13.82"/>
    <n v="70.185999999999993"/>
    <n v="27.64"/>
    <n v="42.545999999999992"/>
    <n v="0.60618926851508848"/>
  </r>
  <r>
    <n v="2649"/>
    <d v="2026-05-30T00:00:00"/>
    <n v="2026"/>
    <x v="1"/>
    <n v="5"/>
    <x v="4"/>
    <x v="0"/>
    <x v="0"/>
    <x v="0"/>
    <s v="New"/>
    <x v="3"/>
    <s v="Trail Tent 2P"/>
    <n v="3"/>
    <n v="199.17"/>
    <n v="0.05"/>
    <n v="105.24"/>
    <n v="567.6345"/>
    <n v="315.71999999999997"/>
    <n v="251.91450000000003"/>
    <n v="0.4437970207941907"/>
  </r>
  <r>
    <n v="2774"/>
    <d v="2026-05-30T00:00:00"/>
    <n v="2026"/>
    <x v="1"/>
    <n v="5"/>
    <x v="4"/>
    <x v="0"/>
    <x v="9"/>
    <x v="0"/>
    <s v="Returning"/>
    <x v="3"/>
    <s v="Portable Camp Stove"/>
    <n v="3"/>
    <n v="83.17"/>
    <n v="0"/>
    <n v="40.520000000000003"/>
    <n v="249.51"/>
    <n v="121.56"/>
    <n v="127.94999999999999"/>
    <n v="0.51280509799206442"/>
  </r>
  <r>
    <n v="3037"/>
    <d v="2026-05-30T00:00:00"/>
    <n v="2026"/>
    <x v="1"/>
    <n v="5"/>
    <x v="4"/>
    <x v="1"/>
    <x v="6"/>
    <x v="0"/>
    <s v="Business"/>
    <x v="2"/>
    <s v="Packing Cube Set"/>
    <n v="1"/>
    <n v="45.8"/>
    <n v="0.05"/>
    <n v="17.88"/>
    <n v="43.51"/>
    <n v="17.88"/>
    <n v="25.63"/>
    <n v="0.58905998621006661"/>
  </r>
  <r>
    <n v="3138"/>
    <d v="2026-05-30T00:00:00"/>
    <n v="2026"/>
    <x v="1"/>
    <n v="5"/>
    <x v="4"/>
    <x v="2"/>
    <x v="2"/>
    <x v="3"/>
    <s v="Returning"/>
    <x v="1"/>
    <s v="Summit Backpack 45L"/>
    <n v="1"/>
    <n v="154.85"/>
    <n v="0"/>
    <n v="80.17"/>
    <n v="154.85"/>
    <n v="80.17"/>
    <n v="74.679999999999993"/>
    <n v="0.48227316758153049"/>
  </r>
  <r>
    <n v="3228"/>
    <d v="2026-05-30T00:00:00"/>
    <n v="2026"/>
    <x v="1"/>
    <n v="5"/>
    <x v="4"/>
    <x v="3"/>
    <x v="13"/>
    <x v="0"/>
    <s v="Business"/>
    <x v="3"/>
    <s v="Trail Tent 2P"/>
    <n v="1"/>
    <n v="194.99"/>
    <n v="0"/>
    <n v="101.21"/>
    <n v="194.99"/>
    <n v="101.21"/>
    <n v="93.780000000000015"/>
    <n v="0.48094774090979031"/>
  </r>
  <r>
    <n v="3401"/>
    <d v="2026-05-30T00:00:00"/>
    <n v="2026"/>
    <x v="1"/>
    <n v="5"/>
    <x v="4"/>
    <x v="2"/>
    <x v="10"/>
    <x v="0"/>
    <s v="Returning"/>
    <x v="4"/>
    <s v="Recovery Roller"/>
    <n v="1"/>
    <n v="36.31"/>
    <n v="0"/>
    <n v="13.93"/>
    <n v="36.31"/>
    <n v="13.93"/>
    <n v="22.380000000000003"/>
    <n v="0.61635912971633167"/>
  </r>
  <r>
    <n v="3511"/>
    <d v="2026-05-30T00:00:00"/>
    <n v="2026"/>
    <x v="1"/>
    <n v="5"/>
    <x v="4"/>
    <x v="0"/>
    <x v="0"/>
    <x v="0"/>
    <s v="Returning"/>
    <x v="2"/>
    <s v="Packing Cube Set"/>
    <n v="1"/>
    <n v="47.19"/>
    <n v="0"/>
    <n v="18.54"/>
    <n v="47.19"/>
    <n v="18.54"/>
    <n v="28.65"/>
    <n v="0.60712015257469798"/>
  </r>
  <r>
    <n v="4485"/>
    <d v="2026-05-30T00:00:00"/>
    <n v="2026"/>
    <x v="1"/>
    <n v="5"/>
    <x v="4"/>
    <x v="3"/>
    <x v="8"/>
    <x v="0"/>
    <s v="New"/>
    <x v="4"/>
    <s v="Weighted Vest"/>
    <n v="1"/>
    <n v="124.14"/>
    <n v="0"/>
    <n v="70.900000000000006"/>
    <n v="124.14"/>
    <n v="70.900000000000006"/>
    <n v="53.239999999999995"/>
    <n v="0.42887062993394548"/>
  </r>
  <r>
    <n v="447"/>
    <d v="2026-05-31T00:00:00"/>
    <n v="2026"/>
    <x v="1"/>
    <n v="5"/>
    <x v="4"/>
    <x v="3"/>
    <x v="8"/>
    <x v="0"/>
    <s v="Returning"/>
    <x v="2"/>
    <s v="Carry-On Duffel"/>
    <n v="1"/>
    <n v="131.94999999999999"/>
    <n v="0"/>
    <n v="65.17"/>
    <n v="131.94999999999999"/>
    <n v="65.17"/>
    <n v="66.779999999999987"/>
    <n v="0.50610079575596811"/>
  </r>
  <r>
    <n v="1208"/>
    <d v="2026-05-31T00:00:00"/>
    <n v="2026"/>
    <x v="1"/>
    <n v="5"/>
    <x v="4"/>
    <x v="3"/>
    <x v="8"/>
    <x v="3"/>
    <s v="New"/>
    <x v="0"/>
    <s v="Cycling Pack 12L"/>
    <n v="1"/>
    <n v="102.24"/>
    <n v="0"/>
    <n v="50.75"/>
    <n v="102.24"/>
    <n v="50.75"/>
    <n v="51.489999999999995"/>
    <n v="0.50361893583724571"/>
  </r>
  <r>
    <n v="1355"/>
    <d v="2026-05-31T00:00:00"/>
    <n v="2026"/>
    <x v="1"/>
    <n v="5"/>
    <x v="4"/>
    <x v="3"/>
    <x v="13"/>
    <x v="3"/>
    <s v="New"/>
    <x v="1"/>
    <s v="Summit Backpack 45L"/>
    <n v="2"/>
    <n v="152.07"/>
    <n v="0"/>
    <n v="76.849999999999994"/>
    <n v="304.14"/>
    <n v="153.69999999999999"/>
    <n v="150.44"/>
    <n v="0.49464062602748737"/>
  </r>
  <r>
    <n v="1474"/>
    <d v="2026-05-31T00:00:00"/>
    <n v="2026"/>
    <x v="1"/>
    <n v="5"/>
    <x v="4"/>
    <x v="2"/>
    <x v="3"/>
    <x v="0"/>
    <s v="New"/>
    <x v="3"/>
    <s v="Compact Sleeping Bag"/>
    <n v="2"/>
    <n v="123.34"/>
    <n v="0.05"/>
    <n v="58.96"/>
    <n v="234.346"/>
    <n v="117.92"/>
    <n v="116.426"/>
    <n v="0.49681240558831813"/>
  </r>
  <r>
    <n v="1625"/>
    <d v="2026-05-31T00:00:00"/>
    <n v="2026"/>
    <x v="1"/>
    <n v="5"/>
    <x v="4"/>
    <x v="2"/>
    <x v="2"/>
    <x v="2"/>
    <s v="Returning"/>
    <x v="1"/>
    <s v="Summit Backpack 45L"/>
    <n v="1"/>
    <n v="155.81"/>
    <n v="0"/>
    <n v="80.31"/>
    <n v="155.81"/>
    <n v="80.31"/>
    <n v="75.5"/>
    <n v="0.48456453372697517"/>
  </r>
  <r>
    <n v="1877"/>
    <d v="2026-05-31T00:00:00"/>
    <n v="2026"/>
    <x v="1"/>
    <n v="5"/>
    <x v="4"/>
    <x v="2"/>
    <x v="16"/>
    <x v="0"/>
    <s v="Returning"/>
    <x v="2"/>
    <s v="Travel Backpack 35L"/>
    <n v="1"/>
    <n v="163.19"/>
    <n v="0.05"/>
    <n v="87.95"/>
    <n v="155.03049999999999"/>
    <n v="87.95"/>
    <n v="67.080499999999986"/>
    <n v="0.4326922766810401"/>
  </r>
  <r>
    <n v="1978"/>
    <d v="2026-05-31T00:00:00"/>
    <n v="2026"/>
    <x v="1"/>
    <n v="5"/>
    <x v="4"/>
    <x v="1"/>
    <x v="12"/>
    <x v="0"/>
    <s v="Returning"/>
    <x v="1"/>
    <s v="Trail Boots"/>
    <n v="1"/>
    <n v="147.30000000000001"/>
    <n v="0.05"/>
    <n v="81.510000000000005"/>
    <n v="139.935"/>
    <n v="81.510000000000005"/>
    <n v="58.424999999999997"/>
    <n v="0.41751527494908347"/>
  </r>
  <r>
    <n v="3616"/>
    <d v="2026-05-31T00:00:00"/>
    <n v="2026"/>
    <x v="1"/>
    <n v="5"/>
    <x v="4"/>
    <x v="2"/>
    <x v="2"/>
    <x v="0"/>
    <s v="Returning"/>
    <x v="4"/>
    <s v="Weighted Vest"/>
    <n v="5"/>
    <n v="126.16"/>
    <n v="0"/>
    <n v="68.59"/>
    <n v="630.79999999999995"/>
    <n v="342.95000000000005"/>
    <n v="287.84999999999991"/>
    <n v="0.45632530120481918"/>
  </r>
  <r>
    <n v="3992"/>
    <d v="2026-05-31T00:00:00"/>
    <n v="2026"/>
    <x v="1"/>
    <n v="5"/>
    <x v="4"/>
    <x v="3"/>
    <x v="8"/>
    <x v="0"/>
    <s v="New"/>
    <x v="2"/>
    <s v="Travel Backpack 35L"/>
    <n v="2"/>
    <n v="163.57"/>
    <n v="0"/>
    <n v="85.72"/>
    <n v="327.14"/>
    <n v="171.44"/>
    <n v="155.69999999999999"/>
    <n v="0.47594302133643085"/>
  </r>
  <r>
    <n v="4091"/>
    <d v="2026-05-31T00:00:00"/>
    <n v="2026"/>
    <x v="1"/>
    <n v="5"/>
    <x v="4"/>
    <x v="2"/>
    <x v="16"/>
    <x v="0"/>
    <s v="New"/>
    <x v="1"/>
    <s v="Trail Boots"/>
    <n v="1"/>
    <n v="142.06"/>
    <n v="0"/>
    <n v="77.36"/>
    <n v="142.06"/>
    <n v="77.36"/>
    <n v="64.7"/>
    <n v="0.45544136280444886"/>
  </r>
  <r>
    <n v="4204"/>
    <d v="2026-05-31T00:00:00"/>
    <n v="2026"/>
    <x v="1"/>
    <n v="5"/>
    <x v="4"/>
    <x v="1"/>
    <x v="11"/>
    <x v="0"/>
    <s v="New"/>
    <x v="0"/>
    <s v="Commuter Helmet"/>
    <n v="1"/>
    <n v="81.37"/>
    <n v="0"/>
    <n v="42.01"/>
    <n v="81.37"/>
    <n v="42.01"/>
    <n v="39.360000000000007"/>
    <n v="0.48371635737986979"/>
  </r>
  <r>
    <n v="4234"/>
    <d v="2026-05-31T00:00:00"/>
    <n v="2026"/>
    <x v="1"/>
    <n v="5"/>
    <x v="4"/>
    <x v="3"/>
    <x v="8"/>
    <x v="2"/>
    <s v="New"/>
    <x v="3"/>
    <s v="Compact Sleeping Bag"/>
    <n v="1"/>
    <n v="120.75"/>
    <n v="0"/>
    <n v="61.21"/>
    <n v="120.75"/>
    <n v="61.21"/>
    <n v="59.54"/>
    <n v="0.49308488612836437"/>
  </r>
  <r>
    <n v="4696"/>
    <d v="2026-05-31T00:00:00"/>
    <n v="2026"/>
    <x v="1"/>
    <n v="5"/>
    <x v="4"/>
    <x v="1"/>
    <x v="14"/>
    <x v="0"/>
    <s v="New"/>
    <x v="0"/>
    <s v="Commuter Helmet"/>
    <n v="4"/>
    <n v="81.790000000000006"/>
    <n v="0"/>
    <n v="42.96"/>
    <n v="327.16000000000003"/>
    <n v="171.84"/>
    <n v="155.32000000000002"/>
    <n v="0.47475241472062601"/>
  </r>
  <r>
    <n v="4755"/>
    <d v="2026-05-31T00:00:00"/>
    <n v="2026"/>
    <x v="1"/>
    <n v="5"/>
    <x v="4"/>
    <x v="0"/>
    <x v="15"/>
    <x v="0"/>
    <s v="New"/>
    <x v="3"/>
    <s v="Portable Camp Stove"/>
    <n v="1"/>
    <n v="81.2"/>
    <n v="0.1"/>
    <n v="40.270000000000003"/>
    <n v="73.08"/>
    <n v="40.270000000000003"/>
    <n v="32.809999999999995"/>
    <n v="0.44896004378762994"/>
  </r>
  <r>
    <n v="5090"/>
    <d v="2026-05-31T00:00:00"/>
    <n v="2026"/>
    <x v="1"/>
    <n v="5"/>
    <x v="4"/>
    <x v="1"/>
    <x v="1"/>
    <x v="3"/>
    <s v="New"/>
    <x v="2"/>
    <s v="Packing Cube Set"/>
    <n v="2"/>
    <n v="46.52"/>
    <n v="0.05"/>
    <n v="18.739999999999998"/>
    <n v="88.388000000000005"/>
    <n v="37.479999999999997"/>
    <n v="50.908000000000008"/>
    <n v="0.57596053762954258"/>
  </r>
  <r>
    <n v="27"/>
    <d v="2026-06-01T00:00:00"/>
    <n v="2026"/>
    <x v="1"/>
    <n v="6"/>
    <x v="5"/>
    <x v="3"/>
    <x v="13"/>
    <x v="0"/>
    <s v="Returning"/>
    <x v="3"/>
    <s v="Trail Tent 2P"/>
    <n v="1"/>
    <n v="195.22"/>
    <n v="0"/>
    <n v="105.91"/>
    <n v="195.22"/>
    <n v="105.91"/>
    <n v="89.31"/>
    <n v="0.45748386435816002"/>
  </r>
  <r>
    <n v="463"/>
    <d v="2026-06-01T00:00:00"/>
    <n v="2026"/>
    <x v="1"/>
    <n v="6"/>
    <x v="5"/>
    <x v="3"/>
    <x v="4"/>
    <x v="0"/>
    <s v="New"/>
    <x v="0"/>
    <s v="Compact Repair Kit"/>
    <n v="1"/>
    <n v="40.71"/>
    <n v="0.05"/>
    <n v="16.559999999999999"/>
    <n v="38.674500000000002"/>
    <n v="16.559999999999999"/>
    <n v="22.114500000000003"/>
    <n v="0.57181088314005357"/>
  </r>
  <r>
    <n v="653"/>
    <d v="2026-06-01T00:00:00"/>
    <n v="2026"/>
    <x v="1"/>
    <n v="6"/>
    <x v="5"/>
    <x v="1"/>
    <x v="11"/>
    <x v="0"/>
    <s v="Returning"/>
    <x v="4"/>
    <s v="Resistance Band Set"/>
    <n v="1"/>
    <n v="41.26"/>
    <n v="0.05"/>
    <n v="14.32"/>
    <n v="39.196999999999996"/>
    <n v="14.32"/>
    <n v="24.876999999999995"/>
    <n v="0.63466591831007468"/>
  </r>
  <r>
    <n v="1485"/>
    <d v="2026-06-01T00:00:00"/>
    <n v="2026"/>
    <x v="1"/>
    <n v="6"/>
    <x v="5"/>
    <x v="1"/>
    <x v="11"/>
    <x v="2"/>
    <s v="New"/>
    <x v="4"/>
    <s v="Resistance Band Set"/>
    <n v="2"/>
    <n v="40.840000000000003"/>
    <n v="0"/>
    <n v="14.48"/>
    <n v="81.680000000000007"/>
    <n v="28.96"/>
    <n v="52.720000000000006"/>
    <n v="0.64544564152791384"/>
  </r>
  <r>
    <n v="1925"/>
    <d v="2026-06-01T00:00:00"/>
    <n v="2026"/>
    <x v="1"/>
    <n v="6"/>
    <x v="5"/>
    <x v="3"/>
    <x v="4"/>
    <x v="0"/>
    <s v="Returning"/>
    <x v="1"/>
    <s v="Trail Boots"/>
    <n v="1"/>
    <n v="143.32"/>
    <n v="0"/>
    <n v="80.36"/>
    <n v="143.32"/>
    <n v="80.36"/>
    <n v="62.959999999999994"/>
    <n v="0.43929667876081496"/>
  </r>
  <r>
    <n v="1952"/>
    <d v="2026-06-01T00:00:00"/>
    <n v="2026"/>
    <x v="1"/>
    <n v="6"/>
    <x v="5"/>
    <x v="0"/>
    <x v="15"/>
    <x v="0"/>
    <s v="New"/>
    <x v="1"/>
    <s v="Summit Backpack 45L"/>
    <n v="2"/>
    <n v="156.31"/>
    <n v="0"/>
    <n v="79.87"/>
    <n v="312.62"/>
    <n v="159.74"/>
    <n v="152.88"/>
    <n v="0.4890282131661442"/>
  </r>
  <r>
    <n v="2010"/>
    <d v="2026-06-01T00:00:00"/>
    <n v="2026"/>
    <x v="1"/>
    <n v="6"/>
    <x v="5"/>
    <x v="3"/>
    <x v="8"/>
    <x v="0"/>
    <s v="New"/>
    <x v="0"/>
    <s v="Cycling Pack 12L"/>
    <n v="3"/>
    <n v="100.69"/>
    <n v="0.1"/>
    <n v="51.31"/>
    <n v="271.863"/>
    <n v="153.93"/>
    <n v="117.93299999999999"/>
    <n v="0.43379569856876438"/>
  </r>
  <r>
    <n v="2114"/>
    <d v="2026-06-01T00:00:00"/>
    <n v="2026"/>
    <x v="1"/>
    <n v="6"/>
    <x v="5"/>
    <x v="3"/>
    <x v="13"/>
    <x v="2"/>
    <s v="Business"/>
    <x v="2"/>
    <s v="Packing Cube Set"/>
    <n v="2"/>
    <n v="45.54"/>
    <n v="0.1"/>
    <n v="18.309999999999999"/>
    <n v="81.971999999999994"/>
    <n v="36.619999999999997"/>
    <n v="45.351999999999997"/>
    <n v="0.5532620894939736"/>
  </r>
  <r>
    <n v="3104"/>
    <d v="2026-06-01T00:00:00"/>
    <n v="2026"/>
    <x v="1"/>
    <n v="6"/>
    <x v="5"/>
    <x v="2"/>
    <x v="3"/>
    <x v="1"/>
    <s v="Business"/>
    <x v="1"/>
    <s v="Summit Backpack 45L"/>
    <n v="5"/>
    <n v="153.97"/>
    <n v="0.15"/>
    <n v="79.81"/>
    <n v="654.37249999999995"/>
    <n v="399.05"/>
    <n v="255.32249999999993"/>
    <n v="0.39017914108554369"/>
  </r>
  <r>
    <n v="3230"/>
    <d v="2026-06-01T00:00:00"/>
    <n v="2026"/>
    <x v="1"/>
    <n v="6"/>
    <x v="5"/>
    <x v="2"/>
    <x v="16"/>
    <x v="2"/>
    <s v="Returning"/>
    <x v="4"/>
    <s v="Weighted Vest"/>
    <n v="1"/>
    <n v="124.17"/>
    <n v="0"/>
    <n v="71.040000000000006"/>
    <n v="124.17"/>
    <n v="71.040000000000006"/>
    <n v="53.129999999999995"/>
    <n v="0.4278811307079004"/>
  </r>
  <r>
    <n v="3415"/>
    <d v="2026-06-01T00:00:00"/>
    <n v="2026"/>
    <x v="1"/>
    <n v="6"/>
    <x v="5"/>
    <x v="2"/>
    <x v="5"/>
    <x v="2"/>
    <s v="Returning"/>
    <x v="1"/>
    <s v="Summit Backpack 45L"/>
    <n v="1"/>
    <n v="152.94999999999999"/>
    <n v="0.05"/>
    <n v="76.97"/>
    <n v="145.30249999999998"/>
    <n v="76.97"/>
    <n v="68.332499999999982"/>
    <n v="0.47027752447480248"/>
  </r>
  <r>
    <n v="4130"/>
    <d v="2026-06-01T00:00:00"/>
    <n v="2026"/>
    <x v="1"/>
    <n v="6"/>
    <x v="5"/>
    <x v="3"/>
    <x v="13"/>
    <x v="0"/>
    <s v="New"/>
    <x v="0"/>
    <s v="Commuter Helmet"/>
    <n v="3"/>
    <n v="80.099999999999994"/>
    <n v="0"/>
    <n v="43.51"/>
    <n v="240.29999999999998"/>
    <n v="130.53"/>
    <n v="109.76999999999998"/>
    <n v="0.45680399500624214"/>
  </r>
  <r>
    <n v="4314"/>
    <d v="2026-06-01T00:00:00"/>
    <n v="2026"/>
    <x v="1"/>
    <n v="6"/>
    <x v="5"/>
    <x v="3"/>
    <x v="4"/>
    <x v="2"/>
    <s v="New"/>
    <x v="4"/>
    <s v="Recovery Roller"/>
    <n v="2"/>
    <n v="36.61"/>
    <n v="0"/>
    <n v="14.15"/>
    <n v="73.22"/>
    <n v="28.3"/>
    <n v="44.92"/>
    <n v="0.61349358098880091"/>
  </r>
  <r>
    <n v="998"/>
    <d v="2026-06-02T00:00:00"/>
    <n v="2026"/>
    <x v="1"/>
    <n v="6"/>
    <x v="5"/>
    <x v="1"/>
    <x v="11"/>
    <x v="0"/>
    <s v="Returning"/>
    <x v="2"/>
    <s v="Carry-On Duffel"/>
    <n v="2"/>
    <n v="131.81"/>
    <n v="0.05"/>
    <n v="66.09"/>
    <n v="250.43899999999999"/>
    <n v="132.18"/>
    <n v="118.25899999999999"/>
    <n v="0.47220680485068217"/>
  </r>
  <r>
    <n v="1172"/>
    <d v="2026-06-02T00:00:00"/>
    <n v="2026"/>
    <x v="1"/>
    <n v="6"/>
    <x v="5"/>
    <x v="0"/>
    <x v="15"/>
    <x v="0"/>
    <s v="Returning"/>
    <x v="1"/>
    <s v="Summit Backpack 45L"/>
    <n v="1"/>
    <n v="153.43"/>
    <n v="0.05"/>
    <n v="78.16"/>
    <n v="145.7585"/>
    <n v="78.16"/>
    <n v="67.598500000000001"/>
    <n v="0.46377055197467043"/>
  </r>
  <r>
    <n v="1261"/>
    <d v="2026-06-02T00:00:00"/>
    <n v="2026"/>
    <x v="1"/>
    <n v="6"/>
    <x v="5"/>
    <x v="1"/>
    <x v="14"/>
    <x v="0"/>
    <s v="New"/>
    <x v="0"/>
    <s v="Commuter Helmet"/>
    <n v="2"/>
    <n v="80.06"/>
    <n v="0"/>
    <n v="42.87"/>
    <n v="160.12"/>
    <n v="85.74"/>
    <n v="74.38000000000001"/>
    <n v="0.4645266050462154"/>
  </r>
  <r>
    <n v="1762"/>
    <d v="2026-06-02T00:00:00"/>
    <n v="2026"/>
    <x v="1"/>
    <n v="6"/>
    <x v="5"/>
    <x v="3"/>
    <x v="13"/>
    <x v="2"/>
    <s v="Business"/>
    <x v="4"/>
    <s v="Resistance Band Set"/>
    <n v="1"/>
    <n v="40.549999999999997"/>
    <n v="0"/>
    <n v="15.16"/>
    <n v="40.549999999999997"/>
    <n v="15.16"/>
    <n v="25.389999999999997"/>
    <n v="0.62614056720098643"/>
  </r>
  <r>
    <n v="1851"/>
    <d v="2026-06-02T00:00:00"/>
    <n v="2026"/>
    <x v="1"/>
    <n v="6"/>
    <x v="5"/>
    <x v="1"/>
    <x v="6"/>
    <x v="0"/>
    <s v="New"/>
    <x v="2"/>
    <s v="Packing Cube Set"/>
    <n v="3"/>
    <n v="45.43"/>
    <n v="0.15"/>
    <n v="17.850000000000001"/>
    <n v="115.84649999999999"/>
    <n v="53.550000000000004"/>
    <n v="62.296499999999988"/>
    <n v="0.53775038520801222"/>
  </r>
  <r>
    <n v="3205"/>
    <d v="2026-06-02T00:00:00"/>
    <n v="2026"/>
    <x v="1"/>
    <n v="6"/>
    <x v="5"/>
    <x v="3"/>
    <x v="4"/>
    <x v="1"/>
    <s v="Business"/>
    <x v="1"/>
    <s v="Trail Boots"/>
    <n v="6"/>
    <n v="146.85"/>
    <n v="0.15"/>
    <n v="80.45"/>
    <n v="748.93499999999995"/>
    <n v="482.70000000000005"/>
    <n v="266.2349999999999"/>
    <n v="0.35548478839952724"/>
  </r>
  <r>
    <n v="1396"/>
    <d v="2026-06-03T00:00:00"/>
    <n v="2026"/>
    <x v="1"/>
    <n v="6"/>
    <x v="5"/>
    <x v="2"/>
    <x v="3"/>
    <x v="0"/>
    <s v="Business"/>
    <x v="3"/>
    <s v="Trail Tent 2P"/>
    <n v="1"/>
    <n v="192.33"/>
    <n v="0.1"/>
    <n v="105.15"/>
    <n v="173.09700000000001"/>
    <n v="105.15"/>
    <n v="67.947000000000003"/>
    <n v="0.39253713235931298"/>
  </r>
  <r>
    <n v="1441"/>
    <d v="2026-06-03T00:00:00"/>
    <n v="2026"/>
    <x v="1"/>
    <n v="6"/>
    <x v="5"/>
    <x v="2"/>
    <x v="10"/>
    <x v="3"/>
    <s v="New"/>
    <x v="2"/>
    <s v="Carry-On Duffel"/>
    <n v="3"/>
    <n v="135.4"/>
    <n v="0"/>
    <n v="65.16"/>
    <n v="406.20000000000005"/>
    <n v="195.48"/>
    <n v="210.72000000000006"/>
    <n v="0.51875923190546536"/>
  </r>
  <r>
    <n v="1511"/>
    <d v="2026-06-03T00:00:00"/>
    <n v="2026"/>
    <x v="1"/>
    <n v="6"/>
    <x v="5"/>
    <x v="2"/>
    <x v="5"/>
    <x v="0"/>
    <s v="New"/>
    <x v="4"/>
    <s v="Recovery Roller"/>
    <n v="2"/>
    <n v="36.08"/>
    <n v="0.05"/>
    <n v="13.73"/>
    <n v="68.551999999999992"/>
    <n v="27.46"/>
    <n v="41.091999999999992"/>
    <n v="0.59942817131520587"/>
  </r>
  <r>
    <n v="1701"/>
    <d v="2026-06-03T00:00:00"/>
    <n v="2026"/>
    <x v="1"/>
    <n v="6"/>
    <x v="5"/>
    <x v="0"/>
    <x v="9"/>
    <x v="0"/>
    <s v="New"/>
    <x v="2"/>
    <s v="Packing Cube Set"/>
    <n v="1"/>
    <n v="46.16"/>
    <n v="0"/>
    <n v="18.36"/>
    <n v="46.16"/>
    <n v="18.36"/>
    <n v="27.799999999999997"/>
    <n v="0.60225303292894283"/>
  </r>
  <r>
    <n v="1984"/>
    <d v="2026-06-03T00:00:00"/>
    <n v="2026"/>
    <x v="1"/>
    <n v="6"/>
    <x v="5"/>
    <x v="1"/>
    <x v="1"/>
    <x v="0"/>
    <s v="Returning"/>
    <x v="0"/>
    <s v="Trail Bike Light"/>
    <n v="2"/>
    <n v="50.77"/>
    <n v="0"/>
    <n v="22.93"/>
    <n v="101.54"/>
    <n v="45.86"/>
    <n v="55.680000000000007"/>
    <n v="0.54835532794957653"/>
  </r>
  <r>
    <n v="2572"/>
    <d v="2026-06-03T00:00:00"/>
    <n v="2026"/>
    <x v="1"/>
    <n v="6"/>
    <x v="5"/>
    <x v="3"/>
    <x v="8"/>
    <x v="3"/>
    <s v="Business"/>
    <x v="1"/>
    <s v="Trekking Poles"/>
    <n v="2"/>
    <n v="70.97"/>
    <n v="0.05"/>
    <n v="32.54"/>
    <n v="134.84299999999999"/>
    <n v="65.08"/>
    <n v="69.762999999999991"/>
    <n v="0.51736463887632278"/>
  </r>
  <r>
    <n v="2833"/>
    <d v="2026-06-03T00:00:00"/>
    <n v="2026"/>
    <x v="1"/>
    <n v="6"/>
    <x v="5"/>
    <x v="3"/>
    <x v="13"/>
    <x v="0"/>
    <s v="Returning"/>
    <x v="1"/>
    <s v="Trail Boots"/>
    <n v="3"/>
    <n v="141.6"/>
    <n v="0"/>
    <n v="78.02"/>
    <n v="424.79999999999995"/>
    <n v="234.06"/>
    <n v="190.73999999999995"/>
    <n v="0.44901129943502821"/>
  </r>
  <r>
    <n v="3522"/>
    <d v="2026-06-03T00:00:00"/>
    <n v="2026"/>
    <x v="1"/>
    <n v="6"/>
    <x v="5"/>
    <x v="3"/>
    <x v="13"/>
    <x v="0"/>
    <s v="New"/>
    <x v="0"/>
    <s v="Compact Repair Kit"/>
    <n v="1"/>
    <n v="40.57"/>
    <n v="0"/>
    <n v="16.329999999999998"/>
    <n v="40.57"/>
    <n v="16.329999999999998"/>
    <n v="24.240000000000002"/>
    <n v="0.59748582696573826"/>
  </r>
  <r>
    <n v="146"/>
    <d v="2026-06-04T00:00:00"/>
    <n v="2026"/>
    <x v="1"/>
    <n v="6"/>
    <x v="5"/>
    <x v="1"/>
    <x v="14"/>
    <x v="3"/>
    <s v="Returning"/>
    <x v="0"/>
    <s v="Commuter Helmet"/>
    <n v="2"/>
    <n v="81.81"/>
    <n v="0"/>
    <n v="42.54"/>
    <n v="163.62"/>
    <n v="85.08"/>
    <n v="78.540000000000006"/>
    <n v="0.48001466813348004"/>
  </r>
  <r>
    <n v="161"/>
    <d v="2026-06-04T00:00:00"/>
    <n v="2026"/>
    <x v="1"/>
    <n v="6"/>
    <x v="5"/>
    <x v="0"/>
    <x v="0"/>
    <x v="3"/>
    <s v="Returning"/>
    <x v="0"/>
    <s v="Trail Bike Light"/>
    <n v="2"/>
    <n v="50.09"/>
    <n v="0"/>
    <n v="22.91"/>
    <n v="100.18"/>
    <n v="45.82"/>
    <n v="54.360000000000007"/>
    <n v="0.54262327809942112"/>
  </r>
  <r>
    <n v="819"/>
    <d v="2026-06-04T00:00:00"/>
    <n v="2026"/>
    <x v="1"/>
    <n v="6"/>
    <x v="5"/>
    <x v="3"/>
    <x v="8"/>
    <x v="0"/>
    <s v="Returning"/>
    <x v="1"/>
    <s v="Trekking Poles"/>
    <n v="1"/>
    <n v="72.38"/>
    <n v="0"/>
    <n v="32.68"/>
    <n v="72.38"/>
    <n v="32.68"/>
    <n v="39.699999999999996"/>
    <n v="0.54849405913235694"/>
  </r>
  <r>
    <n v="2104"/>
    <d v="2026-06-04T00:00:00"/>
    <n v="2026"/>
    <x v="1"/>
    <n v="6"/>
    <x v="5"/>
    <x v="1"/>
    <x v="1"/>
    <x v="0"/>
    <s v="New"/>
    <x v="1"/>
    <s v="Hiking Daypack 20L"/>
    <n v="1"/>
    <n v="92.31"/>
    <n v="0"/>
    <n v="45.58"/>
    <n v="92.31"/>
    <n v="45.58"/>
    <n v="46.730000000000004"/>
    <n v="0.50622901094139316"/>
  </r>
  <r>
    <n v="2678"/>
    <d v="2026-06-04T00:00:00"/>
    <n v="2026"/>
    <x v="1"/>
    <n v="6"/>
    <x v="5"/>
    <x v="3"/>
    <x v="8"/>
    <x v="1"/>
    <s v="Returning"/>
    <x v="2"/>
    <s v="Packing Cube Set"/>
    <n v="12"/>
    <n v="47.6"/>
    <n v="0.15"/>
    <n v="18.670000000000002"/>
    <n v="485.52000000000004"/>
    <n v="224.04000000000002"/>
    <n v="261.48"/>
    <n v="0.53855659911023235"/>
  </r>
  <r>
    <n v="3015"/>
    <d v="2026-06-04T00:00:00"/>
    <n v="2026"/>
    <x v="1"/>
    <n v="6"/>
    <x v="5"/>
    <x v="1"/>
    <x v="14"/>
    <x v="0"/>
    <s v="Returning"/>
    <x v="2"/>
    <s v="Packing Cube Set"/>
    <n v="1"/>
    <n v="45.5"/>
    <n v="0.05"/>
    <n v="18.89"/>
    <n v="43.225000000000001"/>
    <n v="18.89"/>
    <n v="24.335000000000001"/>
    <n v="0.56298438403701567"/>
  </r>
  <r>
    <n v="3243"/>
    <d v="2026-06-04T00:00:00"/>
    <n v="2026"/>
    <x v="1"/>
    <n v="6"/>
    <x v="5"/>
    <x v="2"/>
    <x v="5"/>
    <x v="0"/>
    <s v="Returning"/>
    <x v="4"/>
    <s v="Recovery Roller"/>
    <n v="1"/>
    <n v="35.99"/>
    <n v="0"/>
    <n v="14.05"/>
    <n v="35.99"/>
    <n v="14.05"/>
    <n v="21.94"/>
    <n v="0.60961378160600166"/>
  </r>
  <r>
    <n v="3283"/>
    <d v="2026-06-04T00:00:00"/>
    <n v="2026"/>
    <x v="1"/>
    <n v="6"/>
    <x v="5"/>
    <x v="1"/>
    <x v="12"/>
    <x v="3"/>
    <s v="Returning"/>
    <x v="4"/>
    <s v="Weighted Vest"/>
    <n v="1"/>
    <n v="122.55"/>
    <n v="0"/>
    <n v="68.97"/>
    <n v="122.55"/>
    <n v="68.97"/>
    <n v="53.58"/>
    <n v="0.43720930232558142"/>
  </r>
  <r>
    <n v="3966"/>
    <d v="2026-06-04T00:00:00"/>
    <n v="2026"/>
    <x v="1"/>
    <n v="6"/>
    <x v="5"/>
    <x v="3"/>
    <x v="8"/>
    <x v="0"/>
    <s v="New"/>
    <x v="4"/>
    <s v="Weighted Vest"/>
    <n v="3"/>
    <n v="126.22"/>
    <n v="0"/>
    <n v="69.599999999999994"/>
    <n v="378.65999999999997"/>
    <n v="208.79999999999998"/>
    <n v="169.85999999999999"/>
    <n v="0.4485818412295991"/>
  </r>
  <r>
    <n v="1349"/>
    <d v="2026-06-05T00:00:00"/>
    <n v="2026"/>
    <x v="1"/>
    <n v="6"/>
    <x v="5"/>
    <x v="0"/>
    <x v="15"/>
    <x v="2"/>
    <s v="Returning"/>
    <x v="1"/>
    <s v="Hiking Daypack 20L"/>
    <n v="6"/>
    <n v="91.98"/>
    <n v="0.05"/>
    <n v="46.46"/>
    <n v="524.28599999999994"/>
    <n v="278.76"/>
    <n v="245.52599999999995"/>
    <n v="0.46830546686350577"/>
  </r>
  <r>
    <n v="2333"/>
    <d v="2026-06-05T00:00:00"/>
    <n v="2026"/>
    <x v="1"/>
    <n v="6"/>
    <x v="5"/>
    <x v="2"/>
    <x v="5"/>
    <x v="0"/>
    <s v="Business"/>
    <x v="3"/>
    <s v="Compact Sleeping Bag"/>
    <n v="1"/>
    <n v="125.32"/>
    <n v="0"/>
    <n v="59.03"/>
    <n v="125.32"/>
    <n v="59.03"/>
    <n v="66.289999999999992"/>
    <n v="0.52896584743057773"/>
  </r>
  <r>
    <n v="2628"/>
    <d v="2026-06-05T00:00:00"/>
    <n v="2026"/>
    <x v="1"/>
    <n v="6"/>
    <x v="5"/>
    <x v="3"/>
    <x v="8"/>
    <x v="3"/>
    <s v="Returning"/>
    <x v="2"/>
    <s v="Travel Backpack 35L"/>
    <n v="2"/>
    <n v="167.26"/>
    <n v="0"/>
    <n v="89.65"/>
    <n v="334.52"/>
    <n v="179.3"/>
    <n v="155.21999999999997"/>
    <n v="0.46400813105344968"/>
  </r>
  <r>
    <n v="2718"/>
    <d v="2026-06-05T00:00:00"/>
    <n v="2026"/>
    <x v="1"/>
    <n v="6"/>
    <x v="5"/>
    <x v="0"/>
    <x v="0"/>
    <x v="3"/>
    <s v="Returning"/>
    <x v="0"/>
    <s v="Commuter Helmet"/>
    <n v="1"/>
    <n v="80.19"/>
    <n v="0"/>
    <n v="42.18"/>
    <n v="80.19"/>
    <n v="42.18"/>
    <n v="38.01"/>
    <n v="0.47399925177702956"/>
  </r>
  <r>
    <n v="3185"/>
    <d v="2026-06-05T00:00:00"/>
    <n v="2026"/>
    <x v="1"/>
    <n v="6"/>
    <x v="5"/>
    <x v="0"/>
    <x v="15"/>
    <x v="0"/>
    <s v="New"/>
    <x v="0"/>
    <s v="Trail Bike Light"/>
    <n v="1"/>
    <n v="49.86"/>
    <n v="0"/>
    <n v="22.72"/>
    <n v="49.86"/>
    <n v="22.72"/>
    <n v="27.14"/>
    <n v="0.5443241075010028"/>
  </r>
  <r>
    <n v="4495"/>
    <d v="2026-06-05T00:00:00"/>
    <n v="2026"/>
    <x v="1"/>
    <n v="6"/>
    <x v="5"/>
    <x v="2"/>
    <x v="10"/>
    <x v="2"/>
    <s v="New"/>
    <x v="3"/>
    <s v="Trail Tent 2P"/>
    <n v="2"/>
    <n v="195.51"/>
    <n v="0"/>
    <n v="102.97"/>
    <n v="391.02"/>
    <n v="205.94"/>
    <n v="185.07999999999998"/>
    <n v="0.47332617257429288"/>
  </r>
  <r>
    <n v="815"/>
    <d v="2026-06-06T00:00:00"/>
    <n v="2026"/>
    <x v="1"/>
    <n v="6"/>
    <x v="5"/>
    <x v="0"/>
    <x v="0"/>
    <x v="2"/>
    <s v="New"/>
    <x v="4"/>
    <s v="Resistance Band Set"/>
    <n v="1"/>
    <n v="39.61"/>
    <n v="0"/>
    <n v="14.75"/>
    <n v="39.61"/>
    <n v="14.75"/>
    <n v="24.86"/>
    <n v="0.62761928805857103"/>
  </r>
  <r>
    <n v="1140"/>
    <d v="2026-06-06T00:00:00"/>
    <n v="2026"/>
    <x v="1"/>
    <n v="6"/>
    <x v="5"/>
    <x v="1"/>
    <x v="1"/>
    <x v="2"/>
    <s v="Returning"/>
    <x v="1"/>
    <s v="Trekking Poles"/>
    <n v="1"/>
    <n v="70.86"/>
    <n v="0"/>
    <n v="31.47"/>
    <n v="70.86"/>
    <n v="31.47"/>
    <n v="39.39"/>
    <n v="0.55588484335309063"/>
  </r>
  <r>
    <n v="1544"/>
    <d v="2026-06-06T00:00:00"/>
    <n v="2026"/>
    <x v="1"/>
    <n v="6"/>
    <x v="5"/>
    <x v="3"/>
    <x v="7"/>
    <x v="1"/>
    <s v="Returning"/>
    <x v="4"/>
    <s v="Resistance Band Set"/>
    <n v="8"/>
    <n v="40.46"/>
    <n v="0.2"/>
    <n v="14.7"/>
    <n v="258.94400000000002"/>
    <n v="117.6"/>
    <n v="141.34400000000002"/>
    <n v="0.54584775086505199"/>
  </r>
  <r>
    <n v="2420"/>
    <d v="2026-06-06T00:00:00"/>
    <n v="2026"/>
    <x v="1"/>
    <n v="6"/>
    <x v="5"/>
    <x v="2"/>
    <x v="5"/>
    <x v="0"/>
    <s v="New"/>
    <x v="2"/>
    <s v="Carry-On Duffel"/>
    <n v="1"/>
    <n v="131.79"/>
    <n v="0"/>
    <n v="68.22"/>
    <n v="131.79"/>
    <n v="68.22"/>
    <n v="63.569999999999993"/>
    <n v="0.48235829729114499"/>
  </r>
  <r>
    <n v="2805"/>
    <d v="2026-06-06T00:00:00"/>
    <n v="2026"/>
    <x v="1"/>
    <n v="6"/>
    <x v="5"/>
    <x v="2"/>
    <x v="10"/>
    <x v="1"/>
    <s v="Returning"/>
    <x v="3"/>
    <s v="Alpine Tent 4P"/>
    <n v="12"/>
    <n v="338.45"/>
    <n v="0.1"/>
    <n v="196.78"/>
    <n v="3655.2599999999998"/>
    <n v="2361.36"/>
    <n v="1293.8999999999996"/>
    <n v="0.35398302719915947"/>
  </r>
  <r>
    <n v="3160"/>
    <d v="2026-06-06T00:00:00"/>
    <n v="2026"/>
    <x v="1"/>
    <n v="6"/>
    <x v="5"/>
    <x v="2"/>
    <x v="3"/>
    <x v="2"/>
    <s v="Returning"/>
    <x v="4"/>
    <s v="Resistance Band Set"/>
    <n v="2"/>
    <n v="40.99"/>
    <n v="0"/>
    <n v="14.53"/>
    <n v="81.98"/>
    <n v="29.06"/>
    <n v="52.92"/>
    <n v="0.64552329836545497"/>
  </r>
  <r>
    <n v="3278"/>
    <d v="2026-06-06T00:00:00"/>
    <n v="2026"/>
    <x v="1"/>
    <n v="6"/>
    <x v="5"/>
    <x v="1"/>
    <x v="12"/>
    <x v="2"/>
    <s v="Returning"/>
    <x v="0"/>
    <s v="Cycling Pack 12L"/>
    <n v="1"/>
    <n v="101.85"/>
    <n v="0"/>
    <n v="51.59"/>
    <n v="101.85"/>
    <n v="51.59"/>
    <n v="50.259999999999991"/>
    <n v="0.49347079037800679"/>
  </r>
  <r>
    <n v="3555"/>
    <d v="2026-06-06T00:00:00"/>
    <n v="2026"/>
    <x v="1"/>
    <n v="6"/>
    <x v="5"/>
    <x v="2"/>
    <x v="2"/>
    <x v="1"/>
    <s v="Business"/>
    <x v="3"/>
    <s v="Alpine Tent 4P"/>
    <n v="4"/>
    <n v="346.14"/>
    <n v="0.05"/>
    <n v="198.97"/>
    <n v="1315.3319999999999"/>
    <n v="795.88"/>
    <n v="519.45199999999988"/>
    <n v="0.39492082607280893"/>
  </r>
  <r>
    <n v="3702"/>
    <d v="2026-06-06T00:00:00"/>
    <n v="2026"/>
    <x v="1"/>
    <n v="6"/>
    <x v="5"/>
    <x v="0"/>
    <x v="9"/>
    <x v="2"/>
    <s v="Business"/>
    <x v="0"/>
    <s v="Commuter Helmet"/>
    <n v="2"/>
    <n v="83.28"/>
    <n v="0"/>
    <n v="43.56"/>
    <n v="166.56"/>
    <n v="87.12"/>
    <n v="79.44"/>
    <n v="0.47694524495677232"/>
  </r>
  <r>
    <n v="4349"/>
    <d v="2026-06-06T00:00:00"/>
    <n v="2026"/>
    <x v="1"/>
    <n v="6"/>
    <x v="5"/>
    <x v="3"/>
    <x v="7"/>
    <x v="2"/>
    <s v="Business"/>
    <x v="0"/>
    <s v="Commuter Helmet"/>
    <n v="1"/>
    <n v="80.349999999999994"/>
    <n v="0.15"/>
    <n v="43.51"/>
    <n v="68.297499999999999"/>
    <n v="43.51"/>
    <n v="24.787500000000001"/>
    <n v="0.3629342216040119"/>
  </r>
  <r>
    <n v="4989"/>
    <d v="2026-06-06T00:00:00"/>
    <n v="2026"/>
    <x v="1"/>
    <n v="6"/>
    <x v="5"/>
    <x v="1"/>
    <x v="1"/>
    <x v="0"/>
    <s v="Returning"/>
    <x v="0"/>
    <s v="Compact Repair Kit"/>
    <n v="1"/>
    <n v="40.86"/>
    <n v="0.05"/>
    <n v="16.899999999999999"/>
    <n v="38.817"/>
    <n v="16.899999999999999"/>
    <n v="21.917000000000002"/>
    <n v="0.564623747327202"/>
  </r>
  <r>
    <n v="713"/>
    <d v="2026-06-07T00:00:00"/>
    <n v="2026"/>
    <x v="1"/>
    <n v="6"/>
    <x v="5"/>
    <x v="1"/>
    <x v="6"/>
    <x v="2"/>
    <s v="Returning"/>
    <x v="2"/>
    <s v="Insulated Bottle"/>
    <n v="4"/>
    <n v="36.299999999999997"/>
    <n v="0.05"/>
    <n v="13.16"/>
    <n v="137.93999999999997"/>
    <n v="52.64"/>
    <n v="85.299999999999969"/>
    <n v="0.61838480498767567"/>
  </r>
  <r>
    <n v="3355"/>
    <d v="2026-06-07T00:00:00"/>
    <n v="2026"/>
    <x v="1"/>
    <n v="6"/>
    <x v="5"/>
    <x v="0"/>
    <x v="15"/>
    <x v="1"/>
    <s v="New"/>
    <x v="3"/>
    <s v="Alpine Tent 4P"/>
    <n v="10"/>
    <n v="338.26"/>
    <n v="0.05"/>
    <n v="197.42"/>
    <n v="3213.47"/>
    <n v="1974.1999999999998"/>
    <n v="1239.27"/>
    <n v="0.38564853569505864"/>
  </r>
  <r>
    <n v="3879"/>
    <d v="2026-06-07T00:00:00"/>
    <n v="2026"/>
    <x v="1"/>
    <n v="6"/>
    <x v="5"/>
    <x v="0"/>
    <x v="9"/>
    <x v="3"/>
    <s v="Returning"/>
    <x v="0"/>
    <s v="Compact Repair Kit"/>
    <n v="2"/>
    <n v="41.25"/>
    <n v="0"/>
    <n v="17.13"/>
    <n v="82.5"/>
    <n v="34.26"/>
    <n v="48.24"/>
    <n v="0.58472727272727276"/>
  </r>
  <r>
    <n v="3989"/>
    <d v="2026-06-07T00:00:00"/>
    <n v="2026"/>
    <x v="1"/>
    <n v="6"/>
    <x v="5"/>
    <x v="1"/>
    <x v="12"/>
    <x v="0"/>
    <s v="Returning"/>
    <x v="1"/>
    <s v="Hiking Daypack 20L"/>
    <n v="2"/>
    <n v="92"/>
    <n v="0"/>
    <n v="44.27"/>
    <n v="184"/>
    <n v="88.54"/>
    <n v="95.46"/>
    <n v="0.51880434782608698"/>
  </r>
  <r>
    <n v="4193"/>
    <d v="2026-06-07T00:00:00"/>
    <n v="2026"/>
    <x v="1"/>
    <n v="6"/>
    <x v="5"/>
    <x v="1"/>
    <x v="6"/>
    <x v="0"/>
    <s v="New"/>
    <x v="3"/>
    <s v="Portable Camp Stove"/>
    <n v="1"/>
    <n v="80.89"/>
    <n v="0.1"/>
    <n v="40.32"/>
    <n v="72.801000000000002"/>
    <n v="40.32"/>
    <n v="32.481000000000002"/>
    <n v="0.44616145382618372"/>
  </r>
  <r>
    <n v="4413"/>
    <d v="2026-06-07T00:00:00"/>
    <n v="2026"/>
    <x v="1"/>
    <n v="6"/>
    <x v="5"/>
    <x v="0"/>
    <x v="0"/>
    <x v="2"/>
    <s v="New"/>
    <x v="3"/>
    <s v="Trail Tent 2P"/>
    <n v="1"/>
    <n v="194.73"/>
    <n v="0"/>
    <n v="101.91"/>
    <n v="194.73"/>
    <n v="101.91"/>
    <n v="92.82"/>
    <n v="0.47665999075643195"/>
  </r>
  <r>
    <n v="4598"/>
    <d v="2026-06-07T00:00:00"/>
    <n v="2026"/>
    <x v="1"/>
    <n v="6"/>
    <x v="5"/>
    <x v="3"/>
    <x v="4"/>
    <x v="1"/>
    <s v="Business"/>
    <x v="1"/>
    <s v="Hiking Daypack 20L"/>
    <n v="5"/>
    <n v="93.82"/>
    <n v="0.15"/>
    <n v="46.06"/>
    <n v="398.73499999999996"/>
    <n v="230.3"/>
    <n v="168.43499999999995"/>
    <n v="0.4224234140469233"/>
  </r>
  <r>
    <n v="72"/>
    <d v="2026-06-08T00:00:00"/>
    <n v="2026"/>
    <x v="1"/>
    <n v="6"/>
    <x v="5"/>
    <x v="2"/>
    <x v="10"/>
    <x v="2"/>
    <s v="New"/>
    <x v="1"/>
    <s v="Trail Boots"/>
    <n v="3"/>
    <n v="142.53"/>
    <n v="0"/>
    <n v="80.67"/>
    <n v="427.59000000000003"/>
    <n v="242.01"/>
    <n v="185.58000000000004"/>
    <n v="0.43401389181225014"/>
  </r>
  <r>
    <n v="176"/>
    <d v="2026-06-08T00:00:00"/>
    <n v="2026"/>
    <x v="1"/>
    <n v="6"/>
    <x v="5"/>
    <x v="1"/>
    <x v="14"/>
    <x v="0"/>
    <s v="Returning"/>
    <x v="3"/>
    <s v="Trail Tent 2P"/>
    <n v="1"/>
    <n v="196.33"/>
    <n v="0"/>
    <n v="103.27"/>
    <n v="196.33"/>
    <n v="103.27"/>
    <n v="93.060000000000016"/>
    <n v="0.47399786074466466"/>
  </r>
  <r>
    <n v="205"/>
    <d v="2026-06-08T00:00:00"/>
    <n v="2026"/>
    <x v="1"/>
    <n v="6"/>
    <x v="5"/>
    <x v="3"/>
    <x v="7"/>
    <x v="0"/>
    <s v="New"/>
    <x v="0"/>
    <s v="Compact Repair Kit"/>
    <n v="2"/>
    <n v="41.05"/>
    <n v="0"/>
    <n v="16.690000000000001"/>
    <n v="82.1"/>
    <n v="33.380000000000003"/>
    <n v="48.719999999999992"/>
    <n v="0.59342265529841653"/>
  </r>
  <r>
    <n v="896"/>
    <d v="2026-06-08T00:00:00"/>
    <n v="2026"/>
    <x v="1"/>
    <n v="6"/>
    <x v="5"/>
    <x v="3"/>
    <x v="8"/>
    <x v="0"/>
    <s v="New"/>
    <x v="4"/>
    <s v="Weighted Vest"/>
    <n v="1"/>
    <n v="123.09"/>
    <n v="0"/>
    <n v="68.03"/>
    <n v="123.09"/>
    <n v="68.03"/>
    <n v="55.06"/>
    <n v="0.44731497278414167"/>
  </r>
  <r>
    <n v="1697"/>
    <d v="2026-06-08T00:00:00"/>
    <n v="2026"/>
    <x v="1"/>
    <n v="6"/>
    <x v="5"/>
    <x v="1"/>
    <x v="12"/>
    <x v="0"/>
    <s v="Business"/>
    <x v="1"/>
    <s v="Trail Boots"/>
    <n v="2"/>
    <n v="141.09"/>
    <n v="0"/>
    <n v="81.69"/>
    <n v="282.18"/>
    <n v="163.38"/>
    <n v="118.80000000000001"/>
    <n v="0.42100786731873274"/>
  </r>
  <r>
    <n v="2159"/>
    <d v="2026-06-08T00:00:00"/>
    <n v="2026"/>
    <x v="1"/>
    <n v="6"/>
    <x v="5"/>
    <x v="2"/>
    <x v="10"/>
    <x v="2"/>
    <s v="New"/>
    <x v="1"/>
    <s v="Summit Backpack 45L"/>
    <n v="1"/>
    <n v="157.04"/>
    <n v="0"/>
    <n v="77.540000000000006"/>
    <n v="157.04"/>
    <n v="77.540000000000006"/>
    <n v="79.499999999999986"/>
    <n v="0.5062404482934284"/>
  </r>
  <r>
    <n v="2772"/>
    <d v="2026-06-08T00:00:00"/>
    <n v="2026"/>
    <x v="1"/>
    <n v="6"/>
    <x v="5"/>
    <x v="3"/>
    <x v="7"/>
    <x v="2"/>
    <s v="New"/>
    <x v="2"/>
    <s v="Carry-On Duffel"/>
    <n v="6"/>
    <n v="136.46"/>
    <n v="0"/>
    <n v="68.61"/>
    <n v="818.76"/>
    <n v="411.65999999999997"/>
    <n v="407.1"/>
    <n v="0.49721530118716112"/>
  </r>
  <r>
    <n v="3091"/>
    <d v="2026-06-08T00:00:00"/>
    <n v="2026"/>
    <x v="1"/>
    <n v="6"/>
    <x v="5"/>
    <x v="0"/>
    <x v="0"/>
    <x v="0"/>
    <s v="New"/>
    <x v="4"/>
    <s v="Recovery Roller"/>
    <n v="1"/>
    <n v="36.1"/>
    <n v="0"/>
    <n v="13.65"/>
    <n v="36.1"/>
    <n v="13.65"/>
    <n v="22.450000000000003"/>
    <n v="0.62188365650969535"/>
  </r>
  <r>
    <n v="4241"/>
    <d v="2026-06-08T00:00:00"/>
    <n v="2026"/>
    <x v="1"/>
    <n v="6"/>
    <x v="5"/>
    <x v="3"/>
    <x v="13"/>
    <x v="0"/>
    <s v="New"/>
    <x v="1"/>
    <s v="Hiking Daypack 20L"/>
    <n v="3"/>
    <n v="92.73"/>
    <n v="0"/>
    <n v="44.68"/>
    <n v="278.19"/>
    <n v="134.04"/>
    <n v="144.15"/>
    <n v="0.51817103418526911"/>
  </r>
  <r>
    <n v="5185"/>
    <d v="2026-06-08T00:00:00"/>
    <n v="2026"/>
    <x v="1"/>
    <n v="6"/>
    <x v="5"/>
    <x v="1"/>
    <x v="12"/>
    <x v="0"/>
    <s v="New"/>
    <x v="2"/>
    <s v="Travel Backpack 35L"/>
    <n v="3"/>
    <n v="164.31"/>
    <n v="0.05"/>
    <n v="86"/>
    <n v="468.2835"/>
    <n v="258"/>
    <n v="210.2835"/>
    <n v="0.44905169624810615"/>
  </r>
  <r>
    <n v="1437"/>
    <d v="2026-06-09T00:00:00"/>
    <n v="2026"/>
    <x v="1"/>
    <n v="6"/>
    <x v="5"/>
    <x v="3"/>
    <x v="8"/>
    <x v="3"/>
    <s v="New"/>
    <x v="2"/>
    <s v="Insulated Bottle"/>
    <n v="2"/>
    <n v="36.85"/>
    <n v="0.1"/>
    <n v="13.92"/>
    <n v="66.33"/>
    <n v="27.84"/>
    <n v="38.489999999999995"/>
    <n v="0.58028041610131154"/>
  </r>
  <r>
    <n v="2316"/>
    <d v="2026-06-09T00:00:00"/>
    <n v="2026"/>
    <x v="1"/>
    <n v="6"/>
    <x v="5"/>
    <x v="1"/>
    <x v="11"/>
    <x v="3"/>
    <s v="New"/>
    <x v="4"/>
    <s v="Recovery Roller"/>
    <n v="1"/>
    <n v="35.619999999999997"/>
    <n v="0"/>
    <n v="14.05"/>
    <n v="35.619999999999997"/>
    <n v="14.05"/>
    <n v="21.569999999999997"/>
    <n v="0.60555867490174053"/>
  </r>
  <r>
    <n v="2329"/>
    <d v="2026-06-09T00:00:00"/>
    <n v="2026"/>
    <x v="1"/>
    <n v="6"/>
    <x v="5"/>
    <x v="3"/>
    <x v="8"/>
    <x v="0"/>
    <s v="New"/>
    <x v="1"/>
    <s v="Summit Backpack 45L"/>
    <n v="3"/>
    <n v="157.43"/>
    <n v="0.15"/>
    <n v="77.56"/>
    <n v="401.44650000000001"/>
    <n v="232.68"/>
    <n v="168.76650000000001"/>
    <n v="0.42039599299034863"/>
  </r>
  <r>
    <n v="3036"/>
    <d v="2026-06-09T00:00:00"/>
    <n v="2026"/>
    <x v="1"/>
    <n v="6"/>
    <x v="5"/>
    <x v="1"/>
    <x v="12"/>
    <x v="2"/>
    <s v="New"/>
    <x v="0"/>
    <s v="Commuter Helmet"/>
    <n v="1"/>
    <n v="81.2"/>
    <n v="0.1"/>
    <n v="41.64"/>
    <n v="73.08"/>
    <n v="41.64"/>
    <n v="31.439999999999998"/>
    <n v="0.43021346469622329"/>
  </r>
  <r>
    <n v="3429"/>
    <d v="2026-06-09T00:00:00"/>
    <n v="2026"/>
    <x v="1"/>
    <n v="6"/>
    <x v="5"/>
    <x v="3"/>
    <x v="13"/>
    <x v="0"/>
    <s v="Returning"/>
    <x v="1"/>
    <s v="Hiking Daypack 20L"/>
    <n v="4"/>
    <n v="93.58"/>
    <n v="0.1"/>
    <n v="44.56"/>
    <n v="336.88799999999998"/>
    <n v="178.24"/>
    <n v="158.64799999999997"/>
    <n v="0.4709220868656645"/>
  </r>
  <r>
    <n v="3615"/>
    <d v="2026-06-09T00:00:00"/>
    <n v="2026"/>
    <x v="1"/>
    <n v="6"/>
    <x v="5"/>
    <x v="1"/>
    <x v="14"/>
    <x v="0"/>
    <s v="New"/>
    <x v="1"/>
    <s v="Summit Backpack 45L"/>
    <n v="4"/>
    <n v="155.22"/>
    <n v="0"/>
    <n v="77.209999999999994"/>
    <n v="620.88"/>
    <n v="308.83999999999997"/>
    <n v="312.04000000000002"/>
    <n v="0.50257698750161062"/>
  </r>
  <r>
    <n v="3661"/>
    <d v="2026-06-09T00:00:00"/>
    <n v="2026"/>
    <x v="1"/>
    <n v="6"/>
    <x v="5"/>
    <x v="3"/>
    <x v="8"/>
    <x v="0"/>
    <s v="New"/>
    <x v="0"/>
    <s v="Cycling Pack 12L"/>
    <n v="4"/>
    <n v="100.33"/>
    <n v="0"/>
    <n v="49.99"/>
    <n v="401.32"/>
    <n v="199.96"/>
    <n v="201.35999999999999"/>
    <n v="0.5017442439948171"/>
  </r>
  <r>
    <n v="3831"/>
    <d v="2026-06-09T00:00:00"/>
    <n v="2026"/>
    <x v="1"/>
    <n v="6"/>
    <x v="5"/>
    <x v="2"/>
    <x v="3"/>
    <x v="0"/>
    <s v="Business"/>
    <x v="2"/>
    <s v="Carry-On Duffel"/>
    <n v="2"/>
    <n v="134.28"/>
    <n v="0"/>
    <n v="69.12"/>
    <n v="268.56"/>
    <n v="138.24"/>
    <n v="130.32"/>
    <n v="0.48525469168900803"/>
  </r>
  <r>
    <n v="4394"/>
    <d v="2026-06-09T00:00:00"/>
    <n v="2026"/>
    <x v="1"/>
    <n v="6"/>
    <x v="5"/>
    <x v="2"/>
    <x v="2"/>
    <x v="0"/>
    <s v="New"/>
    <x v="4"/>
    <s v="Training Mat"/>
    <n v="2"/>
    <n v="51.16"/>
    <n v="0"/>
    <n v="21.57"/>
    <n v="102.32"/>
    <n v="43.14"/>
    <n v="59.179999999999993"/>
    <n v="0.57838154808444098"/>
  </r>
  <r>
    <n v="372"/>
    <d v="2026-06-10T00:00:00"/>
    <n v="2026"/>
    <x v="1"/>
    <n v="6"/>
    <x v="5"/>
    <x v="1"/>
    <x v="12"/>
    <x v="0"/>
    <s v="Returning"/>
    <x v="4"/>
    <s v="Recovery Roller"/>
    <n v="3"/>
    <n v="35.94"/>
    <n v="0.1"/>
    <n v="14.04"/>
    <n v="97.037999999999997"/>
    <n v="42.12"/>
    <n v="54.917999999999999"/>
    <n v="0.56594323873121866"/>
  </r>
  <r>
    <n v="532"/>
    <d v="2026-06-10T00:00:00"/>
    <n v="2026"/>
    <x v="1"/>
    <n v="6"/>
    <x v="5"/>
    <x v="2"/>
    <x v="10"/>
    <x v="2"/>
    <s v="Returning"/>
    <x v="1"/>
    <s v="Trail Boots"/>
    <n v="1"/>
    <n v="145.34"/>
    <n v="0.05"/>
    <n v="77.89"/>
    <n v="138.07300000000001"/>
    <n v="77.89"/>
    <n v="60.183000000000007"/>
    <n v="0.43587812244247609"/>
  </r>
  <r>
    <n v="910"/>
    <d v="2026-06-10T00:00:00"/>
    <n v="2026"/>
    <x v="1"/>
    <n v="6"/>
    <x v="5"/>
    <x v="2"/>
    <x v="16"/>
    <x v="0"/>
    <s v="Business"/>
    <x v="2"/>
    <s v="Insulated Bottle"/>
    <n v="1"/>
    <n v="35.950000000000003"/>
    <n v="0.1"/>
    <n v="13.63"/>
    <n v="32.355000000000004"/>
    <n v="13.63"/>
    <n v="18.725000000000001"/>
    <n v="0.57873589862463293"/>
  </r>
  <r>
    <n v="938"/>
    <d v="2026-06-10T00:00:00"/>
    <n v="2026"/>
    <x v="1"/>
    <n v="6"/>
    <x v="5"/>
    <x v="3"/>
    <x v="13"/>
    <x v="2"/>
    <s v="Business"/>
    <x v="4"/>
    <s v="Training Mat"/>
    <n v="1"/>
    <n v="51.09"/>
    <n v="0"/>
    <n v="22.4"/>
    <n v="51.09"/>
    <n v="22.4"/>
    <n v="28.690000000000005"/>
    <n v="0.56155803484047762"/>
  </r>
  <r>
    <n v="1079"/>
    <d v="2026-06-10T00:00:00"/>
    <n v="2026"/>
    <x v="1"/>
    <n v="6"/>
    <x v="5"/>
    <x v="1"/>
    <x v="14"/>
    <x v="2"/>
    <s v="Returning"/>
    <x v="3"/>
    <s v="Trail Tent 2P"/>
    <n v="2"/>
    <n v="198.69"/>
    <n v="0.15"/>
    <n v="104.25"/>
    <n v="337.77299999999997"/>
    <n v="208.5"/>
    <n v="129.27299999999997"/>
    <n v="0.38272153191640534"/>
  </r>
  <r>
    <n v="1662"/>
    <d v="2026-06-10T00:00:00"/>
    <n v="2026"/>
    <x v="1"/>
    <n v="6"/>
    <x v="5"/>
    <x v="1"/>
    <x v="6"/>
    <x v="2"/>
    <s v="New"/>
    <x v="0"/>
    <s v="Commuter Helmet"/>
    <n v="3"/>
    <n v="83.45"/>
    <n v="0"/>
    <n v="43.73"/>
    <n v="250.35000000000002"/>
    <n v="131.19"/>
    <n v="119.16000000000003"/>
    <n v="0.47597363690832839"/>
  </r>
  <r>
    <n v="2748"/>
    <d v="2026-06-10T00:00:00"/>
    <n v="2026"/>
    <x v="1"/>
    <n v="6"/>
    <x v="5"/>
    <x v="2"/>
    <x v="2"/>
    <x v="0"/>
    <s v="New"/>
    <x v="4"/>
    <s v="Resistance Band Set"/>
    <n v="2"/>
    <n v="40.86"/>
    <n v="0"/>
    <n v="14.59"/>
    <n v="81.72"/>
    <n v="29.18"/>
    <n v="52.54"/>
    <n v="0.64292706803720023"/>
  </r>
  <r>
    <n v="3354"/>
    <d v="2026-06-10T00:00:00"/>
    <n v="2026"/>
    <x v="1"/>
    <n v="6"/>
    <x v="5"/>
    <x v="1"/>
    <x v="6"/>
    <x v="2"/>
    <s v="New"/>
    <x v="3"/>
    <s v="Portable Camp Stove"/>
    <n v="1"/>
    <n v="82.21"/>
    <n v="0.05"/>
    <n v="39.04"/>
    <n v="78.099499999999992"/>
    <n v="39.04"/>
    <n v="39.059499999999993"/>
    <n v="0.50012484074802011"/>
  </r>
  <r>
    <n v="3532"/>
    <d v="2026-06-10T00:00:00"/>
    <n v="2026"/>
    <x v="1"/>
    <n v="6"/>
    <x v="5"/>
    <x v="2"/>
    <x v="10"/>
    <x v="3"/>
    <s v="Business"/>
    <x v="4"/>
    <s v="Recovery Roller"/>
    <n v="1"/>
    <n v="35.93"/>
    <n v="0.1"/>
    <n v="13.52"/>
    <n v="32.337000000000003"/>
    <n v="13.52"/>
    <n v="18.817000000000004"/>
    <n v="0.58190308315551853"/>
  </r>
  <r>
    <n v="3636"/>
    <d v="2026-06-10T00:00:00"/>
    <n v="2026"/>
    <x v="1"/>
    <n v="6"/>
    <x v="5"/>
    <x v="0"/>
    <x v="0"/>
    <x v="3"/>
    <s v="New"/>
    <x v="2"/>
    <s v="Travel Backpack 35L"/>
    <n v="2"/>
    <n v="164.77"/>
    <n v="0"/>
    <n v="89.07"/>
    <n v="329.54"/>
    <n v="178.14"/>
    <n v="151.40000000000003"/>
    <n v="0.45942829398555568"/>
  </r>
  <r>
    <n v="3810"/>
    <d v="2026-06-10T00:00:00"/>
    <n v="2026"/>
    <x v="1"/>
    <n v="6"/>
    <x v="5"/>
    <x v="2"/>
    <x v="2"/>
    <x v="1"/>
    <s v="Business"/>
    <x v="2"/>
    <s v="Packing Cube Set"/>
    <n v="4"/>
    <n v="47.36"/>
    <n v="0.1"/>
    <n v="18.87"/>
    <n v="170.49600000000001"/>
    <n v="75.48"/>
    <n v="95.016000000000005"/>
    <n v="0.55729166666666663"/>
  </r>
  <r>
    <n v="4137"/>
    <d v="2026-06-10T00:00:00"/>
    <n v="2026"/>
    <x v="1"/>
    <n v="6"/>
    <x v="5"/>
    <x v="3"/>
    <x v="8"/>
    <x v="0"/>
    <s v="Returning"/>
    <x v="1"/>
    <s v="Hiking Daypack 20L"/>
    <n v="1"/>
    <n v="90.7"/>
    <n v="0"/>
    <n v="44.18"/>
    <n v="90.7"/>
    <n v="44.18"/>
    <n v="46.52"/>
    <n v="0.51289966923925034"/>
  </r>
  <r>
    <n v="4303"/>
    <d v="2026-06-10T00:00:00"/>
    <n v="2026"/>
    <x v="1"/>
    <n v="6"/>
    <x v="5"/>
    <x v="2"/>
    <x v="10"/>
    <x v="3"/>
    <s v="Returning"/>
    <x v="2"/>
    <s v="Packing Cube Set"/>
    <n v="1"/>
    <n v="45.59"/>
    <n v="0"/>
    <n v="18.57"/>
    <n v="45.59"/>
    <n v="18.57"/>
    <n v="27.020000000000003"/>
    <n v="0.59267383198069756"/>
  </r>
  <r>
    <n v="4991"/>
    <d v="2026-06-10T00:00:00"/>
    <n v="2026"/>
    <x v="1"/>
    <n v="6"/>
    <x v="5"/>
    <x v="3"/>
    <x v="4"/>
    <x v="0"/>
    <s v="New"/>
    <x v="1"/>
    <s v="Trail Boots"/>
    <n v="3"/>
    <n v="146.55000000000001"/>
    <n v="0.1"/>
    <n v="79.59"/>
    <n v="395.68500000000006"/>
    <n v="238.77"/>
    <n v="156.91500000000005"/>
    <n v="0.39656544978960545"/>
  </r>
  <r>
    <n v="39"/>
    <d v="2026-06-11T00:00:00"/>
    <n v="2026"/>
    <x v="1"/>
    <n v="6"/>
    <x v="5"/>
    <x v="3"/>
    <x v="8"/>
    <x v="3"/>
    <s v="Business"/>
    <x v="0"/>
    <s v="Compact Repair Kit"/>
    <n v="4"/>
    <n v="40.33"/>
    <n v="0.1"/>
    <n v="17.170000000000002"/>
    <n v="145.18799999999999"/>
    <n v="68.680000000000007"/>
    <n v="76.507999999999981"/>
    <n v="0.52695815081136177"/>
  </r>
  <r>
    <n v="206"/>
    <d v="2026-06-11T00:00:00"/>
    <n v="2026"/>
    <x v="1"/>
    <n v="6"/>
    <x v="5"/>
    <x v="0"/>
    <x v="0"/>
    <x v="2"/>
    <s v="New"/>
    <x v="0"/>
    <s v="Trail Bike Light"/>
    <n v="2"/>
    <n v="51.83"/>
    <n v="0.1"/>
    <n v="23.1"/>
    <n v="93.293999999999997"/>
    <n v="46.2"/>
    <n v="47.093999999999994"/>
    <n v="0.50479130490706792"/>
  </r>
  <r>
    <n v="397"/>
    <d v="2026-06-11T00:00:00"/>
    <n v="2026"/>
    <x v="1"/>
    <n v="6"/>
    <x v="5"/>
    <x v="3"/>
    <x v="8"/>
    <x v="0"/>
    <s v="Business"/>
    <x v="3"/>
    <s v="Compact Sleeping Bag"/>
    <n v="2"/>
    <n v="121.19"/>
    <n v="0.05"/>
    <n v="58.91"/>
    <n v="230.261"/>
    <n v="117.82"/>
    <n v="112.441"/>
    <n v="0.48831977625390321"/>
  </r>
  <r>
    <n v="763"/>
    <d v="2026-06-11T00:00:00"/>
    <n v="2026"/>
    <x v="1"/>
    <n v="6"/>
    <x v="5"/>
    <x v="3"/>
    <x v="13"/>
    <x v="2"/>
    <s v="New"/>
    <x v="1"/>
    <s v="Summit Backpack 45L"/>
    <n v="1"/>
    <n v="154.09"/>
    <n v="0"/>
    <n v="77.37"/>
    <n v="154.09"/>
    <n v="77.37"/>
    <n v="76.72"/>
    <n v="0.49789084301382308"/>
  </r>
  <r>
    <n v="1059"/>
    <d v="2026-06-11T00:00:00"/>
    <n v="2026"/>
    <x v="1"/>
    <n v="6"/>
    <x v="5"/>
    <x v="0"/>
    <x v="0"/>
    <x v="0"/>
    <s v="New"/>
    <x v="0"/>
    <s v="Commuter Helmet"/>
    <n v="1"/>
    <n v="80.64"/>
    <n v="0.05"/>
    <n v="43.85"/>
    <n v="76.60799999999999"/>
    <n v="43.85"/>
    <n v="32.757999999999988"/>
    <n v="0.42760547201336668"/>
  </r>
  <r>
    <n v="1332"/>
    <d v="2026-06-11T00:00:00"/>
    <n v="2026"/>
    <x v="1"/>
    <n v="6"/>
    <x v="5"/>
    <x v="1"/>
    <x v="12"/>
    <x v="3"/>
    <s v="Returning"/>
    <x v="1"/>
    <s v="Hiking Daypack 20L"/>
    <n v="1"/>
    <n v="94.01"/>
    <n v="0.15"/>
    <n v="46.12"/>
    <n v="79.908500000000004"/>
    <n v="46.12"/>
    <n v="33.788500000000006"/>
    <n v="0.42283987310486376"/>
  </r>
  <r>
    <n v="1447"/>
    <d v="2026-06-11T00:00:00"/>
    <n v="2026"/>
    <x v="1"/>
    <n v="6"/>
    <x v="5"/>
    <x v="1"/>
    <x v="6"/>
    <x v="0"/>
    <s v="Returning"/>
    <x v="0"/>
    <s v="Trail Bike Light"/>
    <n v="1"/>
    <n v="51.09"/>
    <n v="0"/>
    <n v="22.78"/>
    <n v="51.09"/>
    <n v="22.78"/>
    <n v="28.310000000000002"/>
    <n v="0.55412018007437858"/>
  </r>
  <r>
    <n v="2990"/>
    <d v="2026-06-11T00:00:00"/>
    <n v="2026"/>
    <x v="1"/>
    <n v="6"/>
    <x v="5"/>
    <x v="1"/>
    <x v="6"/>
    <x v="3"/>
    <s v="Returning"/>
    <x v="1"/>
    <s v="Trail Boots"/>
    <n v="1"/>
    <n v="146.66"/>
    <n v="0"/>
    <n v="78.709999999999994"/>
    <n v="146.66"/>
    <n v="78.709999999999994"/>
    <n v="67.95"/>
    <n v="0.4633165143870176"/>
  </r>
  <r>
    <n v="3769"/>
    <d v="2026-06-11T00:00:00"/>
    <n v="2026"/>
    <x v="1"/>
    <n v="6"/>
    <x v="5"/>
    <x v="1"/>
    <x v="12"/>
    <x v="2"/>
    <s v="New"/>
    <x v="3"/>
    <s v="Trail Tent 2P"/>
    <n v="2"/>
    <n v="199.03"/>
    <n v="0"/>
    <n v="104.7"/>
    <n v="398.06"/>
    <n v="209.4"/>
    <n v="188.66"/>
    <n v="0.47394865095714211"/>
  </r>
  <r>
    <n v="4152"/>
    <d v="2026-06-11T00:00:00"/>
    <n v="2026"/>
    <x v="1"/>
    <n v="6"/>
    <x v="5"/>
    <x v="2"/>
    <x v="2"/>
    <x v="0"/>
    <s v="Returning"/>
    <x v="0"/>
    <s v="Compact Repair Kit"/>
    <n v="5"/>
    <n v="41.18"/>
    <n v="0.05"/>
    <n v="16.87"/>
    <n v="195.60499999999999"/>
    <n v="84.350000000000009"/>
    <n v="111.25499999999998"/>
    <n v="0.56877380435060443"/>
  </r>
  <r>
    <n v="4242"/>
    <d v="2026-06-11T00:00:00"/>
    <n v="2026"/>
    <x v="1"/>
    <n v="6"/>
    <x v="5"/>
    <x v="1"/>
    <x v="12"/>
    <x v="2"/>
    <s v="Business"/>
    <x v="1"/>
    <s v="Trail Boots"/>
    <n v="2"/>
    <n v="141.18"/>
    <n v="0"/>
    <n v="78.66"/>
    <n v="282.36"/>
    <n v="157.32"/>
    <n v="125.04000000000002"/>
    <n v="0.44283892902677441"/>
  </r>
  <r>
    <n v="4780"/>
    <d v="2026-06-11T00:00:00"/>
    <n v="2026"/>
    <x v="1"/>
    <n v="6"/>
    <x v="5"/>
    <x v="1"/>
    <x v="12"/>
    <x v="2"/>
    <s v="Returning"/>
    <x v="0"/>
    <s v="Commuter Helmet"/>
    <n v="1"/>
    <n v="82.47"/>
    <n v="0.1"/>
    <n v="42.73"/>
    <n v="74.222999999999999"/>
    <n v="42.73"/>
    <n v="31.493000000000002"/>
    <n v="0.42430243994449163"/>
  </r>
  <r>
    <n v="63"/>
    <d v="2026-06-12T00:00:00"/>
    <n v="2026"/>
    <x v="1"/>
    <n v="6"/>
    <x v="5"/>
    <x v="1"/>
    <x v="1"/>
    <x v="3"/>
    <s v="Returning"/>
    <x v="2"/>
    <s v="Travel Backpack 35L"/>
    <n v="1"/>
    <n v="166.91"/>
    <n v="0"/>
    <n v="85.58"/>
    <n v="166.91"/>
    <n v="85.58"/>
    <n v="81.33"/>
    <n v="0.48726858786172189"/>
  </r>
  <r>
    <n v="190"/>
    <d v="2026-06-12T00:00:00"/>
    <n v="2026"/>
    <x v="1"/>
    <n v="6"/>
    <x v="5"/>
    <x v="0"/>
    <x v="0"/>
    <x v="2"/>
    <s v="Business"/>
    <x v="2"/>
    <s v="Packing Cube Set"/>
    <n v="1"/>
    <n v="45.99"/>
    <n v="0"/>
    <n v="18.579999999999998"/>
    <n v="45.99"/>
    <n v="18.579999999999998"/>
    <n v="27.410000000000004"/>
    <n v="0.59599913024570561"/>
  </r>
  <r>
    <n v="268"/>
    <d v="2026-06-12T00:00:00"/>
    <n v="2026"/>
    <x v="1"/>
    <n v="6"/>
    <x v="5"/>
    <x v="3"/>
    <x v="13"/>
    <x v="2"/>
    <s v="Business"/>
    <x v="4"/>
    <s v="Recovery Roller"/>
    <n v="1"/>
    <n v="37.01"/>
    <n v="0.05"/>
    <n v="14.18"/>
    <n v="35.159499999999994"/>
    <n v="14.18"/>
    <n v="20.979499999999994"/>
    <n v="0.59669506107879799"/>
  </r>
  <r>
    <n v="691"/>
    <d v="2026-06-12T00:00:00"/>
    <n v="2026"/>
    <x v="1"/>
    <n v="6"/>
    <x v="5"/>
    <x v="3"/>
    <x v="8"/>
    <x v="3"/>
    <s v="Business"/>
    <x v="1"/>
    <s v="Trail Boots"/>
    <n v="5"/>
    <n v="140.9"/>
    <n v="0"/>
    <n v="80.16"/>
    <n v="704.5"/>
    <n v="400.79999999999995"/>
    <n v="303.70000000000005"/>
    <n v="0.43108587650816188"/>
  </r>
  <r>
    <n v="810"/>
    <d v="2026-06-12T00:00:00"/>
    <n v="2026"/>
    <x v="1"/>
    <n v="6"/>
    <x v="5"/>
    <x v="1"/>
    <x v="12"/>
    <x v="2"/>
    <s v="New"/>
    <x v="4"/>
    <s v="Recovery Roller"/>
    <n v="3"/>
    <n v="36.659999999999997"/>
    <n v="0"/>
    <n v="13.55"/>
    <n v="109.97999999999999"/>
    <n v="40.650000000000006"/>
    <n v="69.329999999999984"/>
    <n v="0.63038734315330047"/>
  </r>
  <r>
    <n v="855"/>
    <d v="2026-06-12T00:00:00"/>
    <n v="2026"/>
    <x v="1"/>
    <n v="6"/>
    <x v="5"/>
    <x v="1"/>
    <x v="6"/>
    <x v="0"/>
    <s v="Business"/>
    <x v="2"/>
    <s v="Insulated Bottle"/>
    <n v="1"/>
    <n v="36.299999999999997"/>
    <n v="0.1"/>
    <n v="13.69"/>
    <n v="32.67"/>
    <n v="13.69"/>
    <n v="18.980000000000004"/>
    <n v="0.58096112641567199"/>
  </r>
  <r>
    <n v="1612"/>
    <d v="2026-06-12T00:00:00"/>
    <n v="2026"/>
    <x v="1"/>
    <n v="6"/>
    <x v="5"/>
    <x v="2"/>
    <x v="16"/>
    <x v="0"/>
    <s v="New"/>
    <x v="3"/>
    <s v="Compact Sleeping Bag"/>
    <n v="2"/>
    <n v="120.64"/>
    <n v="0"/>
    <n v="61.66"/>
    <n v="241.28"/>
    <n v="123.32"/>
    <n v="117.96000000000001"/>
    <n v="0.48889257294429711"/>
  </r>
  <r>
    <n v="1704"/>
    <d v="2026-06-12T00:00:00"/>
    <n v="2026"/>
    <x v="1"/>
    <n v="6"/>
    <x v="5"/>
    <x v="2"/>
    <x v="16"/>
    <x v="0"/>
    <s v="Returning"/>
    <x v="2"/>
    <s v="Packing Cube Set"/>
    <n v="1"/>
    <n v="47.07"/>
    <n v="0"/>
    <n v="18.7"/>
    <n v="47.07"/>
    <n v="18.7"/>
    <n v="28.37"/>
    <n v="0.60271935415338862"/>
  </r>
  <r>
    <n v="1857"/>
    <d v="2026-06-12T00:00:00"/>
    <n v="2026"/>
    <x v="1"/>
    <n v="6"/>
    <x v="5"/>
    <x v="2"/>
    <x v="3"/>
    <x v="3"/>
    <s v="Business"/>
    <x v="1"/>
    <s v="Summit Backpack 45L"/>
    <n v="2"/>
    <n v="154.94"/>
    <n v="0.05"/>
    <n v="77.260000000000005"/>
    <n v="294.38599999999997"/>
    <n v="154.52000000000001"/>
    <n v="139.86599999999996"/>
    <n v="0.47511090880680457"/>
  </r>
  <r>
    <n v="1888"/>
    <d v="2026-06-12T00:00:00"/>
    <n v="2026"/>
    <x v="1"/>
    <n v="6"/>
    <x v="5"/>
    <x v="1"/>
    <x v="12"/>
    <x v="0"/>
    <s v="Returning"/>
    <x v="2"/>
    <s v="Packing Cube Set"/>
    <n v="1"/>
    <n v="45.97"/>
    <n v="0.05"/>
    <n v="18.41"/>
    <n v="43.671499999999995"/>
    <n v="18.41"/>
    <n v="25.261499999999995"/>
    <n v="0.57844360738696854"/>
  </r>
  <r>
    <n v="2683"/>
    <d v="2026-06-12T00:00:00"/>
    <n v="2026"/>
    <x v="1"/>
    <n v="6"/>
    <x v="5"/>
    <x v="3"/>
    <x v="8"/>
    <x v="0"/>
    <s v="Returning"/>
    <x v="3"/>
    <s v="Trail Tent 2P"/>
    <n v="1"/>
    <n v="198.64"/>
    <n v="0.05"/>
    <n v="101.89"/>
    <n v="188.70799999999997"/>
    <n v="101.89"/>
    <n v="86.817999999999969"/>
    <n v="0.46006528605040581"/>
  </r>
  <r>
    <n v="4211"/>
    <d v="2026-06-12T00:00:00"/>
    <n v="2026"/>
    <x v="1"/>
    <n v="6"/>
    <x v="5"/>
    <x v="2"/>
    <x v="3"/>
    <x v="0"/>
    <s v="New"/>
    <x v="2"/>
    <s v="Travel Backpack 35L"/>
    <n v="5"/>
    <n v="168.57"/>
    <n v="0"/>
    <n v="88.65"/>
    <n v="842.84999999999991"/>
    <n v="443.25"/>
    <n v="399.59999999999991"/>
    <n v="0.47410571276027758"/>
  </r>
  <r>
    <n v="4353"/>
    <d v="2026-06-12T00:00:00"/>
    <n v="2026"/>
    <x v="1"/>
    <n v="6"/>
    <x v="5"/>
    <x v="1"/>
    <x v="6"/>
    <x v="2"/>
    <s v="New"/>
    <x v="2"/>
    <s v="Insulated Bottle"/>
    <n v="1"/>
    <n v="36.65"/>
    <n v="0"/>
    <n v="13.97"/>
    <n v="36.65"/>
    <n v="13.97"/>
    <n v="22.68"/>
    <n v="0.61882673942701227"/>
  </r>
  <r>
    <n v="5020"/>
    <d v="2026-06-12T00:00:00"/>
    <n v="2026"/>
    <x v="1"/>
    <n v="6"/>
    <x v="5"/>
    <x v="2"/>
    <x v="5"/>
    <x v="2"/>
    <s v="Returning"/>
    <x v="2"/>
    <s v="Insulated Bottle"/>
    <n v="2"/>
    <n v="35.450000000000003"/>
    <n v="0.05"/>
    <n v="13.39"/>
    <n v="67.355000000000004"/>
    <n v="26.78"/>
    <n v="40.575000000000003"/>
    <n v="0.60240516665429444"/>
  </r>
  <r>
    <n v="564"/>
    <d v="2026-06-13T00:00:00"/>
    <n v="2026"/>
    <x v="1"/>
    <n v="6"/>
    <x v="5"/>
    <x v="2"/>
    <x v="5"/>
    <x v="2"/>
    <s v="New"/>
    <x v="2"/>
    <s v="Packing Cube Set"/>
    <n v="3"/>
    <n v="45.82"/>
    <n v="0.1"/>
    <n v="18.61"/>
    <n v="123.71400000000001"/>
    <n v="55.83"/>
    <n v="67.884000000000015"/>
    <n v="0.54871720258014456"/>
  </r>
  <r>
    <n v="736"/>
    <d v="2026-06-13T00:00:00"/>
    <n v="2026"/>
    <x v="1"/>
    <n v="6"/>
    <x v="5"/>
    <x v="3"/>
    <x v="13"/>
    <x v="2"/>
    <s v="Business"/>
    <x v="1"/>
    <s v="Summit Backpack 45L"/>
    <n v="1"/>
    <n v="152.78"/>
    <n v="0"/>
    <n v="78.540000000000006"/>
    <n v="152.78"/>
    <n v="78.540000000000006"/>
    <n v="74.239999999999995"/>
    <n v="0.48592747741851022"/>
  </r>
  <r>
    <n v="1300"/>
    <d v="2026-06-13T00:00:00"/>
    <n v="2026"/>
    <x v="1"/>
    <n v="6"/>
    <x v="5"/>
    <x v="1"/>
    <x v="6"/>
    <x v="0"/>
    <s v="New"/>
    <x v="0"/>
    <s v="Trail Bike Light"/>
    <n v="1"/>
    <n v="49.76"/>
    <n v="0.05"/>
    <n v="22.58"/>
    <n v="47.271999999999998"/>
    <n v="22.58"/>
    <n v="24.692"/>
    <n v="0.52233880521238796"/>
  </r>
  <r>
    <n v="1948"/>
    <d v="2026-06-13T00:00:00"/>
    <n v="2026"/>
    <x v="1"/>
    <n v="6"/>
    <x v="5"/>
    <x v="3"/>
    <x v="8"/>
    <x v="2"/>
    <s v="New"/>
    <x v="1"/>
    <s v="Summit Backpack 45L"/>
    <n v="1"/>
    <n v="157.6"/>
    <n v="0.05"/>
    <n v="79.34"/>
    <n v="149.72"/>
    <n v="79.34"/>
    <n v="70.38"/>
    <n v="0.47007747795885652"/>
  </r>
  <r>
    <n v="2272"/>
    <d v="2026-06-13T00:00:00"/>
    <n v="2026"/>
    <x v="1"/>
    <n v="6"/>
    <x v="5"/>
    <x v="3"/>
    <x v="8"/>
    <x v="0"/>
    <s v="Returning"/>
    <x v="4"/>
    <s v="Weighted Vest"/>
    <n v="1"/>
    <n v="125.01"/>
    <n v="0.15"/>
    <n v="70.39"/>
    <n v="106.2585"/>
    <n v="70.39"/>
    <n v="35.868499999999997"/>
    <n v="0.33755887764272974"/>
  </r>
  <r>
    <n v="2680"/>
    <d v="2026-06-13T00:00:00"/>
    <n v="2026"/>
    <x v="1"/>
    <n v="6"/>
    <x v="5"/>
    <x v="1"/>
    <x v="14"/>
    <x v="0"/>
    <s v="Returning"/>
    <x v="1"/>
    <s v="Hiking Daypack 20L"/>
    <n v="1"/>
    <n v="93.59"/>
    <n v="0.15"/>
    <n v="46.48"/>
    <n v="79.551500000000004"/>
    <n v="46.48"/>
    <n v="33.071500000000007"/>
    <n v="0.41572440494522422"/>
  </r>
  <r>
    <n v="4178"/>
    <d v="2026-06-13T00:00:00"/>
    <n v="2026"/>
    <x v="1"/>
    <n v="6"/>
    <x v="5"/>
    <x v="2"/>
    <x v="2"/>
    <x v="2"/>
    <s v="Returning"/>
    <x v="1"/>
    <s v="Trail Boots"/>
    <n v="4"/>
    <n v="143.9"/>
    <n v="0.05"/>
    <n v="79.709999999999994"/>
    <n v="546.82000000000005"/>
    <n v="318.83999999999997"/>
    <n v="227.98000000000008"/>
    <n v="0.41691964448996022"/>
  </r>
  <r>
    <n v="4272"/>
    <d v="2026-06-13T00:00:00"/>
    <n v="2026"/>
    <x v="1"/>
    <n v="6"/>
    <x v="5"/>
    <x v="3"/>
    <x v="7"/>
    <x v="3"/>
    <s v="Returning"/>
    <x v="3"/>
    <s v="Trail Tent 2P"/>
    <n v="4"/>
    <n v="190.97"/>
    <n v="0"/>
    <n v="103.36"/>
    <n v="763.88"/>
    <n v="413.44"/>
    <n v="350.44"/>
    <n v="0.45876315651673039"/>
  </r>
  <r>
    <n v="4713"/>
    <d v="2026-06-13T00:00:00"/>
    <n v="2026"/>
    <x v="1"/>
    <n v="6"/>
    <x v="5"/>
    <x v="3"/>
    <x v="13"/>
    <x v="2"/>
    <s v="Business"/>
    <x v="4"/>
    <s v="Recovery Roller"/>
    <n v="1"/>
    <n v="35.78"/>
    <n v="0"/>
    <n v="14"/>
    <n v="35.78"/>
    <n v="14"/>
    <n v="21.78"/>
    <n v="0.60871995528228062"/>
  </r>
  <r>
    <n v="5166"/>
    <d v="2026-06-13T00:00:00"/>
    <n v="2026"/>
    <x v="1"/>
    <n v="6"/>
    <x v="5"/>
    <x v="3"/>
    <x v="7"/>
    <x v="3"/>
    <s v="New"/>
    <x v="3"/>
    <s v="Compact Sleeping Bag"/>
    <n v="3"/>
    <n v="125.25"/>
    <n v="0.05"/>
    <n v="58.95"/>
    <n v="356.96249999999998"/>
    <n v="176.85000000000002"/>
    <n v="180.11249999999995"/>
    <n v="0.50456980775291516"/>
  </r>
  <r>
    <n v="486"/>
    <d v="2026-06-14T00:00:00"/>
    <n v="2026"/>
    <x v="1"/>
    <n v="6"/>
    <x v="5"/>
    <x v="0"/>
    <x v="9"/>
    <x v="1"/>
    <s v="Business"/>
    <x v="1"/>
    <s v="Trekking Poles"/>
    <n v="8"/>
    <n v="72.36"/>
    <n v="0.1"/>
    <n v="32.229999999999997"/>
    <n v="520.99199999999996"/>
    <n v="257.83999999999997"/>
    <n v="263.15199999999999"/>
    <n v="0.5050979669553467"/>
  </r>
  <r>
    <n v="1507"/>
    <d v="2026-06-14T00:00:00"/>
    <n v="2026"/>
    <x v="1"/>
    <n v="6"/>
    <x v="5"/>
    <x v="0"/>
    <x v="15"/>
    <x v="2"/>
    <s v="Returning"/>
    <x v="2"/>
    <s v="Travel Backpack 35L"/>
    <n v="1"/>
    <n v="162.51"/>
    <n v="0"/>
    <n v="88.29"/>
    <n v="162.51"/>
    <n v="88.29"/>
    <n v="74.219999999999985"/>
    <n v="0.45671035628576695"/>
  </r>
  <r>
    <n v="1821"/>
    <d v="2026-06-14T00:00:00"/>
    <n v="2026"/>
    <x v="1"/>
    <n v="6"/>
    <x v="5"/>
    <x v="0"/>
    <x v="15"/>
    <x v="2"/>
    <s v="Business"/>
    <x v="1"/>
    <s v="Trekking Poles"/>
    <n v="3"/>
    <n v="70.52"/>
    <n v="0"/>
    <n v="33.119999999999997"/>
    <n v="211.56"/>
    <n v="99.359999999999985"/>
    <n v="112.20000000000002"/>
    <n v="0.53034600113442998"/>
  </r>
  <r>
    <n v="2588"/>
    <d v="2026-06-14T00:00:00"/>
    <n v="2026"/>
    <x v="1"/>
    <n v="6"/>
    <x v="5"/>
    <x v="3"/>
    <x v="8"/>
    <x v="3"/>
    <s v="Returning"/>
    <x v="1"/>
    <s v="Hiking Daypack 20L"/>
    <n v="1"/>
    <n v="90.28"/>
    <n v="0"/>
    <n v="46.04"/>
    <n v="90.28"/>
    <n v="46.04"/>
    <n v="44.24"/>
    <n v="0.4900310146211786"/>
  </r>
  <r>
    <n v="2815"/>
    <d v="2026-06-14T00:00:00"/>
    <n v="2026"/>
    <x v="1"/>
    <n v="6"/>
    <x v="5"/>
    <x v="3"/>
    <x v="13"/>
    <x v="3"/>
    <s v="New"/>
    <x v="3"/>
    <s v="Alpine Tent 4P"/>
    <n v="2"/>
    <n v="342.25"/>
    <n v="0"/>
    <n v="196.86"/>
    <n v="684.5"/>
    <n v="393.72"/>
    <n v="290.77999999999997"/>
    <n v="0.42480642804967128"/>
  </r>
  <r>
    <n v="3258"/>
    <d v="2026-06-14T00:00:00"/>
    <n v="2026"/>
    <x v="1"/>
    <n v="6"/>
    <x v="5"/>
    <x v="1"/>
    <x v="1"/>
    <x v="0"/>
    <s v="Business"/>
    <x v="0"/>
    <s v="Trail Bike Light"/>
    <n v="6"/>
    <n v="50.92"/>
    <n v="0.05"/>
    <n v="22.87"/>
    <n v="290.24399999999997"/>
    <n v="137.22"/>
    <n v="153.02399999999997"/>
    <n v="0.52722536899987593"/>
  </r>
  <r>
    <n v="3361"/>
    <d v="2026-06-14T00:00:00"/>
    <n v="2026"/>
    <x v="1"/>
    <n v="6"/>
    <x v="5"/>
    <x v="0"/>
    <x v="0"/>
    <x v="2"/>
    <s v="Returning"/>
    <x v="2"/>
    <s v="Insulated Bottle"/>
    <n v="5"/>
    <n v="36.72"/>
    <n v="0.15"/>
    <n v="13.2"/>
    <n v="156.06"/>
    <n v="66"/>
    <n v="90.06"/>
    <n v="0.57708573625528647"/>
  </r>
  <r>
    <n v="3629"/>
    <d v="2026-06-14T00:00:00"/>
    <n v="2026"/>
    <x v="1"/>
    <n v="6"/>
    <x v="5"/>
    <x v="0"/>
    <x v="15"/>
    <x v="0"/>
    <s v="New"/>
    <x v="3"/>
    <s v="Alpine Tent 4P"/>
    <n v="4"/>
    <n v="348.96"/>
    <n v="0.15"/>
    <n v="197.02"/>
    <n v="1186.4639999999999"/>
    <n v="788.08"/>
    <n v="398.3839999999999"/>
    <n v="0.3357741996385899"/>
  </r>
  <r>
    <n v="3750"/>
    <d v="2026-06-14T00:00:00"/>
    <n v="2026"/>
    <x v="1"/>
    <n v="6"/>
    <x v="5"/>
    <x v="0"/>
    <x v="0"/>
    <x v="0"/>
    <s v="Returning"/>
    <x v="1"/>
    <s v="Trekking Poles"/>
    <n v="1"/>
    <n v="71.28"/>
    <n v="0"/>
    <n v="31.92"/>
    <n v="71.28"/>
    <n v="31.92"/>
    <n v="39.36"/>
    <n v="0.55218855218855212"/>
  </r>
  <r>
    <n v="5088"/>
    <d v="2026-06-14T00:00:00"/>
    <n v="2026"/>
    <x v="1"/>
    <n v="6"/>
    <x v="5"/>
    <x v="1"/>
    <x v="12"/>
    <x v="0"/>
    <s v="New"/>
    <x v="2"/>
    <s v="Travel Backpack 35L"/>
    <n v="1"/>
    <n v="160.99"/>
    <n v="0.05"/>
    <n v="89.15"/>
    <n v="152.94050000000001"/>
    <n v="89.15"/>
    <n v="63.790500000000009"/>
    <n v="0.41709357560619981"/>
  </r>
  <r>
    <n v="1450"/>
    <d v="2026-06-15T00:00:00"/>
    <n v="2026"/>
    <x v="1"/>
    <n v="6"/>
    <x v="5"/>
    <x v="1"/>
    <x v="14"/>
    <x v="0"/>
    <s v="Returning"/>
    <x v="4"/>
    <s v="Weighted Vest"/>
    <n v="1"/>
    <n v="124.19"/>
    <n v="0.05"/>
    <n v="67.209999999999994"/>
    <n v="117.98049999999999"/>
    <n v="67.209999999999994"/>
    <n v="50.770499999999998"/>
    <n v="0.43032958836417884"/>
  </r>
  <r>
    <n v="2330"/>
    <d v="2026-06-15T00:00:00"/>
    <n v="2026"/>
    <x v="1"/>
    <n v="6"/>
    <x v="5"/>
    <x v="1"/>
    <x v="1"/>
    <x v="0"/>
    <s v="New"/>
    <x v="2"/>
    <s v="Insulated Bottle"/>
    <n v="2"/>
    <n v="36.11"/>
    <n v="0.05"/>
    <n v="13.29"/>
    <n v="68.608999999999995"/>
    <n v="26.58"/>
    <n v="42.028999999999996"/>
    <n v="0.6125872698917052"/>
  </r>
  <r>
    <n v="4655"/>
    <d v="2026-06-15T00:00:00"/>
    <n v="2026"/>
    <x v="1"/>
    <n v="6"/>
    <x v="5"/>
    <x v="0"/>
    <x v="0"/>
    <x v="1"/>
    <s v="Business"/>
    <x v="4"/>
    <s v="Resistance Band Set"/>
    <n v="4"/>
    <n v="40.909999999999997"/>
    <n v="0.05"/>
    <n v="14.42"/>
    <n v="155.45799999999997"/>
    <n v="57.68"/>
    <n v="97.777999999999963"/>
    <n v="0.62896730949838531"/>
  </r>
  <r>
    <n v="137"/>
    <d v="2026-06-16T00:00:00"/>
    <n v="2026"/>
    <x v="1"/>
    <n v="6"/>
    <x v="5"/>
    <x v="1"/>
    <x v="6"/>
    <x v="0"/>
    <s v="Returning"/>
    <x v="1"/>
    <s v="Trail Boots"/>
    <n v="5"/>
    <n v="141.66999999999999"/>
    <n v="0.1"/>
    <n v="80.59"/>
    <n v="637.51499999999999"/>
    <n v="402.95000000000005"/>
    <n v="234.56499999999994"/>
    <n v="0.36793644071119885"/>
  </r>
  <r>
    <n v="141"/>
    <d v="2026-06-16T00:00:00"/>
    <n v="2026"/>
    <x v="1"/>
    <n v="6"/>
    <x v="5"/>
    <x v="3"/>
    <x v="7"/>
    <x v="0"/>
    <s v="Returning"/>
    <x v="2"/>
    <s v="Packing Cube Set"/>
    <n v="1"/>
    <n v="47.53"/>
    <n v="0.05"/>
    <n v="18.5"/>
    <n v="45.153500000000001"/>
    <n v="18.5"/>
    <n v="26.653500000000001"/>
    <n v="0.59028646727274736"/>
  </r>
  <r>
    <n v="335"/>
    <d v="2026-06-16T00:00:00"/>
    <n v="2026"/>
    <x v="1"/>
    <n v="6"/>
    <x v="5"/>
    <x v="3"/>
    <x v="8"/>
    <x v="0"/>
    <s v="Returning"/>
    <x v="2"/>
    <s v="Travel Backpack 35L"/>
    <n v="3"/>
    <n v="163.65"/>
    <n v="0.15"/>
    <n v="85.8"/>
    <n v="417.3075"/>
    <n v="257.39999999999998"/>
    <n v="159.90750000000003"/>
    <n v="0.38318865584730688"/>
  </r>
  <r>
    <n v="498"/>
    <d v="2026-06-16T00:00:00"/>
    <n v="2026"/>
    <x v="1"/>
    <n v="6"/>
    <x v="5"/>
    <x v="0"/>
    <x v="15"/>
    <x v="1"/>
    <s v="Business"/>
    <x v="2"/>
    <s v="Carry-On Duffel"/>
    <n v="5"/>
    <n v="130.94999999999999"/>
    <n v="0.15"/>
    <n v="68.47"/>
    <n v="556.53750000000002"/>
    <n v="342.35"/>
    <n v="214.1875"/>
    <n v="0.38485726478449339"/>
  </r>
  <r>
    <n v="2611"/>
    <d v="2026-06-16T00:00:00"/>
    <n v="2026"/>
    <x v="1"/>
    <n v="6"/>
    <x v="5"/>
    <x v="3"/>
    <x v="13"/>
    <x v="0"/>
    <s v="Returning"/>
    <x v="2"/>
    <s v="Travel Backpack 35L"/>
    <n v="5"/>
    <n v="160.82"/>
    <n v="0"/>
    <n v="90.14"/>
    <n v="804.09999999999991"/>
    <n v="450.7"/>
    <n v="353.39999999999992"/>
    <n v="0.43949757492849145"/>
  </r>
  <r>
    <n v="3197"/>
    <d v="2026-06-16T00:00:00"/>
    <n v="2026"/>
    <x v="1"/>
    <n v="6"/>
    <x v="5"/>
    <x v="1"/>
    <x v="12"/>
    <x v="2"/>
    <s v="New"/>
    <x v="0"/>
    <s v="Compact Repair Kit"/>
    <n v="3"/>
    <n v="40.51"/>
    <n v="0"/>
    <n v="16.940000000000001"/>
    <n v="121.53"/>
    <n v="50.820000000000007"/>
    <n v="70.709999999999994"/>
    <n v="0.58183164650703523"/>
  </r>
  <r>
    <n v="4668"/>
    <d v="2026-06-16T00:00:00"/>
    <n v="2026"/>
    <x v="1"/>
    <n v="6"/>
    <x v="5"/>
    <x v="1"/>
    <x v="11"/>
    <x v="0"/>
    <s v="Business"/>
    <x v="0"/>
    <s v="Commuter Helmet"/>
    <n v="1"/>
    <n v="81.08"/>
    <n v="0"/>
    <n v="41.52"/>
    <n v="81.08"/>
    <n v="41.52"/>
    <n v="39.559999999999995"/>
    <n v="0.48791317217562896"/>
  </r>
  <r>
    <n v="4994"/>
    <d v="2026-06-16T00:00:00"/>
    <n v="2026"/>
    <x v="1"/>
    <n v="6"/>
    <x v="5"/>
    <x v="2"/>
    <x v="10"/>
    <x v="1"/>
    <s v="Business"/>
    <x v="1"/>
    <s v="Summit Backpack 45L"/>
    <n v="4"/>
    <n v="150.43"/>
    <n v="0.1"/>
    <n v="77.650000000000006"/>
    <n v="541.548"/>
    <n v="310.60000000000002"/>
    <n v="230.94799999999998"/>
    <n v="0.42645896577957998"/>
  </r>
  <r>
    <n v="512"/>
    <d v="2026-06-17T00:00:00"/>
    <n v="2026"/>
    <x v="1"/>
    <n v="6"/>
    <x v="5"/>
    <x v="1"/>
    <x v="12"/>
    <x v="3"/>
    <s v="Returning"/>
    <x v="3"/>
    <s v="Trail Tent 2P"/>
    <n v="1"/>
    <n v="192.42"/>
    <n v="0"/>
    <n v="103.31"/>
    <n v="192.42"/>
    <n v="103.31"/>
    <n v="89.109999999999985"/>
    <n v="0.46310154869556175"/>
  </r>
  <r>
    <n v="717"/>
    <d v="2026-06-17T00:00:00"/>
    <n v="2026"/>
    <x v="1"/>
    <n v="6"/>
    <x v="5"/>
    <x v="3"/>
    <x v="7"/>
    <x v="1"/>
    <s v="Business"/>
    <x v="3"/>
    <s v="Alpine Tent 4P"/>
    <n v="10"/>
    <n v="333.14"/>
    <n v="0.15"/>
    <n v="194.52"/>
    <n v="2831.6899999999996"/>
    <n v="1945.2"/>
    <n v="886.48999999999955"/>
    <n v="0.31306039856057677"/>
  </r>
  <r>
    <n v="952"/>
    <d v="2026-06-17T00:00:00"/>
    <n v="2026"/>
    <x v="1"/>
    <n v="6"/>
    <x v="5"/>
    <x v="0"/>
    <x v="0"/>
    <x v="0"/>
    <s v="Business"/>
    <x v="3"/>
    <s v="Portable Camp Stove"/>
    <n v="1"/>
    <n v="79.900000000000006"/>
    <n v="0.05"/>
    <n v="40.19"/>
    <n v="75.905000000000001"/>
    <n v="40.19"/>
    <n v="35.715000000000003"/>
    <n v="0.47052236348066667"/>
  </r>
  <r>
    <n v="1081"/>
    <d v="2026-06-17T00:00:00"/>
    <n v="2026"/>
    <x v="1"/>
    <n v="6"/>
    <x v="5"/>
    <x v="3"/>
    <x v="13"/>
    <x v="0"/>
    <s v="Returning"/>
    <x v="0"/>
    <s v="Trail Bike Light"/>
    <n v="1"/>
    <n v="51.12"/>
    <n v="0"/>
    <n v="22.43"/>
    <n v="51.12"/>
    <n v="22.43"/>
    <n v="28.689999999999998"/>
    <n v="0.56122848200312991"/>
  </r>
  <r>
    <n v="2043"/>
    <d v="2026-06-17T00:00:00"/>
    <n v="2026"/>
    <x v="1"/>
    <n v="6"/>
    <x v="5"/>
    <x v="1"/>
    <x v="6"/>
    <x v="0"/>
    <s v="New"/>
    <x v="1"/>
    <s v="Hiking Daypack 20L"/>
    <n v="2"/>
    <n v="90.33"/>
    <n v="0"/>
    <n v="46.3"/>
    <n v="180.66"/>
    <n v="92.6"/>
    <n v="88.06"/>
    <n v="0.48743496069965686"/>
  </r>
  <r>
    <n v="4040"/>
    <d v="2026-06-17T00:00:00"/>
    <n v="2026"/>
    <x v="1"/>
    <n v="6"/>
    <x v="5"/>
    <x v="3"/>
    <x v="7"/>
    <x v="0"/>
    <s v="Business"/>
    <x v="2"/>
    <s v="Insulated Bottle"/>
    <n v="2"/>
    <n v="36.799999999999997"/>
    <n v="0.05"/>
    <n v="13.94"/>
    <n v="69.919999999999987"/>
    <n v="27.88"/>
    <n v="42.039999999999992"/>
    <n v="0.60125858123569798"/>
  </r>
  <r>
    <n v="2295"/>
    <d v="2026-06-18T00:00:00"/>
    <n v="2026"/>
    <x v="1"/>
    <n v="6"/>
    <x v="5"/>
    <x v="1"/>
    <x v="11"/>
    <x v="3"/>
    <s v="New"/>
    <x v="2"/>
    <s v="Packing Cube Set"/>
    <n v="1"/>
    <n v="45.7"/>
    <n v="0.1"/>
    <n v="18.600000000000001"/>
    <n v="41.13"/>
    <n v="18.600000000000001"/>
    <n v="22.53"/>
    <n v="0.5477753464624362"/>
  </r>
  <r>
    <n v="2670"/>
    <d v="2026-06-18T00:00:00"/>
    <n v="2026"/>
    <x v="1"/>
    <n v="6"/>
    <x v="5"/>
    <x v="2"/>
    <x v="5"/>
    <x v="3"/>
    <s v="Returning"/>
    <x v="2"/>
    <s v="Travel Backpack 35L"/>
    <n v="3"/>
    <n v="162.30000000000001"/>
    <n v="0.1"/>
    <n v="86.43"/>
    <n v="438.21000000000004"/>
    <n v="259.29000000000002"/>
    <n v="178.92000000000002"/>
    <n v="0.40829739166153217"/>
  </r>
  <r>
    <n v="2777"/>
    <d v="2026-06-18T00:00:00"/>
    <n v="2026"/>
    <x v="1"/>
    <n v="6"/>
    <x v="5"/>
    <x v="1"/>
    <x v="14"/>
    <x v="1"/>
    <s v="Business"/>
    <x v="1"/>
    <s v="Trekking Poles"/>
    <n v="5"/>
    <n v="72.37"/>
    <n v="0.2"/>
    <n v="32.840000000000003"/>
    <n v="289.48"/>
    <n v="164.20000000000002"/>
    <n v="125.28"/>
    <n v="0.43277601215973466"/>
  </r>
  <r>
    <n v="2780"/>
    <d v="2026-06-18T00:00:00"/>
    <n v="2026"/>
    <x v="1"/>
    <n v="6"/>
    <x v="5"/>
    <x v="2"/>
    <x v="3"/>
    <x v="0"/>
    <s v="New"/>
    <x v="4"/>
    <s v="Recovery Roller"/>
    <n v="2"/>
    <n v="35.61"/>
    <n v="0.15"/>
    <n v="13.96"/>
    <n v="60.536999999999999"/>
    <n v="27.92"/>
    <n v="32.616999999999997"/>
    <n v="0.53879445628293432"/>
  </r>
  <r>
    <n v="3209"/>
    <d v="2026-06-18T00:00:00"/>
    <n v="2026"/>
    <x v="1"/>
    <n v="6"/>
    <x v="5"/>
    <x v="3"/>
    <x v="13"/>
    <x v="0"/>
    <s v="Returning"/>
    <x v="2"/>
    <s v="Carry-On Duffel"/>
    <n v="2"/>
    <n v="133.12"/>
    <n v="0"/>
    <n v="67.02"/>
    <n v="266.24"/>
    <n v="134.04"/>
    <n v="132.20000000000002"/>
    <n v="0.4965444711538462"/>
  </r>
  <r>
    <n v="3414"/>
    <d v="2026-06-18T00:00:00"/>
    <n v="2026"/>
    <x v="1"/>
    <n v="6"/>
    <x v="5"/>
    <x v="0"/>
    <x v="15"/>
    <x v="3"/>
    <s v="Returning"/>
    <x v="0"/>
    <s v="Trail Bike Light"/>
    <n v="1"/>
    <n v="51.23"/>
    <n v="0.05"/>
    <n v="23.12"/>
    <n v="48.668499999999995"/>
    <n v="23.12"/>
    <n v="25.548499999999994"/>
    <n v="0.5249494025909982"/>
  </r>
  <r>
    <n v="3846"/>
    <d v="2026-06-18T00:00:00"/>
    <n v="2026"/>
    <x v="1"/>
    <n v="6"/>
    <x v="5"/>
    <x v="1"/>
    <x v="12"/>
    <x v="0"/>
    <s v="Business"/>
    <x v="1"/>
    <s v="Hiking Daypack 20L"/>
    <n v="1"/>
    <n v="93.5"/>
    <n v="0"/>
    <n v="46.63"/>
    <n v="93.5"/>
    <n v="46.63"/>
    <n v="46.87"/>
    <n v="0.50128342245989299"/>
  </r>
  <r>
    <n v="4120"/>
    <d v="2026-06-18T00:00:00"/>
    <n v="2026"/>
    <x v="1"/>
    <n v="6"/>
    <x v="5"/>
    <x v="3"/>
    <x v="4"/>
    <x v="2"/>
    <s v="Returning"/>
    <x v="4"/>
    <s v="Resistance Band Set"/>
    <n v="3"/>
    <n v="41.16"/>
    <n v="0"/>
    <n v="14.79"/>
    <n v="123.47999999999999"/>
    <n v="44.37"/>
    <n v="79.109999999999985"/>
    <n v="0.64067055393586003"/>
  </r>
  <r>
    <n v="4217"/>
    <d v="2026-06-18T00:00:00"/>
    <n v="2026"/>
    <x v="1"/>
    <n v="6"/>
    <x v="5"/>
    <x v="1"/>
    <x v="12"/>
    <x v="3"/>
    <s v="New"/>
    <x v="4"/>
    <s v="Resistance Band Set"/>
    <n v="1"/>
    <n v="39.74"/>
    <n v="0.05"/>
    <n v="14.39"/>
    <n v="37.753"/>
    <n v="14.39"/>
    <n v="23.363"/>
    <n v="0.6188382380208195"/>
  </r>
  <r>
    <n v="4786"/>
    <d v="2026-06-18T00:00:00"/>
    <n v="2026"/>
    <x v="1"/>
    <n v="6"/>
    <x v="5"/>
    <x v="3"/>
    <x v="7"/>
    <x v="0"/>
    <s v="Returning"/>
    <x v="2"/>
    <s v="Packing Cube Set"/>
    <n v="3"/>
    <n v="46.79"/>
    <n v="0.1"/>
    <n v="18.25"/>
    <n v="126.33300000000001"/>
    <n v="54.75"/>
    <n v="71.583000000000013"/>
    <n v="0.56662154781411034"/>
  </r>
  <r>
    <n v="23"/>
    <d v="2026-06-19T00:00:00"/>
    <n v="2026"/>
    <x v="1"/>
    <n v="6"/>
    <x v="5"/>
    <x v="3"/>
    <x v="13"/>
    <x v="1"/>
    <s v="Business"/>
    <x v="1"/>
    <s v="Hiking Daypack 20L"/>
    <n v="4"/>
    <n v="91.74"/>
    <n v="0.2"/>
    <n v="44.74"/>
    <n v="293.56799999999998"/>
    <n v="178.96"/>
    <n v="114.60799999999998"/>
    <n v="0.39039677349029861"/>
  </r>
  <r>
    <n v="99"/>
    <d v="2026-06-19T00:00:00"/>
    <n v="2026"/>
    <x v="1"/>
    <n v="6"/>
    <x v="5"/>
    <x v="3"/>
    <x v="13"/>
    <x v="0"/>
    <s v="New"/>
    <x v="4"/>
    <s v="Recovery Roller"/>
    <n v="1"/>
    <n v="36.28"/>
    <n v="0.1"/>
    <n v="13.8"/>
    <n v="32.652000000000001"/>
    <n v="13.8"/>
    <n v="18.852"/>
    <n v="0.5773612642410878"/>
  </r>
  <r>
    <n v="269"/>
    <d v="2026-06-19T00:00:00"/>
    <n v="2026"/>
    <x v="1"/>
    <n v="6"/>
    <x v="5"/>
    <x v="3"/>
    <x v="13"/>
    <x v="1"/>
    <s v="Returning"/>
    <x v="1"/>
    <s v="Trekking Poles"/>
    <n v="3"/>
    <n v="73.02"/>
    <n v="0.1"/>
    <n v="32.69"/>
    <n v="197.154"/>
    <n v="98.07"/>
    <n v="99.084000000000003"/>
    <n v="0.50257159377948202"/>
  </r>
  <r>
    <n v="1772"/>
    <d v="2026-06-19T00:00:00"/>
    <n v="2026"/>
    <x v="1"/>
    <n v="6"/>
    <x v="5"/>
    <x v="3"/>
    <x v="4"/>
    <x v="0"/>
    <s v="New"/>
    <x v="1"/>
    <s v="Summit Backpack 45L"/>
    <n v="4"/>
    <n v="153.38"/>
    <n v="0"/>
    <n v="76.92"/>
    <n v="613.52"/>
    <n v="307.68"/>
    <n v="305.83999999999997"/>
    <n v="0.49850045638283996"/>
  </r>
  <r>
    <n v="1906"/>
    <d v="2026-06-19T00:00:00"/>
    <n v="2026"/>
    <x v="1"/>
    <n v="6"/>
    <x v="5"/>
    <x v="3"/>
    <x v="8"/>
    <x v="3"/>
    <s v="Returning"/>
    <x v="3"/>
    <s v="Compact Sleeping Bag"/>
    <n v="2"/>
    <n v="125.5"/>
    <n v="0"/>
    <n v="61.67"/>
    <n v="251"/>
    <n v="123.34"/>
    <n v="127.66"/>
    <n v="0.50860557768924297"/>
  </r>
  <r>
    <n v="2473"/>
    <d v="2026-06-19T00:00:00"/>
    <n v="2026"/>
    <x v="1"/>
    <n v="6"/>
    <x v="5"/>
    <x v="0"/>
    <x v="0"/>
    <x v="1"/>
    <s v="Returning"/>
    <x v="0"/>
    <s v="Commuter Helmet"/>
    <n v="3"/>
    <n v="80.75"/>
    <n v="0.15"/>
    <n v="42.81"/>
    <n v="205.91249999999999"/>
    <n v="128.43"/>
    <n v="77.482499999999987"/>
    <n v="0.37628847204516475"/>
  </r>
  <r>
    <n v="2549"/>
    <d v="2026-06-19T00:00:00"/>
    <n v="2026"/>
    <x v="1"/>
    <n v="6"/>
    <x v="5"/>
    <x v="3"/>
    <x v="13"/>
    <x v="1"/>
    <s v="Returning"/>
    <x v="4"/>
    <s v="Recovery Roller"/>
    <n v="8"/>
    <n v="36.15"/>
    <n v="0.05"/>
    <n v="13.55"/>
    <n v="274.73999999999995"/>
    <n v="108.4"/>
    <n v="166.33999999999995"/>
    <n v="0.60544514814005956"/>
  </r>
  <r>
    <n v="3341"/>
    <d v="2026-06-19T00:00:00"/>
    <n v="2026"/>
    <x v="1"/>
    <n v="6"/>
    <x v="5"/>
    <x v="0"/>
    <x v="15"/>
    <x v="0"/>
    <s v="New"/>
    <x v="1"/>
    <s v="Trail Boots"/>
    <n v="2"/>
    <n v="143.1"/>
    <n v="0"/>
    <n v="78.11"/>
    <n v="286.2"/>
    <n v="156.22"/>
    <n v="129.97999999999999"/>
    <n v="0.45415793151642209"/>
  </r>
  <r>
    <n v="3351"/>
    <d v="2026-06-19T00:00:00"/>
    <n v="2026"/>
    <x v="1"/>
    <n v="6"/>
    <x v="5"/>
    <x v="1"/>
    <x v="1"/>
    <x v="3"/>
    <s v="New"/>
    <x v="3"/>
    <s v="Compact Sleeping Bag"/>
    <n v="4"/>
    <n v="123.89"/>
    <n v="0"/>
    <n v="59.42"/>
    <n v="495.56"/>
    <n v="237.68"/>
    <n v="257.88"/>
    <n v="0.5203809831301961"/>
  </r>
  <r>
    <n v="3366"/>
    <d v="2026-06-19T00:00:00"/>
    <n v="2026"/>
    <x v="1"/>
    <n v="6"/>
    <x v="5"/>
    <x v="1"/>
    <x v="11"/>
    <x v="0"/>
    <s v="Business"/>
    <x v="2"/>
    <s v="Carry-On Duffel"/>
    <n v="1"/>
    <n v="135.41999999999999"/>
    <n v="0.05"/>
    <n v="68.180000000000007"/>
    <n v="128.64899999999997"/>
    <n v="68.180000000000007"/>
    <n v="60.468999999999966"/>
    <n v="0.47003085915941811"/>
  </r>
  <r>
    <n v="3691"/>
    <d v="2026-06-19T00:00:00"/>
    <n v="2026"/>
    <x v="1"/>
    <n v="6"/>
    <x v="5"/>
    <x v="1"/>
    <x v="6"/>
    <x v="2"/>
    <s v="Returning"/>
    <x v="1"/>
    <s v="Hiking Daypack 20L"/>
    <n v="1"/>
    <n v="93.48"/>
    <n v="0.05"/>
    <n v="44.31"/>
    <n v="88.805999999999997"/>
    <n v="44.31"/>
    <n v="44.495999999999995"/>
    <n v="0.50104722653874734"/>
  </r>
  <r>
    <n v="3909"/>
    <d v="2026-06-19T00:00:00"/>
    <n v="2026"/>
    <x v="1"/>
    <n v="6"/>
    <x v="5"/>
    <x v="1"/>
    <x v="1"/>
    <x v="3"/>
    <s v="Returning"/>
    <x v="1"/>
    <s v="Summit Backpack 45L"/>
    <n v="1"/>
    <n v="156.05000000000001"/>
    <n v="0.05"/>
    <n v="81.28"/>
    <n v="148.2475"/>
    <n v="81.28"/>
    <n v="66.967500000000001"/>
    <n v="0.45172768512116562"/>
  </r>
  <r>
    <n v="4862"/>
    <d v="2026-06-19T00:00:00"/>
    <n v="2026"/>
    <x v="1"/>
    <n v="6"/>
    <x v="5"/>
    <x v="1"/>
    <x v="6"/>
    <x v="0"/>
    <s v="Returning"/>
    <x v="4"/>
    <s v="Recovery Roller"/>
    <n v="1"/>
    <n v="36.74"/>
    <n v="0"/>
    <n v="14.15"/>
    <n v="36.74"/>
    <n v="14.15"/>
    <n v="22.590000000000003"/>
    <n v="0.61486118671747425"/>
  </r>
  <r>
    <n v="5096"/>
    <d v="2026-06-19T00:00:00"/>
    <n v="2026"/>
    <x v="1"/>
    <n v="6"/>
    <x v="5"/>
    <x v="0"/>
    <x v="15"/>
    <x v="0"/>
    <s v="Returning"/>
    <x v="3"/>
    <s v="Trail Tent 2P"/>
    <n v="2"/>
    <n v="199.28"/>
    <n v="0"/>
    <n v="102.85"/>
    <n v="398.56"/>
    <n v="205.7"/>
    <n v="192.86"/>
    <n v="0.48389201124046571"/>
  </r>
  <r>
    <n v="5112"/>
    <d v="2026-06-19T00:00:00"/>
    <n v="2026"/>
    <x v="1"/>
    <n v="6"/>
    <x v="5"/>
    <x v="0"/>
    <x v="0"/>
    <x v="3"/>
    <s v="Returning"/>
    <x v="4"/>
    <s v="Recovery Roller"/>
    <n v="2"/>
    <n v="37.04"/>
    <n v="0.05"/>
    <n v="13.76"/>
    <n v="70.375999999999991"/>
    <n v="27.52"/>
    <n v="42.855999999999995"/>
    <n v="0.60895759918153913"/>
  </r>
  <r>
    <n v="501"/>
    <d v="2026-06-20T00:00:00"/>
    <n v="2026"/>
    <x v="1"/>
    <n v="6"/>
    <x v="5"/>
    <x v="3"/>
    <x v="4"/>
    <x v="0"/>
    <s v="New"/>
    <x v="3"/>
    <s v="Portable Camp Stove"/>
    <n v="2"/>
    <n v="80.95"/>
    <n v="0.1"/>
    <n v="39.44"/>
    <n v="145.71"/>
    <n v="78.88"/>
    <n v="66.830000000000013"/>
    <n v="0.45865074462974409"/>
  </r>
  <r>
    <n v="540"/>
    <d v="2026-06-20T00:00:00"/>
    <n v="2026"/>
    <x v="1"/>
    <n v="6"/>
    <x v="5"/>
    <x v="0"/>
    <x v="9"/>
    <x v="3"/>
    <s v="Returning"/>
    <x v="1"/>
    <s v="Summit Backpack 45L"/>
    <n v="1"/>
    <n v="151.46"/>
    <n v="0.05"/>
    <n v="77.98"/>
    <n v="143.887"/>
    <n v="77.98"/>
    <n v="65.906999999999996"/>
    <n v="0.45804693961233467"/>
  </r>
  <r>
    <n v="2255"/>
    <d v="2026-06-20T00:00:00"/>
    <n v="2026"/>
    <x v="1"/>
    <n v="6"/>
    <x v="5"/>
    <x v="0"/>
    <x v="9"/>
    <x v="0"/>
    <s v="Business"/>
    <x v="1"/>
    <s v="Hiking Daypack 20L"/>
    <n v="5"/>
    <n v="90.1"/>
    <n v="0"/>
    <n v="44.32"/>
    <n v="450.5"/>
    <n v="221.6"/>
    <n v="228.9"/>
    <n v="0.50810210876803552"/>
  </r>
  <r>
    <n v="3126"/>
    <d v="2026-06-20T00:00:00"/>
    <n v="2026"/>
    <x v="1"/>
    <n v="6"/>
    <x v="5"/>
    <x v="0"/>
    <x v="0"/>
    <x v="3"/>
    <s v="Business"/>
    <x v="1"/>
    <s v="Summit Backpack 45L"/>
    <n v="1"/>
    <n v="155.69"/>
    <n v="0.1"/>
    <n v="79.42"/>
    <n v="140.12100000000001"/>
    <n v="79.42"/>
    <n v="60.701000000000008"/>
    <n v="0.43320415926235184"/>
  </r>
  <r>
    <n v="3223"/>
    <d v="2026-06-20T00:00:00"/>
    <n v="2026"/>
    <x v="1"/>
    <n v="6"/>
    <x v="5"/>
    <x v="1"/>
    <x v="14"/>
    <x v="2"/>
    <s v="Returning"/>
    <x v="4"/>
    <s v="Training Mat"/>
    <n v="1"/>
    <n v="50.11"/>
    <n v="0.05"/>
    <n v="21.38"/>
    <n v="47.604499999999994"/>
    <n v="21.38"/>
    <n v="26.224499999999995"/>
    <n v="0.55088279469377888"/>
  </r>
  <r>
    <n v="3260"/>
    <d v="2026-06-20T00:00:00"/>
    <n v="2026"/>
    <x v="1"/>
    <n v="6"/>
    <x v="5"/>
    <x v="2"/>
    <x v="2"/>
    <x v="2"/>
    <s v="Returning"/>
    <x v="1"/>
    <s v="Trail Boots"/>
    <n v="1"/>
    <n v="142.55000000000001"/>
    <n v="0.1"/>
    <n v="79.709999999999994"/>
    <n v="128.29500000000002"/>
    <n v="79.709999999999994"/>
    <n v="48.585000000000022"/>
    <n v="0.37869753302934656"/>
  </r>
  <r>
    <n v="3404"/>
    <d v="2026-06-20T00:00:00"/>
    <n v="2026"/>
    <x v="1"/>
    <n v="6"/>
    <x v="5"/>
    <x v="3"/>
    <x v="8"/>
    <x v="0"/>
    <s v="New"/>
    <x v="3"/>
    <s v="Trail Tent 2P"/>
    <n v="3"/>
    <n v="191.11"/>
    <n v="0.05"/>
    <n v="102.82"/>
    <n v="544.6635"/>
    <n v="308.45999999999998"/>
    <n v="236.20350000000002"/>
    <n v="0.43366867800026992"/>
  </r>
  <r>
    <n v="4267"/>
    <d v="2026-06-20T00:00:00"/>
    <n v="2026"/>
    <x v="1"/>
    <n v="6"/>
    <x v="5"/>
    <x v="3"/>
    <x v="13"/>
    <x v="1"/>
    <s v="Business"/>
    <x v="0"/>
    <s v="Compact Repair Kit"/>
    <n v="6"/>
    <n v="40.229999999999997"/>
    <n v="0.15"/>
    <n v="17.079999999999998"/>
    <n v="205.173"/>
    <n v="102.47999999999999"/>
    <n v="102.69300000000001"/>
    <n v="0.50051907414718322"/>
  </r>
  <r>
    <n v="5082"/>
    <d v="2026-06-20T00:00:00"/>
    <n v="2026"/>
    <x v="1"/>
    <n v="6"/>
    <x v="5"/>
    <x v="1"/>
    <x v="11"/>
    <x v="0"/>
    <s v="Business"/>
    <x v="0"/>
    <s v="Commuter Helmet"/>
    <n v="2"/>
    <n v="81.489999999999995"/>
    <n v="0"/>
    <n v="42.15"/>
    <n v="162.97999999999999"/>
    <n v="84.3"/>
    <n v="78.679999999999993"/>
    <n v="0.48275862068965514"/>
  </r>
  <r>
    <n v="5108"/>
    <d v="2026-06-20T00:00:00"/>
    <n v="2026"/>
    <x v="1"/>
    <n v="6"/>
    <x v="5"/>
    <x v="1"/>
    <x v="6"/>
    <x v="1"/>
    <s v="Business"/>
    <x v="2"/>
    <s v="Travel Backpack 35L"/>
    <n v="8"/>
    <n v="162.71"/>
    <n v="0.2"/>
    <n v="85.27"/>
    <n v="1041.3440000000001"/>
    <n v="682.16"/>
    <n v="359.18400000000008"/>
    <n v="0.34492348349824847"/>
  </r>
  <r>
    <n v="1105"/>
    <d v="2026-06-21T00:00:00"/>
    <n v="2026"/>
    <x v="1"/>
    <n v="6"/>
    <x v="5"/>
    <x v="2"/>
    <x v="5"/>
    <x v="3"/>
    <s v="Returning"/>
    <x v="2"/>
    <s v="Insulated Bottle"/>
    <n v="1"/>
    <n v="36.479999999999997"/>
    <n v="0.1"/>
    <n v="13.9"/>
    <n v="32.832000000000001"/>
    <n v="13.9"/>
    <n v="18.932000000000002"/>
    <n v="0.57663255360623789"/>
  </r>
  <r>
    <n v="2757"/>
    <d v="2026-06-21T00:00:00"/>
    <n v="2026"/>
    <x v="1"/>
    <n v="6"/>
    <x v="5"/>
    <x v="1"/>
    <x v="6"/>
    <x v="1"/>
    <s v="Business"/>
    <x v="2"/>
    <s v="Carry-On Duffel"/>
    <n v="6"/>
    <n v="136.65"/>
    <n v="0.15"/>
    <n v="68.56"/>
    <n v="696.91500000000008"/>
    <n v="411.36"/>
    <n v="285.55500000000006"/>
    <n v="0.4097415036266977"/>
  </r>
  <r>
    <n v="3325"/>
    <d v="2026-06-21T00:00:00"/>
    <n v="2026"/>
    <x v="1"/>
    <n v="6"/>
    <x v="5"/>
    <x v="2"/>
    <x v="2"/>
    <x v="0"/>
    <s v="New"/>
    <x v="0"/>
    <s v="Trail Bike Light"/>
    <n v="4"/>
    <n v="50.57"/>
    <n v="0"/>
    <n v="21.85"/>
    <n v="202.28"/>
    <n v="87.4"/>
    <n v="114.88"/>
    <n v="0.56792564761716435"/>
  </r>
  <r>
    <n v="4070"/>
    <d v="2026-06-21T00:00:00"/>
    <n v="2026"/>
    <x v="1"/>
    <n v="6"/>
    <x v="5"/>
    <x v="3"/>
    <x v="8"/>
    <x v="0"/>
    <s v="New"/>
    <x v="0"/>
    <s v="Cycling Pack 12L"/>
    <n v="3"/>
    <n v="103.72"/>
    <n v="0"/>
    <n v="50.34"/>
    <n v="311.15999999999997"/>
    <n v="151.02000000000001"/>
    <n v="160.13999999999996"/>
    <n v="0.51465483995372152"/>
  </r>
  <r>
    <n v="4339"/>
    <d v="2026-06-21T00:00:00"/>
    <n v="2026"/>
    <x v="1"/>
    <n v="6"/>
    <x v="5"/>
    <x v="2"/>
    <x v="16"/>
    <x v="3"/>
    <s v="Returning"/>
    <x v="2"/>
    <s v="Carry-On Duffel"/>
    <n v="1"/>
    <n v="132.49"/>
    <n v="0"/>
    <n v="67.09"/>
    <n v="132.49"/>
    <n v="67.09"/>
    <n v="65.400000000000006"/>
    <n v="0.49362216016303118"/>
  </r>
  <r>
    <n v="731"/>
    <d v="2026-06-22T00:00:00"/>
    <n v="2026"/>
    <x v="1"/>
    <n v="6"/>
    <x v="5"/>
    <x v="2"/>
    <x v="3"/>
    <x v="0"/>
    <s v="New"/>
    <x v="3"/>
    <s v="Portable Camp Stove"/>
    <n v="2"/>
    <n v="80.650000000000006"/>
    <n v="0"/>
    <n v="39.18"/>
    <n v="161.30000000000001"/>
    <n v="78.36"/>
    <n v="82.940000000000012"/>
    <n v="0.51419714817110973"/>
  </r>
  <r>
    <n v="1362"/>
    <d v="2026-06-22T00:00:00"/>
    <n v="2026"/>
    <x v="1"/>
    <n v="6"/>
    <x v="5"/>
    <x v="1"/>
    <x v="1"/>
    <x v="2"/>
    <s v="New"/>
    <x v="4"/>
    <s v="Recovery Roller"/>
    <n v="1"/>
    <n v="35.409999999999997"/>
    <n v="0.05"/>
    <n v="13.9"/>
    <n v="33.639499999999998"/>
    <n v="13.9"/>
    <n v="19.7395"/>
    <n v="0.58679528530447833"/>
  </r>
  <r>
    <n v="1512"/>
    <d v="2026-06-22T00:00:00"/>
    <n v="2026"/>
    <x v="1"/>
    <n v="6"/>
    <x v="5"/>
    <x v="0"/>
    <x v="0"/>
    <x v="3"/>
    <s v="Returning"/>
    <x v="4"/>
    <s v="Resistance Band Set"/>
    <n v="3"/>
    <n v="41.01"/>
    <n v="0"/>
    <n v="14.33"/>
    <n v="123.03"/>
    <n v="42.99"/>
    <n v="80.039999999999992"/>
    <n v="0.65057303096805652"/>
  </r>
  <r>
    <n v="1647"/>
    <d v="2026-06-22T00:00:00"/>
    <n v="2026"/>
    <x v="1"/>
    <n v="6"/>
    <x v="5"/>
    <x v="3"/>
    <x v="8"/>
    <x v="0"/>
    <s v="Business"/>
    <x v="2"/>
    <s v="Insulated Bottle"/>
    <n v="1"/>
    <n v="36.01"/>
    <n v="0"/>
    <n v="13.23"/>
    <n v="36.01"/>
    <n v="13.23"/>
    <n v="22.779999999999998"/>
    <n v="0.63260205498472644"/>
  </r>
  <r>
    <n v="2358"/>
    <d v="2026-06-22T00:00:00"/>
    <n v="2026"/>
    <x v="1"/>
    <n v="6"/>
    <x v="5"/>
    <x v="0"/>
    <x v="0"/>
    <x v="3"/>
    <s v="Returning"/>
    <x v="4"/>
    <s v="Training Mat"/>
    <n v="2"/>
    <n v="50.21"/>
    <n v="0.05"/>
    <n v="21.74"/>
    <n v="95.399000000000001"/>
    <n v="43.48"/>
    <n v="51.919000000000004"/>
    <n v="0.54423002337550708"/>
  </r>
  <r>
    <n v="2366"/>
    <d v="2026-06-22T00:00:00"/>
    <n v="2026"/>
    <x v="1"/>
    <n v="6"/>
    <x v="5"/>
    <x v="2"/>
    <x v="10"/>
    <x v="3"/>
    <s v="Returning"/>
    <x v="0"/>
    <s v="Cycling Pack 12L"/>
    <n v="3"/>
    <n v="100.3"/>
    <n v="0"/>
    <n v="49.26"/>
    <n v="300.89999999999998"/>
    <n v="147.78"/>
    <n v="153.11999999999998"/>
    <n v="0.5088733798604187"/>
  </r>
  <r>
    <n v="3481"/>
    <d v="2026-06-22T00:00:00"/>
    <n v="2026"/>
    <x v="1"/>
    <n v="6"/>
    <x v="5"/>
    <x v="3"/>
    <x v="8"/>
    <x v="2"/>
    <s v="New"/>
    <x v="2"/>
    <s v="Packing Cube Set"/>
    <n v="1"/>
    <n v="47.7"/>
    <n v="0.1"/>
    <n v="18.760000000000002"/>
    <n v="42.930000000000007"/>
    <n v="18.760000000000002"/>
    <n v="24.170000000000005"/>
    <n v="0.56300955043093415"/>
  </r>
  <r>
    <n v="3595"/>
    <d v="2026-06-22T00:00:00"/>
    <n v="2026"/>
    <x v="1"/>
    <n v="6"/>
    <x v="5"/>
    <x v="1"/>
    <x v="14"/>
    <x v="0"/>
    <s v="New"/>
    <x v="0"/>
    <s v="Compact Repair Kit"/>
    <n v="2"/>
    <n v="40.94"/>
    <n v="0.1"/>
    <n v="16.88"/>
    <n v="73.691999999999993"/>
    <n v="33.76"/>
    <n v="39.931999999999995"/>
    <n v="0.54187700157411933"/>
  </r>
  <r>
    <n v="3766"/>
    <d v="2026-06-22T00:00:00"/>
    <n v="2026"/>
    <x v="1"/>
    <n v="6"/>
    <x v="5"/>
    <x v="3"/>
    <x v="8"/>
    <x v="2"/>
    <s v="Returning"/>
    <x v="1"/>
    <s v="Hiking Daypack 20L"/>
    <n v="1"/>
    <n v="93.78"/>
    <n v="0"/>
    <n v="46.62"/>
    <n v="93.78"/>
    <n v="46.62"/>
    <n v="47.160000000000004"/>
    <n v="0.50287907869481774"/>
  </r>
  <r>
    <n v="3933"/>
    <d v="2026-06-22T00:00:00"/>
    <n v="2026"/>
    <x v="1"/>
    <n v="6"/>
    <x v="5"/>
    <x v="3"/>
    <x v="4"/>
    <x v="2"/>
    <s v="New"/>
    <x v="4"/>
    <s v="Training Mat"/>
    <n v="2"/>
    <n v="51.42"/>
    <n v="0"/>
    <n v="22.19"/>
    <n v="102.84"/>
    <n v="44.38"/>
    <n v="58.46"/>
    <n v="0.56845585375340335"/>
  </r>
  <r>
    <n v="3951"/>
    <d v="2026-06-22T00:00:00"/>
    <n v="2026"/>
    <x v="1"/>
    <n v="6"/>
    <x v="5"/>
    <x v="2"/>
    <x v="2"/>
    <x v="2"/>
    <s v="New"/>
    <x v="2"/>
    <s v="Travel Backpack 35L"/>
    <n v="1"/>
    <n v="164.99"/>
    <n v="0.1"/>
    <n v="86.6"/>
    <n v="148.49100000000001"/>
    <n v="86.6"/>
    <n v="61.89100000000002"/>
    <n v="0.41679967136055396"/>
  </r>
  <r>
    <n v="4078"/>
    <d v="2026-06-22T00:00:00"/>
    <n v="2026"/>
    <x v="1"/>
    <n v="6"/>
    <x v="5"/>
    <x v="2"/>
    <x v="5"/>
    <x v="3"/>
    <s v="Returning"/>
    <x v="1"/>
    <s v="Trail Boots"/>
    <n v="1"/>
    <n v="145.65"/>
    <n v="0"/>
    <n v="79.87"/>
    <n v="145.65"/>
    <n v="79.87"/>
    <n v="65.78"/>
    <n v="0.45163062135255749"/>
  </r>
  <r>
    <n v="4182"/>
    <d v="2026-06-22T00:00:00"/>
    <n v="2026"/>
    <x v="1"/>
    <n v="6"/>
    <x v="5"/>
    <x v="1"/>
    <x v="11"/>
    <x v="0"/>
    <s v="New"/>
    <x v="4"/>
    <s v="Weighted Vest"/>
    <n v="4"/>
    <n v="120.94"/>
    <n v="0.05"/>
    <n v="70.84"/>
    <n v="459.57199999999995"/>
    <n v="283.36"/>
    <n v="176.21199999999993"/>
    <n v="0.38342631840059871"/>
  </r>
  <r>
    <n v="323"/>
    <d v="2026-06-23T00:00:00"/>
    <n v="2026"/>
    <x v="1"/>
    <n v="6"/>
    <x v="5"/>
    <x v="3"/>
    <x v="13"/>
    <x v="0"/>
    <s v="Returning"/>
    <x v="2"/>
    <s v="Insulated Bottle"/>
    <n v="1"/>
    <n v="36.94"/>
    <n v="0"/>
    <n v="13.25"/>
    <n v="36.94"/>
    <n v="13.25"/>
    <n v="23.689999999999998"/>
    <n v="0.64131023280996213"/>
  </r>
  <r>
    <n v="544"/>
    <d v="2026-06-23T00:00:00"/>
    <n v="2026"/>
    <x v="1"/>
    <n v="6"/>
    <x v="5"/>
    <x v="0"/>
    <x v="15"/>
    <x v="0"/>
    <s v="Business"/>
    <x v="1"/>
    <s v="Hiking Daypack 20L"/>
    <n v="1"/>
    <n v="90.3"/>
    <n v="0.05"/>
    <n v="45.07"/>
    <n v="85.784999999999997"/>
    <n v="45.07"/>
    <n v="40.714999999999996"/>
    <n v="0.47461677449437545"/>
  </r>
  <r>
    <n v="1570"/>
    <d v="2026-06-23T00:00:00"/>
    <n v="2026"/>
    <x v="1"/>
    <n v="6"/>
    <x v="5"/>
    <x v="3"/>
    <x v="13"/>
    <x v="3"/>
    <s v="Returning"/>
    <x v="3"/>
    <s v="Alpine Tent 4P"/>
    <n v="1"/>
    <n v="335.05"/>
    <n v="0"/>
    <n v="191.67"/>
    <n v="335.05"/>
    <n v="191.67"/>
    <n v="143.38000000000002"/>
    <n v="0.42793612893597976"/>
  </r>
  <r>
    <n v="1932"/>
    <d v="2026-06-23T00:00:00"/>
    <n v="2026"/>
    <x v="1"/>
    <n v="6"/>
    <x v="5"/>
    <x v="3"/>
    <x v="8"/>
    <x v="0"/>
    <s v="New"/>
    <x v="2"/>
    <s v="Insulated Bottle"/>
    <n v="1"/>
    <n v="35.9"/>
    <n v="0.05"/>
    <n v="13.81"/>
    <n v="34.104999999999997"/>
    <n v="13.81"/>
    <n v="20.294999999999995"/>
    <n v="0.59507403606509301"/>
  </r>
  <r>
    <n v="4352"/>
    <d v="2026-06-23T00:00:00"/>
    <n v="2026"/>
    <x v="1"/>
    <n v="6"/>
    <x v="5"/>
    <x v="3"/>
    <x v="13"/>
    <x v="0"/>
    <s v="Returning"/>
    <x v="0"/>
    <s v="Trail Bike Light"/>
    <n v="6"/>
    <n v="51.34"/>
    <n v="0.1"/>
    <n v="22.47"/>
    <n v="277.23600000000005"/>
    <n v="134.82"/>
    <n v="142.41600000000005"/>
    <n v="0.51369951954291659"/>
  </r>
  <r>
    <n v="4561"/>
    <d v="2026-06-23T00:00:00"/>
    <n v="2026"/>
    <x v="1"/>
    <n v="6"/>
    <x v="5"/>
    <x v="0"/>
    <x v="0"/>
    <x v="2"/>
    <s v="Returning"/>
    <x v="1"/>
    <s v="Summit Backpack 45L"/>
    <n v="1"/>
    <n v="157.91"/>
    <n v="0"/>
    <n v="77.12"/>
    <n v="157.91"/>
    <n v="77.12"/>
    <n v="80.789999999999992"/>
    <n v="0.51162054334747642"/>
  </r>
  <r>
    <n v="4741"/>
    <d v="2026-06-23T00:00:00"/>
    <n v="2026"/>
    <x v="1"/>
    <n v="6"/>
    <x v="5"/>
    <x v="3"/>
    <x v="13"/>
    <x v="0"/>
    <s v="New"/>
    <x v="0"/>
    <s v="Compact Repair Kit"/>
    <n v="3"/>
    <n v="41.09"/>
    <n v="0.05"/>
    <n v="16.809999999999999"/>
    <n v="117.10650000000001"/>
    <n v="50.429999999999993"/>
    <n v="66.676500000000019"/>
    <n v="0.569366346018368"/>
  </r>
  <r>
    <n v="4882"/>
    <d v="2026-06-23T00:00:00"/>
    <n v="2026"/>
    <x v="1"/>
    <n v="6"/>
    <x v="5"/>
    <x v="1"/>
    <x v="12"/>
    <x v="0"/>
    <s v="Returning"/>
    <x v="3"/>
    <s v="Compact Sleeping Bag"/>
    <n v="2"/>
    <n v="120.18"/>
    <n v="0.05"/>
    <n v="59.4"/>
    <n v="228.34200000000001"/>
    <n v="118.8"/>
    <n v="109.54200000000002"/>
    <n v="0.47972777675591882"/>
  </r>
  <r>
    <n v="4885"/>
    <d v="2026-06-23T00:00:00"/>
    <n v="2026"/>
    <x v="1"/>
    <n v="6"/>
    <x v="5"/>
    <x v="3"/>
    <x v="13"/>
    <x v="3"/>
    <s v="New"/>
    <x v="3"/>
    <s v="Trail Tent 2P"/>
    <n v="1"/>
    <n v="198.1"/>
    <n v="0.1"/>
    <n v="103.46"/>
    <n v="178.29"/>
    <n v="103.46"/>
    <n v="74.83"/>
    <n v="0.41970946211228899"/>
  </r>
  <r>
    <n v="4982"/>
    <d v="2026-06-23T00:00:00"/>
    <n v="2026"/>
    <x v="1"/>
    <n v="6"/>
    <x v="5"/>
    <x v="2"/>
    <x v="10"/>
    <x v="0"/>
    <s v="Returning"/>
    <x v="2"/>
    <s v="Insulated Bottle"/>
    <n v="1"/>
    <n v="36.700000000000003"/>
    <n v="0.15"/>
    <n v="13.59"/>
    <n v="31.195"/>
    <n v="13.59"/>
    <n v="17.605"/>
    <n v="0.56435326174066358"/>
  </r>
  <r>
    <n v="40"/>
    <d v="2026-06-24T00:00:00"/>
    <n v="2026"/>
    <x v="1"/>
    <n v="6"/>
    <x v="5"/>
    <x v="3"/>
    <x v="7"/>
    <x v="2"/>
    <s v="New"/>
    <x v="2"/>
    <s v="Travel Backpack 35L"/>
    <n v="1"/>
    <n v="167.23"/>
    <n v="0.05"/>
    <n v="85.14"/>
    <n v="158.86849999999998"/>
    <n v="85.14"/>
    <n v="73.728499999999983"/>
    <n v="0.46408507665144438"/>
  </r>
  <r>
    <n v="110"/>
    <d v="2026-06-24T00:00:00"/>
    <n v="2026"/>
    <x v="1"/>
    <n v="6"/>
    <x v="5"/>
    <x v="1"/>
    <x v="12"/>
    <x v="2"/>
    <s v="Business"/>
    <x v="1"/>
    <s v="Trekking Poles"/>
    <n v="2"/>
    <n v="72.97"/>
    <n v="0"/>
    <n v="31.57"/>
    <n v="145.94"/>
    <n v="63.14"/>
    <n v="82.8"/>
    <n v="0.56735644785528294"/>
  </r>
  <r>
    <n v="1169"/>
    <d v="2026-06-24T00:00:00"/>
    <n v="2026"/>
    <x v="1"/>
    <n v="6"/>
    <x v="5"/>
    <x v="1"/>
    <x v="11"/>
    <x v="2"/>
    <s v="New"/>
    <x v="0"/>
    <s v="Commuter Helmet"/>
    <n v="3"/>
    <n v="82.91"/>
    <n v="0"/>
    <n v="42.29"/>
    <n v="248.73"/>
    <n v="126.87"/>
    <n v="121.85999999999999"/>
    <n v="0.4899288384995778"/>
  </r>
  <r>
    <n v="2211"/>
    <d v="2026-06-24T00:00:00"/>
    <n v="2026"/>
    <x v="1"/>
    <n v="6"/>
    <x v="5"/>
    <x v="2"/>
    <x v="10"/>
    <x v="3"/>
    <s v="New"/>
    <x v="4"/>
    <s v="Resistance Band Set"/>
    <n v="2"/>
    <n v="41.25"/>
    <n v="0"/>
    <n v="14.72"/>
    <n v="82.5"/>
    <n v="29.44"/>
    <n v="53.06"/>
    <n v="0.64315151515151514"/>
  </r>
  <r>
    <n v="3494"/>
    <d v="2026-06-24T00:00:00"/>
    <n v="2026"/>
    <x v="1"/>
    <n v="6"/>
    <x v="5"/>
    <x v="3"/>
    <x v="8"/>
    <x v="1"/>
    <s v="Business"/>
    <x v="3"/>
    <s v="Trail Tent 2P"/>
    <n v="6"/>
    <n v="194.79"/>
    <n v="0.15"/>
    <n v="106.78"/>
    <n v="993.42899999999997"/>
    <n v="640.68000000000006"/>
    <n v="352.74899999999991"/>
    <n v="0.3550822454347517"/>
  </r>
  <r>
    <n v="3586"/>
    <d v="2026-06-24T00:00:00"/>
    <n v="2026"/>
    <x v="1"/>
    <n v="6"/>
    <x v="5"/>
    <x v="0"/>
    <x v="15"/>
    <x v="1"/>
    <s v="Business"/>
    <x v="3"/>
    <s v="Trail Tent 2P"/>
    <n v="6"/>
    <n v="193.13"/>
    <n v="0.15"/>
    <n v="106.49"/>
    <n v="984.96299999999997"/>
    <n v="638.93999999999994"/>
    <n v="346.02300000000002"/>
    <n v="0.35130558203709178"/>
  </r>
  <r>
    <n v="3660"/>
    <d v="2026-06-24T00:00:00"/>
    <n v="2026"/>
    <x v="1"/>
    <n v="6"/>
    <x v="5"/>
    <x v="2"/>
    <x v="3"/>
    <x v="0"/>
    <s v="New"/>
    <x v="0"/>
    <s v="Commuter Helmet"/>
    <n v="1"/>
    <n v="82.7"/>
    <n v="0.05"/>
    <n v="42.16"/>
    <n v="78.564999999999998"/>
    <n v="42.16"/>
    <n v="36.405000000000001"/>
    <n v="0.46337427607713361"/>
  </r>
  <r>
    <n v="4307"/>
    <d v="2026-06-24T00:00:00"/>
    <n v="2026"/>
    <x v="1"/>
    <n v="6"/>
    <x v="5"/>
    <x v="3"/>
    <x v="8"/>
    <x v="0"/>
    <s v="Business"/>
    <x v="0"/>
    <s v="Compact Repair Kit"/>
    <n v="1"/>
    <n v="40.33"/>
    <n v="0"/>
    <n v="16.48"/>
    <n v="40.33"/>
    <n v="16.48"/>
    <n v="23.849999999999998"/>
    <n v="0.59137118770146291"/>
  </r>
  <r>
    <n v="5133"/>
    <d v="2026-06-24T00:00:00"/>
    <n v="2026"/>
    <x v="1"/>
    <n v="6"/>
    <x v="5"/>
    <x v="0"/>
    <x v="0"/>
    <x v="0"/>
    <s v="Business"/>
    <x v="3"/>
    <s v="Portable Camp Stove"/>
    <n v="1"/>
    <n v="81.99"/>
    <n v="0.15"/>
    <n v="40.29"/>
    <n v="69.691499999999991"/>
    <n v="40.29"/>
    <n v="29.401499999999992"/>
    <n v="0.4218807171606293"/>
  </r>
  <r>
    <n v="472"/>
    <d v="2026-06-25T00:00:00"/>
    <n v="2026"/>
    <x v="1"/>
    <n v="6"/>
    <x v="5"/>
    <x v="1"/>
    <x v="6"/>
    <x v="2"/>
    <s v="Business"/>
    <x v="2"/>
    <s v="Packing Cube Set"/>
    <n v="3"/>
    <n v="46.29"/>
    <n v="0"/>
    <n v="18.309999999999999"/>
    <n v="138.87"/>
    <n v="54.929999999999993"/>
    <n v="83.940000000000012"/>
    <n v="0.60445020522791104"/>
  </r>
  <r>
    <n v="689"/>
    <d v="2026-06-25T00:00:00"/>
    <n v="2026"/>
    <x v="1"/>
    <n v="6"/>
    <x v="5"/>
    <x v="3"/>
    <x v="7"/>
    <x v="0"/>
    <s v="New"/>
    <x v="0"/>
    <s v="Compact Repair Kit"/>
    <n v="1"/>
    <n v="39.729999999999997"/>
    <n v="0"/>
    <n v="16.55"/>
    <n v="39.729999999999997"/>
    <n v="16.55"/>
    <n v="23.179999999999996"/>
    <n v="0.58343820790334755"/>
  </r>
  <r>
    <n v="864"/>
    <d v="2026-06-25T00:00:00"/>
    <n v="2026"/>
    <x v="1"/>
    <n v="6"/>
    <x v="5"/>
    <x v="3"/>
    <x v="8"/>
    <x v="0"/>
    <s v="New"/>
    <x v="2"/>
    <s v="Carry-On Duffel"/>
    <n v="4"/>
    <n v="131.02000000000001"/>
    <n v="0.05"/>
    <n v="67.42"/>
    <n v="497.87600000000003"/>
    <n v="269.68"/>
    <n v="228.19600000000003"/>
    <n v="0.45833902417469413"/>
  </r>
  <r>
    <n v="1163"/>
    <d v="2026-06-25T00:00:00"/>
    <n v="2026"/>
    <x v="1"/>
    <n v="6"/>
    <x v="5"/>
    <x v="1"/>
    <x v="12"/>
    <x v="0"/>
    <s v="New"/>
    <x v="2"/>
    <s v="Packing Cube Set"/>
    <n v="2"/>
    <n v="46.69"/>
    <n v="0.05"/>
    <n v="18.23"/>
    <n v="88.710999999999999"/>
    <n v="36.46"/>
    <n v="52.250999999999998"/>
    <n v="0.58900249123558523"/>
  </r>
  <r>
    <n v="1323"/>
    <d v="2026-06-25T00:00:00"/>
    <n v="2026"/>
    <x v="1"/>
    <n v="6"/>
    <x v="5"/>
    <x v="1"/>
    <x v="12"/>
    <x v="0"/>
    <s v="Returning"/>
    <x v="4"/>
    <s v="Resistance Band Set"/>
    <n v="2"/>
    <n v="39.57"/>
    <n v="0.1"/>
    <n v="14.64"/>
    <n v="71.225999999999999"/>
    <n v="29.28"/>
    <n v="41.945999999999998"/>
    <n v="0.58891416055934631"/>
  </r>
  <r>
    <n v="2098"/>
    <d v="2026-06-25T00:00:00"/>
    <n v="2026"/>
    <x v="1"/>
    <n v="6"/>
    <x v="5"/>
    <x v="2"/>
    <x v="2"/>
    <x v="0"/>
    <s v="Returning"/>
    <x v="1"/>
    <s v="Trail Boots"/>
    <n v="1"/>
    <n v="146.46"/>
    <n v="0.15"/>
    <n v="80.760000000000005"/>
    <n v="124.491"/>
    <n v="80.760000000000005"/>
    <n v="43.730999999999995"/>
    <n v="0.35127840566787955"/>
  </r>
  <r>
    <n v="2190"/>
    <d v="2026-06-25T00:00:00"/>
    <n v="2026"/>
    <x v="1"/>
    <n v="6"/>
    <x v="5"/>
    <x v="1"/>
    <x v="6"/>
    <x v="2"/>
    <s v="Business"/>
    <x v="0"/>
    <s v="Trail Bike Light"/>
    <n v="5"/>
    <n v="50.78"/>
    <n v="0"/>
    <n v="22.68"/>
    <n v="253.9"/>
    <n v="113.4"/>
    <n v="140.5"/>
    <n v="0.55336746750689247"/>
  </r>
  <r>
    <n v="2664"/>
    <d v="2026-06-25T00:00:00"/>
    <n v="2026"/>
    <x v="1"/>
    <n v="6"/>
    <x v="5"/>
    <x v="2"/>
    <x v="10"/>
    <x v="3"/>
    <s v="Returning"/>
    <x v="2"/>
    <s v="Packing Cube Set"/>
    <n v="3"/>
    <n v="47.61"/>
    <n v="0"/>
    <n v="18.21"/>
    <n v="142.82999999999998"/>
    <n v="54.63"/>
    <n v="88.199999999999989"/>
    <n v="0.61751732829237549"/>
  </r>
  <r>
    <n v="2992"/>
    <d v="2026-06-25T00:00:00"/>
    <n v="2026"/>
    <x v="1"/>
    <n v="6"/>
    <x v="5"/>
    <x v="2"/>
    <x v="16"/>
    <x v="0"/>
    <s v="New"/>
    <x v="0"/>
    <s v="Trail Bike Light"/>
    <n v="1"/>
    <n v="50.75"/>
    <n v="0.1"/>
    <n v="22.94"/>
    <n v="45.675000000000004"/>
    <n v="22.94"/>
    <n v="22.735000000000003"/>
    <n v="0.49775588396278053"/>
  </r>
  <r>
    <n v="3120"/>
    <d v="2026-06-25T00:00:00"/>
    <n v="2026"/>
    <x v="1"/>
    <n v="6"/>
    <x v="5"/>
    <x v="2"/>
    <x v="5"/>
    <x v="3"/>
    <s v="Returning"/>
    <x v="4"/>
    <s v="Training Mat"/>
    <n v="1"/>
    <n v="50.33"/>
    <n v="0"/>
    <n v="21.66"/>
    <n v="50.33"/>
    <n v="21.66"/>
    <n v="28.669999999999998"/>
    <n v="0.56964037353467112"/>
  </r>
  <r>
    <n v="189"/>
    <d v="2026-06-26T00:00:00"/>
    <n v="2026"/>
    <x v="1"/>
    <n v="6"/>
    <x v="5"/>
    <x v="2"/>
    <x v="10"/>
    <x v="0"/>
    <s v="Business"/>
    <x v="2"/>
    <s v="Packing Cube Set"/>
    <n v="1"/>
    <n v="47.5"/>
    <n v="0.1"/>
    <n v="18.8"/>
    <n v="42.75"/>
    <n v="18.8"/>
    <n v="23.95"/>
    <n v="0.56023391812865497"/>
  </r>
  <r>
    <n v="927"/>
    <d v="2026-06-26T00:00:00"/>
    <n v="2026"/>
    <x v="1"/>
    <n v="6"/>
    <x v="5"/>
    <x v="2"/>
    <x v="10"/>
    <x v="3"/>
    <s v="Returning"/>
    <x v="2"/>
    <s v="Carry-On Duffel"/>
    <n v="2"/>
    <n v="130.33000000000001"/>
    <n v="0.1"/>
    <n v="67.319999999999993"/>
    <n v="234.59400000000002"/>
    <n v="134.63999999999999"/>
    <n v="99.954000000000036"/>
    <n v="0.42607227806337772"/>
  </r>
  <r>
    <n v="1388"/>
    <d v="2026-06-26T00:00:00"/>
    <n v="2026"/>
    <x v="1"/>
    <n v="6"/>
    <x v="5"/>
    <x v="1"/>
    <x v="14"/>
    <x v="0"/>
    <s v="Returning"/>
    <x v="1"/>
    <s v="Summit Backpack 45L"/>
    <n v="3"/>
    <n v="156.76"/>
    <n v="0.05"/>
    <n v="78.63"/>
    <n v="446.76599999999996"/>
    <n v="235.89"/>
    <n v="210.87599999999998"/>
    <n v="0.47200547937846654"/>
  </r>
  <r>
    <n v="3932"/>
    <d v="2026-06-26T00:00:00"/>
    <n v="2026"/>
    <x v="1"/>
    <n v="6"/>
    <x v="5"/>
    <x v="2"/>
    <x v="10"/>
    <x v="0"/>
    <s v="New"/>
    <x v="4"/>
    <s v="Recovery Roller"/>
    <n v="4"/>
    <n v="35.770000000000003"/>
    <n v="0"/>
    <n v="13.75"/>
    <n v="143.08000000000001"/>
    <n v="55"/>
    <n v="88.080000000000013"/>
    <n v="0.61559966452334358"/>
  </r>
  <r>
    <n v="4008"/>
    <d v="2026-06-26T00:00:00"/>
    <n v="2026"/>
    <x v="1"/>
    <n v="6"/>
    <x v="5"/>
    <x v="1"/>
    <x v="14"/>
    <x v="0"/>
    <s v="Returning"/>
    <x v="0"/>
    <s v="Cycling Pack 12L"/>
    <n v="2"/>
    <n v="102.49"/>
    <n v="0"/>
    <n v="50.07"/>
    <n v="204.98"/>
    <n v="100.14"/>
    <n v="104.83999999999999"/>
    <n v="0.51146453312518292"/>
  </r>
  <r>
    <n v="4701"/>
    <d v="2026-06-26T00:00:00"/>
    <n v="2026"/>
    <x v="1"/>
    <n v="6"/>
    <x v="5"/>
    <x v="0"/>
    <x v="0"/>
    <x v="1"/>
    <s v="Business"/>
    <x v="0"/>
    <s v="Commuter Helmet"/>
    <n v="8"/>
    <n v="82.47"/>
    <n v="0.15"/>
    <n v="42.58"/>
    <n v="560.79599999999994"/>
    <n v="340.64"/>
    <n v="220.15599999999995"/>
    <n v="0.39257769313618496"/>
  </r>
  <r>
    <n v="4805"/>
    <d v="2026-06-26T00:00:00"/>
    <n v="2026"/>
    <x v="1"/>
    <n v="6"/>
    <x v="5"/>
    <x v="2"/>
    <x v="10"/>
    <x v="0"/>
    <s v="Returning"/>
    <x v="3"/>
    <s v="Compact Sleeping Bag"/>
    <n v="1"/>
    <n v="121.44"/>
    <n v="0"/>
    <n v="62.34"/>
    <n v="121.44"/>
    <n v="62.34"/>
    <n v="59.099999999999994"/>
    <n v="0.48666007905138337"/>
  </r>
  <r>
    <n v="912"/>
    <d v="2026-06-27T00:00:00"/>
    <n v="2026"/>
    <x v="1"/>
    <n v="6"/>
    <x v="5"/>
    <x v="0"/>
    <x v="0"/>
    <x v="3"/>
    <s v="New"/>
    <x v="2"/>
    <s v="Packing Cube Set"/>
    <n v="4"/>
    <n v="46.44"/>
    <n v="0.05"/>
    <n v="18.2"/>
    <n v="176.47199999999998"/>
    <n v="72.8"/>
    <n v="103.67199999999998"/>
    <n v="0.58746996690693143"/>
  </r>
  <r>
    <n v="1837"/>
    <d v="2026-06-27T00:00:00"/>
    <n v="2026"/>
    <x v="1"/>
    <n v="6"/>
    <x v="5"/>
    <x v="0"/>
    <x v="0"/>
    <x v="3"/>
    <s v="Business"/>
    <x v="3"/>
    <s v="Trail Tent 2P"/>
    <n v="2"/>
    <n v="194.13"/>
    <n v="0.1"/>
    <n v="106.51"/>
    <n v="349.43400000000003"/>
    <n v="213.02"/>
    <n v="136.41400000000002"/>
    <n v="0.39038559499075648"/>
  </r>
  <r>
    <n v="2216"/>
    <d v="2026-06-27T00:00:00"/>
    <n v="2026"/>
    <x v="1"/>
    <n v="6"/>
    <x v="5"/>
    <x v="0"/>
    <x v="9"/>
    <x v="0"/>
    <s v="Business"/>
    <x v="0"/>
    <s v="Commuter Helmet"/>
    <n v="4"/>
    <n v="81.86"/>
    <n v="0.05"/>
    <n v="42.22"/>
    <n v="311.06799999999998"/>
    <n v="168.88"/>
    <n v="142.18799999999999"/>
    <n v="0.45709619761595532"/>
  </r>
  <r>
    <n v="2451"/>
    <d v="2026-06-27T00:00:00"/>
    <n v="2026"/>
    <x v="1"/>
    <n v="6"/>
    <x v="5"/>
    <x v="0"/>
    <x v="9"/>
    <x v="1"/>
    <s v="Business"/>
    <x v="2"/>
    <s v="Travel Backpack 35L"/>
    <n v="4"/>
    <n v="162.61000000000001"/>
    <n v="0.05"/>
    <n v="88.64"/>
    <n v="617.91800000000001"/>
    <n v="354.56"/>
    <n v="263.358"/>
    <n v="0.4262021821665658"/>
  </r>
  <r>
    <n v="2874"/>
    <d v="2026-06-27T00:00:00"/>
    <n v="2026"/>
    <x v="1"/>
    <n v="6"/>
    <x v="5"/>
    <x v="1"/>
    <x v="12"/>
    <x v="2"/>
    <s v="New"/>
    <x v="0"/>
    <s v="Compact Repair Kit"/>
    <n v="1"/>
    <n v="40.26"/>
    <n v="0"/>
    <n v="16.62"/>
    <n v="40.26"/>
    <n v="16.62"/>
    <n v="23.639999999999997"/>
    <n v="0.58718330849478384"/>
  </r>
  <r>
    <n v="2885"/>
    <d v="2026-06-27T00:00:00"/>
    <n v="2026"/>
    <x v="1"/>
    <n v="6"/>
    <x v="5"/>
    <x v="0"/>
    <x v="0"/>
    <x v="0"/>
    <s v="Business"/>
    <x v="2"/>
    <s v="Packing Cube Set"/>
    <n v="1"/>
    <n v="47.23"/>
    <n v="0.1"/>
    <n v="17.829999999999998"/>
    <n v="42.506999999999998"/>
    <n v="17.829999999999998"/>
    <n v="24.677"/>
    <n v="0.58053967581810062"/>
  </r>
  <r>
    <n v="3014"/>
    <d v="2026-06-27T00:00:00"/>
    <n v="2026"/>
    <x v="1"/>
    <n v="6"/>
    <x v="5"/>
    <x v="2"/>
    <x v="10"/>
    <x v="0"/>
    <s v="New"/>
    <x v="4"/>
    <s v="Training Mat"/>
    <n v="1"/>
    <n v="50.13"/>
    <n v="0.15"/>
    <n v="22.22"/>
    <n v="42.610500000000002"/>
    <n v="22.22"/>
    <n v="20.390500000000003"/>
    <n v="0.47853228664296366"/>
  </r>
  <r>
    <n v="3273"/>
    <d v="2026-06-27T00:00:00"/>
    <n v="2026"/>
    <x v="1"/>
    <n v="6"/>
    <x v="5"/>
    <x v="2"/>
    <x v="3"/>
    <x v="0"/>
    <s v="Business"/>
    <x v="3"/>
    <s v="Alpine Tent 4P"/>
    <n v="2"/>
    <n v="345.82"/>
    <n v="0.05"/>
    <n v="196.24"/>
    <n v="657.05799999999999"/>
    <n v="392.48"/>
    <n v="264.57799999999997"/>
    <n v="0.40267069269379563"/>
  </r>
  <r>
    <n v="5041"/>
    <d v="2026-06-27T00:00:00"/>
    <n v="2026"/>
    <x v="1"/>
    <n v="6"/>
    <x v="5"/>
    <x v="0"/>
    <x v="15"/>
    <x v="2"/>
    <s v="New"/>
    <x v="3"/>
    <s v="Compact Sleeping Bag"/>
    <n v="1"/>
    <n v="126.12"/>
    <n v="0"/>
    <n v="62.18"/>
    <n v="126.12"/>
    <n v="62.18"/>
    <n v="63.940000000000005"/>
    <n v="0.50697748176339996"/>
  </r>
  <r>
    <n v="312"/>
    <d v="2026-06-28T00:00:00"/>
    <n v="2026"/>
    <x v="1"/>
    <n v="6"/>
    <x v="5"/>
    <x v="3"/>
    <x v="7"/>
    <x v="3"/>
    <s v="Returning"/>
    <x v="4"/>
    <s v="Recovery Roller"/>
    <n v="1"/>
    <n v="36"/>
    <n v="0"/>
    <n v="13.95"/>
    <n v="36"/>
    <n v="13.95"/>
    <n v="22.05"/>
    <n v="0.61250000000000004"/>
  </r>
  <r>
    <n v="647"/>
    <d v="2026-06-28T00:00:00"/>
    <n v="2026"/>
    <x v="1"/>
    <n v="6"/>
    <x v="5"/>
    <x v="0"/>
    <x v="0"/>
    <x v="0"/>
    <s v="Returning"/>
    <x v="2"/>
    <s v="Travel Backpack 35L"/>
    <n v="1"/>
    <n v="162.25"/>
    <n v="0.05"/>
    <n v="89.28"/>
    <n v="154.13749999999999"/>
    <n v="89.28"/>
    <n v="64.857499999999987"/>
    <n v="0.42077690373854509"/>
  </r>
  <r>
    <n v="708"/>
    <d v="2026-06-28T00:00:00"/>
    <n v="2026"/>
    <x v="1"/>
    <n v="6"/>
    <x v="5"/>
    <x v="1"/>
    <x v="11"/>
    <x v="0"/>
    <s v="Returning"/>
    <x v="1"/>
    <s v="Summit Backpack 45L"/>
    <n v="1"/>
    <n v="150.44"/>
    <n v="0"/>
    <n v="80.5"/>
    <n v="150.44"/>
    <n v="80.5"/>
    <n v="69.94"/>
    <n v="0.46490295134272797"/>
  </r>
  <r>
    <n v="886"/>
    <d v="2026-06-28T00:00:00"/>
    <n v="2026"/>
    <x v="1"/>
    <n v="6"/>
    <x v="5"/>
    <x v="0"/>
    <x v="0"/>
    <x v="2"/>
    <s v="Business"/>
    <x v="3"/>
    <s v="Compact Sleeping Bag"/>
    <n v="2"/>
    <n v="126.17"/>
    <n v="0.05"/>
    <n v="61.13"/>
    <n v="239.72299999999998"/>
    <n v="122.26"/>
    <n v="117.46299999999998"/>
    <n v="0.48999470221881081"/>
  </r>
  <r>
    <n v="944"/>
    <d v="2026-06-28T00:00:00"/>
    <n v="2026"/>
    <x v="1"/>
    <n v="6"/>
    <x v="5"/>
    <x v="3"/>
    <x v="7"/>
    <x v="3"/>
    <s v="Returning"/>
    <x v="3"/>
    <s v="Portable Camp Stove"/>
    <n v="2"/>
    <n v="83.72"/>
    <n v="0"/>
    <n v="38.96"/>
    <n v="167.44"/>
    <n v="77.92"/>
    <n v="89.52"/>
    <n v="0.53463927376970855"/>
  </r>
  <r>
    <n v="1050"/>
    <d v="2026-06-28T00:00:00"/>
    <n v="2026"/>
    <x v="1"/>
    <n v="6"/>
    <x v="5"/>
    <x v="3"/>
    <x v="8"/>
    <x v="3"/>
    <s v="New"/>
    <x v="1"/>
    <s v="Trekking Poles"/>
    <n v="1"/>
    <n v="70.58"/>
    <n v="0"/>
    <n v="32.78"/>
    <n v="70.58"/>
    <n v="32.78"/>
    <n v="37.799999999999997"/>
    <n v="0.53556248228960046"/>
  </r>
  <r>
    <n v="1677"/>
    <d v="2026-06-28T00:00:00"/>
    <n v="2026"/>
    <x v="1"/>
    <n v="6"/>
    <x v="5"/>
    <x v="3"/>
    <x v="13"/>
    <x v="1"/>
    <s v="Business"/>
    <x v="3"/>
    <s v="Portable Camp Stove"/>
    <n v="5"/>
    <n v="81.96"/>
    <n v="0.05"/>
    <n v="39.130000000000003"/>
    <n v="389.30999999999995"/>
    <n v="195.65"/>
    <n v="193.65999999999994"/>
    <n v="0.497444196141892"/>
  </r>
  <r>
    <n v="2109"/>
    <d v="2026-06-28T00:00:00"/>
    <n v="2026"/>
    <x v="1"/>
    <n v="6"/>
    <x v="5"/>
    <x v="1"/>
    <x v="14"/>
    <x v="0"/>
    <s v="New"/>
    <x v="0"/>
    <s v="Compact Repair Kit"/>
    <n v="1"/>
    <n v="40.67"/>
    <n v="0"/>
    <n v="16.5"/>
    <n v="40.67"/>
    <n v="16.5"/>
    <n v="24.17"/>
    <n v="0.59429554954511932"/>
  </r>
  <r>
    <n v="3688"/>
    <d v="2026-06-28T00:00:00"/>
    <n v="2026"/>
    <x v="1"/>
    <n v="6"/>
    <x v="5"/>
    <x v="2"/>
    <x v="16"/>
    <x v="2"/>
    <s v="New"/>
    <x v="4"/>
    <s v="Resistance Band Set"/>
    <n v="1"/>
    <n v="40.94"/>
    <n v="0"/>
    <n v="14.47"/>
    <n v="40.94"/>
    <n v="14.47"/>
    <n v="26.47"/>
    <n v="0.64655593551538837"/>
  </r>
  <r>
    <n v="521"/>
    <d v="2026-06-29T00:00:00"/>
    <n v="2026"/>
    <x v="1"/>
    <n v="6"/>
    <x v="5"/>
    <x v="3"/>
    <x v="8"/>
    <x v="1"/>
    <s v="Business"/>
    <x v="0"/>
    <s v="Cycling Pack 12L"/>
    <n v="3"/>
    <n v="100.89"/>
    <n v="0.05"/>
    <n v="49.08"/>
    <n v="287.53649999999999"/>
    <n v="147.24"/>
    <n v="140.29649999999998"/>
    <n v="0.48792588071427451"/>
  </r>
  <r>
    <n v="557"/>
    <d v="2026-06-29T00:00:00"/>
    <n v="2026"/>
    <x v="1"/>
    <n v="6"/>
    <x v="5"/>
    <x v="1"/>
    <x v="12"/>
    <x v="1"/>
    <s v="Business"/>
    <x v="0"/>
    <s v="Compact Repair Kit"/>
    <n v="3"/>
    <n v="39.78"/>
    <n v="0.15"/>
    <n v="16.850000000000001"/>
    <n v="101.43900000000001"/>
    <n v="50.550000000000004"/>
    <n v="50.889000000000003"/>
    <n v="0.50167095495815217"/>
  </r>
  <r>
    <n v="929"/>
    <d v="2026-06-29T00:00:00"/>
    <n v="2026"/>
    <x v="1"/>
    <n v="6"/>
    <x v="5"/>
    <x v="0"/>
    <x v="0"/>
    <x v="0"/>
    <s v="Returning"/>
    <x v="4"/>
    <s v="Resistance Band Set"/>
    <n v="1"/>
    <n v="40.299999999999997"/>
    <n v="0.05"/>
    <n v="14.79"/>
    <n v="38.284999999999997"/>
    <n v="14.79"/>
    <n v="23.494999999999997"/>
    <n v="0.61368682251534545"/>
  </r>
  <r>
    <n v="1089"/>
    <d v="2026-06-29T00:00:00"/>
    <n v="2026"/>
    <x v="1"/>
    <n v="6"/>
    <x v="5"/>
    <x v="1"/>
    <x v="11"/>
    <x v="2"/>
    <s v="Returning"/>
    <x v="1"/>
    <s v="Hiking Daypack 20L"/>
    <n v="1"/>
    <n v="90.91"/>
    <n v="0.05"/>
    <n v="45.9"/>
    <n v="86.364499999999992"/>
    <n v="45.9"/>
    <n v="40.464499999999994"/>
    <n v="0.46853163047316893"/>
  </r>
  <r>
    <n v="1655"/>
    <d v="2026-06-29T00:00:00"/>
    <n v="2026"/>
    <x v="1"/>
    <n v="6"/>
    <x v="5"/>
    <x v="0"/>
    <x v="0"/>
    <x v="1"/>
    <s v="Business"/>
    <x v="2"/>
    <s v="Travel Backpack 35L"/>
    <n v="5"/>
    <n v="162.29"/>
    <n v="0.15"/>
    <n v="86.66"/>
    <n v="689.73249999999996"/>
    <n v="433.29999999999995"/>
    <n v="256.4325"/>
    <n v="0.37178543855770174"/>
  </r>
  <r>
    <n v="1897"/>
    <d v="2026-06-29T00:00:00"/>
    <n v="2026"/>
    <x v="1"/>
    <n v="6"/>
    <x v="5"/>
    <x v="1"/>
    <x v="11"/>
    <x v="0"/>
    <s v="Business"/>
    <x v="0"/>
    <s v="Trail Bike Light"/>
    <n v="2"/>
    <n v="51.03"/>
    <n v="0"/>
    <n v="22.59"/>
    <n v="102.06"/>
    <n v="45.18"/>
    <n v="56.88"/>
    <n v="0.55731922398589062"/>
  </r>
  <r>
    <n v="2417"/>
    <d v="2026-06-29T00:00:00"/>
    <n v="2026"/>
    <x v="1"/>
    <n v="6"/>
    <x v="5"/>
    <x v="1"/>
    <x v="12"/>
    <x v="0"/>
    <s v="Business"/>
    <x v="4"/>
    <s v="Training Mat"/>
    <n v="1"/>
    <n v="50.67"/>
    <n v="0"/>
    <n v="22.18"/>
    <n v="50.67"/>
    <n v="22.18"/>
    <n v="28.490000000000002"/>
    <n v="0.56226564041839355"/>
  </r>
  <r>
    <n v="3474"/>
    <d v="2026-06-29T00:00:00"/>
    <n v="2026"/>
    <x v="1"/>
    <n v="6"/>
    <x v="5"/>
    <x v="3"/>
    <x v="8"/>
    <x v="1"/>
    <s v="Returning"/>
    <x v="2"/>
    <s v="Carry-On Duffel"/>
    <n v="10"/>
    <n v="130.62"/>
    <n v="0.05"/>
    <n v="67.05"/>
    <n v="1240.8899999999999"/>
    <n v="670.5"/>
    <n v="570.38999999999987"/>
    <n v="0.45966201677828006"/>
  </r>
  <r>
    <n v="4079"/>
    <d v="2026-06-29T00:00:00"/>
    <n v="2026"/>
    <x v="1"/>
    <n v="6"/>
    <x v="5"/>
    <x v="2"/>
    <x v="5"/>
    <x v="0"/>
    <s v="New"/>
    <x v="3"/>
    <s v="Trail Tent 2P"/>
    <n v="4"/>
    <n v="194.6"/>
    <n v="0"/>
    <n v="104.64"/>
    <n v="778.4"/>
    <n v="418.56"/>
    <n v="359.84"/>
    <n v="0.46228160328879753"/>
  </r>
  <r>
    <n v="45"/>
    <d v="2026-06-30T00:00:00"/>
    <n v="2026"/>
    <x v="1"/>
    <n v="6"/>
    <x v="5"/>
    <x v="2"/>
    <x v="2"/>
    <x v="2"/>
    <s v="New"/>
    <x v="1"/>
    <s v="Hiking Daypack 20L"/>
    <n v="1"/>
    <n v="94"/>
    <n v="0"/>
    <n v="45.62"/>
    <n v="94"/>
    <n v="45.62"/>
    <n v="48.38"/>
    <n v="0.51468085106382977"/>
  </r>
  <r>
    <n v="2895"/>
    <d v="2026-06-30T00:00:00"/>
    <n v="2026"/>
    <x v="1"/>
    <n v="6"/>
    <x v="5"/>
    <x v="3"/>
    <x v="8"/>
    <x v="0"/>
    <s v="Returning"/>
    <x v="4"/>
    <s v="Resistance Band Set"/>
    <n v="2"/>
    <n v="40.46"/>
    <n v="0"/>
    <n v="15.15"/>
    <n v="80.92"/>
    <n v="30.3"/>
    <n v="50.620000000000005"/>
    <n v="0.62555610479485912"/>
  </r>
  <r>
    <n v="5158"/>
    <d v="2026-06-30T00:00:00"/>
    <n v="2026"/>
    <x v="1"/>
    <n v="6"/>
    <x v="5"/>
    <x v="1"/>
    <x v="6"/>
    <x v="2"/>
    <s v="New"/>
    <x v="1"/>
    <s v="Summit Backpack 45L"/>
    <n v="1"/>
    <n v="156.11000000000001"/>
    <n v="0"/>
    <n v="79.52"/>
    <n v="156.11000000000001"/>
    <n v="79.52"/>
    <n v="76.590000000000018"/>
    <n v="0.49061559157004681"/>
  </r>
  <r>
    <n v="1217"/>
    <d v="2026-07-01T00:00:00"/>
    <n v="2026"/>
    <x v="2"/>
    <n v="7"/>
    <x v="6"/>
    <x v="2"/>
    <x v="3"/>
    <x v="0"/>
    <s v="Returning"/>
    <x v="3"/>
    <s v="Compact Sleeping Bag"/>
    <n v="2"/>
    <n v="121.78"/>
    <n v="0.1"/>
    <n v="59.62"/>
    <n v="219.20400000000001"/>
    <n v="119.24"/>
    <n v="99.964000000000013"/>
    <n v="0.45603182423678407"/>
  </r>
  <r>
    <n v="2249"/>
    <d v="2026-07-01T00:00:00"/>
    <n v="2026"/>
    <x v="2"/>
    <n v="7"/>
    <x v="6"/>
    <x v="0"/>
    <x v="15"/>
    <x v="3"/>
    <s v="New"/>
    <x v="4"/>
    <s v="Recovery Roller"/>
    <n v="3"/>
    <n v="36.22"/>
    <n v="0.1"/>
    <n v="13.83"/>
    <n v="97.793999999999997"/>
    <n v="41.49"/>
    <n v="56.303999999999995"/>
    <n v="0.57574084299650286"/>
  </r>
  <r>
    <n v="2650"/>
    <d v="2026-07-01T00:00:00"/>
    <n v="2026"/>
    <x v="2"/>
    <n v="7"/>
    <x v="6"/>
    <x v="3"/>
    <x v="7"/>
    <x v="1"/>
    <s v="Business"/>
    <x v="2"/>
    <s v="Travel Backpack 35L"/>
    <n v="10"/>
    <n v="161.78"/>
    <n v="0.1"/>
    <n v="85.11"/>
    <n v="1456.02"/>
    <n v="851.1"/>
    <n v="604.91999999999996"/>
    <n v="0.4154613260806857"/>
  </r>
  <r>
    <n v="3937"/>
    <d v="2026-07-01T00:00:00"/>
    <n v="2026"/>
    <x v="2"/>
    <n v="7"/>
    <x v="6"/>
    <x v="3"/>
    <x v="7"/>
    <x v="0"/>
    <s v="Business"/>
    <x v="3"/>
    <s v="Compact Sleeping Bag"/>
    <n v="3"/>
    <n v="126.23"/>
    <n v="0.05"/>
    <n v="61.81"/>
    <n v="359.75549999999998"/>
    <n v="185.43"/>
    <n v="174.32549999999998"/>
    <n v="0.4845666014835075"/>
  </r>
  <r>
    <n v="4122"/>
    <d v="2026-07-01T00:00:00"/>
    <n v="2026"/>
    <x v="2"/>
    <n v="7"/>
    <x v="6"/>
    <x v="3"/>
    <x v="8"/>
    <x v="0"/>
    <s v="Returning"/>
    <x v="0"/>
    <s v="Commuter Helmet"/>
    <n v="4"/>
    <n v="79.97"/>
    <n v="0.1"/>
    <n v="43.36"/>
    <n v="287.892"/>
    <n v="173.44"/>
    <n v="114.452"/>
    <n v="0.39755185972517471"/>
  </r>
  <r>
    <n v="4589"/>
    <d v="2026-07-01T00:00:00"/>
    <n v="2026"/>
    <x v="2"/>
    <n v="7"/>
    <x v="6"/>
    <x v="3"/>
    <x v="8"/>
    <x v="2"/>
    <s v="New"/>
    <x v="0"/>
    <s v="Cycling Pack 12L"/>
    <n v="2"/>
    <n v="102.37"/>
    <n v="0"/>
    <n v="50.25"/>
    <n v="204.74"/>
    <n v="100.5"/>
    <n v="104.24000000000001"/>
    <n v="0.50913353521539517"/>
  </r>
  <r>
    <n v="4873"/>
    <d v="2026-07-01T00:00:00"/>
    <n v="2026"/>
    <x v="2"/>
    <n v="7"/>
    <x v="6"/>
    <x v="3"/>
    <x v="13"/>
    <x v="0"/>
    <s v="New"/>
    <x v="0"/>
    <s v="Cycling Pack 12L"/>
    <n v="1"/>
    <n v="102.13"/>
    <n v="0"/>
    <n v="49.17"/>
    <n v="102.13"/>
    <n v="49.17"/>
    <n v="52.959999999999994"/>
    <n v="0.5185547831195535"/>
  </r>
  <r>
    <n v="729"/>
    <d v="2026-07-02T00:00:00"/>
    <n v="2026"/>
    <x v="2"/>
    <n v="7"/>
    <x v="6"/>
    <x v="2"/>
    <x v="2"/>
    <x v="0"/>
    <s v="Returning"/>
    <x v="2"/>
    <s v="Travel Backpack 35L"/>
    <n v="1"/>
    <n v="161.82"/>
    <n v="0"/>
    <n v="87.15"/>
    <n v="161.82"/>
    <n v="87.15"/>
    <n v="74.669999999999987"/>
    <n v="0.46143863552094916"/>
  </r>
  <r>
    <n v="906"/>
    <d v="2026-07-02T00:00:00"/>
    <n v="2026"/>
    <x v="2"/>
    <n v="7"/>
    <x v="6"/>
    <x v="3"/>
    <x v="8"/>
    <x v="0"/>
    <s v="New"/>
    <x v="0"/>
    <s v="Commuter Helmet"/>
    <n v="2"/>
    <n v="83.29"/>
    <n v="0"/>
    <n v="42.45"/>
    <n v="166.58"/>
    <n v="84.9"/>
    <n v="81.680000000000007"/>
    <n v="0.49033497418657701"/>
  </r>
  <r>
    <n v="1531"/>
    <d v="2026-07-02T00:00:00"/>
    <n v="2026"/>
    <x v="2"/>
    <n v="7"/>
    <x v="6"/>
    <x v="2"/>
    <x v="16"/>
    <x v="0"/>
    <s v="New"/>
    <x v="2"/>
    <s v="Carry-On Duffel"/>
    <n v="2"/>
    <n v="136.72999999999999"/>
    <n v="0"/>
    <n v="66.03"/>
    <n v="273.45999999999998"/>
    <n v="132.06"/>
    <n v="141.39999999999998"/>
    <n v="0.5170774519125283"/>
  </r>
  <r>
    <n v="1683"/>
    <d v="2026-07-02T00:00:00"/>
    <n v="2026"/>
    <x v="2"/>
    <n v="7"/>
    <x v="6"/>
    <x v="2"/>
    <x v="2"/>
    <x v="3"/>
    <s v="Returning"/>
    <x v="1"/>
    <s v="Summit Backpack 45L"/>
    <n v="2"/>
    <n v="152.44"/>
    <n v="0"/>
    <n v="81.23"/>
    <n v="304.88"/>
    <n v="162.46"/>
    <n v="142.41999999999999"/>
    <n v="0.46713461033849379"/>
  </r>
  <r>
    <n v="2363"/>
    <d v="2026-07-02T00:00:00"/>
    <n v="2026"/>
    <x v="2"/>
    <n v="7"/>
    <x v="6"/>
    <x v="3"/>
    <x v="7"/>
    <x v="0"/>
    <s v="New"/>
    <x v="1"/>
    <s v="Trekking Poles"/>
    <n v="2"/>
    <n v="71.28"/>
    <n v="0.1"/>
    <n v="32.67"/>
    <n v="128.304"/>
    <n v="65.34"/>
    <n v="62.963999999999999"/>
    <n v="0.4907407407407407"/>
  </r>
  <r>
    <n v="3858"/>
    <d v="2026-07-02T00:00:00"/>
    <n v="2026"/>
    <x v="2"/>
    <n v="7"/>
    <x v="6"/>
    <x v="2"/>
    <x v="3"/>
    <x v="3"/>
    <s v="Returning"/>
    <x v="0"/>
    <s v="Commuter Helmet"/>
    <n v="1"/>
    <n v="80.290000000000006"/>
    <n v="0.1"/>
    <n v="43.47"/>
    <n v="72.26100000000001"/>
    <n v="43.47"/>
    <n v="28.791000000000011"/>
    <n v="0.39843068875326948"/>
  </r>
  <r>
    <n v="4233"/>
    <d v="2026-07-02T00:00:00"/>
    <n v="2026"/>
    <x v="2"/>
    <n v="7"/>
    <x v="6"/>
    <x v="1"/>
    <x v="6"/>
    <x v="3"/>
    <s v="New"/>
    <x v="1"/>
    <s v="Trail Boots"/>
    <n v="1"/>
    <n v="142.38"/>
    <n v="0.05"/>
    <n v="77.17"/>
    <n v="135.261"/>
    <n v="77.17"/>
    <n v="58.090999999999994"/>
    <n v="0.42947338848596417"/>
  </r>
  <r>
    <n v="5071"/>
    <d v="2026-07-02T00:00:00"/>
    <n v="2026"/>
    <x v="2"/>
    <n v="7"/>
    <x v="6"/>
    <x v="3"/>
    <x v="7"/>
    <x v="0"/>
    <s v="New"/>
    <x v="1"/>
    <s v="Hiking Daypack 20L"/>
    <n v="3"/>
    <n v="91.47"/>
    <n v="0.05"/>
    <n v="45.6"/>
    <n v="260.68949999999995"/>
    <n v="136.80000000000001"/>
    <n v="123.88949999999994"/>
    <n v="0.47523778287963253"/>
  </r>
  <r>
    <n v="5174"/>
    <d v="2026-07-02T00:00:00"/>
    <n v="2026"/>
    <x v="2"/>
    <n v="7"/>
    <x v="6"/>
    <x v="1"/>
    <x v="11"/>
    <x v="2"/>
    <s v="New"/>
    <x v="2"/>
    <s v="Packing Cube Set"/>
    <n v="1"/>
    <n v="45.92"/>
    <n v="0.05"/>
    <n v="17.91"/>
    <n v="43.624000000000002"/>
    <n v="17.91"/>
    <n v="25.714000000000002"/>
    <n v="0.58944617641665142"/>
  </r>
  <r>
    <n v="727"/>
    <d v="2026-07-03T00:00:00"/>
    <n v="2026"/>
    <x v="2"/>
    <n v="7"/>
    <x v="6"/>
    <x v="3"/>
    <x v="4"/>
    <x v="2"/>
    <s v="New"/>
    <x v="4"/>
    <s v="Recovery Roller"/>
    <n v="1"/>
    <n v="36.01"/>
    <n v="0"/>
    <n v="14.11"/>
    <n v="36.01"/>
    <n v="14.11"/>
    <n v="21.9"/>
    <n v="0.60816439877811723"/>
  </r>
  <r>
    <n v="1546"/>
    <d v="2026-07-03T00:00:00"/>
    <n v="2026"/>
    <x v="2"/>
    <n v="7"/>
    <x v="6"/>
    <x v="3"/>
    <x v="13"/>
    <x v="0"/>
    <s v="Business"/>
    <x v="2"/>
    <s v="Travel Backpack 35L"/>
    <n v="1"/>
    <n v="165.8"/>
    <n v="0.1"/>
    <n v="88.32"/>
    <n v="149.22000000000003"/>
    <n v="88.32"/>
    <n v="60.900000000000034"/>
    <n v="0.40812223562525146"/>
  </r>
  <r>
    <n v="3610"/>
    <d v="2026-07-03T00:00:00"/>
    <n v="2026"/>
    <x v="2"/>
    <n v="7"/>
    <x v="6"/>
    <x v="2"/>
    <x v="2"/>
    <x v="1"/>
    <s v="Business"/>
    <x v="4"/>
    <s v="Resistance Band Set"/>
    <n v="5"/>
    <n v="40.36"/>
    <n v="0.15"/>
    <n v="14.57"/>
    <n v="171.53"/>
    <n v="72.849999999999994"/>
    <n v="98.68"/>
    <n v="0.57529295167026184"/>
  </r>
  <r>
    <n v="3931"/>
    <d v="2026-07-03T00:00:00"/>
    <n v="2026"/>
    <x v="2"/>
    <n v="7"/>
    <x v="6"/>
    <x v="2"/>
    <x v="16"/>
    <x v="1"/>
    <s v="Business"/>
    <x v="1"/>
    <s v="Trail Boots"/>
    <n v="12"/>
    <n v="143.77000000000001"/>
    <n v="0.1"/>
    <n v="81.680000000000007"/>
    <n v="1552.7160000000003"/>
    <n v="980.16000000000008"/>
    <n v="572.55600000000027"/>
    <n v="0.3687448316369511"/>
  </r>
  <r>
    <n v="3942"/>
    <d v="2026-07-03T00:00:00"/>
    <n v="2026"/>
    <x v="2"/>
    <n v="7"/>
    <x v="6"/>
    <x v="1"/>
    <x v="12"/>
    <x v="0"/>
    <s v="New"/>
    <x v="1"/>
    <s v="Trekking Poles"/>
    <n v="2"/>
    <n v="70.5"/>
    <n v="0"/>
    <n v="32.51"/>
    <n v="141"/>
    <n v="65.02"/>
    <n v="75.98"/>
    <n v="0.53886524822695037"/>
  </r>
  <r>
    <n v="4165"/>
    <d v="2026-07-03T00:00:00"/>
    <n v="2026"/>
    <x v="2"/>
    <n v="7"/>
    <x v="6"/>
    <x v="1"/>
    <x v="14"/>
    <x v="0"/>
    <s v="New"/>
    <x v="1"/>
    <s v="Summit Backpack 45L"/>
    <n v="2"/>
    <n v="152.88999999999999"/>
    <n v="0"/>
    <n v="81.34"/>
    <n v="305.77999999999997"/>
    <n v="162.68"/>
    <n v="143.09999999999997"/>
    <n v="0.46798351756164558"/>
  </r>
  <r>
    <n v="1149"/>
    <d v="2026-07-04T00:00:00"/>
    <n v="2026"/>
    <x v="2"/>
    <n v="7"/>
    <x v="6"/>
    <x v="0"/>
    <x v="15"/>
    <x v="0"/>
    <s v="New"/>
    <x v="0"/>
    <s v="Commuter Helmet"/>
    <n v="2"/>
    <n v="81.900000000000006"/>
    <n v="0"/>
    <n v="42.61"/>
    <n v="163.80000000000001"/>
    <n v="85.22"/>
    <n v="78.580000000000013"/>
    <n v="0.47973137973137975"/>
  </r>
  <r>
    <n v="1310"/>
    <d v="2026-07-04T00:00:00"/>
    <n v="2026"/>
    <x v="2"/>
    <n v="7"/>
    <x v="6"/>
    <x v="2"/>
    <x v="10"/>
    <x v="2"/>
    <s v="New"/>
    <x v="0"/>
    <s v="Cycling Pack 12L"/>
    <n v="1"/>
    <n v="103.58"/>
    <n v="0"/>
    <n v="51.94"/>
    <n v="103.58"/>
    <n v="51.94"/>
    <n v="51.64"/>
    <n v="0.49855184398532537"/>
  </r>
  <r>
    <n v="2352"/>
    <d v="2026-07-04T00:00:00"/>
    <n v="2026"/>
    <x v="2"/>
    <n v="7"/>
    <x v="6"/>
    <x v="2"/>
    <x v="3"/>
    <x v="1"/>
    <s v="Returning"/>
    <x v="1"/>
    <s v="Trekking Poles"/>
    <n v="4"/>
    <n v="69.7"/>
    <n v="0.1"/>
    <n v="32.799999999999997"/>
    <n v="250.92000000000002"/>
    <n v="131.19999999999999"/>
    <n v="119.72000000000003"/>
    <n v="0.47712418300653603"/>
  </r>
  <r>
    <n v="2547"/>
    <d v="2026-07-04T00:00:00"/>
    <n v="2026"/>
    <x v="2"/>
    <n v="7"/>
    <x v="6"/>
    <x v="1"/>
    <x v="12"/>
    <x v="0"/>
    <s v="Business"/>
    <x v="4"/>
    <s v="Resistance Band Set"/>
    <n v="1"/>
    <n v="40.549999999999997"/>
    <n v="0.05"/>
    <n v="14.44"/>
    <n v="38.522499999999994"/>
    <n v="14.44"/>
    <n v="24.082499999999996"/>
    <n v="0.62515413070283599"/>
  </r>
  <r>
    <n v="2720"/>
    <d v="2026-07-04T00:00:00"/>
    <n v="2026"/>
    <x v="2"/>
    <n v="7"/>
    <x v="6"/>
    <x v="3"/>
    <x v="8"/>
    <x v="0"/>
    <s v="New"/>
    <x v="1"/>
    <s v="Trail Boots"/>
    <n v="2"/>
    <n v="145.88999999999999"/>
    <n v="0"/>
    <n v="80.709999999999994"/>
    <n v="291.77999999999997"/>
    <n v="161.41999999999999"/>
    <n v="130.35999999999999"/>
    <n v="0.4467749674412228"/>
  </r>
  <r>
    <n v="3591"/>
    <d v="2026-07-04T00:00:00"/>
    <n v="2026"/>
    <x v="2"/>
    <n v="7"/>
    <x v="6"/>
    <x v="3"/>
    <x v="13"/>
    <x v="0"/>
    <s v="Returning"/>
    <x v="2"/>
    <s v="Travel Backpack 35L"/>
    <n v="1"/>
    <n v="163.25"/>
    <n v="0"/>
    <n v="89.71"/>
    <n v="163.25"/>
    <n v="89.71"/>
    <n v="73.540000000000006"/>
    <n v="0.45047473200612559"/>
  </r>
  <r>
    <n v="3819"/>
    <d v="2026-07-04T00:00:00"/>
    <n v="2026"/>
    <x v="2"/>
    <n v="7"/>
    <x v="6"/>
    <x v="1"/>
    <x v="1"/>
    <x v="0"/>
    <s v="Returning"/>
    <x v="4"/>
    <s v="Resistance Band Set"/>
    <n v="1"/>
    <n v="40.39"/>
    <n v="0.1"/>
    <n v="14.38"/>
    <n v="36.350999999999999"/>
    <n v="14.38"/>
    <n v="21.970999999999997"/>
    <n v="0.60441253335534095"/>
  </r>
  <r>
    <n v="4869"/>
    <d v="2026-07-04T00:00:00"/>
    <n v="2026"/>
    <x v="2"/>
    <n v="7"/>
    <x v="6"/>
    <x v="0"/>
    <x v="15"/>
    <x v="2"/>
    <s v="Returning"/>
    <x v="3"/>
    <s v="Trail Tent 2P"/>
    <n v="1"/>
    <n v="200.22"/>
    <n v="0"/>
    <n v="104.38"/>
    <n v="200.22"/>
    <n v="104.38"/>
    <n v="95.84"/>
    <n v="0.47867345919488563"/>
  </r>
  <r>
    <n v="4940"/>
    <d v="2026-07-04T00:00:00"/>
    <n v="2026"/>
    <x v="2"/>
    <n v="7"/>
    <x v="6"/>
    <x v="1"/>
    <x v="6"/>
    <x v="0"/>
    <s v="Returning"/>
    <x v="2"/>
    <s v="Travel Backpack 35L"/>
    <n v="1"/>
    <n v="164.78"/>
    <n v="0.1"/>
    <n v="88.72"/>
    <n v="148.30199999999999"/>
    <n v="88.72"/>
    <n v="59.581999999999994"/>
    <n v="0.4017612709201494"/>
  </r>
  <r>
    <n v="5164"/>
    <d v="2026-07-04T00:00:00"/>
    <n v="2026"/>
    <x v="2"/>
    <n v="7"/>
    <x v="6"/>
    <x v="1"/>
    <x v="14"/>
    <x v="0"/>
    <s v="Returning"/>
    <x v="1"/>
    <s v="Trail Boots"/>
    <n v="4"/>
    <n v="142.86000000000001"/>
    <n v="0"/>
    <n v="81.62"/>
    <n v="571.44000000000005"/>
    <n v="326.48"/>
    <n v="244.96000000000004"/>
    <n v="0.42867142657146862"/>
  </r>
  <r>
    <n v="659"/>
    <d v="2026-07-05T00:00:00"/>
    <n v="2026"/>
    <x v="2"/>
    <n v="7"/>
    <x v="6"/>
    <x v="3"/>
    <x v="13"/>
    <x v="3"/>
    <s v="Business"/>
    <x v="0"/>
    <s v="Compact Repair Kit"/>
    <n v="1"/>
    <n v="41.18"/>
    <n v="0"/>
    <n v="16.25"/>
    <n v="41.18"/>
    <n v="16.25"/>
    <n v="24.93"/>
    <n v="0.6053909664885867"/>
  </r>
  <r>
    <n v="969"/>
    <d v="2026-07-05T00:00:00"/>
    <n v="2026"/>
    <x v="2"/>
    <n v="7"/>
    <x v="6"/>
    <x v="1"/>
    <x v="11"/>
    <x v="1"/>
    <s v="Business"/>
    <x v="4"/>
    <s v="Recovery Roller"/>
    <n v="12"/>
    <n v="35.81"/>
    <n v="0.15"/>
    <n v="14.29"/>
    <n v="365.262"/>
    <n v="171.48"/>
    <n v="193.78200000000001"/>
    <n v="0.53052877112866936"/>
  </r>
  <r>
    <n v="1096"/>
    <d v="2026-07-05T00:00:00"/>
    <n v="2026"/>
    <x v="2"/>
    <n v="7"/>
    <x v="6"/>
    <x v="1"/>
    <x v="14"/>
    <x v="2"/>
    <s v="New"/>
    <x v="3"/>
    <s v="Alpine Tent 4P"/>
    <n v="3"/>
    <n v="345.42"/>
    <n v="0"/>
    <n v="198.69"/>
    <n v="1036.26"/>
    <n v="596.06999999999994"/>
    <n v="440.19000000000005"/>
    <n v="0.42478721556366167"/>
  </r>
  <r>
    <n v="1440"/>
    <d v="2026-07-05T00:00:00"/>
    <n v="2026"/>
    <x v="2"/>
    <n v="7"/>
    <x v="6"/>
    <x v="3"/>
    <x v="8"/>
    <x v="0"/>
    <s v="Returning"/>
    <x v="0"/>
    <s v="Cycling Pack 12L"/>
    <n v="4"/>
    <n v="101.66"/>
    <n v="0.1"/>
    <n v="51.55"/>
    <n v="365.976"/>
    <n v="206.2"/>
    <n v="159.77600000000001"/>
    <n v="0.43657507596126527"/>
  </r>
  <r>
    <n v="2052"/>
    <d v="2026-07-05T00:00:00"/>
    <n v="2026"/>
    <x v="2"/>
    <n v="7"/>
    <x v="6"/>
    <x v="3"/>
    <x v="13"/>
    <x v="0"/>
    <s v="Business"/>
    <x v="1"/>
    <s v="Trail Boots"/>
    <n v="3"/>
    <n v="146.88999999999999"/>
    <n v="0"/>
    <n v="77.650000000000006"/>
    <n v="440.66999999999996"/>
    <n v="232.95000000000002"/>
    <n v="207.71999999999994"/>
    <n v="0.47137313636054179"/>
  </r>
  <r>
    <n v="2096"/>
    <d v="2026-07-05T00:00:00"/>
    <n v="2026"/>
    <x v="2"/>
    <n v="7"/>
    <x v="6"/>
    <x v="3"/>
    <x v="13"/>
    <x v="3"/>
    <s v="Returning"/>
    <x v="2"/>
    <s v="Travel Backpack 35L"/>
    <n v="2"/>
    <n v="161.21"/>
    <n v="0"/>
    <n v="85.2"/>
    <n v="322.42"/>
    <n v="170.4"/>
    <n v="152.02000000000001"/>
    <n v="0.47149680540909372"/>
  </r>
  <r>
    <n v="2488"/>
    <d v="2026-07-05T00:00:00"/>
    <n v="2026"/>
    <x v="2"/>
    <n v="7"/>
    <x v="6"/>
    <x v="3"/>
    <x v="8"/>
    <x v="2"/>
    <s v="New"/>
    <x v="1"/>
    <s v="Trekking Poles"/>
    <n v="2"/>
    <n v="71.27"/>
    <n v="0.05"/>
    <n v="32.85"/>
    <n v="135.41299999999998"/>
    <n v="65.7"/>
    <n v="69.71299999999998"/>
    <n v="0.5148176319851121"/>
  </r>
  <r>
    <n v="3220"/>
    <d v="2026-07-05T00:00:00"/>
    <n v="2026"/>
    <x v="2"/>
    <n v="7"/>
    <x v="6"/>
    <x v="0"/>
    <x v="9"/>
    <x v="2"/>
    <s v="Returning"/>
    <x v="4"/>
    <s v="Training Mat"/>
    <n v="3"/>
    <n v="50.16"/>
    <n v="0.05"/>
    <n v="22.24"/>
    <n v="142.95599999999999"/>
    <n v="66.72"/>
    <n v="76.23599999999999"/>
    <n v="0.53328296818601528"/>
  </r>
  <r>
    <n v="3711"/>
    <d v="2026-07-05T00:00:00"/>
    <n v="2026"/>
    <x v="2"/>
    <n v="7"/>
    <x v="6"/>
    <x v="3"/>
    <x v="4"/>
    <x v="3"/>
    <s v="New"/>
    <x v="1"/>
    <s v="Trail Boots"/>
    <n v="1"/>
    <n v="145.37"/>
    <n v="0.05"/>
    <n v="81.02"/>
    <n v="138.10149999999999"/>
    <n v="81.02"/>
    <n v="57.081499999999991"/>
    <n v="0.41333005072356199"/>
  </r>
  <r>
    <n v="3823"/>
    <d v="2026-07-05T00:00:00"/>
    <n v="2026"/>
    <x v="2"/>
    <n v="7"/>
    <x v="6"/>
    <x v="3"/>
    <x v="7"/>
    <x v="2"/>
    <s v="New"/>
    <x v="2"/>
    <s v="Packing Cube Set"/>
    <n v="2"/>
    <n v="47.1"/>
    <n v="0"/>
    <n v="17.920000000000002"/>
    <n v="94.2"/>
    <n v="35.840000000000003"/>
    <n v="58.36"/>
    <n v="0.6195329087048832"/>
  </r>
  <r>
    <n v="4058"/>
    <d v="2026-07-05T00:00:00"/>
    <n v="2026"/>
    <x v="2"/>
    <n v="7"/>
    <x v="6"/>
    <x v="3"/>
    <x v="13"/>
    <x v="1"/>
    <s v="Business"/>
    <x v="1"/>
    <s v="Summit Backpack 45L"/>
    <n v="5"/>
    <n v="155.09"/>
    <n v="0.1"/>
    <n v="78.52"/>
    <n v="697.90500000000009"/>
    <n v="392.59999999999997"/>
    <n v="305.30500000000012"/>
    <n v="0.43745925305020034"/>
  </r>
  <r>
    <n v="4126"/>
    <d v="2026-07-05T00:00:00"/>
    <n v="2026"/>
    <x v="2"/>
    <n v="7"/>
    <x v="6"/>
    <x v="3"/>
    <x v="13"/>
    <x v="0"/>
    <s v="New"/>
    <x v="0"/>
    <s v="Commuter Helmet"/>
    <n v="3"/>
    <n v="82.89"/>
    <n v="0"/>
    <n v="42.31"/>
    <n v="248.67000000000002"/>
    <n v="126.93"/>
    <n v="121.74000000000001"/>
    <n v="0.48956448304982508"/>
  </r>
  <r>
    <n v="5080"/>
    <d v="2026-07-05T00:00:00"/>
    <n v="2026"/>
    <x v="2"/>
    <n v="7"/>
    <x v="6"/>
    <x v="2"/>
    <x v="3"/>
    <x v="2"/>
    <s v="New"/>
    <x v="0"/>
    <s v="Commuter Helmet"/>
    <n v="2"/>
    <n v="80.8"/>
    <n v="0"/>
    <n v="42.21"/>
    <n v="161.6"/>
    <n v="84.42"/>
    <n v="77.179999999999993"/>
    <n v="0.47759900990099008"/>
  </r>
  <r>
    <n v="923"/>
    <d v="2026-07-06T00:00:00"/>
    <n v="2026"/>
    <x v="2"/>
    <n v="7"/>
    <x v="6"/>
    <x v="2"/>
    <x v="5"/>
    <x v="0"/>
    <s v="New"/>
    <x v="4"/>
    <s v="Resistance Band Set"/>
    <n v="2"/>
    <n v="39.54"/>
    <n v="0.05"/>
    <n v="14.68"/>
    <n v="75.125999999999991"/>
    <n v="29.36"/>
    <n v="45.765999999999991"/>
    <n v="0.60918989431089099"/>
  </r>
  <r>
    <n v="1549"/>
    <d v="2026-07-06T00:00:00"/>
    <n v="2026"/>
    <x v="2"/>
    <n v="7"/>
    <x v="6"/>
    <x v="2"/>
    <x v="2"/>
    <x v="0"/>
    <s v="New"/>
    <x v="4"/>
    <s v="Weighted Vest"/>
    <n v="2"/>
    <n v="121.35"/>
    <n v="0"/>
    <n v="71.06"/>
    <n v="242.7"/>
    <n v="142.12"/>
    <n v="100.57999999999998"/>
    <n v="0.41442109600329619"/>
  </r>
  <r>
    <n v="1839"/>
    <d v="2026-07-06T00:00:00"/>
    <n v="2026"/>
    <x v="2"/>
    <n v="7"/>
    <x v="6"/>
    <x v="3"/>
    <x v="8"/>
    <x v="2"/>
    <s v="Returning"/>
    <x v="4"/>
    <s v="Resistance Band Set"/>
    <n v="1"/>
    <n v="41.37"/>
    <n v="0"/>
    <n v="15.12"/>
    <n v="41.37"/>
    <n v="15.12"/>
    <n v="26.25"/>
    <n v="0.63451776649746194"/>
  </r>
  <r>
    <n v="2053"/>
    <d v="2026-07-06T00:00:00"/>
    <n v="2026"/>
    <x v="2"/>
    <n v="7"/>
    <x v="6"/>
    <x v="1"/>
    <x v="12"/>
    <x v="0"/>
    <s v="New"/>
    <x v="0"/>
    <s v="Commuter Helmet"/>
    <n v="5"/>
    <n v="81.63"/>
    <n v="0.05"/>
    <n v="42.36"/>
    <n v="387.74249999999995"/>
    <n v="211.8"/>
    <n v="175.94249999999994"/>
    <n v="0.45376119460724568"/>
  </r>
  <r>
    <n v="2342"/>
    <d v="2026-07-06T00:00:00"/>
    <n v="2026"/>
    <x v="2"/>
    <n v="7"/>
    <x v="6"/>
    <x v="1"/>
    <x v="1"/>
    <x v="0"/>
    <s v="Returning"/>
    <x v="4"/>
    <s v="Recovery Roller"/>
    <n v="1"/>
    <n v="36.19"/>
    <n v="0"/>
    <n v="13.91"/>
    <n v="36.19"/>
    <n v="13.91"/>
    <n v="22.279999999999998"/>
    <n v="0.61563967946946663"/>
  </r>
  <r>
    <n v="2465"/>
    <d v="2026-07-06T00:00:00"/>
    <n v="2026"/>
    <x v="2"/>
    <n v="7"/>
    <x v="6"/>
    <x v="1"/>
    <x v="1"/>
    <x v="3"/>
    <s v="New"/>
    <x v="1"/>
    <s v="Trail Boots"/>
    <n v="1"/>
    <n v="142.04"/>
    <n v="0"/>
    <n v="81.67"/>
    <n v="142.04"/>
    <n v="81.67"/>
    <n v="60.36999999999999"/>
    <n v="0.4250211208110391"/>
  </r>
  <r>
    <n v="3990"/>
    <d v="2026-07-06T00:00:00"/>
    <n v="2026"/>
    <x v="2"/>
    <n v="7"/>
    <x v="6"/>
    <x v="2"/>
    <x v="5"/>
    <x v="0"/>
    <s v="Business"/>
    <x v="2"/>
    <s v="Carry-On Duffel"/>
    <n v="1"/>
    <n v="133.66999999999999"/>
    <n v="0"/>
    <n v="68.25"/>
    <n v="133.66999999999999"/>
    <n v="68.25"/>
    <n v="65.419999999999987"/>
    <n v="0.48941422907159415"/>
  </r>
  <r>
    <n v="4370"/>
    <d v="2026-07-06T00:00:00"/>
    <n v="2026"/>
    <x v="2"/>
    <n v="7"/>
    <x v="6"/>
    <x v="2"/>
    <x v="10"/>
    <x v="0"/>
    <s v="New"/>
    <x v="2"/>
    <s v="Travel Backpack 35L"/>
    <n v="6"/>
    <n v="166.6"/>
    <n v="0"/>
    <n v="88.14"/>
    <n v="999.59999999999991"/>
    <n v="528.84"/>
    <n v="470.75999999999988"/>
    <n v="0.47094837935174061"/>
  </r>
  <r>
    <n v="4856"/>
    <d v="2026-07-06T00:00:00"/>
    <n v="2026"/>
    <x v="2"/>
    <n v="7"/>
    <x v="6"/>
    <x v="1"/>
    <x v="12"/>
    <x v="0"/>
    <s v="Returning"/>
    <x v="0"/>
    <s v="Cycling Pack 12L"/>
    <n v="2"/>
    <n v="99.93"/>
    <n v="0.1"/>
    <n v="51.96"/>
    <n v="179.87400000000002"/>
    <n v="103.92"/>
    <n v="75.954000000000022"/>
    <n v="0.422262250241836"/>
  </r>
  <r>
    <n v="337"/>
    <d v="2026-07-07T00:00:00"/>
    <n v="2026"/>
    <x v="2"/>
    <n v="7"/>
    <x v="6"/>
    <x v="0"/>
    <x v="15"/>
    <x v="2"/>
    <s v="Returning"/>
    <x v="0"/>
    <s v="Cycling Pack 12L"/>
    <n v="6"/>
    <n v="100.56"/>
    <n v="0"/>
    <n v="49.47"/>
    <n v="603.36"/>
    <n v="296.82"/>
    <n v="306.54000000000002"/>
    <n v="0.508054892601432"/>
  </r>
  <r>
    <n v="1001"/>
    <d v="2026-07-07T00:00:00"/>
    <n v="2026"/>
    <x v="2"/>
    <n v="7"/>
    <x v="6"/>
    <x v="0"/>
    <x v="9"/>
    <x v="0"/>
    <s v="Returning"/>
    <x v="3"/>
    <s v="Trail Tent 2P"/>
    <n v="1"/>
    <n v="200.48"/>
    <n v="0.05"/>
    <n v="104.11"/>
    <n v="190.45599999999999"/>
    <n v="104.11"/>
    <n v="86.345999999999989"/>
    <n v="0.45336455664300412"/>
  </r>
  <r>
    <n v="2424"/>
    <d v="2026-07-07T00:00:00"/>
    <n v="2026"/>
    <x v="2"/>
    <n v="7"/>
    <x v="6"/>
    <x v="3"/>
    <x v="8"/>
    <x v="0"/>
    <s v="New"/>
    <x v="0"/>
    <s v="Trail Bike Light"/>
    <n v="1"/>
    <n v="51.06"/>
    <n v="0.15"/>
    <n v="22.56"/>
    <n v="43.401000000000003"/>
    <n v="22.56"/>
    <n v="20.841000000000005"/>
    <n v="0.48019630884081022"/>
  </r>
  <r>
    <n v="2751"/>
    <d v="2026-07-07T00:00:00"/>
    <n v="2026"/>
    <x v="2"/>
    <n v="7"/>
    <x v="6"/>
    <x v="0"/>
    <x v="15"/>
    <x v="2"/>
    <s v="New"/>
    <x v="4"/>
    <s v="Weighted Vest"/>
    <n v="2"/>
    <n v="125.9"/>
    <n v="0.15"/>
    <n v="70.27"/>
    <n v="214.03"/>
    <n v="140.54"/>
    <n v="73.490000000000009"/>
    <n v="0.34336307994206422"/>
  </r>
  <r>
    <n v="375"/>
    <d v="2026-07-08T00:00:00"/>
    <n v="2026"/>
    <x v="2"/>
    <n v="7"/>
    <x v="6"/>
    <x v="1"/>
    <x v="12"/>
    <x v="2"/>
    <s v="Returning"/>
    <x v="3"/>
    <s v="Trail Tent 2P"/>
    <n v="2"/>
    <n v="192.24"/>
    <n v="0.05"/>
    <n v="103.65"/>
    <n v="365.25599999999997"/>
    <n v="207.3"/>
    <n v="157.95599999999996"/>
    <n v="0.43245285498390162"/>
  </r>
  <r>
    <n v="650"/>
    <d v="2026-07-08T00:00:00"/>
    <n v="2026"/>
    <x v="2"/>
    <n v="7"/>
    <x v="6"/>
    <x v="0"/>
    <x v="0"/>
    <x v="0"/>
    <s v="Business"/>
    <x v="4"/>
    <s v="Resistance Band Set"/>
    <n v="2"/>
    <n v="40.79"/>
    <n v="0"/>
    <n v="14.61"/>
    <n v="81.58"/>
    <n v="29.22"/>
    <n v="52.36"/>
    <n v="0.64182397646481981"/>
  </r>
  <r>
    <n v="941"/>
    <d v="2026-07-08T00:00:00"/>
    <n v="2026"/>
    <x v="2"/>
    <n v="7"/>
    <x v="6"/>
    <x v="0"/>
    <x v="9"/>
    <x v="2"/>
    <s v="New"/>
    <x v="3"/>
    <s v="Compact Sleeping Bag"/>
    <n v="2"/>
    <n v="125.73"/>
    <n v="0.15"/>
    <n v="61.75"/>
    <n v="213.74100000000001"/>
    <n v="123.5"/>
    <n v="90.241000000000014"/>
    <n v="0.42219789371248384"/>
  </r>
  <r>
    <n v="2719"/>
    <d v="2026-07-08T00:00:00"/>
    <n v="2026"/>
    <x v="2"/>
    <n v="7"/>
    <x v="6"/>
    <x v="0"/>
    <x v="15"/>
    <x v="0"/>
    <s v="Business"/>
    <x v="2"/>
    <s v="Travel Backpack 35L"/>
    <n v="1"/>
    <n v="164.92"/>
    <n v="0"/>
    <n v="89.47"/>
    <n v="164.92"/>
    <n v="89.47"/>
    <n v="75.449999999999989"/>
    <n v="0.45749454280863444"/>
  </r>
  <r>
    <n v="3833"/>
    <d v="2026-07-08T00:00:00"/>
    <n v="2026"/>
    <x v="2"/>
    <n v="7"/>
    <x v="6"/>
    <x v="1"/>
    <x v="6"/>
    <x v="2"/>
    <s v="New"/>
    <x v="0"/>
    <s v="Cycling Pack 12L"/>
    <n v="5"/>
    <n v="103.91"/>
    <n v="0"/>
    <n v="51.19"/>
    <n v="519.54999999999995"/>
    <n v="255.95"/>
    <n v="263.59999999999997"/>
    <n v="0.50736214031373306"/>
  </r>
  <r>
    <n v="211"/>
    <d v="2026-07-09T00:00:00"/>
    <n v="2026"/>
    <x v="2"/>
    <n v="7"/>
    <x v="6"/>
    <x v="2"/>
    <x v="16"/>
    <x v="1"/>
    <s v="Business"/>
    <x v="0"/>
    <s v="Trail Bike Light"/>
    <n v="10"/>
    <n v="49.69"/>
    <n v="0.1"/>
    <n v="21.82"/>
    <n v="447.21"/>
    <n v="218.2"/>
    <n v="229.01"/>
    <n v="0.51208604458755391"/>
  </r>
  <r>
    <n v="392"/>
    <d v="2026-07-09T00:00:00"/>
    <n v="2026"/>
    <x v="2"/>
    <n v="7"/>
    <x v="6"/>
    <x v="3"/>
    <x v="7"/>
    <x v="2"/>
    <s v="Returning"/>
    <x v="1"/>
    <s v="Hiking Daypack 20L"/>
    <n v="3"/>
    <n v="94.19"/>
    <n v="0"/>
    <n v="44.1"/>
    <n v="282.57"/>
    <n v="132.30000000000001"/>
    <n v="150.26999999999998"/>
    <n v="0.53179743072512997"/>
  </r>
  <r>
    <n v="1302"/>
    <d v="2026-07-09T00:00:00"/>
    <n v="2026"/>
    <x v="2"/>
    <n v="7"/>
    <x v="6"/>
    <x v="1"/>
    <x v="14"/>
    <x v="2"/>
    <s v="Returning"/>
    <x v="2"/>
    <s v="Packing Cube Set"/>
    <n v="1"/>
    <n v="46.87"/>
    <n v="0"/>
    <n v="18.649999999999999"/>
    <n v="46.87"/>
    <n v="18.649999999999999"/>
    <n v="28.22"/>
    <n v="0.60209088969490077"/>
  </r>
  <r>
    <n v="1366"/>
    <d v="2026-07-09T00:00:00"/>
    <n v="2026"/>
    <x v="2"/>
    <n v="7"/>
    <x v="6"/>
    <x v="2"/>
    <x v="16"/>
    <x v="0"/>
    <s v="Returning"/>
    <x v="2"/>
    <s v="Insulated Bottle"/>
    <n v="1"/>
    <n v="36.99"/>
    <n v="0.1"/>
    <n v="13.2"/>
    <n v="33.291000000000004"/>
    <n v="13.2"/>
    <n v="20.091000000000005"/>
    <n v="0.60349644047940887"/>
  </r>
  <r>
    <n v="1974"/>
    <d v="2026-07-09T00:00:00"/>
    <n v="2026"/>
    <x v="2"/>
    <n v="7"/>
    <x v="6"/>
    <x v="0"/>
    <x v="15"/>
    <x v="0"/>
    <s v="Returning"/>
    <x v="2"/>
    <s v="Carry-On Duffel"/>
    <n v="1"/>
    <n v="135.44"/>
    <n v="0"/>
    <n v="65.48"/>
    <n v="135.44"/>
    <n v="65.48"/>
    <n v="69.959999999999994"/>
    <n v="0.51653868871825159"/>
  </r>
  <r>
    <n v="2716"/>
    <d v="2026-07-09T00:00:00"/>
    <n v="2026"/>
    <x v="2"/>
    <n v="7"/>
    <x v="6"/>
    <x v="1"/>
    <x v="1"/>
    <x v="0"/>
    <s v="New"/>
    <x v="1"/>
    <s v="Hiking Daypack 20L"/>
    <n v="3"/>
    <n v="92.25"/>
    <n v="0"/>
    <n v="46.27"/>
    <n v="276.75"/>
    <n v="138.81"/>
    <n v="137.94"/>
    <n v="0.49842818428184282"/>
  </r>
  <r>
    <n v="3161"/>
    <d v="2026-07-09T00:00:00"/>
    <n v="2026"/>
    <x v="2"/>
    <n v="7"/>
    <x v="6"/>
    <x v="2"/>
    <x v="5"/>
    <x v="0"/>
    <s v="New"/>
    <x v="3"/>
    <s v="Trail Tent 2P"/>
    <n v="2"/>
    <n v="192.6"/>
    <n v="0"/>
    <n v="104.89"/>
    <n v="385.2"/>
    <n v="209.78"/>
    <n v="175.42"/>
    <n v="0.45539979231568017"/>
  </r>
  <r>
    <n v="3240"/>
    <d v="2026-07-09T00:00:00"/>
    <n v="2026"/>
    <x v="2"/>
    <n v="7"/>
    <x v="6"/>
    <x v="3"/>
    <x v="8"/>
    <x v="0"/>
    <s v="Returning"/>
    <x v="0"/>
    <s v="Compact Repair Kit"/>
    <n v="1"/>
    <n v="39.94"/>
    <n v="0"/>
    <n v="16.89"/>
    <n v="39.94"/>
    <n v="16.89"/>
    <n v="23.049999999999997"/>
    <n v="0.57711567351026538"/>
  </r>
  <r>
    <n v="3682"/>
    <d v="2026-07-09T00:00:00"/>
    <n v="2026"/>
    <x v="2"/>
    <n v="7"/>
    <x v="6"/>
    <x v="2"/>
    <x v="2"/>
    <x v="0"/>
    <s v="Returning"/>
    <x v="1"/>
    <s v="Summit Backpack 45L"/>
    <n v="3"/>
    <n v="150.61000000000001"/>
    <n v="0"/>
    <n v="79.900000000000006"/>
    <n v="451.83000000000004"/>
    <n v="239.70000000000002"/>
    <n v="212.13000000000002"/>
    <n v="0.46949073766682159"/>
  </r>
  <r>
    <n v="4725"/>
    <d v="2026-07-09T00:00:00"/>
    <n v="2026"/>
    <x v="2"/>
    <n v="7"/>
    <x v="6"/>
    <x v="3"/>
    <x v="13"/>
    <x v="0"/>
    <s v="Returning"/>
    <x v="1"/>
    <s v="Trekking Poles"/>
    <n v="2"/>
    <n v="71.069999999999993"/>
    <n v="0"/>
    <n v="31.57"/>
    <n v="142.13999999999999"/>
    <n v="63.14"/>
    <n v="78.999999999999986"/>
    <n v="0.55579006613198245"/>
  </r>
  <r>
    <n v="758"/>
    <d v="2026-07-10T00:00:00"/>
    <n v="2026"/>
    <x v="2"/>
    <n v="7"/>
    <x v="6"/>
    <x v="0"/>
    <x v="0"/>
    <x v="2"/>
    <s v="New"/>
    <x v="0"/>
    <s v="Trail Bike Light"/>
    <n v="1"/>
    <n v="50.78"/>
    <n v="0"/>
    <n v="22.29"/>
    <n v="50.78"/>
    <n v="22.29"/>
    <n v="28.490000000000002"/>
    <n v="0.56104765655769995"/>
  </r>
  <r>
    <n v="1910"/>
    <d v="2026-07-10T00:00:00"/>
    <n v="2026"/>
    <x v="2"/>
    <n v="7"/>
    <x v="6"/>
    <x v="0"/>
    <x v="15"/>
    <x v="0"/>
    <s v="Returning"/>
    <x v="1"/>
    <s v="Trail Boots"/>
    <n v="2"/>
    <n v="141.51"/>
    <n v="0.05"/>
    <n v="77.040000000000006"/>
    <n v="268.86899999999997"/>
    <n v="154.08000000000001"/>
    <n v="114.78899999999996"/>
    <n v="0.42693281858451504"/>
  </r>
  <r>
    <n v="1941"/>
    <d v="2026-07-10T00:00:00"/>
    <n v="2026"/>
    <x v="2"/>
    <n v="7"/>
    <x v="6"/>
    <x v="1"/>
    <x v="12"/>
    <x v="3"/>
    <s v="Returning"/>
    <x v="1"/>
    <s v="Summit Backpack 45L"/>
    <n v="1"/>
    <n v="156.44"/>
    <n v="0.1"/>
    <n v="80.72"/>
    <n v="140.79599999999999"/>
    <n v="80.72"/>
    <n v="60.075999999999993"/>
    <n v="0.42668825818915307"/>
  </r>
  <r>
    <n v="2324"/>
    <d v="2026-07-10T00:00:00"/>
    <n v="2026"/>
    <x v="2"/>
    <n v="7"/>
    <x v="6"/>
    <x v="1"/>
    <x v="12"/>
    <x v="0"/>
    <s v="New"/>
    <x v="4"/>
    <s v="Training Mat"/>
    <n v="2"/>
    <n v="51.75"/>
    <n v="0"/>
    <n v="21.4"/>
    <n v="103.5"/>
    <n v="42.8"/>
    <n v="60.7"/>
    <n v="0.58647342995169083"/>
  </r>
  <r>
    <n v="2869"/>
    <d v="2026-07-10T00:00:00"/>
    <n v="2026"/>
    <x v="2"/>
    <n v="7"/>
    <x v="6"/>
    <x v="2"/>
    <x v="5"/>
    <x v="3"/>
    <s v="New"/>
    <x v="3"/>
    <s v="Portable Camp Stove"/>
    <n v="1"/>
    <n v="82.23"/>
    <n v="0.1"/>
    <n v="38.340000000000003"/>
    <n v="74.007000000000005"/>
    <n v="38.340000000000003"/>
    <n v="35.667000000000002"/>
    <n v="0.48194089748267055"/>
  </r>
  <r>
    <n v="3236"/>
    <d v="2026-07-10T00:00:00"/>
    <n v="2026"/>
    <x v="2"/>
    <n v="7"/>
    <x v="6"/>
    <x v="1"/>
    <x v="6"/>
    <x v="0"/>
    <s v="New"/>
    <x v="1"/>
    <s v="Trail Boots"/>
    <n v="1"/>
    <n v="144.16999999999999"/>
    <n v="0.1"/>
    <n v="78.13"/>
    <n v="129.75299999999999"/>
    <n v="78.13"/>
    <n v="51.62299999999999"/>
    <n v="0.39785592625989374"/>
  </r>
  <r>
    <n v="3582"/>
    <d v="2026-07-10T00:00:00"/>
    <n v="2026"/>
    <x v="2"/>
    <n v="7"/>
    <x v="6"/>
    <x v="1"/>
    <x v="12"/>
    <x v="0"/>
    <s v="Returning"/>
    <x v="3"/>
    <s v="Portable Camp Stove"/>
    <n v="4"/>
    <n v="82.47"/>
    <n v="0"/>
    <n v="40.22"/>
    <n v="329.88"/>
    <n v="160.88"/>
    <n v="169"/>
    <n v="0.51230750575967021"/>
  </r>
  <r>
    <n v="3715"/>
    <d v="2026-07-10T00:00:00"/>
    <n v="2026"/>
    <x v="2"/>
    <n v="7"/>
    <x v="6"/>
    <x v="3"/>
    <x v="8"/>
    <x v="0"/>
    <s v="New"/>
    <x v="3"/>
    <s v="Compact Sleeping Bag"/>
    <n v="1"/>
    <n v="122.14"/>
    <n v="0.15"/>
    <n v="59.87"/>
    <n v="103.819"/>
    <n v="59.87"/>
    <n v="43.949000000000005"/>
    <n v="0.42332328379198414"/>
  </r>
  <r>
    <n v="3940"/>
    <d v="2026-07-10T00:00:00"/>
    <n v="2026"/>
    <x v="2"/>
    <n v="7"/>
    <x v="6"/>
    <x v="2"/>
    <x v="16"/>
    <x v="2"/>
    <s v="Returning"/>
    <x v="1"/>
    <s v="Trail Boots"/>
    <n v="3"/>
    <n v="143.59"/>
    <n v="0"/>
    <n v="78.91"/>
    <n v="430.77"/>
    <n v="236.73"/>
    <n v="194.04"/>
    <n v="0.45044919562643637"/>
  </r>
  <r>
    <n v="4760"/>
    <d v="2026-07-10T00:00:00"/>
    <n v="2026"/>
    <x v="2"/>
    <n v="7"/>
    <x v="6"/>
    <x v="3"/>
    <x v="13"/>
    <x v="0"/>
    <s v="Business"/>
    <x v="1"/>
    <s v="Summit Backpack 45L"/>
    <n v="2"/>
    <n v="157.66"/>
    <n v="0"/>
    <n v="78.760000000000005"/>
    <n v="315.32"/>
    <n v="157.52000000000001"/>
    <n v="157.79999999999998"/>
    <n v="0.50044399340352652"/>
  </r>
  <r>
    <n v="4768"/>
    <d v="2026-07-10T00:00:00"/>
    <n v="2026"/>
    <x v="2"/>
    <n v="7"/>
    <x v="6"/>
    <x v="1"/>
    <x v="1"/>
    <x v="0"/>
    <s v="Business"/>
    <x v="0"/>
    <s v="Cycling Pack 12L"/>
    <n v="1"/>
    <n v="101.58"/>
    <n v="0"/>
    <n v="49.83"/>
    <n v="101.58"/>
    <n v="49.83"/>
    <n v="51.75"/>
    <n v="0.50945067926757237"/>
  </r>
  <r>
    <n v="5025"/>
    <d v="2026-07-10T00:00:00"/>
    <n v="2026"/>
    <x v="2"/>
    <n v="7"/>
    <x v="6"/>
    <x v="2"/>
    <x v="3"/>
    <x v="0"/>
    <s v="Returning"/>
    <x v="2"/>
    <s v="Travel Backpack 35L"/>
    <n v="4"/>
    <n v="166.71"/>
    <n v="0"/>
    <n v="86.55"/>
    <n v="666.84"/>
    <n v="346.2"/>
    <n v="320.64000000000004"/>
    <n v="0.48083498290444487"/>
  </r>
  <r>
    <n v="165"/>
    <d v="2026-07-11T00:00:00"/>
    <n v="2026"/>
    <x v="2"/>
    <n v="7"/>
    <x v="6"/>
    <x v="1"/>
    <x v="12"/>
    <x v="2"/>
    <s v="New"/>
    <x v="0"/>
    <s v="Commuter Helmet"/>
    <n v="2"/>
    <n v="83.33"/>
    <n v="0"/>
    <n v="42.11"/>
    <n v="166.66"/>
    <n v="84.22"/>
    <n v="82.44"/>
    <n v="0.49465978639145564"/>
  </r>
  <r>
    <n v="198"/>
    <d v="2026-07-11T00:00:00"/>
    <n v="2026"/>
    <x v="2"/>
    <n v="7"/>
    <x v="6"/>
    <x v="0"/>
    <x v="15"/>
    <x v="0"/>
    <s v="New"/>
    <x v="1"/>
    <s v="Trekking Poles"/>
    <n v="2"/>
    <n v="71.77"/>
    <n v="0.05"/>
    <n v="32.9"/>
    <n v="136.363"/>
    <n v="65.8"/>
    <n v="70.563000000000002"/>
    <n v="0.5174644148339359"/>
  </r>
  <r>
    <n v="1480"/>
    <d v="2026-07-11T00:00:00"/>
    <n v="2026"/>
    <x v="2"/>
    <n v="7"/>
    <x v="6"/>
    <x v="0"/>
    <x v="15"/>
    <x v="0"/>
    <s v="New"/>
    <x v="2"/>
    <s v="Travel Backpack 35L"/>
    <n v="3"/>
    <n v="164.5"/>
    <n v="0"/>
    <n v="87.06"/>
    <n v="493.5"/>
    <n v="261.18"/>
    <n v="232.32"/>
    <n v="0.47075987841945288"/>
  </r>
  <r>
    <n v="1990"/>
    <d v="2026-07-11T00:00:00"/>
    <n v="2026"/>
    <x v="2"/>
    <n v="7"/>
    <x v="6"/>
    <x v="0"/>
    <x v="15"/>
    <x v="0"/>
    <s v="Returning"/>
    <x v="3"/>
    <s v="Portable Camp Stove"/>
    <n v="3"/>
    <n v="82.28"/>
    <n v="0.1"/>
    <n v="39.51"/>
    <n v="222.15600000000001"/>
    <n v="118.53"/>
    <n v="103.626"/>
    <n v="0.46645600388915898"/>
  </r>
  <r>
    <n v="2298"/>
    <d v="2026-07-11T00:00:00"/>
    <n v="2026"/>
    <x v="2"/>
    <n v="7"/>
    <x v="6"/>
    <x v="2"/>
    <x v="2"/>
    <x v="2"/>
    <s v="New"/>
    <x v="0"/>
    <s v="Cycling Pack 12L"/>
    <n v="2"/>
    <n v="103.17"/>
    <n v="0"/>
    <n v="50.49"/>
    <n v="206.34"/>
    <n v="100.98"/>
    <n v="105.36"/>
    <n v="0.51061355045071244"/>
  </r>
  <r>
    <n v="2886"/>
    <d v="2026-07-11T00:00:00"/>
    <n v="2026"/>
    <x v="2"/>
    <n v="7"/>
    <x v="6"/>
    <x v="0"/>
    <x v="15"/>
    <x v="0"/>
    <s v="New"/>
    <x v="0"/>
    <s v="Trail Bike Light"/>
    <n v="1"/>
    <n v="50.33"/>
    <n v="0.05"/>
    <n v="22.06"/>
    <n v="47.813499999999998"/>
    <n v="22.06"/>
    <n v="25.753499999999999"/>
    <n v="0.53862402877848303"/>
  </r>
  <r>
    <n v="2893"/>
    <d v="2026-07-11T00:00:00"/>
    <n v="2026"/>
    <x v="2"/>
    <n v="7"/>
    <x v="6"/>
    <x v="1"/>
    <x v="11"/>
    <x v="1"/>
    <s v="Business"/>
    <x v="1"/>
    <s v="Trail Boots"/>
    <n v="6"/>
    <n v="142.78"/>
    <n v="0.15"/>
    <n v="80.38"/>
    <n v="728.178"/>
    <n v="482.28"/>
    <n v="245.89800000000002"/>
    <n v="0.33768941110552642"/>
  </r>
  <r>
    <n v="2939"/>
    <d v="2026-07-11T00:00:00"/>
    <n v="2026"/>
    <x v="2"/>
    <n v="7"/>
    <x v="6"/>
    <x v="1"/>
    <x v="6"/>
    <x v="0"/>
    <s v="New"/>
    <x v="3"/>
    <s v="Trail Tent 2P"/>
    <n v="1"/>
    <n v="195.38"/>
    <n v="0.05"/>
    <n v="101.67"/>
    <n v="185.61099999999999"/>
    <n v="101.67"/>
    <n v="83.940999999999988"/>
    <n v="0.45224151585843508"/>
  </r>
  <r>
    <n v="3249"/>
    <d v="2026-07-11T00:00:00"/>
    <n v="2026"/>
    <x v="2"/>
    <n v="7"/>
    <x v="6"/>
    <x v="3"/>
    <x v="4"/>
    <x v="2"/>
    <s v="Returning"/>
    <x v="0"/>
    <s v="Cycling Pack 12L"/>
    <n v="5"/>
    <n v="104.8"/>
    <n v="0"/>
    <n v="50.94"/>
    <n v="524"/>
    <n v="254.7"/>
    <n v="269.3"/>
    <n v="0.51393129770992374"/>
  </r>
  <r>
    <n v="3832"/>
    <d v="2026-07-11T00:00:00"/>
    <n v="2026"/>
    <x v="2"/>
    <n v="7"/>
    <x v="6"/>
    <x v="3"/>
    <x v="7"/>
    <x v="0"/>
    <s v="Returning"/>
    <x v="3"/>
    <s v="Portable Camp Stove"/>
    <n v="3"/>
    <n v="82.26"/>
    <n v="0"/>
    <n v="40.020000000000003"/>
    <n v="246.78000000000003"/>
    <n v="120.06"/>
    <n v="126.72000000000003"/>
    <n v="0.51349380014587898"/>
  </r>
  <r>
    <n v="3868"/>
    <d v="2026-07-11T00:00:00"/>
    <n v="2026"/>
    <x v="2"/>
    <n v="7"/>
    <x v="6"/>
    <x v="2"/>
    <x v="10"/>
    <x v="0"/>
    <s v="Business"/>
    <x v="1"/>
    <s v="Hiking Daypack 20L"/>
    <n v="1"/>
    <n v="90.79"/>
    <n v="0"/>
    <n v="46.39"/>
    <n v="90.79"/>
    <n v="46.39"/>
    <n v="44.400000000000006"/>
    <n v="0.4890406432426479"/>
  </r>
  <r>
    <n v="4365"/>
    <d v="2026-07-11T00:00:00"/>
    <n v="2026"/>
    <x v="2"/>
    <n v="7"/>
    <x v="6"/>
    <x v="1"/>
    <x v="11"/>
    <x v="0"/>
    <s v="Returning"/>
    <x v="0"/>
    <s v="Compact Repair Kit"/>
    <n v="1"/>
    <n v="41.33"/>
    <n v="0"/>
    <n v="17.2"/>
    <n v="41.33"/>
    <n v="17.2"/>
    <n v="24.13"/>
    <n v="0.58383740624243896"/>
  </r>
  <r>
    <n v="314"/>
    <d v="2026-07-12T00:00:00"/>
    <n v="2026"/>
    <x v="2"/>
    <n v="7"/>
    <x v="6"/>
    <x v="2"/>
    <x v="2"/>
    <x v="0"/>
    <s v="Returning"/>
    <x v="4"/>
    <s v="Resistance Band Set"/>
    <n v="2"/>
    <n v="41.09"/>
    <n v="0.05"/>
    <n v="14.54"/>
    <n v="78.070999999999998"/>
    <n v="29.08"/>
    <n v="48.991"/>
    <n v="0.62751854081541159"/>
  </r>
  <r>
    <n v="552"/>
    <d v="2026-07-12T00:00:00"/>
    <n v="2026"/>
    <x v="2"/>
    <n v="7"/>
    <x v="6"/>
    <x v="1"/>
    <x v="12"/>
    <x v="1"/>
    <s v="Business"/>
    <x v="3"/>
    <s v="Portable Camp Stove"/>
    <n v="5"/>
    <n v="82.39"/>
    <n v="0.05"/>
    <n v="39.479999999999997"/>
    <n v="391.35249999999996"/>
    <n v="197.39999999999998"/>
    <n v="193.95249999999999"/>
    <n v="0.49559540312122702"/>
  </r>
  <r>
    <n v="1317"/>
    <d v="2026-07-12T00:00:00"/>
    <n v="2026"/>
    <x v="2"/>
    <n v="7"/>
    <x v="6"/>
    <x v="1"/>
    <x v="14"/>
    <x v="0"/>
    <s v="Business"/>
    <x v="4"/>
    <s v="Recovery Roller"/>
    <n v="3"/>
    <n v="37"/>
    <n v="0"/>
    <n v="13.69"/>
    <n v="111"/>
    <n v="41.07"/>
    <n v="69.930000000000007"/>
    <n v="0.63000000000000012"/>
  </r>
  <r>
    <n v="1515"/>
    <d v="2026-07-12T00:00:00"/>
    <n v="2026"/>
    <x v="2"/>
    <n v="7"/>
    <x v="6"/>
    <x v="3"/>
    <x v="8"/>
    <x v="2"/>
    <s v="New"/>
    <x v="4"/>
    <s v="Resistance Band Set"/>
    <n v="2"/>
    <n v="40.9"/>
    <n v="0"/>
    <n v="14.81"/>
    <n v="81.8"/>
    <n v="29.62"/>
    <n v="52.179999999999993"/>
    <n v="0.63789731051344734"/>
  </r>
  <r>
    <n v="1674"/>
    <d v="2026-07-12T00:00:00"/>
    <n v="2026"/>
    <x v="2"/>
    <n v="7"/>
    <x v="6"/>
    <x v="0"/>
    <x v="0"/>
    <x v="0"/>
    <s v="New"/>
    <x v="4"/>
    <s v="Weighted Vest"/>
    <n v="1"/>
    <n v="123.33"/>
    <n v="0.1"/>
    <n v="70.900000000000006"/>
    <n v="110.997"/>
    <n v="70.900000000000006"/>
    <n v="40.096999999999994"/>
    <n v="0.36124399758552028"/>
  </r>
  <r>
    <n v="2407"/>
    <d v="2026-07-12T00:00:00"/>
    <n v="2026"/>
    <x v="2"/>
    <n v="7"/>
    <x v="6"/>
    <x v="1"/>
    <x v="12"/>
    <x v="3"/>
    <s v="Business"/>
    <x v="1"/>
    <s v="Summit Backpack 45L"/>
    <n v="1"/>
    <n v="153.25"/>
    <n v="0.15"/>
    <n v="78.28"/>
    <n v="130.26249999999999"/>
    <n v="78.28"/>
    <n v="51.982499999999987"/>
    <n v="0.39905959121005657"/>
  </r>
  <r>
    <n v="2817"/>
    <d v="2026-07-12T00:00:00"/>
    <n v="2026"/>
    <x v="2"/>
    <n v="7"/>
    <x v="6"/>
    <x v="3"/>
    <x v="7"/>
    <x v="3"/>
    <s v="New"/>
    <x v="2"/>
    <s v="Carry-On Duffel"/>
    <n v="3"/>
    <n v="134.43"/>
    <n v="0.1"/>
    <n v="65.78"/>
    <n v="362.96100000000001"/>
    <n v="197.34"/>
    <n v="165.62100000000001"/>
    <n v="0.45630522287518493"/>
  </r>
  <r>
    <n v="3059"/>
    <d v="2026-07-12T00:00:00"/>
    <n v="2026"/>
    <x v="2"/>
    <n v="7"/>
    <x v="6"/>
    <x v="0"/>
    <x v="0"/>
    <x v="0"/>
    <s v="Returning"/>
    <x v="1"/>
    <s v="Hiking Daypack 20L"/>
    <n v="1"/>
    <n v="93.73"/>
    <n v="0.05"/>
    <n v="44.51"/>
    <n v="89.043499999999995"/>
    <n v="44.51"/>
    <n v="44.533499999999997"/>
    <n v="0.50013195797559618"/>
  </r>
  <r>
    <n v="3210"/>
    <d v="2026-07-12T00:00:00"/>
    <n v="2026"/>
    <x v="2"/>
    <n v="7"/>
    <x v="6"/>
    <x v="0"/>
    <x v="0"/>
    <x v="0"/>
    <s v="Returning"/>
    <x v="2"/>
    <s v="Insulated Bottle"/>
    <n v="1"/>
    <n v="37.090000000000003"/>
    <n v="0"/>
    <n v="13.43"/>
    <n v="37.090000000000003"/>
    <n v="13.43"/>
    <n v="23.660000000000004"/>
    <n v="0.63790779185764357"/>
  </r>
  <r>
    <n v="3670"/>
    <d v="2026-07-12T00:00:00"/>
    <n v="2026"/>
    <x v="2"/>
    <n v="7"/>
    <x v="6"/>
    <x v="0"/>
    <x v="0"/>
    <x v="2"/>
    <s v="New"/>
    <x v="2"/>
    <s v="Packing Cube Set"/>
    <n v="1"/>
    <n v="45.43"/>
    <n v="0"/>
    <n v="18.66"/>
    <n v="45.43"/>
    <n v="18.66"/>
    <n v="26.77"/>
    <n v="0.58925819942769098"/>
  </r>
  <r>
    <n v="4017"/>
    <d v="2026-07-12T00:00:00"/>
    <n v="2026"/>
    <x v="2"/>
    <n v="7"/>
    <x v="6"/>
    <x v="3"/>
    <x v="8"/>
    <x v="3"/>
    <s v="New"/>
    <x v="4"/>
    <s v="Resistance Band Set"/>
    <n v="1"/>
    <n v="39.5"/>
    <n v="0.1"/>
    <n v="14.86"/>
    <n v="35.550000000000004"/>
    <n v="14.86"/>
    <n v="20.690000000000005"/>
    <n v="0.58199718706047832"/>
  </r>
  <r>
    <n v="5012"/>
    <d v="2026-07-12T00:00:00"/>
    <n v="2026"/>
    <x v="2"/>
    <n v="7"/>
    <x v="6"/>
    <x v="2"/>
    <x v="16"/>
    <x v="2"/>
    <s v="Returning"/>
    <x v="4"/>
    <s v="Weighted Vest"/>
    <n v="2"/>
    <n v="123.58"/>
    <n v="0.1"/>
    <n v="68.739999999999995"/>
    <n v="222.44399999999999"/>
    <n v="137.47999999999999"/>
    <n v="84.963999999999999"/>
    <n v="0.3819568071065077"/>
  </r>
  <r>
    <n v="884"/>
    <d v="2026-07-13T00:00:00"/>
    <n v="2026"/>
    <x v="2"/>
    <n v="7"/>
    <x v="6"/>
    <x v="3"/>
    <x v="13"/>
    <x v="2"/>
    <s v="Returning"/>
    <x v="0"/>
    <s v="Cycling Pack 12L"/>
    <n v="1"/>
    <n v="103.61"/>
    <n v="0"/>
    <n v="51.84"/>
    <n v="103.61"/>
    <n v="51.84"/>
    <n v="51.769999999999996"/>
    <n v="0.49966219476884466"/>
  </r>
  <r>
    <n v="1025"/>
    <d v="2026-07-13T00:00:00"/>
    <n v="2026"/>
    <x v="2"/>
    <n v="7"/>
    <x v="6"/>
    <x v="2"/>
    <x v="2"/>
    <x v="2"/>
    <s v="Returning"/>
    <x v="1"/>
    <s v="Trail Boots"/>
    <n v="2"/>
    <n v="145.75"/>
    <n v="0.05"/>
    <n v="79.319999999999993"/>
    <n v="276.92500000000001"/>
    <n v="158.63999999999999"/>
    <n v="118.28500000000003"/>
    <n v="0.42713731154644768"/>
  </r>
  <r>
    <n v="1279"/>
    <d v="2026-07-13T00:00:00"/>
    <n v="2026"/>
    <x v="2"/>
    <n v="7"/>
    <x v="6"/>
    <x v="3"/>
    <x v="8"/>
    <x v="3"/>
    <s v="New"/>
    <x v="3"/>
    <s v="Trail Tent 2P"/>
    <n v="2"/>
    <n v="193.76"/>
    <n v="0.1"/>
    <n v="104.66"/>
    <n v="348.76799999999997"/>
    <n v="209.32"/>
    <n v="139.44799999999998"/>
    <n v="0.39983025965684921"/>
  </r>
  <r>
    <n v="1534"/>
    <d v="2026-07-13T00:00:00"/>
    <n v="2026"/>
    <x v="2"/>
    <n v="7"/>
    <x v="6"/>
    <x v="2"/>
    <x v="16"/>
    <x v="0"/>
    <s v="Returning"/>
    <x v="1"/>
    <s v="Trail Boots"/>
    <n v="2"/>
    <n v="146.09"/>
    <n v="0.1"/>
    <n v="79.36"/>
    <n v="262.96199999999999"/>
    <n v="158.72"/>
    <n v="104.24199999999999"/>
    <n v="0.39641469109605187"/>
  </r>
  <r>
    <n v="2147"/>
    <d v="2026-07-13T00:00:00"/>
    <n v="2026"/>
    <x v="2"/>
    <n v="7"/>
    <x v="6"/>
    <x v="1"/>
    <x v="14"/>
    <x v="2"/>
    <s v="New"/>
    <x v="2"/>
    <s v="Carry-On Duffel"/>
    <n v="1"/>
    <n v="131.91999999999999"/>
    <n v="0"/>
    <n v="66.19"/>
    <n v="131.91999999999999"/>
    <n v="66.19"/>
    <n v="65.72999999999999"/>
    <n v="0.49825651910248631"/>
  </r>
  <r>
    <n v="2385"/>
    <d v="2026-07-13T00:00:00"/>
    <n v="2026"/>
    <x v="2"/>
    <n v="7"/>
    <x v="6"/>
    <x v="1"/>
    <x v="11"/>
    <x v="1"/>
    <s v="Business"/>
    <x v="3"/>
    <s v="Portable Camp Stove"/>
    <n v="6"/>
    <n v="83.28"/>
    <n v="0.15"/>
    <n v="38.76"/>
    <n v="424.72800000000001"/>
    <n v="232.56"/>
    <n v="192.16800000000001"/>
    <n v="0.45244956772334294"/>
  </r>
  <r>
    <n v="2517"/>
    <d v="2026-07-13T00:00:00"/>
    <n v="2026"/>
    <x v="2"/>
    <n v="7"/>
    <x v="6"/>
    <x v="1"/>
    <x v="6"/>
    <x v="0"/>
    <s v="New"/>
    <x v="2"/>
    <s v="Insulated Bottle"/>
    <n v="1"/>
    <n v="36.479999999999997"/>
    <n v="0.05"/>
    <n v="13.22"/>
    <n v="34.655999999999999"/>
    <n v="13.22"/>
    <n v="21.436"/>
    <n v="0.61853647276084955"/>
  </r>
  <r>
    <n v="2746"/>
    <d v="2026-07-13T00:00:00"/>
    <n v="2026"/>
    <x v="2"/>
    <n v="7"/>
    <x v="6"/>
    <x v="0"/>
    <x v="0"/>
    <x v="2"/>
    <s v="New"/>
    <x v="1"/>
    <s v="Summit Backpack 45L"/>
    <n v="3"/>
    <n v="155.44"/>
    <n v="0.05"/>
    <n v="79.95"/>
    <n v="443.00399999999996"/>
    <n v="239.85000000000002"/>
    <n v="203.15399999999994"/>
    <n v="0.45858276674702703"/>
  </r>
  <r>
    <n v="3297"/>
    <d v="2026-07-13T00:00:00"/>
    <n v="2026"/>
    <x v="2"/>
    <n v="7"/>
    <x v="6"/>
    <x v="0"/>
    <x v="15"/>
    <x v="1"/>
    <s v="Returning"/>
    <x v="4"/>
    <s v="Resistance Band Set"/>
    <n v="6"/>
    <n v="40.58"/>
    <n v="0.15"/>
    <n v="15.06"/>
    <n v="206.958"/>
    <n v="90.36"/>
    <n v="116.598"/>
    <n v="0.5633896732670397"/>
  </r>
  <r>
    <n v="772"/>
    <d v="2026-07-14T00:00:00"/>
    <n v="2026"/>
    <x v="2"/>
    <n v="7"/>
    <x v="6"/>
    <x v="3"/>
    <x v="13"/>
    <x v="0"/>
    <s v="Returning"/>
    <x v="0"/>
    <s v="Cycling Pack 12L"/>
    <n v="2"/>
    <n v="101.03"/>
    <n v="0.1"/>
    <n v="50.98"/>
    <n v="181.85400000000001"/>
    <n v="101.96"/>
    <n v="79.89400000000002"/>
    <n v="0.43933045190097558"/>
  </r>
  <r>
    <n v="838"/>
    <d v="2026-07-14T00:00:00"/>
    <n v="2026"/>
    <x v="2"/>
    <n v="7"/>
    <x v="6"/>
    <x v="0"/>
    <x v="9"/>
    <x v="2"/>
    <s v="Returning"/>
    <x v="3"/>
    <s v="Portable Camp Stove"/>
    <n v="1"/>
    <n v="80.150000000000006"/>
    <n v="0.05"/>
    <n v="38.89"/>
    <n v="76.142499999999998"/>
    <n v="38.89"/>
    <n v="37.252499999999998"/>
    <n v="0.48924713530551267"/>
  </r>
  <r>
    <n v="1144"/>
    <d v="2026-07-14T00:00:00"/>
    <n v="2026"/>
    <x v="2"/>
    <n v="7"/>
    <x v="6"/>
    <x v="2"/>
    <x v="2"/>
    <x v="2"/>
    <s v="New"/>
    <x v="3"/>
    <s v="Portable Camp Stove"/>
    <n v="1"/>
    <n v="83.74"/>
    <n v="0"/>
    <n v="38.96"/>
    <n v="83.74"/>
    <n v="38.96"/>
    <n v="44.779999999999994"/>
    <n v="0.53475041796035339"/>
  </r>
  <r>
    <n v="1686"/>
    <d v="2026-07-14T00:00:00"/>
    <n v="2026"/>
    <x v="2"/>
    <n v="7"/>
    <x v="6"/>
    <x v="2"/>
    <x v="5"/>
    <x v="1"/>
    <s v="Returning"/>
    <x v="2"/>
    <s v="Insulated Bottle"/>
    <n v="8"/>
    <n v="35.75"/>
    <n v="0.15"/>
    <n v="13.56"/>
    <n v="243.1"/>
    <n v="108.48"/>
    <n v="134.62"/>
    <n v="0.55376388317564795"/>
  </r>
  <r>
    <n v="2823"/>
    <d v="2026-07-14T00:00:00"/>
    <n v="2026"/>
    <x v="2"/>
    <n v="7"/>
    <x v="6"/>
    <x v="0"/>
    <x v="15"/>
    <x v="0"/>
    <s v="New"/>
    <x v="0"/>
    <s v="Commuter Helmet"/>
    <n v="3"/>
    <n v="81.39"/>
    <n v="0"/>
    <n v="43.54"/>
    <n v="244.17000000000002"/>
    <n v="130.62"/>
    <n v="113.55000000000001"/>
    <n v="0.46504484580415284"/>
  </r>
  <r>
    <n v="2883"/>
    <d v="2026-07-14T00:00:00"/>
    <n v="2026"/>
    <x v="2"/>
    <n v="7"/>
    <x v="6"/>
    <x v="2"/>
    <x v="10"/>
    <x v="3"/>
    <s v="New"/>
    <x v="2"/>
    <s v="Insulated Bottle"/>
    <n v="1"/>
    <n v="36.799999999999997"/>
    <n v="0"/>
    <n v="13.91"/>
    <n v="36.799999999999997"/>
    <n v="13.91"/>
    <n v="22.889999999999997"/>
    <n v="0.62201086956521734"/>
  </r>
  <r>
    <n v="3259"/>
    <d v="2026-07-14T00:00:00"/>
    <n v="2026"/>
    <x v="2"/>
    <n v="7"/>
    <x v="6"/>
    <x v="2"/>
    <x v="16"/>
    <x v="1"/>
    <s v="Returning"/>
    <x v="3"/>
    <s v="Trail Tent 2P"/>
    <n v="6"/>
    <n v="194.15"/>
    <n v="0.1"/>
    <n v="105.12"/>
    <n v="1048.4100000000001"/>
    <n v="630.72"/>
    <n v="417.69000000000005"/>
    <n v="0.3984032964202936"/>
  </r>
  <r>
    <n v="3709"/>
    <d v="2026-07-14T00:00:00"/>
    <n v="2026"/>
    <x v="2"/>
    <n v="7"/>
    <x v="6"/>
    <x v="0"/>
    <x v="9"/>
    <x v="0"/>
    <s v="New"/>
    <x v="4"/>
    <s v="Training Mat"/>
    <n v="1"/>
    <n v="50.94"/>
    <n v="0"/>
    <n v="22.28"/>
    <n v="50.94"/>
    <n v="22.28"/>
    <n v="28.659999999999997"/>
    <n v="0.5626226933647428"/>
  </r>
  <r>
    <n v="61"/>
    <d v="2026-07-15T00:00:00"/>
    <n v="2026"/>
    <x v="2"/>
    <n v="7"/>
    <x v="6"/>
    <x v="3"/>
    <x v="8"/>
    <x v="0"/>
    <s v="Returning"/>
    <x v="4"/>
    <s v="Weighted Vest"/>
    <n v="2"/>
    <n v="125.89"/>
    <n v="0"/>
    <n v="70.8"/>
    <n v="251.78"/>
    <n v="141.6"/>
    <n v="110.18"/>
    <n v="0.43760425768528083"/>
  </r>
  <r>
    <n v="357"/>
    <d v="2026-07-15T00:00:00"/>
    <n v="2026"/>
    <x v="2"/>
    <n v="7"/>
    <x v="6"/>
    <x v="0"/>
    <x v="9"/>
    <x v="0"/>
    <s v="New"/>
    <x v="4"/>
    <s v="Training Mat"/>
    <n v="2"/>
    <n v="51.9"/>
    <n v="0"/>
    <n v="21.82"/>
    <n v="103.8"/>
    <n v="43.64"/>
    <n v="60.16"/>
    <n v="0.57957610789980729"/>
  </r>
  <r>
    <n v="1607"/>
    <d v="2026-07-15T00:00:00"/>
    <n v="2026"/>
    <x v="2"/>
    <n v="7"/>
    <x v="6"/>
    <x v="0"/>
    <x v="0"/>
    <x v="2"/>
    <s v="New"/>
    <x v="4"/>
    <s v="Resistance Band Set"/>
    <n v="2"/>
    <n v="39.75"/>
    <n v="0"/>
    <n v="14.78"/>
    <n v="79.5"/>
    <n v="29.56"/>
    <n v="49.94"/>
    <n v="0.62817610062893081"/>
  </r>
  <r>
    <n v="3295"/>
    <d v="2026-07-15T00:00:00"/>
    <n v="2026"/>
    <x v="2"/>
    <n v="7"/>
    <x v="6"/>
    <x v="1"/>
    <x v="12"/>
    <x v="3"/>
    <s v="Returning"/>
    <x v="1"/>
    <s v="Hiking Daypack 20L"/>
    <n v="1"/>
    <n v="93.46"/>
    <n v="0.15"/>
    <n v="46.65"/>
    <n v="79.440999999999988"/>
    <n v="46.65"/>
    <n v="32.79099999999999"/>
    <n v="0.41277174255107557"/>
  </r>
  <r>
    <n v="4048"/>
    <d v="2026-07-15T00:00:00"/>
    <n v="2026"/>
    <x v="2"/>
    <n v="7"/>
    <x v="6"/>
    <x v="3"/>
    <x v="13"/>
    <x v="1"/>
    <s v="Business"/>
    <x v="0"/>
    <s v="Commuter Helmet"/>
    <n v="3"/>
    <n v="82.79"/>
    <n v="0.1"/>
    <n v="43.07"/>
    <n v="223.53300000000002"/>
    <n v="129.21"/>
    <n v="94.323000000000008"/>
    <n v="0.42196454214813922"/>
  </r>
  <r>
    <n v="4424"/>
    <d v="2026-07-15T00:00:00"/>
    <n v="2026"/>
    <x v="2"/>
    <n v="7"/>
    <x v="6"/>
    <x v="2"/>
    <x v="2"/>
    <x v="2"/>
    <s v="Business"/>
    <x v="1"/>
    <s v="Hiking Daypack 20L"/>
    <n v="1"/>
    <n v="92.54"/>
    <n v="0"/>
    <n v="44.48"/>
    <n v="92.54"/>
    <n v="44.48"/>
    <n v="48.060000000000009"/>
    <n v="0.51934298681651181"/>
  </r>
  <r>
    <n v="4732"/>
    <d v="2026-07-15T00:00:00"/>
    <n v="2026"/>
    <x v="2"/>
    <n v="7"/>
    <x v="6"/>
    <x v="1"/>
    <x v="14"/>
    <x v="2"/>
    <s v="New"/>
    <x v="2"/>
    <s v="Packing Cube Set"/>
    <n v="1"/>
    <n v="46.53"/>
    <n v="0"/>
    <n v="18.829999999999998"/>
    <n v="46.53"/>
    <n v="18.829999999999998"/>
    <n v="27.700000000000003"/>
    <n v="0.59531485063399958"/>
  </r>
  <r>
    <n v="194"/>
    <d v="2026-07-16T00:00:00"/>
    <n v="2026"/>
    <x v="2"/>
    <n v="7"/>
    <x v="6"/>
    <x v="1"/>
    <x v="12"/>
    <x v="0"/>
    <s v="Returning"/>
    <x v="0"/>
    <s v="Trail Bike Light"/>
    <n v="2"/>
    <n v="49.69"/>
    <n v="0"/>
    <n v="21.97"/>
    <n v="99.38"/>
    <n v="43.94"/>
    <n v="55.44"/>
    <n v="0.557858724089354"/>
  </r>
  <r>
    <n v="258"/>
    <d v="2026-07-16T00:00:00"/>
    <n v="2026"/>
    <x v="2"/>
    <n v="7"/>
    <x v="6"/>
    <x v="3"/>
    <x v="8"/>
    <x v="3"/>
    <s v="New"/>
    <x v="1"/>
    <s v="Trekking Poles"/>
    <n v="3"/>
    <n v="71.34"/>
    <n v="0.1"/>
    <n v="31.71"/>
    <n v="192.61800000000002"/>
    <n v="95.13"/>
    <n v="97.488000000000028"/>
    <n v="0.50612092327819835"/>
  </r>
  <r>
    <n v="543"/>
    <d v="2026-07-16T00:00:00"/>
    <n v="2026"/>
    <x v="2"/>
    <n v="7"/>
    <x v="6"/>
    <x v="1"/>
    <x v="14"/>
    <x v="3"/>
    <s v="Returning"/>
    <x v="0"/>
    <s v="Commuter Helmet"/>
    <n v="1"/>
    <n v="83.03"/>
    <n v="0"/>
    <n v="42.41"/>
    <n v="83.03"/>
    <n v="42.41"/>
    <n v="40.620000000000005"/>
    <n v="0.48922076357942917"/>
  </r>
  <r>
    <n v="972"/>
    <d v="2026-07-16T00:00:00"/>
    <n v="2026"/>
    <x v="2"/>
    <n v="7"/>
    <x v="6"/>
    <x v="3"/>
    <x v="4"/>
    <x v="0"/>
    <s v="Returning"/>
    <x v="4"/>
    <s v="Resistance Band Set"/>
    <n v="1"/>
    <n v="40.799999999999997"/>
    <n v="0"/>
    <n v="14.42"/>
    <n v="40.799999999999997"/>
    <n v="14.42"/>
    <n v="26.379999999999995"/>
    <n v="0.64656862745098032"/>
  </r>
  <r>
    <n v="1146"/>
    <d v="2026-07-16T00:00:00"/>
    <n v="2026"/>
    <x v="2"/>
    <n v="7"/>
    <x v="6"/>
    <x v="1"/>
    <x v="6"/>
    <x v="3"/>
    <s v="Returning"/>
    <x v="3"/>
    <s v="Compact Sleeping Bag"/>
    <n v="2"/>
    <n v="125.34"/>
    <n v="0.15"/>
    <n v="59.04"/>
    <n v="213.078"/>
    <n v="118.08"/>
    <n v="94.998000000000005"/>
    <n v="0.44583673584321237"/>
  </r>
  <r>
    <n v="1464"/>
    <d v="2026-07-16T00:00:00"/>
    <n v="2026"/>
    <x v="2"/>
    <n v="7"/>
    <x v="6"/>
    <x v="0"/>
    <x v="9"/>
    <x v="0"/>
    <s v="Returning"/>
    <x v="4"/>
    <s v="Weighted Vest"/>
    <n v="1"/>
    <n v="122.73"/>
    <n v="0.1"/>
    <n v="70.540000000000006"/>
    <n v="110.45700000000001"/>
    <n v="70.540000000000006"/>
    <n v="39.917000000000002"/>
    <n v="0.36138044668966202"/>
  </r>
  <r>
    <n v="1581"/>
    <d v="2026-07-16T00:00:00"/>
    <n v="2026"/>
    <x v="2"/>
    <n v="7"/>
    <x v="6"/>
    <x v="2"/>
    <x v="5"/>
    <x v="2"/>
    <s v="New"/>
    <x v="1"/>
    <s v="Hiking Daypack 20L"/>
    <n v="5"/>
    <n v="92.72"/>
    <n v="0.1"/>
    <n v="46.2"/>
    <n v="417.24"/>
    <n v="231"/>
    <n v="186.24"/>
    <n v="0.44636180615473109"/>
  </r>
  <r>
    <n v="1894"/>
    <d v="2026-07-16T00:00:00"/>
    <n v="2026"/>
    <x v="2"/>
    <n v="7"/>
    <x v="6"/>
    <x v="3"/>
    <x v="7"/>
    <x v="1"/>
    <s v="Business"/>
    <x v="4"/>
    <s v="Recovery Roller"/>
    <n v="5"/>
    <n v="36.29"/>
    <n v="0.05"/>
    <n v="13.52"/>
    <n v="172.37749999999997"/>
    <n v="67.599999999999994"/>
    <n v="104.77749999999997"/>
    <n v="0.60783744978317933"/>
  </r>
  <r>
    <n v="2100"/>
    <d v="2026-07-16T00:00:00"/>
    <n v="2026"/>
    <x v="2"/>
    <n v="7"/>
    <x v="6"/>
    <x v="2"/>
    <x v="2"/>
    <x v="0"/>
    <s v="Business"/>
    <x v="0"/>
    <s v="Trail Bike Light"/>
    <n v="2"/>
    <n v="49.84"/>
    <n v="0.1"/>
    <n v="23.06"/>
    <n v="89.712000000000003"/>
    <n v="46.12"/>
    <n v="43.592000000000006"/>
    <n v="0.48591046905653651"/>
  </r>
  <r>
    <n v="2902"/>
    <d v="2026-07-16T00:00:00"/>
    <n v="2026"/>
    <x v="2"/>
    <n v="7"/>
    <x v="6"/>
    <x v="1"/>
    <x v="12"/>
    <x v="3"/>
    <s v="Business"/>
    <x v="4"/>
    <s v="Recovery Roller"/>
    <n v="1"/>
    <n v="35.799999999999997"/>
    <n v="0"/>
    <n v="14.05"/>
    <n v="35.799999999999997"/>
    <n v="14.05"/>
    <n v="21.749999999999996"/>
    <n v="0.60754189944134074"/>
  </r>
  <r>
    <n v="3115"/>
    <d v="2026-07-16T00:00:00"/>
    <n v="2026"/>
    <x v="2"/>
    <n v="7"/>
    <x v="6"/>
    <x v="3"/>
    <x v="13"/>
    <x v="0"/>
    <s v="New"/>
    <x v="3"/>
    <s v="Trail Tent 2P"/>
    <n v="1"/>
    <n v="195.12"/>
    <n v="0"/>
    <n v="101.14"/>
    <n v="195.12"/>
    <n v="101.14"/>
    <n v="93.98"/>
    <n v="0.48165231652316526"/>
  </r>
  <r>
    <n v="3546"/>
    <d v="2026-07-16T00:00:00"/>
    <n v="2026"/>
    <x v="2"/>
    <n v="7"/>
    <x v="6"/>
    <x v="0"/>
    <x v="15"/>
    <x v="0"/>
    <s v="New"/>
    <x v="0"/>
    <s v="Compact Repair Kit"/>
    <n v="2"/>
    <n v="39.69"/>
    <n v="0.05"/>
    <n v="16.88"/>
    <n v="75.410999999999987"/>
    <n v="33.76"/>
    <n v="41.650999999999989"/>
    <n v="0.55231995332245953"/>
  </r>
  <r>
    <n v="4224"/>
    <d v="2026-07-16T00:00:00"/>
    <n v="2026"/>
    <x v="2"/>
    <n v="7"/>
    <x v="6"/>
    <x v="2"/>
    <x v="3"/>
    <x v="2"/>
    <s v="Returning"/>
    <x v="3"/>
    <s v="Alpine Tent 4P"/>
    <n v="1"/>
    <n v="348.73"/>
    <n v="0.15"/>
    <n v="190.33"/>
    <n v="296.4205"/>
    <n v="190.33"/>
    <n v="106.09049999999999"/>
    <n v="0.35790540802677273"/>
  </r>
  <r>
    <n v="4858"/>
    <d v="2026-07-16T00:00:00"/>
    <n v="2026"/>
    <x v="2"/>
    <n v="7"/>
    <x v="6"/>
    <x v="1"/>
    <x v="12"/>
    <x v="2"/>
    <s v="Returning"/>
    <x v="2"/>
    <s v="Insulated Bottle"/>
    <n v="1"/>
    <n v="35.5"/>
    <n v="0"/>
    <n v="13.26"/>
    <n v="35.5"/>
    <n v="13.26"/>
    <n v="22.240000000000002"/>
    <n v="0.62647887323943663"/>
  </r>
  <r>
    <n v="768"/>
    <d v="2026-07-17T00:00:00"/>
    <n v="2026"/>
    <x v="2"/>
    <n v="7"/>
    <x v="6"/>
    <x v="0"/>
    <x v="9"/>
    <x v="0"/>
    <s v="Business"/>
    <x v="2"/>
    <s v="Packing Cube Set"/>
    <n v="1"/>
    <n v="46.44"/>
    <n v="0"/>
    <n v="18.47"/>
    <n v="46.44"/>
    <n v="18.47"/>
    <n v="27.97"/>
    <n v="0.60228251507321273"/>
  </r>
  <r>
    <n v="1901"/>
    <d v="2026-07-17T00:00:00"/>
    <n v="2026"/>
    <x v="2"/>
    <n v="7"/>
    <x v="6"/>
    <x v="1"/>
    <x v="14"/>
    <x v="0"/>
    <s v="New"/>
    <x v="1"/>
    <s v="Trekking Poles"/>
    <n v="1"/>
    <n v="70.44"/>
    <n v="0.05"/>
    <n v="32.229999999999997"/>
    <n v="66.917999999999992"/>
    <n v="32.229999999999997"/>
    <n v="34.687999999999995"/>
    <n v="0.51836576108072563"/>
  </r>
  <r>
    <n v="2226"/>
    <d v="2026-07-17T00:00:00"/>
    <n v="2026"/>
    <x v="2"/>
    <n v="7"/>
    <x v="6"/>
    <x v="0"/>
    <x v="15"/>
    <x v="2"/>
    <s v="New"/>
    <x v="1"/>
    <s v="Trekking Poles"/>
    <n v="1"/>
    <n v="69.78"/>
    <n v="0.05"/>
    <n v="32.83"/>
    <n v="66.290999999999997"/>
    <n v="32.83"/>
    <n v="33.460999999999999"/>
    <n v="0.50475931876121949"/>
  </r>
  <r>
    <n v="2660"/>
    <d v="2026-07-17T00:00:00"/>
    <n v="2026"/>
    <x v="2"/>
    <n v="7"/>
    <x v="6"/>
    <x v="2"/>
    <x v="5"/>
    <x v="2"/>
    <s v="New"/>
    <x v="2"/>
    <s v="Insulated Bottle"/>
    <n v="4"/>
    <n v="35.450000000000003"/>
    <n v="0.1"/>
    <n v="13.83"/>
    <n v="127.62000000000002"/>
    <n v="55.32"/>
    <n v="72.300000000000011"/>
    <n v="0.56652562294311237"/>
  </r>
  <r>
    <n v="3004"/>
    <d v="2026-07-17T00:00:00"/>
    <n v="2026"/>
    <x v="2"/>
    <n v="7"/>
    <x v="6"/>
    <x v="3"/>
    <x v="8"/>
    <x v="0"/>
    <s v="Returning"/>
    <x v="0"/>
    <s v="Trail Bike Light"/>
    <n v="1"/>
    <n v="50.82"/>
    <n v="0.05"/>
    <n v="22.36"/>
    <n v="48.278999999999996"/>
    <n v="22.36"/>
    <n v="25.918999999999997"/>
    <n v="0.5368586756146565"/>
  </r>
  <r>
    <n v="4020"/>
    <d v="2026-07-17T00:00:00"/>
    <n v="2026"/>
    <x v="2"/>
    <n v="7"/>
    <x v="6"/>
    <x v="2"/>
    <x v="2"/>
    <x v="0"/>
    <s v="Returning"/>
    <x v="3"/>
    <s v="Compact Sleeping Bag"/>
    <n v="1"/>
    <n v="126.13"/>
    <n v="0.15"/>
    <n v="60.43"/>
    <n v="107.2105"/>
    <n v="60.43"/>
    <n v="46.780499999999996"/>
    <n v="0.43634252242084498"/>
  </r>
  <r>
    <n v="4154"/>
    <d v="2026-07-17T00:00:00"/>
    <n v="2026"/>
    <x v="2"/>
    <n v="7"/>
    <x v="6"/>
    <x v="2"/>
    <x v="10"/>
    <x v="0"/>
    <s v="Returning"/>
    <x v="1"/>
    <s v="Trekking Poles"/>
    <n v="3"/>
    <n v="72.150000000000006"/>
    <n v="0"/>
    <n v="33.01"/>
    <n v="216.45000000000002"/>
    <n v="99.03"/>
    <n v="117.42000000000002"/>
    <n v="0.54248094248094247"/>
  </r>
  <r>
    <n v="4957"/>
    <d v="2026-07-17T00:00:00"/>
    <n v="2026"/>
    <x v="2"/>
    <n v="7"/>
    <x v="6"/>
    <x v="1"/>
    <x v="1"/>
    <x v="0"/>
    <s v="Returning"/>
    <x v="4"/>
    <s v="Recovery Roller"/>
    <n v="1"/>
    <n v="35.58"/>
    <n v="0"/>
    <n v="13.68"/>
    <n v="35.58"/>
    <n v="13.68"/>
    <n v="21.9"/>
    <n v="0.61551433389544685"/>
  </r>
  <r>
    <n v="945"/>
    <d v="2026-07-18T00:00:00"/>
    <n v="2026"/>
    <x v="2"/>
    <n v="7"/>
    <x v="6"/>
    <x v="2"/>
    <x v="3"/>
    <x v="0"/>
    <s v="New"/>
    <x v="1"/>
    <s v="Summit Backpack 45L"/>
    <n v="1"/>
    <n v="154.9"/>
    <n v="0.05"/>
    <n v="77.819999999999993"/>
    <n v="147.155"/>
    <n v="77.819999999999993"/>
    <n v="69.335000000000008"/>
    <n v="0.47116985491488572"/>
  </r>
  <r>
    <n v="1726"/>
    <d v="2026-07-18T00:00:00"/>
    <n v="2026"/>
    <x v="2"/>
    <n v="7"/>
    <x v="6"/>
    <x v="1"/>
    <x v="14"/>
    <x v="2"/>
    <s v="Business"/>
    <x v="3"/>
    <s v="Portable Camp Stove"/>
    <n v="2"/>
    <n v="80.98"/>
    <n v="0.05"/>
    <n v="39.85"/>
    <n v="153.86199999999999"/>
    <n v="79.7"/>
    <n v="74.161999999999992"/>
    <n v="0.48200335365457353"/>
  </r>
  <r>
    <n v="1790"/>
    <d v="2026-07-18T00:00:00"/>
    <n v="2026"/>
    <x v="2"/>
    <n v="7"/>
    <x v="6"/>
    <x v="1"/>
    <x v="12"/>
    <x v="0"/>
    <s v="New"/>
    <x v="1"/>
    <s v="Hiking Daypack 20L"/>
    <n v="1"/>
    <n v="91.36"/>
    <n v="0"/>
    <n v="44.86"/>
    <n v="91.36"/>
    <n v="44.86"/>
    <n v="46.5"/>
    <n v="0.50897548161120842"/>
  </r>
  <r>
    <n v="2193"/>
    <d v="2026-07-18T00:00:00"/>
    <n v="2026"/>
    <x v="2"/>
    <n v="7"/>
    <x v="6"/>
    <x v="2"/>
    <x v="2"/>
    <x v="0"/>
    <s v="Returning"/>
    <x v="0"/>
    <s v="Compact Repair Kit"/>
    <n v="2"/>
    <n v="39.409999999999997"/>
    <n v="0"/>
    <n v="16.8"/>
    <n v="78.819999999999993"/>
    <n v="33.6"/>
    <n v="45.219999999999992"/>
    <n v="0.57371225577264651"/>
  </r>
  <r>
    <n v="2781"/>
    <d v="2026-07-18T00:00:00"/>
    <n v="2026"/>
    <x v="2"/>
    <n v="7"/>
    <x v="6"/>
    <x v="0"/>
    <x v="0"/>
    <x v="0"/>
    <s v="Returning"/>
    <x v="2"/>
    <s v="Carry-On Duffel"/>
    <n v="2"/>
    <n v="134.99"/>
    <n v="0"/>
    <n v="68.77"/>
    <n v="269.98"/>
    <n v="137.54"/>
    <n v="132.44000000000003"/>
    <n v="0.49055485591525305"/>
  </r>
  <r>
    <n v="3043"/>
    <d v="2026-07-18T00:00:00"/>
    <n v="2026"/>
    <x v="2"/>
    <n v="7"/>
    <x v="6"/>
    <x v="1"/>
    <x v="12"/>
    <x v="3"/>
    <s v="New"/>
    <x v="0"/>
    <s v="Compact Repair Kit"/>
    <n v="2"/>
    <n v="40.93"/>
    <n v="0.05"/>
    <n v="16.89"/>
    <n v="77.766999999999996"/>
    <n v="33.78"/>
    <n v="43.986999999999995"/>
    <n v="0.56562552239381736"/>
  </r>
  <r>
    <n v="3102"/>
    <d v="2026-07-18T00:00:00"/>
    <n v="2026"/>
    <x v="2"/>
    <n v="7"/>
    <x v="6"/>
    <x v="3"/>
    <x v="13"/>
    <x v="3"/>
    <s v="Returning"/>
    <x v="1"/>
    <s v="Hiking Daypack 20L"/>
    <n v="1"/>
    <n v="90.02"/>
    <n v="0.05"/>
    <n v="45.83"/>
    <n v="85.518999999999991"/>
    <n v="45.83"/>
    <n v="39.688999999999993"/>
    <n v="0.46409569803201622"/>
  </r>
  <r>
    <n v="3156"/>
    <d v="2026-07-18T00:00:00"/>
    <n v="2026"/>
    <x v="2"/>
    <n v="7"/>
    <x v="6"/>
    <x v="0"/>
    <x v="0"/>
    <x v="2"/>
    <s v="Returning"/>
    <x v="4"/>
    <s v="Training Mat"/>
    <n v="2"/>
    <n v="50.73"/>
    <n v="0"/>
    <n v="21.87"/>
    <n v="101.46"/>
    <n v="43.74"/>
    <n v="57.719999999999992"/>
    <n v="0.56889414547604966"/>
  </r>
  <r>
    <n v="3308"/>
    <d v="2026-07-18T00:00:00"/>
    <n v="2026"/>
    <x v="2"/>
    <n v="7"/>
    <x v="6"/>
    <x v="3"/>
    <x v="13"/>
    <x v="2"/>
    <s v="New"/>
    <x v="4"/>
    <s v="Weighted Vest"/>
    <n v="3"/>
    <n v="121.05"/>
    <n v="0.05"/>
    <n v="68.56"/>
    <n v="344.99249999999995"/>
    <n v="205.68"/>
    <n v="139.31249999999994"/>
    <n v="0.40381312637231231"/>
  </r>
  <r>
    <n v="3329"/>
    <d v="2026-07-18T00:00:00"/>
    <n v="2026"/>
    <x v="2"/>
    <n v="7"/>
    <x v="6"/>
    <x v="1"/>
    <x v="11"/>
    <x v="0"/>
    <s v="New"/>
    <x v="0"/>
    <s v="Commuter Helmet"/>
    <n v="2"/>
    <n v="81.739999999999995"/>
    <n v="0"/>
    <n v="42.75"/>
    <n v="163.47999999999999"/>
    <n v="85.5"/>
    <n v="77.97999999999999"/>
    <n v="0.47700024467824809"/>
  </r>
  <r>
    <n v="4102"/>
    <d v="2026-07-18T00:00:00"/>
    <n v="2026"/>
    <x v="2"/>
    <n v="7"/>
    <x v="6"/>
    <x v="1"/>
    <x v="12"/>
    <x v="0"/>
    <s v="Returning"/>
    <x v="1"/>
    <s v="Summit Backpack 45L"/>
    <n v="3"/>
    <n v="154.01"/>
    <n v="0.1"/>
    <n v="78.78"/>
    <n v="415.827"/>
    <n v="236.34"/>
    <n v="179.48699999999999"/>
    <n v="0.43163863818366771"/>
  </r>
  <r>
    <n v="4109"/>
    <d v="2026-07-18T00:00:00"/>
    <n v="2026"/>
    <x v="2"/>
    <n v="7"/>
    <x v="6"/>
    <x v="1"/>
    <x v="12"/>
    <x v="3"/>
    <s v="New"/>
    <x v="0"/>
    <s v="Cycling Pack 12L"/>
    <n v="4"/>
    <n v="101.61"/>
    <n v="0"/>
    <n v="51.68"/>
    <n v="406.44"/>
    <n v="206.72"/>
    <n v="199.72"/>
    <n v="0.49138864285011319"/>
  </r>
  <r>
    <n v="4813"/>
    <d v="2026-07-18T00:00:00"/>
    <n v="2026"/>
    <x v="2"/>
    <n v="7"/>
    <x v="6"/>
    <x v="2"/>
    <x v="10"/>
    <x v="2"/>
    <s v="Returning"/>
    <x v="4"/>
    <s v="Recovery Roller"/>
    <n v="2"/>
    <n v="36.869999999999997"/>
    <n v="0.15"/>
    <n v="13.94"/>
    <n v="62.678999999999995"/>
    <n v="27.88"/>
    <n v="34.798999999999992"/>
    <n v="0.55519392459994565"/>
  </r>
  <r>
    <n v="5054"/>
    <d v="2026-07-18T00:00:00"/>
    <n v="2026"/>
    <x v="2"/>
    <n v="7"/>
    <x v="6"/>
    <x v="3"/>
    <x v="8"/>
    <x v="0"/>
    <s v="New"/>
    <x v="3"/>
    <s v="Compact Sleeping Bag"/>
    <n v="2"/>
    <n v="121.06"/>
    <n v="0"/>
    <n v="59.62"/>
    <n v="242.12"/>
    <n v="119.24"/>
    <n v="122.88000000000001"/>
    <n v="0.50751693375185858"/>
  </r>
  <r>
    <n v="138"/>
    <d v="2026-07-19T00:00:00"/>
    <n v="2026"/>
    <x v="2"/>
    <n v="7"/>
    <x v="6"/>
    <x v="1"/>
    <x v="12"/>
    <x v="0"/>
    <s v="New"/>
    <x v="1"/>
    <s v="Trekking Poles"/>
    <n v="2"/>
    <n v="71.81"/>
    <n v="0"/>
    <n v="32.35"/>
    <n v="143.62"/>
    <n v="64.7"/>
    <n v="78.92"/>
    <n v="0.54950563988302459"/>
  </r>
  <r>
    <n v="433"/>
    <d v="2026-07-19T00:00:00"/>
    <n v="2026"/>
    <x v="2"/>
    <n v="7"/>
    <x v="6"/>
    <x v="1"/>
    <x v="12"/>
    <x v="0"/>
    <s v="New"/>
    <x v="1"/>
    <s v="Trail Boots"/>
    <n v="4"/>
    <n v="145.18"/>
    <n v="0"/>
    <n v="79.540000000000006"/>
    <n v="580.72"/>
    <n v="318.16000000000003"/>
    <n v="262.56"/>
    <n v="0.45212839234054275"/>
  </r>
  <r>
    <n v="484"/>
    <d v="2026-07-19T00:00:00"/>
    <n v="2026"/>
    <x v="2"/>
    <n v="7"/>
    <x v="6"/>
    <x v="1"/>
    <x v="12"/>
    <x v="0"/>
    <s v="New"/>
    <x v="4"/>
    <s v="Recovery Roller"/>
    <n v="2"/>
    <n v="36.07"/>
    <n v="0"/>
    <n v="13.6"/>
    <n v="72.14"/>
    <n v="27.2"/>
    <n v="44.94"/>
    <n v="0.62295536456889378"/>
  </r>
  <r>
    <n v="492"/>
    <d v="2026-07-19T00:00:00"/>
    <n v="2026"/>
    <x v="2"/>
    <n v="7"/>
    <x v="6"/>
    <x v="1"/>
    <x v="14"/>
    <x v="2"/>
    <s v="New"/>
    <x v="1"/>
    <s v="Trekking Poles"/>
    <n v="3"/>
    <n v="72.23"/>
    <n v="0.1"/>
    <n v="31.67"/>
    <n v="195.02100000000002"/>
    <n v="95.01"/>
    <n v="100.01100000000001"/>
    <n v="0.5128216961250327"/>
  </r>
  <r>
    <n v="626"/>
    <d v="2026-07-19T00:00:00"/>
    <n v="2026"/>
    <x v="2"/>
    <n v="7"/>
    <x v="6"/>
    <x v="1"/>
    <x v="14"/>
    <x v="2"/>
    <s v="Returning"/>
    <x v="2"/>
    <s v="Insulated Bottle"/>
    <n v="1"/>
    <n v="36.549999999999997"/>
    <n v="0.1"/>
    <n v="13.2"/>
    <n v="32.894999999999996"/>
    <n v="13.2"/>
    <n v="19.694999999999997"/>
    <n v="0.59872321021431829"/>
  </r>
  <r>
    <n v="1409"/>
    <d v="2026-07-19T00:00:00"/>
    <n v="2026"/>
    <x v="2"/>
    <n v="7"/>
    <x v="6"/>
    <x v="1"/>
    <x v="14"/>
    <x v="0"/>
    <s v="New"/>
    <x v="3"/>
    <s v="Compact Sleeping Bag"/>
    <n v="5"/>
    <n v="124.68"/>
    <n v="0.05"/>
    <n v="60.61"/>
    <n v="592.23"/>
    <n v="303.05"/>
    <n v="289.18"/>
    <n v="0.48829002245749115"/>
  </r>
  <r>
    <n v="1486"/>
    <d v="2026-07-19T00:00:00"/>
    <n v="2026"/>
    <x v="2"/>
    <n v="7"/>
    <x v="6"/>
    <x v="3"/>
    <x v="8"/>
    <x v="0"/>
    <s v="Returning"/>
    <x v="0"/>
    <s v="Cycling Pack 12L"/>
    <n v="1"/>
    <n v="101.7"/>
    <n v="0.05"/>
    <n v="49.92"/>
    <n v="96.614999999999995"/>
    <n v="49.92"/>
    <n v="46.694999999999993"/>
    <n v="0.48331004502406455"/>
  </r>
  <r>
    <n v="1940"/>
    <d v="2026-07-19T00:00:00"/>
    <n v="2026"/>
    <x v="2"/>
    <n v="7"/>
    <x v="6"/>
    <x v="2"/>
    <x v="16"/>
    <x v="0"/>
    <s v="New"/>
    <x v="4"/>
    <s v="Training Mat"/>
    <n v="2"/>
    <n v="50.24"/>
    <n v="0.05"/>
    <n v="21.88"/>
    <n v="95.456000000000003"/>
    <n v="43.76"/>
    <n v="51.696000000000005"/>
    <n v="0.54156889037881328"/>
  </r>
  <r>
    <n v="2215"/>
    <d v="2026-07-19T00:00:00"/>
    <n v="2026"/>
    <x v="2"/>
    <n v="7"/>
    <x v="6"/>
    <x v="3"/>
    <x v="13"/>
    <x v="2"/>
    <s v="Returning"/>
    <x v="4"/>
    <s v="Recovery Roller"/>
    <n v="3"/>
    <n v="35.53"/>
    <n v="0"/>
    <n v="14"/>
    <n v="106.59"/>
    <n v="42"/>
    <n v="64.59"/>
    <n v="0.60596678862932729"/>
  </r>
  <r>
    <n v="2555"/>
    <d v="2026-07-19T00:00:00"/>
    <n v="2026"/>
    <x v="2"/>
    <n v="7"/>
    <x v="6"/>
    <x v="2"/>
    <x v="2"/>
    <x v="3"/>
    <s v="New"/>
    <x v="2"/>
    <s v="Packing Cube Set"/>
    <n v="2"/>
    <n v="46.89"/>
    <n v="0.1"/>
    <n v="18.53"/>
    <n v="84.402000000000001"/>
    <n v="37.06"/>
    <n v="47.341999999999999"/>
    <n v="0.56091087888912583"/>
  </r>
  <r>
    <n v="4710"/>
    <d v="2026-07-19T00:00:00"/>
    <n v="2026"/>
    <x v="2"/>
    <n v="7"/>
    <x v="6"/>
    <x v="0"/>
    <x v="0"/>
    <x v="2"/>
    <s v="Returning"/>
    <x v="3"/>
    <s v="Trail Tent 2P"/>
    <n v="1"/>
    <n v="197.29"/>
    <n v="0.1"/>
    <n v="104.7"/>
    <n v="177.56100000000001"/>
    <n v="104.7"/>
    <n v="72.861000000000004"/>
    <n v="0.4103434875901803"/>
  </r>
  <r>
    <n v="4974"/>
    <d v="2026-07-19T00:00:00"/>
    <n v="2026"/>
    <x v="2"/>
    <n v="7"/>
    <x v="6"/>
    <x v="0"/>
    <x v="9"/>
    <x v="2"/>
    <s v="Business"/>
    <x v="1"/>
    <s v="Trekking Poles"/>
    <n v="1"/>
    <n v="70.52"/>
    <n v="0.1"/>
    <n v="33.28"/>
    <n v="63.467999999999996"/>
    <n v="33.28"/>
    <n v="30.187999999999995"/>
    <n v="0.47564126804058732"/>
  </r>
  <r>
    <n v="5048"/>
    <d v="2026-07-19T00:00:00"/>
    <n v="2026"/>
    <x v="2"/>
    <n v="7"/>
    <x v="6"/>
    <x v="1"/>
    <x v="12"/>
    <x v="3"/>
    <s v="New"/>
    <x v="4"/>
    <s v="Training Mat"/>
    <n v="3"/>
    <n v="49.9"/>
    <n v="0.05"/>
    <n v="22.27"/>
    <n v="142.21499999999997"/>
    <n v="66.81"/>
    <n v="75.404999999999973"/>
    <n v="0.53021833139964125"/>
  </r>
  <r>
    <n v="1"/>
    <d v="2026-07-20T00:00:00"/>
    <n v="2026"/>
    <x v="2"/>
    <n v="7"/>
    <x v="6"/>
    <x v="3"/>
    <x v="7"/>
    <x v="2"/>
    <s v="New"/>
    <x v="1"/>
    <s v="Summit Backpack 45L"/>
    <n v="3"/>
    <n v="156.25"/>
    <n v="0"/>
    <n v="79.900000000000006"/>
    <n v="468.75"/>
    <n v="239.70000000000002"/>
    <n v="229.04999999999998"/>
    <n v="0.48863999999999996"/>
  </r>
  <r>
    <n v="270"/>
    <d v="2026-07-20T00:00:00"/>
    <n v="2026"/>
    <x v="2"/>
    <n v="7"/>
    <x v="6"/>
    <x v="2"/>
    <x v="2"/>
    <x v="3"/>
    <s v="Returning"/>
    <x v="3"/>
    <s v="Compact Sleeping Bag"/>
    <n v="3"/>
    <n v="120.14"/>
    <n v="0"/>
    <n v="58.9"/>
    <n v="360.42"/>
    <n v="176.7"/>
    <n v="183.72000000000003"/>
    <n v="0.5097386382553688"/>
  </r>
  <r>
    <n v="2130"/>
    <d v="2026-07-20T00:00:00"/>
    <n v="2026"/>
    <x v="2"/>
    <n v="7"/>
    <x v="6"/>
    <x v="1"/>
    <x v="14"/>
    <x v="2"/>
    <s v="Returning"/>
    <x v="1"/>
    <s v="Trail Boots"/>
    <n v="1"/>
    <n v="145.21"/>
    <n v="0"/>
    <n v="80.52"/>
    <n v="145.21"/>
    <n v="80.52"/>
    <n v="64.690000000000012"/>
    <n v="0.44549273466014744"/>
  </r>
  <r>
    <n v="2474"/>
    <d v="2026-07-20T00:00:00"/>
    <n v="2026"/>
    <x v="2"/>
    <n v="7"/>
    <x v="6"/>
    <x v="2"/>
    <x v="2"/>
    <x v="2"/>
    <s v="Returning"/>
    <x v="0"/>
    <s v="Compact Repair Kit"/>
    <n v="2"/>
    <n v="39.78"/>
    <n v="0.1"/>
    <n v="16.260000000000002"/>
    <n v="71.603999999999999"/>
    <n v="32.520000000000003"/>
    <n v="39.083999999999996"/>
    <n v="0.54583542818836928"/>
  </r>
  <r>
    <n v="2514"/>
    <d v="2026-07-20T00:00:00"/>
    <n v="2026"/>
    <x v="2"/>
    <n v="7"/>
    <x v="6"/>
    <x v="1"/>
    <x v="6"/>
    <x v="0"/>
    <s v="New"/>
    <x v="2"/>
    <s v="Travel Backpack 35L"/>
    <n v="2"/>
    <n v="161.97"/>
    <n v="0.1"/>
    <n v="88.57"/>
    <n v="291.54599999999999"/>
    <n v="177.14"/>
    <n v="114.40600000000001"/>
    <n v="0.39241148909606033"/>
  </r>
  <r>
    <n v="2616"/>
    <d v="2026-07-20T00:00:00"/>
    <n v="2026"/>
    <x v="2"/>
    <n v="7"/>
    <x v="6"/>
    <x v="2"/>
    <x v="3"/>
    <x v="2"/>
    <s v="New"/>
    <x v="4"/>
    <s v="Weighted Vest"/>
    <n v="2"/>
    <n v="125.37"/>
    <n v="0"/>
    <n v="68.040000000000006"/>
    <n v="250.74"/>
    <n v="136.08000000000001"/>
    <n v="114.66"/>
    <n v="0.457286432160804"/>
  </r>
  <r>
    <n v="2632"/>
    <d v="2026-07-20T00:00:00"/>
    <n v="2026"/>
    <x v="2"/>
    <n v="7"/>
    <x v="6"/>
    <x v="0"/>
    <x v="15"/>
    <x v="0"/>
    <s v="New"/>
    <x v="3"/>
    <s v="Trail Tent 2P"/>
    <n v="1"/>
    <n v="196.57"/>
    <n v="0"/>
    <n v="104.78"/>
    <n v="196.57"/>
    <n v="104.78"/>
    <n v="91.789999999999992"/>
    <n v="0.46695833545301924"/>
  </r>
  <r>
    <n v="3725"/>
    <d v="2026-07-20T00:00:00"/>
    <n v="2026"/>
    <x v="2"/>
    <n v="7"/>
    <x v="6"/>
    <x v="2"/>
    <x v="16"/>
    <x v="0"/>
    <s v="Returning"/>
    <x v="3"/>
    <s v="Trail Tent 2P"/>
    <n v="2"/>
    <n v="195.74"/>
    <n v="0.05"/>
    <n v="107.17"/>
    <n v="371.90600000000001"/>
    <n v="214.34"/>
    <n v="157.566"/>
    <n v="0.4236715729243411"/>
  </r>
  <r>
    <n v="3834"/>
    <d v="2026-07-20T00:00:00"/>
    <n v="2026"/>
    <x v="2"/>
    <n v="7"/>
    <x v="6"/>
    <x v="1"/>
    <x v="14"/>
    <x v="2"/>
    <s v="New"/>
    <x v="3"/>
    <s v="Trail Tent 2P"/>
    <n v="3"/>
    <n v="192.28"/>
    <n v="0"/>
    <n v="104.3"/>
    <n v="576.84"/>
    <n v="312.89999999999998"/>
    <n v="263.94000000000005"/>
    <n v="0.45756188891200339"/>
  </r>
  <r>
    <n v="159"/>
    <d v="2026-07-21T00:00:00"/>
    <n v="2026"/>
    <x v="2"/>
    <n v="7"/>
    <x v="6"/>
    <x v="1"/>
    <x v="1"/>
    <x v="0"/>
    <s v="Returning"/>
    <x v="1"/>
    <s v="Trekking Poles"/>
    <n v="2"/>
    <n v="70.150000000000006"/>
    <n v="0.05"/>
    <n v="32.950000000000003"/>
    <n v="133.285"/>
    <n v="65.900000000000006"/>
    <n v="67.384999999999991"/>
    <n v="0.50557076940390888"/>
  </r>
  <r>
    <n v="435"/>
    <d v="2026-07-21T00:00:00"/>
    <n v="2026"/>
    <x v="2"/>
    <n v="7"/>
    <x v="6"/>
    <x v="2"/>
    <x v="2"/>
    <x v="0"/>
    <s v="Returning"/>
    <x v="3"/>
    <s v="Alpine Tent 4P"/>
    <n v="2"/>
    <n v="342.38"/>
    <n v="0.05"/>
    <n v="192.01"/>
    <n v="650.52199999999993"/>
    <n v="384.02"/>
    <n v="266.50199999999995"/>
    <n v="0.40967407712575438"/>
  </r>
  <r>
    <n v="1467"/>
    <d v="2026-07-21T00:00:00"/>
    <n v="2026"/>
    <x v="2"/>
    <n v="7"/>
    <x v="6"/>
    <x v="1"/>
    <x v="14"/>
    <x v="3"/>
    <s v="New"/>
    <x v="4"/>
    <s v="Training Mat"/>
    <n v="1"/>
    <n v="50.59"/>
    <n v="0.05"/>
    <n v="22.04"/>
    <n v="48.060499999999998"/>
    <n v="22.04"/>
    <n v="26.020499999999998"/>
    <n v="0.54141134611583319"/>
  </r>
  <r>
    <n v="1552"/>
    <d v="2026-07-21T00:00:00"/>
    <n v="2026"/>
    <x v="2"/>
    <n v="7"/>
    <x v="6"/>
    <x v="3"/>
    <x v="4"/>
    <x v="2"/>
    <s v="New"/>
    <x v="2"/>
    <s v="Packing Cube Set"/>
    <n v="2"/>
    <n v="46.34"/>
    <n v="0.1"/>
    <n v="18.41"/>
    <n v="83.412000000000006"/>
    <n v="36.82"/>
    <n v="46.592000000000006"/>
    <n v="0.55857670359180933"/>
  </r>
  <r>
    <n v="1745"/>
    <d v="2026-07-21T00:00:00"/>
    <n v="2026"/>
    <x v="2"/>
    <n v="7"/>
    <x v="6"/>
    <x v="1"/>
    <x v="6"/>
    <x v="3"/>
    <s v="New"/>
    <x v="1"/>
    <s v="Hiking Daypack 20L"/>
    <n v="1"/>
    <n v="91.45"/>
    <n v="0"/>
    <n v="44.16"/>
    <n v="91.45"/>
    <n v="44.16"/>
    <n v="47.290000000000006"/>
    <n v="0.51711317659923461"/>
  </r>
  <r>
    <n v="2174"/>
    <d v="2026-07-21T00:00:00"/>
    <n v="2026"/>
    <x v="2"/>
    <n v="7"/>
    <x v="6"/>
    <x v="3"/>
    <x v="8"/>
    <x v="3"/>
    <s v="Returning"/>
    <x v="0"/>
    <s v="Compact Repair Kit"/>
    <n v="3"/>
    <n v="40.28"/>
    <n v="0"/>
    <n v="17.12"/>
    <n v="120.84"/>
    <n v="51.36"/>
    <n v="69.48"/>
    <n v="0.57497517378351537"/>
  </r>
  <r>
    <n v="3444"/>
    <d v="2026-07-21T00:00:00"/>
    <n v="2026"/>
    <x v="2"/>
    <n v="7"/>
    <x v="6"/>
    <x v="1"/>
    <x v="14"/>
    <x v="0"/>
    <s v="Returning"/>
    <x v="4"/>
    <s v="Recovery Roller"/>
    <n v="2"/>
    <n v="36.93"/>
    <n v="0"/>
    <n v="13.63"/>
    <n v="73.86"/>
    <n v="27.26"/>
    <n v="46.599999999999994"/>
    <n v="0.63092336853506625"/>
  </r>
  <r>
    <n v="3646"/>
    <d v="2026-07-21T00:00:00"/>
    <n v="2026"/>
    <x v="2"/>
    <n v="7"/>
    <x v="6"/>
    <x v="2"/>
    <x v="2"/>
    <x v="3"/>
    <s v="Returning"/>
    <x v="1"/>
    <s v="Trail Boots"/>
    <n v="1"/>
    <n v="143.69"/>
    <n v="0"/>
    <n v="80.87"/>
    <n v="143.69"/>
    <n v="80.87"/>
    <n v="62.819999999999993"/>
    <n v="0.43719117544714309"/>
  </r>
  <r>
    <n v="4558"/>
    <d v="2026-07-21T00:00:00"/>
    <n v="2026"/>
    <x v="2"/>
    <n v="7"/>
    <x v="6"/>
    <x v="1"/>
    <x v="14"/>
    <x v="3"/>
    <s v="New"/>
    <x v="1"/>
    <s v="Trail Boots"/>
    <n v="2"/>
    <n v="147.09"/>
    <n v="0"/>
    <n v="81.58"/>
    <n v="294.18"/>
    <n v="163.16"/>
    <n v="131.02000000000001"/>
    <n v="0.44537358080087025"/>
  </r>
  <r>
    <n v="4564"/>
    <d v="2026-07-21T00:00:00"/>
    <n v="2026"/>
    <x v="2"/>
    <n v="7"/>
    <x v="6"/>
    <x v="2"/>
    <x v="5"/>
    <x v="0"/>
    <s v="New"/>
    <x v="1"/>
    <s v="Summit Backpack 45L"/>
    <n v="1"/>
    <n v="153.88"/>
    <n v="0"/>
    <n v="80.98"/>
    <n v="153.88"/>
    <n v="80.98"/>
    <n v="72.899999999999991"/>
    <n v="0.47374577592929551"/>
  </r>
  <r>
    <n v="4616"/>
    <d v="2026-07-21T00:00:00"/>
    <n v="2026"/>
    <x v="2"/>
    <n v="7"/>
    <x v="6"/>
    <x v="3"/>
    <x v="13"/>
    <x v="3"/>
    <s v="New"/>
    <x v="1"/>
    <s v="Trekking Poles"/>
    <n v="3"/>
    <n v="72.2"/>
    <n v="0"/>
    <n v="31.45"/>
    <n v="216.60000000000002"/>
    <n v="94.35"/>
    <n v="122.25000000000003"/>
    <n v="0.5644044321329641"/>
  </r>
  <r>
    <n v="536"/>
    <d v="2026-07-22T00:00:00"/>
    <n v="2026"/>
    <x v="2"/>
    <n v="7"/>
    <x v="6"/>
    <x v="3"/>
    <x v="13"/>
    <x v="2"/>
    <s v="Business"/>
    <x v="4"/>
    <s v="Resistance Band Set"/>
    <n v="1"/>
    <n v="40.67"/>
    <n v="0"/>
    <n v="14.28"/>
    <n v="40.67"/>
    <n v="14.28"/>
    <n v="26.39"/>
    <n v="0.64888123924268504"/>
  </r>
  <r>
    <n v="571"/>
    <d v="2026-07-22T00:00:00"/>
    <n v="2026"/>
    <x v="2"/>
    <n v="7"/>
    <x v="6"/>
    <x v="0"/>
    <x v="0"/>
    <x v="0"/>
    <s v="New"/>
    <x v="1"/>
    <s v="Summit Backpack 45L"/>
    <n v="3"/>
    <n v="152.53"/>
    <n v="0"/>
    <n v="80.88"/>
    <n v="457.59000000000003"/>
    <n v="242.64"/>
    <n v="214.95000000000005"/>
    <n v="0.46974365698551113"/>
  </r>
  <r>
    <n v="965"/>
    <d v="2026-07-22T00:00:00"/>
    <n v="2026"/>
    <x v="2"/>
    <n v="7"/>
    <x v="6"/>
    <x v="1"/>
    <x v="11"/>
    <x v="2"/>
    <s v="Returning"/>
    <x v="2"/>
    <s v="Insulated Bottle"/>
    <n v="2"/>
    <n v="35.39"/>
    <n v="0.05"/>
    <n v="13.39"/>
    <n v="67.241"/>
    <n v="26.78"/>
    <n v="40.460999999999999"/>
    <n v="0.60173108668818132"/>
  </r>
  <r>
    <n v="1504"/>
    <d v="2026-07-22T00:00:00"/>
    <n v="2026"/>
    <x v="2"/>
    <n v="7"/>
    <x v="6"/>
    <x v="3"/>
    <x v="4"/>
    <x v="0"/>
    <s v="Returning"/>
    <x v="1"/>
    <s v="Hiking Daypack 20L"/>
    <n v="5"/>
    <n v="93.35"/>
    <n v="0"/>
    <n v="46.31"/>
    <n v="466.75"/>
    <n v="231.55"/>
    <n v="235.2"/>
    <n v="0.50391001606855912"/>
  </r>
  <r>
    <n v="2560"/>
    <d v="2026-07-22T00:00:00"/>
    <n v="2026"/>
    <x v="2"/>
    <n v="7"/>
    <x v="6"/>
    <x v="1"/>
    <x v="12"/>
    <x v="0"/>
    <s v="Returning"/>
    <x v="0"/>
    <s v="Trail Bike Light"/>
    <n v="2"/>
    <n v="51.71"/>
    <n v="0"/>
    <n v="22.75"/>
    <n v="103.42"/>
    <n v="45.5"/>
    <n v="57.92"/>
    <n v="0.5600464126861342"/>
  </r>
  <r>
    <n v="2758"/>
    <d v="2026-07-22T00:00:00"/>
    <n v="2026"/>
    <x v="2"/>
    <n v="7"/>
    <x v="6"/>
    <x v="0"/>
    <x v="0"/>
    <x v="0"/>
    <s v="New"/>
    <x v="0"/>
    <s v="Compact Repair Kit"/>
    <n v="1"/>
    <n v="39.86"/>
    <n v="0"/>
    <n v="16.53"/>
    <n v="39.86"/>
    <n v="16.53"/>
    <n v="23.33"/>
    <n v="0.58529854490717503"/>
  </r>
  <r>
    <n v="4030"/>
    <d v="2026-07-22T00:00:00"/>
    <n v="2026"/>
    <x v="2"/>
    <n v="7"/>
    <x v="6"/>
    <x v="3"/>
    <x v="8"/>
    <x v="0"/>
    <s v="New"/>
    <x v="3"/>
    <s v="Portable Camp Stove"/>
    <n v="2"/>
    <n v="83.71"/>
    <n v="0"/>
    <n v="39.29"/>
    <n v="167.42"/>
    <n v="78.58"/>
    <n v="88.839999999999989"/>
    <n v="0.53064150041811009"/>
  </r>
  <r>
    <n v="4337"/>
    <d v="2026-07-22T00:00:00"/>
    <n v="2026"/>
    <x v="2"/>
    <n v="7"/>
    <x v="6"/>
    <x v="1"/>
    <x v="14"/>
    <x v="2"/>
    <s v="New"/>
    <x v="2"/>
    <s v="Packing Cube Set"/>
    <n v="1"/>
    <n v="47.62"/>
    <n v="0"/>
    <n v="17.82"/>
    <n v="47.62"/>
    <n v="17.82"/>
    <n v="29.799999999999997"/>
    <n v="0.62578748425031494"/>
  </r>
  <r>
    <n v="5129"/>
    <d v="2026-07-22T00:00:00"/>
    <n v="2026"/>
    <x v="2"/>
    <n v="7"/>
    <x v="6"/>
    <x v="1"/>
    <x v="12"/>
    <x v="0"/>
    <s v="Returning"/>
    <x v="0"/>
    <s v="Commuter Helmet"/>
    <n v="1"/>
    <n v="80.05"/>
    <n v="0.05"/>
    <n v="43.81"/>
    <n v="76.047499999999999"/>
    <n v="43.81"/>
    <n v="32.237499999999997"/>
    <n v="0.42391268615010352"/>
  </r>
  <r>
    <n v="81"/>
    <d v="2026-07-23T00:00:00"/>
    <n v="2026"/>
    <x v="2"/>
    <n v="7"/>
    <x v="6"/>
    <x v="3"/>
    <x v="8"/>
    <x v="2"/>
    <s v="Returning"/>
    <x v="4"/>
    <s v="Training Mat"/>
    <n v="1"/>
    <n v="51.82"/>
    <n v="0"/>
    <n v="21.43"/>
    <n v="51.82"/>
    <n v="21.43"/>
    <n v="30.39"/>
    <n v="0.58645310690852959"/>
  </r>
  <r>
    <n v="493"/>
    <d v="2026-07-23T00:00:00"/>
    <n v="2026"/>
    <x v="2"/>
    <n v="7"/>
    <x v="6"/>
    <x v="1"/>
    <x v="11"/>
    <x v="0"/>
    <s v="Business"/>
    <x v="2"/>
    <s v="Travel Backpack 35L"/>
    <n v="4"/>
    <n v="161.28"/>
    <n v="0.15"/>
    <n v="89.2"/>
    <n v="548.35199999999998"/>
    <n v="356.8"/>
    <n v="191.55199999999996"/>
    <n v="0.3493230625583566"/>
  </r>
  <r>
    <n v="613"/>
    <d v="2026-07-23T00:00:00"/>
    <n v="2026"/>
    <x v="2"/>
    <n v="7"/>
    <x v="6"/>
    <x v="0"/>
    <x v="0"/>
    <x v="0"/>
    <s v="New"/>
    <x v="0"/>
    <s v="Compact Repair Kit"/>
    <n v="1"/>
    <n v="39.86"/>
    <n v="0.05"/>
    <n v="16.989999999999998"/>
    <n v="37.866999999999997"/>
    <n v="16.989999999999998"/>
    <n v="20.876999999999999"/>
    <n v="0.55132437214461139"/>
  </r>
  <r>
    <n v="958"/>
    <d v="2026-07-23T00:00:00"/>
    <n v="2026"/>
    <x v="2"/>
    <n v="7"/>
    <x v="6"/>
    <x v="3"/>
    <x v="8"/>
    <x v="3"/>
    <s v="New"/>
    <x v="0"/>
    <s v="Cycling Pack 12L"/>
    <n v="6"/>
    <n v="102.96"/>
    <n v="0.05"/>
    <n v="51.74"/>
    <n v="586.87199999999996"/>
    <n v="310.44"/>
    <n v="276.43199999999996"/>
    <n v="0.47102604997341835"/>
  </r>
  <r>
    <n v="1270"/>
    <d v="2026-07-23T00:00:00"/>
    <n v="2026"/>
    <x v="2"/>
    <n v="7"/>
    <x v="6"/>
    <x v="1"/>
    <x v="12"/>
    <x v="3"/>
    <s v="Returning"/>
    <x v="1"/>
    <s v="Hiking Daypack 20L"/>
    <n v="1"/>
    <n v="94.04"/>
    <n v="0"/>
    <n v="44.88"/>
    <n v="94.04"/>
    <n v="44.88"/>
    <n v="49.160000000000004"/>
    <n v="0.52275627392598889"/>
  </r>
  <r>
    <n v="1513"/>
    <d v="2026-07-23T00:00:00"/>
    <n v="2026"/>
    <x v="2"/>
    <n v="7"/>
    <x v="6"/>
    <x v="3"/>
    <x v="8"/>
    <x v="0"/>
    <s v="New"/>
    <x v="1"/>
    <s v="Trekking Poles"/>
    <n v="2"/>
    <n v="70.790000000000006"/>
    <n v="0"/>
    <n v="32.44"/>
    <n v="141.58000000000001"/>
    <n v="64.88"/>
    <n v="76.700000000000017"/>
    <n v="0.541743184065546"/>
  </r>
  <r>
    <n v="2009"/>
    <d v="2026-07-23T00:00:00"/>
    <n v="2026"/>
    <x v="2"/>
    <n v="7"/>
    <x v="6"/>
    <x v="2"/>
    <x v="10"/>
    <x v="0"/>
    <s v="New"/>
    <x v="2"/>
    <s v="Packing Cube Set"/>
    <n v="2"/>
    <n v="46.41"/>
    <n v="0"/>
    <n v="18.600000000000001"/>
    <n v="92.82"/>
    <n v="37.200000000000003"/>
    <n v="55.61999999999999"/>
    <n v="0.59922430510665803"/>
  </r>
  <r>
    <n v="2838"/>
    <d v="2026-07-23T00:00:00"/>
    <n v="2026"/>
    <x v="2"/>
    <n v="7"/>
    <x v="6"/>
    <x v="3"/>
    <x v="13"/>
    <x v="3"/>
    <s v="New"/>
    <x v="1"/>
    <s v="Trekking Poles"/>
    <n v="1"/>
    <n v="69.75"/>
    <n v="0"/>
    <n v="33.299999999999997"/>
    <n v="69.75"/>
    <n v="33.299999999999997"/>
    <n v="36.450000000000003"/>
    <n v="0.52258064516129032"/>
  </r>
  <r>
    <n v="3730"/>
    <d v="2026-07-23T00:00:00"/>
    <n v="2026"/>
    <x v="2"/>
    <n v="7"/>
    <x v="6"/>
    <x v="0"/>
    <x v="15"/>
    <x v="2"/>
    <s v="Business"/>
    <x v="0"/>
    <s v="Compact Repair Kit"/>
    <n v="3"/>
    <n v="40.81"/>
    <n v="0"/>
    <n v="16.86"/>
    <n v="122.43"/>
    <n v="50.58"/>
    <n v="71.850000000000009"/>
    <n v="0.58686596422445481"/>
  </r>
  <r>
    <n v="4287"/>
    <d v="2026-07-23T00:00:00"/>
    <n v="2026"/>
    <x v="2"/>
    <n v="7"/>
    <x v="6"/>
    <x v="3"/>
    <x v="8"/>
    <x v="3"/>
    <s v="Returning"/>
    <x v="1"/>
    <s v="Summit Backpack 45L"/>
    <n v="5"/>
    <n v="156.69"/>
    <n v="0"/>
    <n v="80.489999999999995"/>
    <n v="783.45"/>
    <n v="402.45"/>
    <n v="381.00000000000006"/>
    <n v="0.48631054949262881"/>
  </r>
  <r>
    <n v="4297"/>
    <d v="2026-07-23T00:00:00"/>
    <n v="2026"/>
    <x v="2"/>
    <n v="7"/>
    <x v="6"/>
    <x v="1"/>
    <x v="6"/>
    <x v="3"/>
    <s v="Returning"/>
    <x v="2"/>
    <s v="Travel Backpack 35L"/>
    <n v="1"/>
    <n v="168.59"/>
    <n v="0.1"/>
    <n v="88.8"/>
    <n v="151.73099999999999"/>
    <n v="88.8"/>
    <n v="62.930999999999997"/>
    <n v="0.41475374181940405"/>
  </r>
  <r>
    <n v="5118"/>
    <d v="2026-07-23T00:00:00"/>
    <n v="2026"/>
    <x v="2"/>
    <n v="7"/>
    <x v="6"/>
    <x v="1"/>
    <x v="12"/>
    <x v="0"/>
    <s v="Business"/>
    <x v="2"/>
    <s v="Insulated Bottle"/>
    <n v="5"/>
    <n v="36.880000000000003"/>
    <n v="0.1"/>
    <n v="13.76"/>
    <n v="165.96"/>
    <n v="68.8"/>
    <n v="97.160000000000011"/>
    <n v="0.58544227524704751"/>
  </r>
  <r>
    <n v="363"/>
    <d v="2026-07-24T00:00:00"/>
    <n v="2026"/>
    <x v="2"/>
    <n v="7"/>
    <x v="6"/>
    <x v="0"/>
    <x v="0"/>
    <x v="1"/>
    <s v="Business"/>
    <x v="2"/>
    <s v="Carry-On Duffel"/>
    <n v="8"/>
    <n v="136.13"/>
    <n v="0.1"/>
    <n v="66.55"/>
    <n v="980.13599999999997"/>
    <n v="532.4"/>
    <n v="447.73599999999999"/>
    <n v="0.45681007533648393"/>
  </r>
  <r>
    <n v="4243"/>
    <d v="2026-07-24T00:00:00"/>
    <n v="2026"/>
    <x v="2"/>
    <n v="7"/>
    <x v="6"/>
    <x v="1"/>
    <x v="14"/>
    <x v="3"/>
    <s v="Returning"/>
    <x v="0"/>
    <s v="Compact Repair Kit"/>
    <n v="2"/>
    <n v="40.479999999999997"/>
    <n v="0.05"/>
    <n v="16.93"/>
    <n v="76.911999999999992"/>
    <n v="33.86"/>
    <n v="43.051999999999992"/>
    <n v="0.5597566049511129"/>
  </r>
  <r>
    <n v="4348"/>
    <d v="2026-07-24T00:00:00"/>
    <n v="2026"/>
    <x v="2"/>
    <n v="7"/>
    <x v="6"/>
    <x v="0"/>
    <x v="0"/>
    <x v="0"/>
    <s v="New"/>
    <x v="0"/>
    <s v="Trail Bike Light"/>
    <n v="4"/>
    <n v="50.09"/>
    <n v="0"/>
    <n v="22.11"/>
    <n v="200.36"/>
    <n v="88.44"/>
    <n v="111.92000000000002"/>
    <n v="0.55859452984627678"/>
  </r>
  <r>
    <n v="4405"/>
    <d v="2026-07-24T00:00:00"/>
    <n v="2026"/>
    <x v="2"/>
    <n v="7"/>
    <x v="6"/>
    <x v="3"/>
    <x v="8"/>
    <x v="0"/>
    <s v="Returning"/>
    <x v="1"/>
    <s v="Summit Backpack 45L"/>
    <n v="1"/>
    <n v="156.54"/>
    <n v="0.1"/>
    <n v="77.38"/>
    <n v="140.886"/>
    <n v="77.38"/>
    <n v="63.506"/>
    <n v="0.4507616086765186"/>
  </r>
  <r>
    <n v="4857"/>
    <d v="2026-07-24T00:00:00"/>
    <n v="2026"/>
    <x v="2"/>
    <n v="7"/>
    <x v="6"/>
    <x v="1"/>
    <x v="6"/>
    <x v="2"/>
    <s v="Returning"/>
    <x v="1"/>
    <s v="Summit Backpack 45L"/>
    <n v="1"/>
    <n v="152.1"/>
    <n v="0.1"/>
    <n v="80.459999999999994"/>
    <n v="136.88999999999999"/>
    <n v="80.459999999999994"/>
    <n v="56.429999999999993"/>
    <n v="0.41222879684418146"/>
  </r>
  <r>
    <n v="87"/>
    <d v="2026-07-25T00:00:00"/>
    <n v="2026"/>
    <x v="2"/>
    <n v="7"/>
    <x v="6"/>
    <x v="1"/>
    <x v="11"/>
    <x v="0"/>
    <s v="Returning"/>
    <x v="1"/>
    <s v="Summit Backpack 45L"/>
    <n v="1"/>
    <n v="155.35"/>
    <n v="0"/>
    <n v="80.47"/>
    <n v="155.35"/>
    <n v="80.47"/>
    <n v="74.88"/>
    <n v="0.48200836820083681"/>
  </r>
  <r>
    <n v="315"/>
    <d v="2026-07-25T00:00:00"/>
    <n v="2026"/>
    <x v="2"/>
    <n v="7"/>
    <x v="6"/>
    <x v="2"/>
    <x v="3"/>
    <x v="3"/>
    <s v="New"/>
    <x v="0"/>
    <s v="Commuter Helmet"/>
    <n v="1"/>
    <n v="81.13"/>
    <n v="0.05"/>
    <n v="42.41"/>
    <n v="77.073499999999996"/>
    <n v="42.41"/>
    <n v="34.663499999999999"/>
    <n v="0.44974602165465433"/>
  </r>
  <r>
    <n v="970"/>
    <d v="2026-07-25T00:00:00"/>
    <n v="2026"/>
    <x v="2"/>
    <n v="7"/>
    <x v="6"/>
    <x v="1"/>
    <x v="11"/>
    <x v="0"/>
    <s v="New"/>
    <x v="1"/>
    <s v="Trail Boots"/>
    <n v="1"/>
    <n v="145.87"/>
    <n v="0"/>
    <n v="81.430000000000007"/>
    <n v="145.87"/>
    <n v="81.430000000000007"/>
    <n v="64.44"/>
    <n v="0.44176321382052508"/>
  </r>
  <r>
    <n v="1891"/>
    <d v="2026-07-25T00:00:00"/>
    <n v="2026"/>
    <x v="2"/>
    <n v="7"/>
    <x v="6"/>
    <x v="1"/>
    <x v="12"/>
    <x v="0"/>
    <s v="New"/>
    <x v="1"/>
    <s v="Summit Backpack 45L"/>
    <n v="6"/>
    <n v="151.88999999999999"/>
    <n v="0.15"/>
    <n v="76.83"/>
    <n v="774.6389999999999"/>
    <n v="460.98"/>
    <n v="313.65899999999988"/>
    <n v="0.40490989996630677"/>
  </r>
  <r>
    <n v="2148"/>
    <d v="2026-07-25T00:00:00"/>
    <n v="2026"/>
    <x v="2"/>
    <n v="7"/>
    <x v="6"/>
    <x v="2"/>
    <x v="10"/>
    <x v="0"/>
    <s v="New"/>
    <x v="4"/>
    <s v="Resistance Band Set"/>
    <n v="2"/>
    <n v="41.14"/>
    <n v="0.1"/>
    <n v="14.84"/>
    <n v="74.052000000000007"/>
    <n v="29.68"/>
    <n v="44.372000000000007"/>
    <n v="0.59920056176740677"/>
  </r>
  <r>
    <n v="2467"/>
    <d v="2026-07-25T00:00:00"/>
    <n v="2026"/>
    <x v="2"/>
    <n v="7"/>
    <x v="6"/>
    <x v="3"/>
    <x v="4"/>
    <x v="2"/>
    <s v="Returning"/>
    <x v="0"/>
    <s v="Trail Bike Light"/>
    <n v="1"/>
    <n v="49.5"/>
    <n v="0"/>
    <n v="21.83"/>
    <n v="49.5"/>
    <n v="21.83"/>
    <n v="27.67"/>
    <n v="0.55898989898989904"/>
  </r>
  <r>
    <n v="3710"/>
    <d v="2026-07-25T00:00:00"/>
    <n v="2026"/>
    <x v="2"/>
    <n v="7"/>
    <x v="6"/>
    <x v="3"/>
    <x v="7"/>
    <x v="0"/>
    <s v="New"/>
    <x v="2"/>
    <s v="Packing Cube Set"/>
    <n v="2"/>
    <n v="46.48"/>
    <n v="0.05"/>
    <n v="18.760000000000002"/>
    <n v="88.311999999999983"/>
    <n v="37.520000000000003"/>
    <n v="50.79199999999998"/>
    <n v="0.57514267596702584"/>
  </r>
  <r>
    <n v="3714"/>
    <d v="2026-07-25T00:00:00"/>
    <n v="2026"/>
    <x v="2"/>
    <n v="7"/>
    <x v="6"/>
    <x v="2"/>
    <x v="2"/>
    <x v="3"/>
    <s v="Returning"/>
    <x v="2"/>
    <s v="Insulated Bottle"/>
    <n v="1"/>
    <n v="36.909999999999997"/>
    <n v="0"/>
    <n v="13.56"/>
    <n v="36.909999999999997"/>
    <n v="13.56"/>
    <n v="23.349999999999994"/>
    <n v="0.63261988620969922"/>
  </r>
  <r>
    <n v="3893"/>
    <d v="2026-07-25T00:00:00"/>
    <n v="2026"/>
    <x v="2"/>
    <n v="7"/>
    <x v="6"/>
    <x v="0"/>
    <x v="0"/>
    <x v="0"/>
    <s v="Returning"/>
    <x v="2"/>
    <s v="Insulated Bottle"/>
    <n v="1"/>
    <n v="35.6"/>
    <n v="0"/>
    <n v="13.91"/>
    <n v="35.6"/>
    <n v="13.91"/>
    <n v="21.69"/>
    <n v="0.60926966292134832"/>
  </r>
  <r>
    <n v="4136"/>
    <d v="2026-07-25T00:00:00"/>
    <n v="2026"/>
    <x v="2"/>
    <n v="7"/>
    <x v="6"/>
    <x v="1"/>
    <x v="11"/>
    <x v="2"/>
    <s v="New"/>
    <x v="0"/>
    <s v="Commuter Helmet"/>
    <n v="2"/>
    <n v="80.25"/>
    <n v="0.05"/>
    <n v="42.39"/>
    <n v="152.47499999999999"/>
    <n v="84.78"/>
    <n v="67.694999999999993"/>
    <n v="0.44397442203639936"/>
  </r>
  <r>
    <n v="4212"/>
    <d v="2026-07-25T00:00:00"/>
    <n v="2026"/>
    <x v="2"/>
    <n v="7"/>
    <x v="6"/>
    <x v="0"/>
    <x v="0"/>
    <x v="3"/>
    <s v="Returning"/>
    <x v="2"/>
    <s v="Packing Cube Set"/>
    <n v="2"/>
    <n v="47.52"/>
    <n v="0.1"/>
    <n v="17.86"/>
    <n v="85.536000000000001"/>
    <n v="35.72"/>
    <n v="49.816000000000003"/>
    <n v="0.58239805462027683"/>
  </r>
  <r>
    <n v="4332"/>
    <d v="2026-07-25T00:00:00"/>
    <n v="2026"/>
    <x v="2"/>
    <n v="7"/>
    <x v="6"/>
    <x v="3"/>
    <x v="13"/>
    <x v="0"/>
    <s v="New"/>
    <x v="2"/>
    <s v="Travel Backpack 35L"/>
    <n v="2"/>
    <n v="164.58"/>
    <n v="0.1"/>
    <n v="86.55"/>
    <n v="296.24400000000003"/>
    <n v="173.1"/>
    <n v="123.14400000000003"/>
    <n v="0.41568436829100341"/>
  </r>
  <r>
    <n v="702"/>
    <d v="2026-07-26T00:00:00"/>
    <n v="2026"/>
    <x v="2"/>
    <n v="7"/>
    <x v="6"/>
    <x v="0"/>
    <x v="9"/>
    <x v="0"/>
    <s v="New"/>
    <x v="0"/>
    <s v="Compact Repair Kit"/>
    <n v="1"/>
    <n v="39.99"/>
    <n v="0.05"/>
    <n v="16.739999999999998"/>
    <n v="37.990499999999997"/>
    <n v="16.739999999999998"/>
    <n v="21.250499999999999"/>
    <n v="0.55936352509179932"/>
  </r>
  <r>
    <n v="1223"/>
    <d v="2026-07-26T00:00:00"/>
    <n v="2026"/>
    <x v="2"/>
    <n v="7"/>
    <x v="6"/>
    <x v="1"/>
    <x v="12"/>
    <x v="2"/>
    <s v="New"/>
    <x v="1"/>
    <s v="Trail Boots"/>
    <n v="1"/>
    <n v="140.44"/>
    <n v="0"/>
    <n v="77.08"/>
    <n v="140.44"/>
    <n v="77.08"/>
    <n v="63.36"/>
    <n v="0.45115351751637711"/>
  </r>
  <r>
    <n v="1370"/>
    <d v="2026-07-26T00:00:00"/>
    <n v="2026"/>
    <x v="2"/>
    <n v="7"/>
    <x v="6"/>
    <x v="2"/>
    <x v="10"/>
    <x v="3"/>
    <s v="New"/>
    <x v="4"/>
    <s v="Weighted Vest"/>
    <n v="2"/>
    <n v="123.73"/>
    <n v="0.05"/>
    <n v="68.22"/>
    <n v="235.08699999999999"/>
    <n v="136.44"/>
    <n v="98.646999999999991"/>
    <n v="0.41961911973014243"/>
  </r>
  <r>
    <n v="3476"/>
    <d v="2026-07-26T00:00:00"/>
    <n v="2026"/>
    <x v="2"/>
    <n v="7"/>
    <x v="6"/>
    <x v="3"/>
    <x v="13"/>
    <x v="1"/>
    <s v="New"/>
    <x v="2"/>
    <s v="Carry-On Duffel"/>
    <n v="3"/>
    <n v="132.68"/>
    <n v="0.15"/>
    <n v="67.38"/>
    <n v="338.334"/>
    <n v="202.14"/>
    <n v="136.19400000000002"/>
    <n v="0.40254304917625783"/>
  </r>
  <r>
    <n v="4066"/>
    <d v="2026-07-26T00:00:00"/>
    <n v="2026"/>
    <x v="2"/>
    <n v="7"/>
    <x v="6"/>
    <x v="3"/>
    <x v="7"/>
    <x v="2"/>
    <s v="New"/>
    <x v="4"/>
    <s v="Recovery Roller"/>
    <n v="1"/>
    <n v="35.479999999999997"/>
    <n v="0.05"/>
    <n v="14.15"/>
    <n v="33.705999999999996"/>
    <n v="14.15"/>
    <n v="19.555999999999997"/>
    <n v="0.58019343737020113"/>
  </r>
  <r>
    <n v="4153"/>
    <d v="2026-07-26T00:00:00"/>
    <n v="2026"/>
    <x v="2"/>
    <n v="7"/>
    <x v="6"/>
    <x v="3"/>
    <x v="7"/>
    <x v="0"/>
    <s v="Business"/>
    <x v="2"/>
    <s v="Carry-On Duffel"/>
    <n v="3"/>
    <n v="134.63"/>
    <n v="0"/>
    <n v="67.2"/>
    <n v="403.89"/>
    <n v="201.60000000000002"/>
    <n v="202.28999999999996"/>
    <n v="0.50085419297333422"/>
  </r>
  <r>
    <n v="379"/>
    <d v="2026-07-27T00:00:00"/>
    <n v="2026"/>
    <x v="2"/>
    <n v="7"/>
    <x v="6"/>
    <x v="0"/>
    <x v="9"/>
    <x v="3"/>
    <s v="New"/>
    <x v="1"/>
    <s v="Trekking Poles"/>
    <n v="3"/>
    <n v="72.03"/>
    <n v="0"/>
    <n v="32.46"/>
    <n v="216.09"/>
    <n v="97.38"/>
    <n v="118.71000000000001"/>
    <n v="0.54935443565181175"/>
  </r>
  <r>
    <n v="820"/>
    <d v="2026-07-27T00:00:00"/>
    <n v="2026"/>
    <x v="2"/>
    <n v="7"/>
    <x v="6"/>
    <x v="3"/>
    <x v="7"/>
    <x v="3"/>
    <s v="Returning"/>
    <x v="4"/>
    <s v="Resistance Band Set"/>
    <n v="1"/>
    <n v="40.24"/>
    <n v="0"/>
    <n v="15.05"/>
    <n v="40.24"/>
    <n v="15.05"/>
    <n v="25.19"/>
    <n v="0.62599403578528823"/>
  </r>
  <r>
    <n v="2003"/>
    <d v="2026-07-27T00:00:00"/>
    <n v="2026"/>
    <x v="2"/>
    <n v="7"/>
    <x v="6"/>
    <x v="2"/>
    <x v="5"/>
    <x v="2"/>
    <s v="Returning"/>
    <x v="2"/>
    <s v="Insulated Bottle"/>
    <n v="1"/>
    <n v="36.14"/>
    <n v="0"/>
    <n v="13.52"/>
    <n v="36.14"/>
    <n v="13.52"/>
    <n v="22.62"/>
    <n v="0.62589928057553956"/>
  </r>
  <r>
    <n v="2682"/>
    <d v="2026-07-27T00:00:00"/>
    <n v="2026"/>
    <x v="2"/>
    <n v="7"/>
    <x v="6"/>
    <x v="1"/>
    <x v="11"/>
    <x v="0"/>
    <s v="New"/>
    <x v="4"/>
    <s v="Resistance Band Set"/>
    <n v="2"/>
    <n v="40.22"/>
    <n v="0.05"/>
    <n v="14.72"/>
    <n v="76.417999999999992"/>
    <n v="29.44"/>
    <n v="46.977999999999994"/>
    <n v="0.61475045146431473"/>
  </r>
  <r>
    <n v="3860"/>
    <d v="2026-07-27T00:00:00"/>
    <n v="2026"/>
    <x v="2"/>
    <n v="7"/>
    <x v="6"/>
    <x v="3"/>
    <x v="7"/>
    <x v="0"/>
    <s v="Returning"/>
    <x v="4"/>
    <s v="Recovery Roller"/>
    <n v="3"/>
    <n v="37.130000000000003"/>
    <n v="0.05"/>
    <n v="14.29"/>
    <n v="105.82050000000001"/>
    <n v="42.87"/>
    <n v="62.950500000000012"/>
    <n v="0.59488000907196625"/>
  </r>
  <r>
    <n v="4063"/>
    <d v="2026-07-27T00:00:00"/>
    <n v="2026"/>
    <x v="2"/>
    <n v="7"/>
    <x v="6"/>
    <x v="0"/>
    <x v="9"/>
    <x v="0"/>
    <s v="New"/>
    <x v="3"/>
    <s v="Compact Sleeping Bag"/>
    <n v="4"/>
    <n v="125.07"/>
    <n v="0.05"/>
    <n v="60"/>
    <n v="475.26599999999996"/>
    <n v="240"/>
    <n v="235.26599999999996"/>
    <n v="0.4950196311118405"/>
  </r>
  <r>
    <n v="4474"/>
    <d v="2026-07-27T00:00:00"/>
    <n v="2026"/>
    <x v="2"/>
    <n v="7"/>
    <x v="6"/>
    <x v="3"/>
    <x v="13"/>
    <x v="1"/>
    <s v="Returning"/>
    <x v="4"/>
    <s v="Weighted Vest"/>
    <n v="5"/>
    <n v="122.14"/>
    <n v="0.05"/>
    <n v="70.64"/>
    <n v="580.16499999999996"/>
    <n v="353.2"/>
    <n v="226.96499999999997"/>
    <n v="0.39120767367903958"/>
  </r>
  <r>
    <n v="21"/>
    <d v="2026-07-28T00:00:00"/>
    <n v="2026"/>
    <x v="2"/>
    <n v="7"/>
    <x v="6"/>
    <x v="1"/>
    <x v="11"/>
    <x v="0"/>
    <s v="Business"/>
    <x v="3"/>
    <s v="Compact Sleeping Bag"/>
    <n v="1"/>
    <n v="120.09"/>
    <n v="0"/>
    <n v="62.18"/>
    <n v="120.09"/>
    <n v="62.18"/>
    <n v="57.910000000000004"/>
    <n v="0.48222166708302111"/>
  </r>
  <r>
    <n v="368"/>
    <d v="2026-07-28T00:00:00"/>
    <n v="2026"/>
    <x v="2"/>
    <n v="7"/>
    <x v="6"/>
    <x v="3"/>
    <x v="4"/>
    <x v="3"/>
    <s v="Returning"/>
    <x v="0"/>
    <s v="Cycling Pack 12L"/>
    <n v="6"/>
    <n v="102.75"/>
    <n v="0"/>
    <n v="51.55"/>
    <n v="616.5"/>
    <n v="309.29999999999995"/>
    <n v="307.20000000000005"/>
    <n v="0.49829683698296845"/>
  </r>
  <r>
    <n v="457"/>
    <d v="2026-07-28T00:00:00"/>
    <n v="2026"/>
    <x v="2"/>
    <n v="7"/>
    <x v="6"/>
    <x v="2"/>
    <x v="2"/>
    <x v="0"/>
    <s v="Returning"/>
    <x v="3"/>
    <s v="Trail Tent 2P"/>
    <n v="4"/>
    <n v="191.15"/>
    <n v="0"/>
    <n v="105.01"/>
    <n v="764.6"/>
    <n v="420.04"/>
    <n v="344.56"/>
    <n v="0.45064085796494896"/>
  </r>
  <r>
    <n v="1516"/>
    <d v="2026-07-28T00:00:00"/>
    <n v="2026"/>
    <x v="2"/>
    <n v="7"/>
    <x v="6"/>
    <x v="0"/>
    <x v="9"/>
    <x v="0"/>
    <s v="Business"/>
    <x v="4"/>
    <s v="Resistance Band Set"/>
    <n v="2"/>
    <n v="40.15"/>
    <n v="0.1"/>
    <n v="14.86"/>
    <n v="72.27"/>
    <n v="29.72"/>
    <n v="42.55"/>
    <n v="0.58876435588764353"/>
  </r>
  <r>
    <n v="2266"/>
    <d v="2026-07-28T00:00:00"/>
    <n v="2026"/>
    <x v="2"/>
    <n v="7"/>
    <x v="6"/>
    <x v="1"/>
    <x v="11"/>
    <x v="3"/>
    <s v="Business"/>
    <x v="3"/>
    <s v="Portable Camp Stove"/>
    <n v="1"/>
    <n v="83.05"/>
    <n v="0"/>
    <n v="38.86"/>
    <n v="83.05"/>
    <n v="38.86"/>
    <n v="44.19"/>
    <n v="0.53208910295003009"/>
  </r>
  <r>
    <n v="2802"/>
    <d v="2026-07-28T00:00:00"/>
    <n v="2026"/>
    <x v="2"/>
    <n v="7"/>
    <x v="6"/>
    <x v="0"/>
    <x v="9"/>
    <x v="0"/>
    <s v="Returning"/>
    <x v="1"/>
    <s v="Trail Boots"/>
    <n v="2"/>
    <n v="146.22999999999999"/>
    <n v="0"/>
    <n v="79.040000000000006"/>
    <n v="292.45999999999998"/>
    <n v="158.08000000000001"/>
    <n v="134.37999999999997"/>
    <n v="0.45948163851466861"/>
  </r>
  <r>
    <n v="3604"/>
    <d v="2026-07-28T00:00:00"/>
    <n v="2026"/>
    <x v="2"/>
    <n v="7"/>
    <x v="6"/>
    <x v="1"/>
    <x v="14"/>
    <x v="0"/>
    <s v="Returning"/>
    <x v="1"/>
    <s v="Trail Boots"/>
    <n v="2"/>
    <n v="144.09"/>
    <n v="0"/>
    <n v="77.67"/>
    <n v="288.18"/>
    <n v="155.34"/>
    <n v="132.84"/>
    <n v="0.46096189881324173"/>
  </r>
  <r>
    <n v="3644"/>
    <d v="2026-07-28T00:00:00"/>
    <n v="2026"/>
    <x v="2"/>
    <n v="7"/>
    <x v="6"/>
    <x v="2"/>
    <x v="10"/>
    <x v="2"/>
    <s v="Business"/>
    <x v="1"/>
    <s v="Hiking Daypack 20L"/>
    <n v="3"/>
    <n v="93.01"/>
    <n v="0.15"/>
    <n v="46.68"/>
    <n v="237.17550000000003"/>
    <n v="140.04"/>
    <n v="97.135500000000036"/>
    <n v="0.4095511551572571"/>
  </r>
  <r>
    <n v="4271"/>
    <d v="2026-07-28T00:00:00"/>
    <n v="2026"/>
    <x v="2"/>
    <n v="7"/>
    <x v="6"/>
    <x v="0"/>
    <x v="0"/>
    <x v="2"/>
    <s v="New"/>
    <x v="3"/>
    <s v="Compact Sleeping Bag"/>
    <n v="1"/>
    <n v="121.61"/>
    <n v="0.1"/>
    <n v="60.58"/>
    <n v="109.449"/>
    <n v="60.58"/>
    <n v="48.869"/>
    <n v="0.4465001964385239"/>
  </r>
  <r>
    <n v="272"/>
    <d v="2026-07-29T00:00:00"/>
    <n v="2026"/>
    <x v="2"/>
    <n v="7"/>
    <x v="6"/>
    <x v="3"/>
    <x v="4"/>
    <x v="0"/>
    <s v="Business"/>
    <x v="3"/>
    <s v="Trail Tent 2P"/>
    <n v="2"/>
    <n v="195.09"/>
    <n v="0"/>
    <n v="106.82"/>
    <n v="390.18"/>
    <n v="213.64"/>
    <n v="176.54000000000002"/>
    <n v="0.45245783997129535"/>
  </r>
  <r>
    <n v="1469"/>
    <d v="2026-07-29T00:00:00"/>
    <n v="2026"/>
    <x v="2"/>
    <n v="7"/>
    <x v="6"/>
    <x v="2"/>
    <x v="10"/>
    <x v="2"/>
    <s v="Returning"/>
    <x v="2"/>
    <s v="Travel Backpack 35L"/>
    <n v="3"/>
    <n v="167.52"/>
    <n v="0"/>
    <n v="87.26"/>
    <n v="502.56000000000006"/>
    <n v="261.78000000000003"/>
    <n v="240.78000000000003"/>
    <n v="0.4791069723018147"/>
  </r>
  <r>
    <n v="2253"/>
    <d v="2026-07-29T00:00:00"/>
    <n v="2026"/>
    <x v="2"/>
    <n v="7"/>
    <x v="6"/>
    <x v="1"/>
    <x v="14"/>
    <x v="3"/>
    <s v="New"/>
    <x v="0"/>
    <s v="Trail Bike Light"/>
    <n v="3"/>
    <n v="50.98"/>
    <n v="0"/>
    <n v="22.63"/>
    <n v="152.94"/>
    <n v="67.89"/>
    <n v="85.05"/>
    <n v="0.55610043154178113"/>
  </r>
  <r>
    <n v="2554"/>
    <d v="2026-07-29T00:00:00"/>
    <n v="2026"/>
    <x v="2"/>
    <n v="7"/>
    <x v="6"/>
    <x v="1"/>
    <x v="11"/>
    <x v="3"/>
    <s v="New"/>
    <x v="4"/>
    <s v="Training Mat"/>
    <n v="2"/>
    <n v="49.98"/>
    <n v="0.1"/>
    <n v="21.91"/>
    <n v="89.963999999999999"/>
    <n v="43.82"/>
    <n v="46.143999999999998"/>
    <n v="0.51291627762215997"/>
  </r>
  <r>
    <n v="2624"/>
    <d v="2026-07-29T00:00:00"/>
    <n v="2026"/>
    <x v="2"/>
    <n v="7"/>
    <x v="6"/>
    <x v="3"/>
    <x v="4"/>
    <x v="1"/>
    <s v="Business"/>
    <x v="2"/>
    <s v="Insulated Bottle"/>
    <n v="4"/>
    <n v="36.44"/>
    <n v="0.15"/>
    <n v="13.32"/>
    <n v="123.89599999999999"/>
    <n v="53.28"/>
    <n v="70.615999999999985"/>
    <n v="0.5699619035319945"/>
  </r>
  <r>
    <n v="3338"/>
    <d v="2026-07-29T00:00:00"/>
    <n v="2026"/>
    <x v="2"/>
    <n v="7"/>
    <x v="6"/>
    <x v="0"/>
    <x v="0"/>
    <x v="0"/>
    <s v="Returning"/>
    <x v="3"/>
    <s v="Trail Tent 2P"/>
    <n v="1"/>
    <n v="195.34"/>
    <n v="0.05"/>
    <n v="106.6"/>
    <n v="185.57300000000001"/>
    <n v="106.6"/>
    <n v="78.973000000000013"/>
    <n v="0.42556298599472991"/>
  </r>
  <r>
    <n v="4575"/>
    <d v="2026-07-29T00:00:00"/>
    <n v="2026"/>
    <x v="2"/>
    <n v="7"/>
    <x v="6"/>
    <x v="2"/>
    <x v="5"/>
    <x v="0"/>
    <s v="Business"/>
    <x v="0"/>
    <s v="Cycling Pack 12L"/>
    <n v="1"/>
    <n v="103.31"/>
    <n v="0"/>
    <n v="50.93"/>
    <n v="103.31"/>
    <n v="50.93"/>
    <n v="52.38"/>
    <n v="0.50701771367728199"/>
  </r>
  <r>
    <n v="4871"/>
    <d v="2026-07-29T00:00:00"/>
    <n v="2026"/>
    <x v="2"/>
    <n v="7"/>
    <x v="6"/>
    <x v="0"/>
    <x v="0"/>
    <x v="0"/>
    <s v="New"/>
    <x v="3"/>
    <s v="Compact Sleeping Bag"/>
    <n v="3"/>
    <n v="123.31"/>
    <n v="0"/>
    <n v="59.16"/>
    <n v="369.93"/>
    <n v="177.48"/>
    <n v="192.45000000000002"/>
    <n v="0.52023355770010549"/>
  </r>
  <r>
    <n v="4931"/>
    <d v="2026-07-29T00:00:00"/>
    <n v="2026"/>
    <x v="2"/>
    <n v="7"/>
    <x v="6"/>
    <x v="0"/>
    <x v="15"/>
    <x v="0"/>
    <s v="New"/>
    <x v="4"/>
    <s v="Resistance Band Set"/>
    <n v="1"/>
    <n v="40.36"/>
    <n v="0.1"/>
    <n v="14.82"/>
    <n v="36.323999999999998"/>
    <n v="14.82"/>
    <n v="21.503999999999998"/>
    <n v="0.59200528576148004"/>
  </r>
  <r>
    <n v="4962"/>
    <d v="2026-07-29T00:00:00"/>
    <n v="2026"/>
    <x v="2"/>
    <n v="7"/>
    <x v="6"/>
    <x v="0"/>
    <x v="15"/>
    <x v="2"/>
    <s v="New"/>
    <x v="3"/>
    <s v="Portable Camp Stove"/>
    <n v="2"/>
    <n v="83.06"/>
    <n v="0"/>
    <n v="38.74"/>
    <n v="166.12"/>
    <n v="77.48"/>
    <n v="88.64"/>
    <n v="0.5335901757765471"/>
  </r>
  <r>
    <n v="5006"/>
    <d v="2026-07-29T00:00:00"/>
    <n v="2026"/>
    <x v="2"/>
    <n v="7"/>
    <x v="6"/>
    <x v="2"/>
    <x v="3"/>
    <x v="0"/>
    <s v="Returning"/>
    <x v="1"/>
    <s v="Summit Backpack 45L"/>
    <n v="2"/>
    <n v="151.72999999999999"/>
    <n v="0"/>
    <n v="81.209999999999994"/>
    <n v="303.45999999999998"/>
    <n v="162.41999999999999"/>
    <n v="141.04"/>
    <n v="0.46477295195412904"/>
  </r>
  <r>
    <n v="5033"/>
    <d v="2026-07-29T00:00:00"/>
    <n v="2026"/>
    <x v="2"/>
    <n v="7"/>
    <x v="6"/>
    <x v="3"/>
    <x v="8"/>
    <x v="0"/>
    <s v="New"/>
    <x v="1"/>
    <s v="Trekking Poles"/>
    <n v="4"/>
    <n v="72.010000000000005"/>
    <n v="0.05"/>
    <n v="32.36"/>
    <n v="273.63800000000003"/>
    <n v="129.44"/>
    <n v="144.19800000000004"/>
    <n v="0.52696628392255473"/>
  </r>
  <r>
    <n v="5117"/>
    <d v="2026-07-29T00:00:00"/>
    <n v="2026"/>
    <x v="2"/>
    <n v="7"/>
    <x v="6"/>
    <x v="1"/>
    <x v="11"/>
    <x v="0"/>
    <s v="Business"/>
    <x v="1"/>
    <s v="Summit Backpack 45L"/>
    <n v="1"/>
    <n v="154.87"/>
    <n v="0"/>
    <n v="80.459999999999994"/>
    <n v="154.87"/>
    <n v="80.459999999999994"/>
    <n v="74.410000000000011"/>
    <n v="0.48046748886162594"/>
  </r>
  <r>
    <n v="954"/>
    <d v="2026-07-30T00:00:00"/>
    <n v="2026"/>
    <x v="2"/>
    <n v="7"/>
    <x v="6"/>
    <x v="1"/>
    <x v="1"/>
    <x v="0"/>
    <s v="New"/>
    <x v="2"/>
    <s v="Carry-On Duffel"/>
    <n v="3"/>
    <n v="134.61000000000001"/>
    <n v="0.1"/>
    <n v="65.77"/>
    <n v="363.44700000000006"/>
    <n v="197.31"/>
    <n v="166.13700000000006"/>
    <n v="0.45711479252820914"/>
  </r>
  <r>
    <n v="1644"/>
    <d v="2026-07-30T00:00:00"/>
    <n v="2026"/>
    <x v="2"/>
    <n v="7"/>
    <x v="6"/>
    <x v="3"/>
    <x v="13"/>
    <x v="0"/>
    <s v="Returning"/>
    <x v="0"/>
    <s v="Commuter Helmet"/>
    <n v="3"/>
    <n v="81.5"/>
    <n v="0.05"/>
    <n v="43.85"/>
    <n v="232.27499999999998"/>
    <n v="131.55000000000001"/>
    <n v="100.72499999999997"/>
    <n v="0.43364546335163051"/>
  </r>
  <r>
    <n v="2030"/>
    <d v="2026-07-30T00:00:00"/>
    <n v="2026"/>
    <x v="2"/>
    <n v="7"/>
    <x v="6"/>
    <x v="0"/>
    <x v="0"/>
    <x v="3"/>
    <s v="Business"/>
    <x v="2"/>
    <s v="Carry-On Duffel"/>
    <n v="2"/>
    <n v="135.63"/>
    <n v="0"/>
    <n v="66.63"/>
    <n v="271.26"/>
    <n v="133.26"/>
    <n v="138"/>
    <n v="0.50873700508737008"/>
  </r>
  <r>
    <n v="2595"/>
    <d v="2026-07-30T00:00:00"/>
    <n v="2026"/>
    <x v="2"/>
    <n v="7"/>
    <x v="6"/>
    <x v="0"/>
    <x v="9"/>
    <x v="1"/>
    <s v="Business"/>
    <x v="2"/>
    <s v="Carry-On Duffel"/>
    <n v="15"/>
    <n v="133.44999999999999"/>
    <n v="0.2"/>
    <n v="65.819999999999993"/>
    <n v="1601.3999999999999"/>
    <n v="987.3"/>
    <n v="614.09999999999991"/>
    <n v="0.3834769576620457"/>
  </r>
  <r>
    <n v="2763"/>
    <d v="2026-07-30T00:00:00"/>
    <n v="2026"/>
    <x v="2"/>
    <n v="7"/>
    <x v="6"/>
    <x v="0"/>
    <x v="15"/>
    <x v="0"/>
    <s v="Business"/>
    <x v="3"/>
    <s v="Compact Sleeping Bag"/>
    <n v="1"/>
    <n v="120.94"/>
    <n v="0"/>
    <n v="62.24"/>
    <n v="120.94"/>
    <n v="62.24"/>
    <n v="58.699999999999996"/>
    <n v="0.48536464362493797"/>
  </r>
  <r>
    <n v="3537"/>
    <d v="2026-07-30T00:00:00"/>
    <n v="2026"/>
    <x v="2"/>
    <n v="7"/>
    <x v="6"/>
    <x v="1"/>
    <x v="11"/>
    <x v="0"/>
    <s v="Returning"/>
    <x v="3"/>
    <s v="Alpine Tent 4P"/>
    <n v="2"/>
    <n v="332.99"/>
    <n v="0.15"/>
    <n v="199.09"/>
    <n v="566.08299999999997"/>
    <n v="398.18"/>
    <n v="167.90299999999996"/>
    <n v="0.29660491482697759"/>
  </r>
  <r>
    <n v="3550"/>
    <d v="2026-07-30T00:00:00"/>
    <n v="2026"/>
    <x v="2"/>
    <n v="7"/>
    <x v="6"/>
    <x v="0"/>
    <x v="15"/>
    <x v="0"/>
    <s v="Returning"/>
    <x v="3"/>
    <s v="Compact Sleeping Bag"/>
    <n v="3"/>
    <n v="120.88"/>
    <n v="0"/>
    <n v="60.97"/>
    <n v="362.64"/>
    <n v="182.91"/>
    <n v="179.73"/>
    <n v="0.49561548643282594"/>
  </r>
  <r>
    <n v="3875"/>
    <d v="2026-07-30T00:00:00"/>
    <n v="2026"/>
    <x v="2"/>
    <n v="7"/>
    <x v="6"/>
    <x v="3"/>
    <x v="8"/>
    <x v="0"/>
    <s v="Returning"/>
    <x v="0"/>
    <s v="Cycling Pack 12L"/>
    <n v="1"/>
    <n v="101.73"/>
    <n v="0.05"/>
    <n v="51.63"/>
    <n v="96.643500000000003"/>
    <n v="51.63"/>
    <n v="45.013500000000001"/>
    <n v="0.46576852038678235"/>
  </r>
  <r>
    <n v="4467"/>
    <d v="2026-07-30T00:00:00"/>
    <n v="2026"/>
    <x v="2"/>
    <n v="7"/>
    <x v="6"/>
    <x v="3"/>
    <x v="7"/>
    <x v="0"/>
    <s v="Returning"/>
    <x v="2"/>
    <s v="Insulated Bottle"/>
    <n v="2"/>
    <n v="36.21"/>
    <n v="0"/>
    <n v="13.5"/>
    <n v="72.42"/>
    <n v="27"/>
    <n v="45.42"/>
    <n v="0.62717481358740679"/>
  </r>
  <r>
    <n v="739"/>
    <d v="2026-07-31T00:00:00"/>
    <n v="2026"/>
    <x v="2"/>
    <n v="7"/>
    <x v="6"/>
    <x v="3"/>
    <x v="7"/>
    <x v="0"/>
    <s v="Business"/>
    <x v="0"/>
    <s v="Cycling Pack 12L"/>
    <n v="5"/>
    <n v="104.65"/>
    <n v="0"/>
    <n v="49.2"/>
    <n v="523.25"/>
    <n v="246"/>
    <n v="277.25"/>
    <n v="0.52986144290492121"/>
  </r>
  <r>
    <n v="2376"/>
    <d v="2026-07-31T00:00:00"/>
    <n v="2026"/>
    <x v="2"/>
    <n v="7"/>
    <x v="6"/>
    <x v="2"/>
    <x v="5"/>
    <x v="1"/>
    <s v="Returning"/>
    <x v="3"/>
    <s v="Trail Tent 2P"/>
    <n v="5"/>
    <n v="198.35"/>
    <n v="0.05"/>
    <n v="104.96"/>
    <n v="942.16249999999991"/>
    <n v="524.79999999999995"/>
    <n v="417.36249999999995"/>
    <n v="0.44298356175288234"/>
  </r>
  <r>
    <n v="3109"/>
    <d v="2026-07-31T00:00:00"/>
    <n v="2026"/>
    <x v="2"/>
    <n v="7"/>
    <x v="6"/>
    <x v="0"/>
    <x v="0"/>
    <x v="3"/>
    <s v="Returning"/>
    <x v="4"/>
    <s v="Recovery Roller"/>
    <n v="2"/>
    <n v="36.56"/>
    <n v="0.05"/>
    <n v="13.76"/>
    <n v="69.463999999999999"/>
    <n v="27.52"/>
    <n v="41.944000000000003"/>
    <n v="0.60382356328457909"/>
  </r>
  <r>
    <n v="4362"/>
    <d v="2026-07-31T00:00:00"/>
    <n v="2026"/>
    <x v="2"/>
    <n v="7"/>
    <x v="6"/>
    <x v="1"/>
    <x v="14"/>
    <x v="0"/>
    <s v="Returning"/>
    <x v="1"/>
    <s v="Hiking Daypack 20L"/>
    <n v="5"/>
    <n v="92.41"/>
    <n v="0"/>
    <n v="44.29"/>
    <n v="462.04999999999995"/>
    <n v="221.45"/>
    <n v="240.59999999999997"/>
    <n v="0.52072286549074775"/>
  </r>
  <r>
    <n v="777"/>
    <d v="2026-08-01T00:00:00"/>
    <n v="2026"/>
    <x v="2"/>
    <n v="8"/>
    <x v="7"/>
    <x v="3"/>
    <x v="13"/>
    <x v="0"/>
    <s v="Returning"/>
    <x v="3"/>
    <s v="Compact Sleeping Bag"/>
    <n v="4"/>
    <n v="121.87"/>
    <n v="0"/>
    <n v="59.89"/>
    <n v="487.48"/>
    <n v="239.56"/>
    <n v="247.92000000000002"/>
    <n v="0.50857471075736438"/>
  </r>
  <r>
    <n v="831"/>
    <d v="2026-08-01T00:00:00"/>
    <n v="2026"/>
    <x v="2"/>
    <n v="8"/>
    <x v="7"/>
    <x v="3"/>
    <x v="8"/>
    <x v="0"/>
    <s v="Returning"/>
    <x v="2"/>
    <s v="Carry-On Duffel"/>
    <n v="2"/>
    <n v="130.9"/>
    <n v="0.05"/>
    <n v="67.959999999999994"/>
    <n v="248.71"/>
    <n v="135.91999999999999"/>
    <n v="112.79000000000002"/>
    <n v="0.45350006031120588"/>
  </r>
  <r>
    <n v="2059"/>
    <d v="2026-08-01T00:00:00"/>
    <n v="2026"/>
    <x v="2"/>
    <n v="8"/>
    <x v="7"/>
    <x v="2"/>
    <x v="2"/>
    <x v="2"/>
    <s v="New"/>
    <x v="0"/>
    <s v="Trail Bike Light"/>
    <n v="1"/>
    <n v="50.98"/>
    <n v="0"/>
    <n v="22.92"/>
    <n v="50.98"/>
    <n v="22.92"/>
    <n v="28.059999999999995"/>
    <n v="0.55041192624558644"/>
  </r>
  <r>
    <n v="2519"/>
    <d v="2026-08-01T00:00:00"/>
    <n v="2026"/>
    <x v="2"/>
    <n v="8"/>
    <x v="7"/>
    <x v="2"/>
    <x v="2"/>
    <x v="0"/>
    <s v="Returning"/>
    <x v="1"/>
    <s v="Hiking Daypack 20L"/>
    <n v="2"/>
    <n v="91.11"/>
    <n v="0"/>
    <n v="44.19"/>
    <n v="182.22"/>
    <n v="88.38"/>
    <n v="93.84"/>
    <n v="0.51498189002304906"/>
  </r>
  <r>
    <n v="2644"/>
    <d v="2026-08-01T00:00:00"/>
    <n v="2026"/>
    <x v="2"/>
    <n v="8"/>
    <x v="7"/>
    <x v="0"/>
    <x v="0"/>
    <x v="3"/>
    <s v="Returning"/>
    <x v="2"/>
    <s v="Insulated Bottle"/>
    <n v="3"/>
    <n v="35.619999999999997"/>
    <n v="0.05"/>
    <n v="13.47"/>
    <n v="101.51699999999998"/>
    <n v="40.410000000000004"/>
    <n v="61.106999999999978"/>
    <n v="0.60193859156594454"/>
  </r>
  <r>
    <n v="4141"/>
    <d v="2026-08-01T00:00:00"/>
    <n v="2026"/>
    <x v="2"/>
    <n v="8"/>
    <x v="7"/>
    <x v="3"/>
    <x v="13"/>
    <x v="0"/>
    <s v="New"/>
    <x v="1"/>
    <s v="Hiking Daypack 20L"/>
    <n v="1"/>
    <n v="91.95"/>
    <n v="0.05"/>
    <n v="46.47"/>
    <n v="87.352499999999992"/>
    <n v="46.47"/>
    <n v="40.882499999999993"/>
    <n v="0.46801751523997592"/>
  </r>
  <r>
    <n v="4804"/>
    <d v="2026-08-01T00:00:00"/>
    <n v="2026"/>
    <x v="2"/>
    <n v="8"/>
    <x v="7"/>
    <x v="0"/>
    <x v="9"/>
    <x v="0"/>
    <s v="Returning"/>
    <x v="4"/>
    <s v="Training Mat"/>
    <n v="1"/>
    <n v="49.46"/>
    <n v="0"/>
    <n v="21.47"/>
    <n v="49.46"/>
    <n v="21.47"/>
    <n v="27.990000000000002"/>
    <n v="0.5659118479579458"/>
  </r>
  <r>
    <n v="5161"/>
    <d v="2026-08-01T00:00:00"/>
    <n v="2026"/>
    <x v="2"/>
    <n v="8"/>
    <x v="7"/>
    <x v="0"/>
    <x v="15"/>
    <x v="0"/>
    <s v="New"/>
    <x v="0"/>
    <s v="Compact Repair Kit"/>
    <n v="1"/>
    <n v="41.25"/>
    <n v="0.05"/>
    <n v="16.98"/>
    <n v="39.1875"/>
    <n v="16.98"/>
    <n v="22.2075"/>
    <n v="0.56669856459330148"/>
  </r>
  <r>
    <n v="590"/>
    <d v="2026-08-02T00:00:00"/>
    <n v="2026"/>
    <x v="2"/>
    <n v="8"/>
    <x v="7"/>
    <x v="2"/>
    <x v="5"/>
    <x v="0"/>
    <s v="Returning"/>
    <x v="2"/>
    <s v="Carry-On Duffel"/>
    <n v="4"/>
    <n v="133.65"/>
    <n v="0"/>
    <n v="66"/>
    <n v="534.6"/>
    <n v="264"/>
    <n v="270.60000000000002"/>
    <n v="0.50617283950617287"/>
  </r>
  <r>
    <n v="1599"/>
    <d v="2026-08-02T00:00:00"/>
    <n v="2026"/>
    <x v="2"/>
    <n v="8"/>
    <x v="7"/>
    <x v="3"/>
    <x v="4"/>
    <x v="0"/>
    <s v="Returning"/>
    <x v="3"/>
    <s v="Trail Tent 2P"/>
    <n v="2"/>
    <n v="200.45"/>
    <n v="0.05"/>
    <n v="105.42"/>
    <n v="380.85499999999996"/>
    <n v="210.84"/>
    <n v="170.01499999999996"/>
    <n v="0.44640348689133652"/>
  </r>
  <r>
    <n v="1665"/>
    <d v="2026-08-02T00:00:00"/>
    <n v="2026"/>
    <x v="2"/>
    <n v="8"/>
    <x v="7"/>
    <x v="0"/>
    <x v="0"/>
    <x v="3"/>
    <s v="Returning"/>
    <x v="0"/>
    <s v="Trail Bike Light"/>
    <n v="2"/>
    <n v="51.87"/>
    <n v="0.05"/>
    <n v="21.98"/>
    <n v="98.552999999999997"/>
    <n v="43.96"/>
    <n v="54.592999999999996"/>
    <n v="0.55394559272675614"/>
  </r>
  <r>
    <n v="2409"/>
    <d v="2026-08-02T00:00:00"/>
    <n v="2026"/>
    <x v="2"/>
    <n v="8"/>
    <x v="7"/>
    <x v="3"/>
    <x v="13"/>
    <x v="0"/>
    <s v="Returning"/>
    <x v="3"/>
    <s v="Portable Camp Stove"/>
    <n v="1"/>
    <n v="83.6"/>
    <n v="0.05"/>
    <n v="38.51"/>
    <n v="79.419999999999987"/>
    <n v="38.51"/>
    <n v="40.909999999999989"/>
    <n v="0.51510954419541677"/>
  </r>
  <r>
    <n v="2936"/>
    <d v="2026-08-02T00:00:00"/>
    <n v="2026"/>
    <x v="2"/>
    <n v="8"/>
    <x v="7"/>
    <x v="2"/>
    <x v="16"/>
    <x v="0"/>
    <s v="New"/>
    <x v="2"/>
    <s v="Insulated Bottle"/>
    <n v="1"/>
    <n v="35.74"/>
    <n v="0"/>
    <n v="13.49"/>
    <n v="35.74"/>
    <n v="13.49"/>
    <n v="22.25"/>
    <n v="0.62255176273083379"/>
  </r>
  <r>
    <n v="3397"/>
    <d v="2026-08-02T00:00:00"/>
    <n v="2026"/>
    <x v="2"/>
    <n v="8"/>
    <x v="7"/>
    <x v="3"/>
    <x v="4"/>
    <x v="0"/>
    <s v="Returning"/>
    <x v="0"/>
    <s v="Commuter Helmet"/>
    <n v="1"/>
    <n v="79.849999999999994"/>
    <n v="0.1"/>
    <n v="43.11"/>
    <n v="71.864999999999995"/>
    <n v="43.11"/>
    <n v="28.754999999999995"/>
    <n v="0.40012523481527862"/>
  </r>
  <r>
    <n v="4556"/>
    <d v="2026-08-02T00:00:00"/>
    <n v="2026"/>
    <x v="2"/>
    <n v="8"/>
    <x v="7"/>
    <x v="0"/>
    <x v="15"/>
    <x v="0"/>
    <s v="Returning"/>
    <x v="2"/>
    <s v="Packing Cube Set"/>
    <n v="2"/>
    <n v="46.44"/>
    <n v="0"/>
    <n v="18.489999999999998"/>
    <n v="92.88"/>
    <n v="36.979999999999997"/>
    <n v="55.9"/>
    <n v="0.60185185185185186"/>
  </r>
  <r>
    <n v="4614"/>
    <d v="2026-08-02T00:00:00"/>
    <n v="2026"/>
    <x v="2"/>
    <n v="8"/>
    <x v="7"/>
    <x v="3"/>
    <x v="8"/>
    <x v="2"/>
    <s v="Returning"/>
    <x v="0"/>
    <s v="Trail Bike Light"/>
    <n v="2"/>
    <n v="50.44"/>
    <n v="0"/>
    <n v="22.99"/>
    <n v="100.88"/>
    <n v="45.98"/>
    <n v="54.9"/>
    <n v="0.54421094369547984"/>
  </r>
  <r>
    <n v="4999"/>
    <d v="2026-08-02T00:00:00"/>
    <n v="2026"/>
    <x v="2"/>
    <n v="8"/>
    <x v="7"/>
    <x v="3"/>
    <x v="8"/>
    <x v="0"/>
    <s v="Returning"/>
    <x v="0"/>
    <s v="Commuter Helmet"/>
    <n v="2"/>
    <n v="81.38"/>
    <n v="0"/>
    <n v="42.19"/>
    <n v="162.76"/>
    <n v="84.38"/>
    <n v="78.38"/>
    <n v="0.4815679528139592"/>
  </r>
  <r>
    <n v="207"/>
    <d v="2026-08-03T00:00:00"/>
    <n v="2026"/>
    <x v="2"/>
    <n v="8"/>
    <x v="7"/>
    <x v="2"/>
    <x v="16"/>
    <x v="0"/>
    <s v="Returning"/>
    <x v="4"/>
    <s v="Resistance Band Set"/>
    <n v="1"/>
    <n v="41.3"/>
    <n v="0"/>
    <n v="14.52"/>
    <n v="41.3"/>
    <n v="14.52"/>
    <n v="26.779999999999998"/>
    <n v="0.64842615012106541"/>
  </r>
  <r>
    <n v="295"/>
    <d v="2026-08-03T00:00:00"/>
    <n v="2026"/>
    <x v="2"/>
    <n v="8"/>
    <x v="7"/>
    <x v="3"/>
    <x v="8"/>
    <x v="3"/>
    <s v="Returning"/>
    <x v="2"/>
    <s v="Insulated Bottle"/>
    <n v="2"/>
    <n v="36.15"/>
    <n v="0.1"/>
    <n v="13.19"/>
    <n v="65.069999999999993"/>
    <n v="26.38"/>
    <n v="38.69"/>
    <n v="0.59459044106347014"/>
  </r>
  <r>
    <n v="657"/>
    <d v="2026-08-03T00:00:00"/>
    <n v="2026"/>
    <x v="2"/>
    <n v="8"/>
    <x v="7"/>
    <x v="1"/>
    <x v="12"/>
    <x v="0"/>
    <s v="Returning"/>
    <x v="2"/>
    <s v="Carry-On Duffel"/>
    <n v="3"/>
    <n v="132.59"/>
    <n v="0.1"/>
    <n v="66.040000000000006"/>
    <n v="357.99299999999999"/>
    <n v="198.12"/>
    <n v="159.87299999999999"/>
    <n v="0.44658135773604507"/>
  </r>
  <r>
    <n v="694"/>
    <d v="2026-08-03T00:00:00"/>
    <n v="2026"/>
    <x v="2"/>
    <n v="8"/>
    <x v="7"/>
    <x v="2"/>
    <x v="3"/>
    <x v="0"/>
    <s v="New"/>
    <x v="1"/>
    <s v="Trail Boots"/>
    <n v="3"/>
    <n v="144"/>
    <n v="0"/>
    <n v="78.89"/>
    <n v="432"/>
    <n v="236.67000000000002"/>
    <n v="195.32999999999998"/>
    <n v="0.45215277777777774"/>
  </r>
  <r>
    <n v="1187"/>
    <d v="2026-08-03T00:00:00"/>
    <n v="2026"/>
    <x v="2"/>
    <n v="8"/>
    <x v="7"/>
    <x v="0"/>
    <x v="0"/>
    <x v="0"/>
    <s v="Returning"/>
    <x v="2"/>
    <s v="Packing Cube Set"/>
    <n v="2"/>
    <n v="45.45"/>
    <n v="0.05"/>
    <n v="18.829999999999998"/>
    <n v="86.355000000000004"/>
    <n v="37.659999999999997"/>
    <n v="48.695000000000007"/>
    <n v="0.56389323142840608"/>
  </r>
  <r>
    <n v="1915"/>
    <d v="2026-08-03T00:00:00"/>
    <n v="2026"/>
    <x v="2"/>
    <n v="8"/>
    <x v="7"/>
    <x v="1"/>
    <x v="6"/>
    <x v="0"/>
    <s v="Returning"/>
    <x v="0"/>
    <s v="Compact Repair Kit"/>
    <n v="1"/>
    <n v="41.16"/>
    <n v="0.05"/>
    <n v="16.66"/>
    <n v="39.101999999999997"/>
    <n v="16.66"/>
    <n v="22.441999999999997"/>
    <n v="0.57393483709273174"/>
  </r>
  <r>
    <n v="2156"/>
    <d v="2026-08-03T00:00:00"/>
    <n v="2026"/>
    <x v="2"/>
    <n v="8"/>
    <x v="7"/>
    <x v="0"/>
    <x v="0"/>
    <x v="2"/>
    <s v="Returning"/>
    <x v="2"/>
    <s v="Travel Backpack 35L"/>
    <n v="1"/>
    <n v="162.78"/>
    <n v="0"/>
    <n v="85.08"/>
    <n v="162.78"/>
    <n v="85.08"/>
    <n v="77.7"/>
    <n v="0.47733136748986366"/>
  </r>
  <r>
    <n v="2539"/>
    <d v="2026-08-03T00:00:00"/>
    <n v="2026"/>
    <x v="2"/>
    <n v="8"/>
    <x v="7"/>
    <x v="2"/>
    <x v="16"/>
    <x v="2"/>
    <s v="New"/>
    <x v="0"/>
    <s v="Commuter Helmet"/>
    <n v="1"/>
    <n v="80.040000000000006"/>
    <n v="0.1"/>
    <n v="41.88"/>
    <n v="72.036000000000001"/>
    <n v="41.88"/>
    <n v="30.155999999999999"/>
    <n v="0.41862402132267196"/>
  </r>
  <r>
    <n v="3803"/>
    <d v="2026-08-03T00:00:00"/>
    <n v="2026"/>
    <x v="2"/>
    <n v="8"/>
    <x v="7"/>
    <x v="2"/>
    <x v="5"/>
    <x v="0"/>
    <s v="New"/>
    <x v="1"/>
    <s v="Hiking Daypack 20L"/>
    <n v="1"/>
    <n v="90.21"/>
    <n v="0"/>
    <n v="46.31"/>
    <n v="90.21"/>
    <n v="46.31"/>
    <n v="43.899999999999991"/>
    <n v="0.48664227912648261"/>
  </r>
  <r>
    <n v="100"/>
    <d v="2026-08-04T00:00:00"/>
    <n v="2026"/>
    <x v="2"/>
    <n v="8"/>
    <x v="7"/>
    <x v="0"/>
    <x v="9"/>
    <x v="2"/>
    <s v="Business"/>
    <x v="2"/>
    <s v="Carry-On Duffel"/>
    <n v="1"/>
    <n v="133.6"/>
    <n v="0.1"/>
    <n v="67.3"/>
    <n v="120.24"/>
    <n v="67.3"/>
    <n v="52.94"/>
    <n v="0.44028609447771122"/>
  </r>
  <r>
    <n v="118"/>
    <d v="2026-08-04T00:00:00"/>
    <n v="2026"/>
    <x v="2"/>
    <n v="8"/>
    <x v="7"/>
    <x v="3"/>
    <x v="4"/>
    <x v="0"/>
    <s v="Returning"/>
    <x v="2"/>
    <s v="Packing Cube Set"/>
    <n v="1"/>
    <n v="47.53"/>
    <n v="0"/>
    <n v="18.04"/>
    <n v="47.53"/>
    <n v="18.04"/>
    <n v="29.490000000000002"/>
    <n v="0.62045024195245113"/>
  </r>
  <r>
    <n v="220"/>
    <d v="2026-08-04T00:00:00"/>
    <n v="2026"/>
    <x v="2"/>
    <n v="8"/>
    <x v="7"/>
    <x v="0"/>
    <x v="15"/>
    <x v="0"/>
    <s v="Returning"/>
    <x v="2"/>
    <s v="Packing Cube Set"/>
    <n v="2"/>
    <n v="46.71"/>
    <n v="0"/>
    <n v="18.41"/>
    <n v="93.42"/>
    <n v="36.82"/>
    <n v="56.6"/>
    <n v="0.60586598158852489"/>
  </r>
  <r>
    <n v="1145"/>
    <d v="2026-08-04T00:00:00"/>
    <n v="2026"/>
    <x v="2"/>
    <n v="8"/>
    <x v="7"/>
    <x v="2"/>
    <x v="16"/>
    <x v="3"/>
    <s v="New"/>
    <x v="3"/>
    <s v="Trail Tent 2P"/>
    <n v="1"/>
    <n v="197.26"/>
    <n v="0"/>
    <n v="104.09"/>
    <n v="197.26"/>
    <n v="104.09"/>
    <n v="93.169999999999987"/>
    <n v="0.47232079488999285"/>
  </r>
  <r>
    <n v="1289"/>
    <d v="2026-08-04T00:00:00"/>
    <n v="2026"/>
    <x v="2"/>
    <n v="8"/>
    <x v="7"/>
    <x v="2"/>
    <x v="16"/>
    <x v="3"/>
    <s v="New"/>
    <x v="1"/>
    <s v="Trekking Poles"/>
    <n v="1"/>
    <n v="70.56"/>
    <n v="0"/>
    <n v="32.11"/>
    <n v="70.56"/>
    <n v="32.11"/>
    <n v="38.450000000000003"/>
    <n v="0.54492630385487528"/>
  </r>
  <r>
    <n v="1411"/>
    <d v="2026-08-04T00:00:00"/>
    <n v="2026"/>
    <x v="2"/>
    <n v="8"/>
    <x v="7"/>
    <x v="1"/>
    <x v="12"/>
    <x v="0"/>
    <s v="Business"/>
    <x v="4"/>
    <s v="Recovery Roller"/>
    <n v="1"/>
    <n v="36.58"/>
    <n v="0"/>
    <n v="13.98"/>
    <n v="36.58"/>
    <n v="13.98"/>
    <n v="22.599999999999998"/>
    <n v="0.61782394751230174"/>
  </r>
  <r>
    <n v="1799"/>
    <d v="2026-08-04T00:00:00"/>
    <n v="2026"/>
    <x v="2"/>
    <n v="8"/>
    <x v="7"/>
    <x v="3"/>
    <x v="13"/>
    <x v="1"/>
    <s v="Business"/>
    <x v="0"/>
    <s v="Commuter Helmet"/>
    <n v="4"/>
    <n v="82.98"/>
    <n v="0.05"/>
    <n v="43.79"/>
    <n v="315.32400000000001"/>
    <n v="175.16"/>
    <n v="140.16400000000002"/>
    <n v="0.44450787126891711"/>
  </r>
  <r>
    <n v="1871"/>
    <d v="2026-08-04T00:00:00"/>
    <n v="2026"/>
    <x v="2"/>
    <n v="8"/>
    <x v="7"/>
    <x v="0"/>
    <x v="0"/>
    <x v="0"/>
    <s v="New"/>
    <x v="0"/>
    <s v="Compact Repair Kit"/>
    <n v="1"/>
    <n v="41.25"/>
    <n v="0"/>
    <n v="17.02"/>
    <n v="41.25"/>
    <n v="17.02"/>
    <n v="24.23"/>
    <n v="0.58739393939393936"/>
  </r>
  <r>
    <n v="4180"/>
    <d v="2026-08-04T00:00:00"/>
    <n v="2026"/>
    <x v="2"/>
    <n v="8"/>
    <x v="7"/>
    <x v="2"/>
    <x v="3"/>
    <x v="0"/>
    <s v="Returning"/>
    <x v="0"/>
    <s v="Cycling Pack 12L"/>
    <n v="1"/>
    <n v="101.37"/>
    <n v="0"/>
    <n v="51.56"/>
    <n v="101.37"/>
    <n v="51.56"/>
    <n v="49.81"/>
    <n v="0.49136825490776365"/>
  </r>
  <r>
    <n v="4338"/>
    <d v="2026-08-04T00:00:00"/>
    <n v="2026"/>
    <x v="2"/>
    <n v="8"/>
    <x v="7"/>
    <x v="2"/>
    <x v="16"/>
    <x v="0"/>
    <s v="Returning"/>
    <x v="3"/>
    <s v="Alpine Tent 4P"/>
    <n v="1"/>
    <n v="340.66"/>
    <n v="0.05"/>
    <n v="194.13"/>
    <n v="323.62700000000001"/>
    <n v="194.13"/>
    <n v="129.49700000000001"/>
    <n v="0.40014275693931595"/>
  </r>
  <r>
    <n v="4463"/>
    <d v="2026-08-04T00:00:00"/>
    <n v="2026"/>
    <x v="2"/>
    <n v="8"/>
    <x v="7"/>
    <x v="2"/>
    <x v="2"/>
    <x v="3"/>
    <s v="Business"/>
    <x v="0"/>
    <s v="Trail Bike Light"/>
    <n v="1"/>
    <n v="50.43"/>
    <n v="0.15"/>
    <n v="22.94"/>
    <n v="42.865499999999997"/>
    <n v="22.94"/>
    <n v="19.925499999999996"/>
    <n v="0.46483768998378644"/>
  </r>
  <r>
    <n v="382"/>
    <d v="2026-08-05T00:00:00"/>
    <n v="2026"/>
    <x v="2"/>
    <n v="8"/>
    <x v="7"/>
    <x v="3"/>
    <x v="8"/>
    <x v="0"/>
    <s v="New"/>
    <x v="4"/>
    <s v="Resistance Band Set"/>
    <n v="1"/>
    <n v="40.42"/>
    <n v="0.05"/>
    <n v="14.33"/>
    <n v="38.399000000000001"/>
    <n v="14.33"/>
    <n v="24.069000000000003"/>
    <n v="0.62681319826037141"/>
  </r>
  <r>
    <n v="1011"/>
    <d v="2026-08-05T00:00:00"/>
    <n v="2026"/>
    <x v="2"/>
    <n v="8"/>
    <x v="7"/>
    <x v="0"/>
    <x v="0"/>
    <x v="0"/>
    <s v="New"/>
    <x v="0"/>
    <s v="Trail Bike Light"/>
    <n v="1"/>
    <n v="51.81"/>
    <n v="0.05"/>
    <n v="22.28"/>
    <n v="49.219499999999996"/>
    <n v="22.28"/>
    <n v="26.939499999999995"/>
    <n v="0.54733388189640275"/>
  </r>
  <r>
    <n v="1148"/>
    <d v="2026-08-05T00:00:00"/>
    <n v="2026"/>
    <x v="2"/>
    <n v="8"/>
    <x v="7"/>
    <x v="2"/>
    <x v="2"/>
    <x v="2"/>
    <s v="New"/>
    <x v="4"/>
    <s v="Recovery Roller"/>
    <n v="3"/>
    <n v="35.9"/>
    <n v="0"/>
    <n v="14.11"/>
    <n v="107.69999999999999"/>
    <n v="42.33"/>
    <n v="65.36999999999999"/>
    <n v="0.60696378830083564"/>
  </r>
  <r>
    <n v="1397"/>
    <d v="2026-08-05T00:00:00"/>
    <n v="2026"/>
    <x v="2"/>
    <n v="8"/>
    <x v="7"/>
    <x v="1"/>
    <x v="14"/>
    <x v="2"/>
    <s v="Business"/>
    <x v="1"/>
    <s v="Hiking Daypack 20L"/>
    <n v="2"/>
    <n v="90.27"/>
    <n v="0.05"/>
    <n v="46.38"/>
    <n v="171.51299999999998"/>
    <n v="92.76"/>
    <n v="78.752999999999972"/>
    <n v="0.45916636056742044"/>
  </r>
  <r>
    <n v="2252"/>
    <d v="2026-08-05T00:00:00"/>
    <n v="2026"/>
    <x v="2"/>
    <n v="8"/>
    <x v="7"/>
    <x v="1"/>
    <x v="11"/>
    <x v="0"/>
    <s v="New"/>
    <x v="0"/>
    <s v="Trail Bike Light"/>
    <n v="1"/>
    <n v="49.68"/>
    <n v="0.05"/>
    <n v="22.02"/>
    <n v="47.195999999999998"/>
    <n v="22.02"/>
    <n v="25.175999999999998"/>
    <n v="0.53343503686753113"/>
  </r>
  <r>
    <n v="2415"/>
    <d v="2026-08-05T00:00:00"/>
    <n v="2026"/>
    <x v="2"/>
    <n v="8"/>
    <x v="7"/>
    <x v="1"/>
    <x v="12"/>
    <x v="0"/>
    <s v="New"/>
    <x v="2"/>
    <s v="Carry-On Duffel"/>
    <n v="2"/>
    <n v="131.25"/>
    <n v="0.05"/>
    <n v="65.42"/>
    <n v="249.375"/>
    <n v="130.84"/>
    <n v="118.535"/>
    <n v="0.47532832080200499"/>
  </r>
  <r>
    <n v="2525"/>
    <d v="2026-08-05T00:00:00"/>
    <n v="2026"/>
    <x v="2"/>
    <n v="8"/>
    <x v="7"/>
    <x v="3"/>
    <x v="4"/>
    <x v="2"/>
    <s v="New"/>
    <x v="4"/>
    <s v="Recovery Roller"/>
    <n v="2"/>
    <n v="36.78"/>
    <n v="0.05"/>
    <n v="13.85"/>
    <n v="69.882000000000005"/>
    <n v="27.7"/>
    <n v="42.182000000000002"/>
    <n v="0.60361752668784519"/>
  </r>
  <r>
    <n v="2652"/>
    <d v="2026-08-05T00:00:00"/>
    <n v="2026"/>
    <x v="2"/>
    <n v="8"/>
    <x v="7"/>
    <x v="2"/>
    <x v="2"/>
    <x v="2"/>
    <s v="Returning"/>
    <x v="0"/>
    <s v="Commuter Helmet"/>
    <n v="1"/>
    <n v="80.790000000000006"/>
    <n v="0.1"/>
    <n v="43.65"/>
    <n v="72.711000000000013"/>
    <n v="43.65"/>
    <n v="29.061000000000014"/>
    <n v="0.39967817799232591"/>
  </r>
  <r>
    <n v="4035"/>
    <d v="2026-08-05T00:00:00"/>
    <n v="2026"/>
    <x v="2"/>
    <n v="8"/>
    <x v="7"/>
    <x v="0"/>
    <x v="9"/>
    <x v="0"/>
    <s v="Returning"/>
    <x v="0"/>
    <s v="Compact Repair Kit"/>
    <n v="2"/>
    <n v="40.53"/>
    <n v="0.05"/>
    <n v="17.100000000000001"/>
    <n v="77.007000000000005"/>
    <n v="34.200000000000003"/>
    <n v="42.807000000000002"/>
    <n v="0.55588452997779425"/>
  </r>
  <r>
    <n v="4377"/>
    <d v="2026-08-05T00:00:00"/>
    <n v="2026"/>
    <x v="2"/>
    <n v="8"/>
    <x v="7"/>
    <x v="2"/>
    <x v="2"/>
    <x v="3"/>
    <s v="New"/>
    <x v="0"/>
    <s v="Commuter Helmet"/>
    <n v="2"/>
    <n v="81.66"/>
    <n v="0"/>
    <n v="42.11"/>
    <n v="163.32"/>
    <n v="84.22"/>
    <n v="79.099999999999994"/>
    <n v="0.48432525104090129"/>
  </r>
  <r>
    <n v="4734"/>
    <d v="2026-08-05T00:00:00"/>
    <n v="2026"/>
    <x v="2"/>
    <n v="8"/>
    <x v="7"/>
    <x v="1"/>
    <x v="12"/>
    <x v="3"/>
    <s v="Returning"/>
    <x v="1"/>
    <s v="Trail Boots"/>
    <n v="1"/>
    <n v="146.55000000000001"/>
    <n v="0"/>
    <n v="78.8"/>
    <n v="146.55000000000001"/>
    <n v="78.8"/>
    <n v="67.750000000000014"/>
    <n v="0.46229955646537024"/>
  </r>
  <r>
    <n v="4892"/>
    <d v="2026-08-05T00:00:00"/>
    <n v="2026"/>
    <x v="2"/>
    <n v="8"/>
    <x v="7"/>
    <x v="1"/>
    <x v="1"/>
    <x v="2"/>
    <s v="Returning"/>
    <x v="2"/>
    <s v="Travel Backpack 35L"/>
    <n v="2"/>
    <n v="161.75"/>
    <n v="0.1"/>
    <n v="85.85"/>
    <n v="291.15000000000003"/>
    <n v="171.7"/>
    <n v="119.45000000000005"/>
    <n v="0.41026962047054794"/>
  </r>
  <r>
    <n v="5059"/>
    <d v="2026-08-05T00:00:00"/>
    <n v="2026"/>
    <x v="2"/>
    <n v="8"/>
    <x v="7"/>
    <x v="1"/>
    <x v="1"/>
    <x v="3"/>
    <s v="Returning"/>
    <x v="3"/>
    <s v="Compact Sleeping Bag"/>
    <n v="2"/>
    <n v="122.47"/>
    <n v="0"/>
    <n v="59.73"/>
    <n v="244.94"/>
    <n v="119.46"/>
    <n v="125.48"/>
    <n v="0.5122887237690863"/>
  </r>
  <r>
    <n v="835"/>
    <d v="2026-08-06T00:00:00"/>
    <n v="2026"/>
    <x v="2"/>
    <n v="8"/>
    <x v="7"/>
    <x v="3"/>
    <x v="7"/>
    <x v="3"/>
    <s v="Returning"/>
    <x v="1"/>
    <s v="Trekking Poles"/>
    <n v="3"/>
    <n v="70.930000000000007"/>
    <n v="0"/>
    <n v="32.9"/>
    <n v="212.79000000000002"/>
    <n v="98.699999999999989"/>
    <n v="114.09000000000003"/>
    <n v="0.53616241364725792"/>
  </r>
  <r>
    <n v="1104"/>
    <d v="2026-08-06T00:00:00"/>
    <n v="2026"/>
    <x v="2"/>
    <n v="8"/>
    <x v="7"/>
    <x v="0"/>
    <x v="15"/>
    <x v="0"/>
    <s v="Returning"/>
    <x v="3"/>
    <s v="Trail Tent 2P"/>
    <n v="1"/>
    <n v="191.44"/>
    <n v="0"/>
    <n v="102.13"/>
    <n v="191.44"/>
    <n v="102.13"/>
    <n v="89.31"/>
    <n v="0.46651692436272463"/>
  </r>
  <r>
    <n v="1976"/>
    <d v="2026-08-06T00:00:00"/>
    <n v="2026"/>
    <x v="2"/>
    <n v="8"/>
    <x v="7"/>
    <x v="3"/>
    <x v="8"/>
    <x v="0"/>
    <s v="Returning"/>
    <x v="0"/>
    <s v="Commuter Helmet"/>
    <n v="2"/>
    <n v="82.92"/>
    <n v="0"/>
    <n v="41.64"/>
    <n v="165.84"/>
    <n v="83.28"/>
    <n v="82.56"/>
    <n v="0.49782923299565845"/>
  </r>
  <r>
    <n v="2596"/>
    <d v="2026-08-06T00:00:00"/>
    <n v="2026"/>
    <x v="2"/>
    <n v="8"/>
    <x v="7"/>
    <x v="2"/>
    <x v="3"/>
    <x v="2"/>
    <s v="Returning"/>
    <x v="3"/>
    <s v="Portable Camp Stove"/>
    <n v="1"/>
    <n v="82.82"/>
    <n v="0"/>
    <n v="38.83"/>
    <n v="82.82"/>
    <n v="38.83"/>
    <n v="43.989999999999995"/>
    <n v="0.53115189567737264"/>
  </r>
  <r>
    <n v="2693"/>
    <d v="2026-08-06T00:00:00"/>
    <n v="2026"/>
    <x v="2"/>
    <n v="8"/>
    <x v="7"/>
    <x v="3"/>
    <x v="8"/>
    <x v="0"/>
    <s v="New"/>
    <x v="3"/>
    <s v="Alpine Tent 4P"/>
    <n v="1"/>
    <n v="335.26"/>
    <n v="0.05"/>
    <n v="193.73"/>
    <n v="318.49699999999996"/>
    <n v="193.73"/>
    <n v="124.76699999999997"/>
    <n v="0.39173681384754011"/>
  </r>
  <r>
    <n v="3045"/>
    <d v="2026-08-06T00:00:00"/>
    <n v="2026"/>
    <x v="2"/>
    <n v="8"/>
    <x v="7"/>
    <x v="2"/>
    <x v="16"/>
    <x v="3"/>
    <s v="Business"/>
    <x v="2"/>
    <s v="Packing Cube Set"/>
    <n v="1"/>
    <n v="47.19"/>
    <n v="0.05"/>
    <n v="18.11"/>
    <n v="44.830499999999994"/>
    <n v="18.11"/>
    <n v="26.720499999999994"/>
    <n v="0.59603395010093574"/>
  </r>
  <r>
    <n v="3340"/>
    <d v="2026-08-06T00:00:00"/>
    <n v="2026"/>
    <x v="2"/>
    <n v="8"/>
    <x v="7"/>
    <x v="2"/>
    <x v="16"/>
    <x v="3"/>
    <s v="Returning"/>
    <x v="1"/>
    <s v="Hiking Daypack 20L"/>
    <n v="3"/>
    <n v="91.57"/>
    <n v="0"/>
    <n v="44.52"/>
    <n v="274.70999999999998"/>
    <n v="133.56"/>
    <n v="141.14999999999998"/>
    <n v="0.51381456808998571"/>
  </r>
  <r>
    <n v="3553"/>
    <d v="2026-08-06T00:00:00"/>
    <n v="2026"/>
    <x v="2"/>
    <n v="8"/>
    <x v="7"/>
    <x v="3"/>
    <x v="13"/>
    <x v="0"/>
    <s v="New"/>
    <x v="1"/>
    <s v="Summit Backpack 45L"/>
    <n v="4"/>
    <n v="154.41999999999999"/>
    <n v="0"/>
    <n v="77.86"/>
    <n v="617.67999999999995"/>
    <n v="311.44"/>
    <n v="306.23999999999995"/>
    <n v="0.49579070068643954"/>
  </r>
  <r>
    <n v="3807"/>
    <d v="2026-08-06T00:00:00"/>
    <n v="2026"/>
    <x v="2"/>
    <n v="8"/>
    <x v="7"/>
    <x v="0"/>
    <x v="0"/>
    <x v="3"/>
    <s v="Returning"/>
    <x v="0"/>
    <s v="Trail Bike Light"/>
    <n v="2"/>
    <n v="49.91"/>
    <n v="0.05"/>
    <n v="21.86"/>
    <n v="94.828999999999994"/>
    <n v="43.72"/>
    <n v="51.108999999999995"/>
    <n v="0.53895960096594919"/>
  </r>
  <r>
    <n v="4061"/>
    <d v="2026-08-06T00:00:00"/>
    <n v="2026"/>
    <x v="2"/>
    <n v="8"/>
    <x v="7"/>
    <x v="3"/>
    <x v="8"/>
    <x v="3"/>
    <s v="Returning"/>
    <x v="1"/>
    <s v="Hiking Daypack 20L"/>
    <n v="1"/>
    <n v="91.58"/>
    <n v="0.1"/>
    <n v="44.87"/>
    <n v="82.421999999999997"/>
    <n v="44.87"/>
    <n v="37.552"/>
    <n v="0.45560651282424597"/>
  </r>
  <r>
    <n v="4645"/>
    <d v="2026-08-06T00:00:00"/>
    <n v="2026"/>
    <x v="2"/>
    <n v="8"/>
    <x v="7"/>
    <x v="2"/>
    <x v="10"/>
    <x v="0"/>
    <s v="New"/>
    <x v="4"/>
    <s v="Resistance Band Set"/>
    <n v="3"/>
    <n v="41.11"/>
    <n v="0"/>
    <n v="14.49"/>
    <n v="123.33"/>
    <n v="43.47"/>
    <n v="79.86"/>
    <n v="0.64753101435173921"/>
  </r>
  <r>
    <n v="5104"/>
    <d v="2026-08-06T00:00:00"/>
    <n v="2026"/>
    <x v="2"/>
    <n v="8"/>
    <x v="7"/>
    <x v="1"/>
    <x v="12"/>
    <x v="0"/>
    <s v="Returning"/>
    <x v="2"/>
    <s v="Insulated Bottle"/>
    <n v="4"/>
    <n v="35.9"/>
    <n v="0"/>
    <n v="13.49"/>
    <n v="143.6"/>
    <n v="53.96"/>
    <n v="89.639999999999986"/>
    <n v="0.62423398328690805"/>
  </r>
  <r>
    <n v="813"/>
    <d v="2026-08-07T00:00:00"/>
    <n v="2026"/>
    <x v="2"/>
    <n v="8"/>
    <x v="7"/>
    <x v="2"/>
    <x v="16"/>
    <x v="0"/>
    <s v="Returning"/>
    <x v="4"/>
    <s v="Recovery Roller"/>
    <n v="1"/>
    <n v="36.33"/>
    <n v="0.05"/>
    <n v="13.78"/>
    <n v="34.513499999999993"/>
    <n v="13.78"/>
    <n v="20.733499999999992"/>
    <n v="0.60073594390600771"/>
  </r>
  <r>
    <n v="836"/>
    <d v="2026-08-07T00:00:00"/>
    <n v="2026"/>
    <x v="2"/>
    <n v="8"/>
    <x v="7"/>
    <x v="1"/>
    <x v="14"/>
    <x v="3"/>
    <s v="New"/>
    <x v="2"/>
    <s v="Packing Cube Set"/>
    <n v="5"/>
    <n v="45.94"/>
    <n v="0.05"/>
    <n v="18.059999999999999"/>
    <n v="218.21499999999997"/>
    <n v="90.3"/>
    <n v="127.91499999999998"/>
    <n v="0.5861879339183832"/>
  </r>
  <r>
    <n v="1266"/>
    <d v="2026-08-07T00:00:00"/>
    <n v="2026"/>
    <x v="2"/>
    <n v="8"/>
    <x v="7"/>
    <x v="0"/>
    <x v="15"/>
    <x v="2"/>
    <s v="Returning"/>
    <x v="4"/>
    <s v="Recovery Roller"/>
    <n v="1"/>
    <n v="36.630000000000003"/>
    <n v="0"/>
    <n v="13.7"/>
    <n v="36.630000000000003"/>
    <n v="13.7"/>
    <n v="22.930000000000003"/>
    <n v="0.62598962598962604"/>
  </r>
  <r>
    <n v="2201"/>
    <d v="2026-08-07T00:00:00"/>
    <n v="2026"/>
    <x v="2"/>
    <n v="8"/>
    <x v="7"/>
    <x v="1"/>
    <x v="1"/>
    <x v="0"/>
    <s v="Returning"/>
    <x v="1"/>
    <s v="Trail Boots"/>
    <n v="1"/>
    <n v="141.38"/>
    <n v="0.05"/>
    <n v="77.14"/>
    <n v="134.31099999999998"/>
    <n v="77.14"/>
    <n v="57.170999999999978"/>
    <n v="0.42566133823737434"/>
  </r>
  <r>
    <n v="2382"/>
    <d v="2026-08-07T00:00:00"/>
    <n v="2026"/>
    <x v="2"/>
    <n v="8"/>
    <x v="7"/>
    <x v="1"/>
    <x v="14"/>
    <x v="2"/>
    <s v="Returning"/>
    <x v="3"/>
    <s v="Alpine Tent 4P"/>
    <n v="3"/>
    <n v="343.45"/>
    <n v="0.05"/>
    <n v="195.73"/>
    <n v="978.83249999999987"/>
    <n v="587.18999999999994"/>
    <n v="391.64249999999993"/>
    <n v="0.40011186796515236"/>
  </r>
  <r>
    <n v="1227"/>
    <d v="2026-08-08T00:00:00"/>
    <n v="2026"/>
    <x v="2"/>
    <n v="8"/>
    <x v="7"/>
    <x v="3"/>
    <x v="8"/>
    <x v="0"/>
    <s v="Returning"/>
    <x v="0"/>
    <s v="Cycling Pack 12L"/>
    <n v="1"/>
    <n v="104.69"/>
    <n v="0"/>
    <n v="49.06"/>
    <n v="104.69"/>
    <n v="49.06"/>
    <n v="55.629999999999995"/>
    <n v="0.53137835514375775"/>
  </r>
  <r>
    <n v="1843"/>
    <d v="2026-08-08T00:00:00"/>
    <n v="2026"/>
    <x v="2"/>
    <n v="8"/>
    <x v="7"/>
    <x v="3"/>
    <x v="8"/>
    <x v="0"/>
    <s v="New"/>
    <x v="3"/>
    <s v="Alpine Tent 4P"/>
    <n v="2"/>
    <n v="341.23"/>
    <n v="0.05"/>
    <n v="192.5"/>
    <n v="648.33699999999999"/>
    <n v="385"/>
    <n v="263.33699999999999"/>
    <n v="0.40617302421425894"/>
  </r>
  <r>
    <n v="2369"/>
    <d v="2026-08-08T00:00:00"/>
    <n v="2026"/>
    <x v="2"/>
    <n v="8"/>
    <x v="7"/>
    <x v="3"/>
    <x v="8"/>
    <x v="2"/>
    <s v="New"/>
    <x v="3"/>
    <s v="Compact Sleeping Bag"/>
    <n v="1"/>
    <n v="125.95"/>
    <n v="0.05"/>
    <n v="61.9"/>
    <n v="119.6525"/>
    <n v="61.9"/>
    <n v="57.752500000000005"/>
    <n v="0.48266856104134892"/>
  </r>
  <r>
    <n v="2386"/>
    <d v="2026-08-08T00:00:00"/>
    <n v="2026"/>
    <x v="2"/>
    <n v="8"/>
    <x v="7"/>
    <x v="1"/>
    <x v="1"/>
    <x v="0"/>
    <s v="Returning"/>
    <x v="1"/>
    <s v="Hiking Daypack 20L"/>
    <n v="6"/>
    <n v="91.9"/>
    <n v="0.05"/>
    <n v="44.69"/>
    <n v="523.83000000000004"/>
    <n v="268.14"/>
    <n v="255.69000000000005"/>
    <n v="0.48811637363266713"/>
  </r>
  <r>
    <n v="2579"/>
    <d v="2026-08-08T00:00:00"/>
    <n v="2026"/>
    <x v="2"/>
    <n v="8"/>
    <x v="7"/>
    <x v="3"/>
    <x v="8"/>
    <x v="2"/>
    <s v="Returning"/>
    <x v="3"/>
    <s v="Portable Camp Stove"/>
    <n v="1"/>
    <n v="81.22"/>
    <n v="0"/>
    <n v="39.18"/>
    <n v="81.22"/>
    <n v="39.18"/>
    <n v="42.04"/>
    <n v="0.51760650086185667"/>
  </r>
  <r>
    <n v="3075"/>
    <d v="2026-08-08T00:00:00"/>
    <n v="2026"/>
    <x v="2"/>
    <n v="8"/>
    <x v="7"/>
    <x v="0"/>
    <x v="0"/>
    <x v="0"/>
    <s v="Business"/>
    <x v="1"/>
    <s v="Trekking Poles"/>
    <n v="2"/>
    <n v="72.31"/>
    <n v="0"/>
    <n v="31.75"/>
    <n v="144.62"/>
    <n v="63.5"/>
    <n v="81.12"/>
    <n v="0.56091826856589688"/>
  </r>
  <r>
    <n v="3982"/>
    <d v="2026-08-08T00:00:00"/>
    <n v="2026"/>
    <x v="2"/>
    <n v="8"/>
    <x v="7"/>
    <x v="2"/>
    <x v="2"/>
    <x v="2"/>
    <s v="Returning"/>
    <x v="3"/>
    <s v="Portable Camp Stove"/>
    <n v="1"/>
    <n v="79.989999999999995"/>
    <n v="0.05"/>
    <n v="40.25"/>
    <n v="75.990499999999997"/>
    <n v="40.25"/>
    <n v="35.740499999999997"/>
    <n v="0.47032852790809376"/>
  </r>
  <r>
    <n v="4530"/>
    <d v="2026-08-08T00:00:00"/>
    <n v="2026"/>
    <x v="2"/>
    <n v="8"/>
    <x v="7"/>
    <x v="3"/>
    <x v="13"/>
    <x v="0"/>
    <s v="New"/>
    <x v="1"/>
    <s v="Summit Backpack 45L"/>
    <n v="1"/>
    <n v="151.87"/>
    <n v="0.1"/>
    <n v="76.97"/>
    <n v="136.68300000000002"/>
    <n v="76.97"/>
    <n v="59.713000000000022"/>
    <n v="0.4368721786908395"/>
  </r>
  <r>
    <n v="4641"/>
    <d v="2026-08-08T00:00:00"/>
    <n v="2026"/>
    <x v="2"/>
    <n v="8"/>
    <x v="7"/>
    <x v="3"/>
    <x v="8"/>
    <x v="3"/>
    <s v="New"/>
    <x v="1"/>
    <s v="Summit Backpack 45L"/>
    <n v="1"/>
    <n v="156.55000000000001"/>
    <n v="0"/>
    <n v="80.430000000000007"/>
    <n v="156.55000000000001"/>
    <n v="80.430000000000007"/>
    <n v="76.12"/>
    <n v="0.48623442989460236"/>
  </r>
  <r>
    <n v="4778"/>
    <d v="2026-08-08T00:00:00"/>
    <n v="2026"/>
    <x v="2"/>
    <n v="8"/>
    <x v="7"/>
    <x v="1"/>
    <x v="12"/>
    <x v="2"/>
    <s v="New"/>
    <x v="1"/>
    <s v="Summit Backpack 45L"/>
    <n v="1"/>
    <n v="152.72"/>
    <n v="0"/>
    <n v="77.73"/>
    <n v="152.72"/>
    <n v="77.73"/>
    <n v="74.989999999999995"/>
    <n v="0.4910293347302252"/>
  </r>
  <r>
    <n v="5132"/>
    <d v="2026-08-08T00:00:00"/>
    <n v="2026"/>
    <x v="2"/>
    <n v="8"/>
    <x v="7"/>
    <x v="1"/>
    <x v="12"/>
    <x v="0"/>
    <s v="Business"/>
    <x v="0"/>
    <s v="Compact Repair Kit"/>
    <n v="1"/>
    <n v="40.51"/>
    <n v="0.05"/>
    <n v="16.29"/>
    <n v="38.484499999999997"/>
    <n v="16.29"/>
    <n v="22.194499999999998"/>
    <n v="0.57671270251659756"/>
  </r>
  <r>
    <n v="227"/>
    <d v="2026-08-09T00:00:00"/>
    <n v="2026"/>
    <x v="2"/>
    <n v="8"/>
    <x v="7"/>
    <x v="3"/>
    <x v="7"/>
    <x v="3"/>
    <s v="Returning"/>
    <x v="4"/>
    <s v="Resistance Band Set"/>
    <n v="3"/>
    <n v="40.61"/>
    <n v="0"/>
    <n v="14.72"/>
    <n v="121.83"/>
    <n v="44.160000000000004"/>
    <n v="77.669999999999987"/>
    <n v="0.63752770253632096"/>
  </r>
  <r>
    <n v="390"/>
    <d v="2026-08-09T00:00:00"/>
    <n v="2026"/>
    <x v="2"/>
    <n v="8"/>
    <x v="7"/>
    <x v="2"/>
    <x v="5"/>
    <x v="2"/>
    <s v="New"/>
    <x v="1"/>
    <s v="Hiking Daypack 20L"/>
    <n v="1"/>
    <n v="93.41"/>
    <n v="0.05"/>
    <n v="44.7"/>
    <n v="88.739499999999992"/>
    <n v="44.7"/>
    <n v="44.03949999999999"/>
    <n v="0.49627843294136198"/>
  </r>
  <r>
    <n v="859"/>
    <d v="2026-08-09T00:00:00"/>
    <n v="2026"/>
    <x v="2"/>
    <n v="8"/>
    <x v="7"/>
    <x v="0"/>
    <x v="0"/>
    <x v="2"/>
    <s v="New"/>
    <x v="1"/>
    <s v="Hiking Daypack 20L"/>
    <n v="2"/>
    <n v="90.23"/>
    <n v="0"/>
    <n v="44.22"/>
    <n v="180.46"/>
    <n v="88.44"/>
    <n v="92.02000000000001"/>
    <n v="0.50991909564446414"/>
  </r>
  <r>
    <n v="1468"/>
    <d v="2026-08-09T00:00:00"/>
    <n v="2026"/>
    <x v="2"/>
    <n v="8"/>
    <x v="7"/>
    <x v="1"/>
    <x v="11"/>
    <x v="2"/>
    <s v="Returning"/>
    <x v="0"/>
    <s v="Trail Bike Light"/>
    <n v="1"/>
    <n v="51.75"/>
    <n v="0"/>
    <n v="22.36"/>
    <n v="51.75"/>
    <n v="22.36"/>
    <n v="29.39"/>
    <n v="0.56792270531400968"/>
  </r>
  <r>
    <n v="2356"/>
    <d v="2026-08-09T00:00:00"/>
    <n v="2026"/>
    <x v="2"/>
    <n v="8"/>
    <x v="7"/>
    <x v="3"/>
    <x v="13"/>
    <x v="2"/>
    <s v="New"/>
    <x v="0"/>
    <s v="Cycling Pack 12L"/>
    <n v="3"/>
    <n v="102.91"/>
    <n v="0.1"/>
    <n v="50.23"/>
    <n v="277.85700000000003"/>
    <n v="150.69"/>
    <n v="127.16700000000003"/>
    <n v="0.45767067232425318"/>
  </r>
  <r>
    <n v="3556"/>
    <d v="2026-08-09T00:00:00"/>
    <n v="2026"/>
    <x v="2"/>
    <n v="8"/>
    <x v="7"/>
    <x v="2"/>
    <x v="16"/>
    <x v="0"/>
    <s v="New"/>
    <x v="0"/>
    <s v="Commuter Helmet"/>
    <n v="4"/>
    <n v="82.63"/>
    <n v="0.1"/>
    <n v="43.78"/>
    <n v="297.46800000000002"/>
    <n v="175.12"/>
    <n v="122.34800000000001"/>
    <n v="0.41129802197211129"/>
  </r>
  <r>
    <n v="925"/>
    <d v="2026-08-10T00:00:00"/>
    <n v="2026"/>
    <x v="2"/>
    <n v="8"/>
    <x v="7"/>
    <x v="0"/>
    <x v="0"/>
    <x v="2"/>
    <s v="Returning"/>
    <x v="3"/>
    <s v="Trail Tent 2P"/>
    <n v="1"/>
    <n v="196.39"/>
    <n v="0"/>
    <n v="102.92"/>
    <n v="196.39"/>
    <n v="102.92"/>
    <n v="93.469999999999985"/>
    <n v="0.47594073017974436"/>
  </r>
  <r>
    <n v="1563"/>
    <d v="2026-08-10T00:00:00"/>
    <n v="2026"/>
    <x v="2"/>
    <n v="8"/>
    <x v="7"/>
    <x v="2"/>
    <x v="10"/>
    <x v="3"/>
    <s v="Business"/>
    <x v="2"/>
    <s v="Insulated Bottle"/>
    <n v="2"/>
    <n v="36.25"/>
    <n v="0"/>
    <n v="13.77"/>
    <n v="72.5"/>
    <n v="27.54"/>
    <n v="44.96"/>
    <n v="0.62013793103448278"/>
  </r>
  <r>
    <n v="1634"/>
    <d v="2026-08-10T00:00:00"/>
    <n v="2026"/>
    <x v="2"/>
    <n v="8"/>
    <x v="7"/>
    <x v="1"/>
    <x v="1"/>
    <x v="2"/>
    <s v="Returning"/>
    <x v="3"/>
    <s v="Trail Tent 2P"/>
    <n v="2"/>
    <n v="199.85"/>
    <n v="0.05"/>
    <n v="104.34"/>
    <n v="379.71499999999997"/>
    <n v="208.68"/>
    <n v="171.03499999999997"/>
    <n v="0.45042992770893953"/>
  </r>
  <r>
    <n v="2187"/>
    <d v="2026-08-10T00:00:00"/>
    <n v="2026"/>
    <x v="2"/>
    <n v="8"/>
    <x v="7"/>
    <x v="2"/>
    <x v="2"/>
    <x v="2"/>
    <s v="New"/>
    <x v="2"/>
    <s v="Packing Cube Set"/>
    <n v="1"/>
    <n v="46.32"/>
    <n v="0.05"/>
    <n v="18.34"/>
    <n v="44.003999999999998"/>
    <n v="18.34"/>
    <n v="25.663999999999998"/>
    <n v="0.58321970729933637"/>
  </r>
  <r>
    <n v="2773"/>
    <d v="2026-08-10T00:00:00"/>
    <n v="2026"/>
    <x v="2"/>
    <n v="8"/>
    <x v="7"/>
    <x v="1"/>
    <x v="14"/>
    <x v="0"/>
    <s v="New"/>
    <x v="1"/>
    <s v="Summit Backpack 45L"/>
    <n v="4"/>
    <n v="151.06"/>
    <n v="0"/>
    <n v="77.67"/>
    <n v="604.24"/>
    <n v="310.68"/>
    <n v="293.56"/>
    <n v="0.48583344366476894"/>
  </r>
  <r>
    <n v="5040"/>
    <d v="2026-08-10T00:00:00"/>
    <n v="2026"/>
    <x v="2"/>
    <n v="8"/>
    <x v="7"/>
    <x v="3"/>
    <x v="7"/>
    <x v="0"/>
    <s v="Returning"/>
    <x v="1"/>
    <s v="Trekking Poles"/>
    <n v="1"/>
    <n v="72.39"/>
    <n v="0.1"/>
    <n v="31.64"/>
    <n v="65.150999999999996"/>
    <n v="31.64"/>
    <n v="33.510999999999996"/>
    <n v="0.51435895074519189"/>
  </r>
  <r>
    <n v="415"/>
    <d v="2026-08-11T00:00:00"/>
    <n v="2026"/>
    <x v="2"/>
    <n v="8"/>
    <x v="7"/>
    <x v="0"/>
    <x v="9"/>
    <x v="2"/>
    <s v="Returning"/>
    <x v="1"/>
    <s v="Trekking Poles"/>
    <n v="1"/>
    <n v="72.650000000000006"/>
    <n v="0"/>
    <n v="31.72"/>
    <n v="72.650000000000006"/>
    <n v="31.72"/>
    <n v="40.930000000000007"/>
    <n v="0.56338609772883697"/>
  </r>
  <r>
    <n v="1111"/>
    <d v="2026-08-11T00:00:00"/>
    <n v="2026"/>
    <x v="2"/>
    <n v="8"/>
    <x v="7"/>
    <x v="3"/>
    <x v="13"/>
    <x v="0"/>
    <s v="New"/>
    <x v="3"/>
    <s v="Trail Tent 2P"/>
    <n v="1"/>
    <n v="198.44"/>
    <n v="0"/>
    <n v="106.79"/>
    <n v="198.44"/>
    <n v="106.79"/>
    <n v="91.649999999999991"/>
    <n v="0.46185244910300338"/>
  </r>
  <r>
    <n v="1243"/>
    <d v="2026-08-11T00:00:00"/>
    <n v="2026"/>
    <x v="2"/>
    <n v="8"/>
    <x v="7"/>
    <x v="2"/>
    <x v="16"/>
    <x v="0"/>
    <s v="Returning"/>
    <x v="3"/>
    <s v="Trail Tent 2P"/>
    <n v="1"/>
    <n v="193.67"/>
    <n v="0"/>
    <n v="103.79"/>
    <n v="193.67"/>
    <n v="103.79"/>
    <n v="89.879999999999981"/>
    <n v="0.46408839779005517"/>
  </r>
  <r>
    <n v="1326"/>
    <d v="2026-08-11T00:00:00"/>
    <n v="2026"/>
    <x v="2"/>
    <n v="8"/>
    <x v="7"/>
    <x v="3"/>
    <x v="8"/>
    <x v="0"/>
    <s v="Returning"/>
    <x v="2"/>
    <s v="Travel Backpack 35L"/>
    <n v="5"/>
    <n v="166.03"/>
    <n v="0"/>
    <n v="87.46"/>
    <n v="830.15"/>
    <n v="437.29999999999995"/>
    <n v="392.85"/>
    <n v="0.47322772992832624"/>
  </r>
  <r>
    <n v="1682"/>
    <d v="2026-08-11T00:00:00"/>
    <n v="2026"/>
    <x v="2"/>
    <n v="8"/>
    <x v="7"/>
    <x v="0"/>
    <x v="0"/>
    <x v="0"/>
    <s v="Business"/>
    <x v="3"/>
    <s v="Portable Camp Stove"/>
    <n v="2"/>
    <n v="81.569999999999993"/>
    <n v="0"/>
    <n v="40.36"/>
    <n v="163.13999999999999"/>
    <n v="80.72"/>
    <n v="82.419999999999987"/>
    <n v="0.50521024886600463"/>
  </r>
  <r>
    <n v="2618"/>
    <d v="2026-08-11T00:00:00"/>
    <n v="2026"/>
    <x v="2"/>
    <n v="8"/>
    <x v="7"/>
    <x v="0"/>
    <x v="15"/>
    <x v="2"/>
    <s v="Business"/>
    <x v="1"/>
    <s v="Trail Boots"/>
    <n v="2"/>
    <n v="143.86000000000001"/>
    <n v="0"/>
    <n v="81.23"/>
    <n v="287.72000000000003"/>
    <n v="162.46"/>
    <n v="125.26000000000002"/>
    <n v="0.43535381621020441"/>
  </r>
  <r>
    <n v="3319"/>
    <d v="2026-08-11T00:00:00"/>
    <n v="2026"/>
    <x v="2"/>
    <n v="8"/>
    <x v="7"/>
    <x v="1"/>
    <x v="14"/>
    <x v="0"/>
    <s v="Returning"/>
    <x v="1"/>
    <s v="Hiking Daypack 20L"/>
    <n v="3"/>
    <n v="93.53"/>
    <n v="0"/>
    <n v="46.19"/>
    <n v="280.59000000000003"/>
    <n v="138.57"/>
    <n v="142.02000000000004"/>
    <n v="0.5061477600769807"/>
  </r>
  <r>
    <n v="4600"/>
    <d v="2026-08-11T00:00:00"/>
    <n v="2026"/>
    <x v="2"/>
    <n v="8"/>
    <x v="7"/>
    <x v="3"/>
    <x v="4"/>
    <x v="1"/>
    <s v="Business"/>
    <x v="2"/>
    <s v="Travel Backpack 35L"/>
    <n v="10"/>
    <n v="162.38"/>
    <n v="0.05"/>
    <n v="85.82"/>
    <n v="1542.61"/>
    <n v="858.19999999999993"/>
    <n v="684.41"/>
    <n v="0.44367014345816508"/>
  </r>
  <r>
    <n v="5168"/>
    <d v="2026-08-11T00:00:00"/>
    <n v="2026"/>
    <x v="2"/>
    <n v="8"/>
    <x v="7"/>
    <x v="0"/>
    <x v="15"/>
    <x v="3"/>
    <s v="Business"/>
    <x v="4"/>
    <s v="Weighted Vest"/>
    <n v="1"/>
    <n v="122.52"/>
    <n v="0.05"/>
    <n v="69.66"/>
    <n v="116.39399999999999"/>
    <n v="69.66"/>
    <n v="46.733999999999995"/>
    <n v="0.40151554203824935"/>
  </r>
  <r>
    <n v="245"/>
    <d v="2026-08-12T00:00:00"/>
    <n v="2026"/>
    <x v="2"/>
    <n v="8"/>
    <x v="7"/>
    <x v="3"/>
    <x v="13"/>
    <x v="3"/>
    <s v="Returning"/>
    <x v="1"/>
    <s v="Trail Boots"/>
    <n v="1"/>
    <n v="142.84"/>
    <n v="0"/>
    <n v="77.7"/>
    <n v="142.84"/>
    <n v="77.7"/>
    <n v="65.14"/>
    <n v="0.4560347241669"/>
  </r>
  <r>
    <n v="322"/>
    <d v="2026-08-12T00:00:00"/>
    <n v="2026"/>
    <x v="2"/>
    <n v="8"/>
    <x v="7"/>
    <x v="1"/>
    <x v="14"/>
    <x v="2"/>
    <s v="Returning"/>
    <x v="1"/>
    <s v="Trekking Poles"/>
    <n v="3"/>
    <n v="72.349999999999994"/>
    <n v="0"/>
    <n v="32.119999999999997"/>
    <n v="217.04999999999998"/>
    <n v="96.359999999999985"/>
    <n v="120.69"/>
    <n v="0.55604699378023503"/>
  </r>
  <r>
    <n v="1101"/>
    <d v="2026-08-12T00:00:00"/>
    <n v="2026"/>
    <x v="2"/>
    <n v="8"/>
    <x v="7"/>
    <x v="3"/>
    <x v="4"/>
    <x v="0"/>
    <s v="New"/>
    <x v="4"/>
    <s v="Resistance Band Set"/>
    <n v="3"/>
    <n v="40.14"/>
    <n v="0.05"/>
    <n v="14.53"/>
    <n v="114.399"/>
    <n v="43.589999999999996"/>
    <n v="70.808999999999997"/>
    <n v="0.61896520074476169"/>
  </r>
  <r>
    <n v="1564"/>
    <d v="2026-08-12T00:00:00"/>
    <n v="2026"/>
    <x v="2"/>
    <n v="8"/>
    <x v="7"/>
    <x v="3"/>
    <x v="13"/>
    <x v="0"/>
    <s v="New"/>
    <x v="4"/>
    <s v="Training Mat"/>
    <n v="2"/>
    <n v="51.84"/>
    <n v="0"/>
    <n v="21.62"/>
    <n v="103.68"/>
    <n v="43.24"/>
    <n v="60.440000000000005"/>
    <n v="0.58294753086419759"/>
  </r>
  <r>
    <n v="3712"/>
    <d v="2026-08-12T00:00:00"/>
    <n v="2026"/>
    <x v="2"/>
    <n v="8"/>
    <x v="7"/>
    <x v="3"/>
    <x v="8"/>
    <x v="0"/>
    <s v="New"/>
    <x v="0"/>
    <s v="Commuter Helmet"/>
    <n v="3"/>
    <n v="82.32"/>
    <n v="0.15"/>
    <n v="41.95"/>
    <n v="209.91599999999997"/>
    <n v="125.85000000000001"/>
    <n v="84.06599999999996"/>
    <n v="0.40047447550448739"/>
  </r>
  <r>
    <n v="771"/>
    <d v="2026-08-13T00:00:00"/>
    <n v="2026"/>
    <x v="2"/>
    <n v="8"/>
    <x v="7"/>
    <x v="2"/>
    <x v="5"/>
    <x v="0"/>
    <s v="Returning"/>
    <x v="1"/>
    <s v="Hiking Daypack 20L"/>
    <n v="1"/>
    <n v="91.78"/>
    <n v="0"/>
    <n v="46.15"/>
    <n v="91.78"/>
    <n v="46.15"/>
    <n v="45.63"/>
    <n v="0.49716713881019831"/>
  </r>
  <r>
    <n v="2749"/>
    <d v="2026-08-13T00:00:00"/>
    <n v="2026"/>
    <x v="2"/>
    <n v="8"/>
    <x v="7"/>
    <x v="1"/>
    <x v="14"/>
    <x v="0"/>
    <s v="Business"/>
    <x v="1"/>
    <s v="Hiking Daypack 20L"/>
    <n v="2"/>
    <n v="93.13"/>
    <n v="0"/>
    <n v="45.68"/>
    <n v="186.26"/>
    <n v="91.36"/>
    <n v="94.899999999999991"/>
    <n v="0.50950284548480618"/>
  </r>
  <r>
    <n v="4252"/>
    <d v="2026-08-13T00:00:00"/>
    <n v="2026"/>
    <x v="2"/>
    <n v="8"/>
    <x v="7"/>
    <x v="1"/>
    <x v="12"/>
    <x v="0"/>
    <s v="Returning"/>
    <x v="2"/>
    <s v="Insulated Bottle"/>
    <n v="1"/>
    <n v="36.67"/>
    <n v="0.1"/>
    <n v="13.18"/>
    <n v="33.003"/>
    <n v="13.18"/>
    <n v="19.823"/>
    <n v="0.60064236584552921"/>
  </r>
  <r>
    <n v="4665"/>
    <d v="2026-08-13T00:00:00"/>
    <n v="2026"/>
    <x v="2"/>
    <n v="8"/>
    <x v="7"/>
    <x v="3"/>
    <x v="8"/>
    <x v="1"/>
    <s v="Returning"/>
    <x v="4"/>
    <s v="Training Mat"/>
    <n v="4"/>
    <n v="51.25"/>
    <n v="0.1"/>
    <n v="21.77"/>
    <n v="184.5"/>
    <n v="87.08"/>
    <n v="97.42"/>
    <n v="0.52802168021680218"/>
  </r>
  <r>
    <n v="4767"/>
    <d v="2026-08-13T00:00:00"/>
    <n v="2026"/>
    <x v="2"/>
    <n v="8"/>
    <x v="7"/>
    <x v="3"/>
    <x v="8"/>
    <x v="3"/>
    <s v="Business"/>
    <x v="4"/>
    <s v="Resistance Band Set"/>
    <n v="1"/>
    <n v="39.61"/>
    <n v="0.1"/>
    <n v="14.85"/>
    <n v="35.649000000000001"/>
    <n v="14.85"/>
    <n v="20.798999999999999"/>
    <n v="0.58343852562484222"/>
  </r>
  <r>
    <n v="4832"/>
    <d v="2026-08-13T00:00:00"/>
    <n v="2026"/>
    <x v="2"/>
    <n v="8"/>
    <x v="7"/>
    <x v="0"/>
    <x v="15"/>
    <x v="3"/>
    <s v="Returning"/>
    <x v="0"/>
    <s v="Commuter Helmet"/>
    <n v="2"/>
    <n v="81.59"/>
    <n v="0.15"/>
    <n v="43.9"/>
    <n v="138.703"/>
    <n v="87.8"/>
    <n v="50.903000000000006"/>
    <n v="0.3669927831409559"/>
  </r>
  <r>
    <n v="747"/>
    <d v="2026-08-14T00:00:00"/>
    <n v="2026"/>
    <x v="2"/>
    <n v="8"/>
    <x v="7"/>
    <x v="1"/>
    <x v="1"/>
    <x v="2"/>
    <s v="New"/>
    <x v="4"/>
    <s v="Weighted Vest"/>
    <n v="3"/>
    <n v="122.96"/>
    <n v="0.1"/>
    <n v="67.62"/>
    <n v="331.99200000000002"/>
    <n v="202.86"/>
    <n v="129.13200000000001"/>
    <n v="0.38896117978746475"/>
  </r>
  <r>
    <n v="2281"/>
    <d v="2026-08-14T00:00:00"/>
    <n v="2026"/>
    <x v="2"/>
    <n v="8"/>
    <x v="7"/>
    <x v="1"/>
    <x v="11"/>
    <x v="2"/>
    <s v="Returning"/>
    <x v="1"/>
    <s v="Trekking Poles"/>
    <n v="1"/>
    <n v="70.91"/>
    <n v="0"/>
    <n v="33.11"/>
    <n v="70.91"/>
    <n v="33.11"/>
    <n v="37.799999999999997"/>
    <n v="0.53307008884501483"/>
  </r>
  <r>
    <n v="2414"/>
    <d v="2026-08-14T00:00:00"/>
    <n v="2026"/>
    <x v="2"/>
    <n v="8"/>
    <x v="7"/>
    <x v="1"/>
    <x v="6"/>
    <x v="1"/>
    <s v="Business"/>
    <x v="0"/>
    <s v="Trail Bike Light"/>
    <n v="6"/>
    <n v="50.94"/>
    <n v="0.1"/>
    <n v="22.76"/>
    <n v="275.07600000000002"/>
    <n v="136.56"/>
    <n v="138.51600000000002"/>
    <n v="0.50355538105832576"/>
  </r>
  <r>
    <n v="3162"/>
    <d v="2026-08-14T00:00:00"/>
    <n v="2026"/>
    <x v="2"/>
    <n v="8"/>
    <x v="7"/>
    <x v="1"/>
    <x v="1"/>
    <x v="0"/>
    <s v="New"/>
    <x v="1"/>
    <s v="Trail Boots"/>
    <n v="1"/>
    <n v="144.96"/>
    <n v="0.05"/>
    <n v="77.959999999999994"/>
    <n v="137.71199999999999"/>
    <n v="77.959999999999994"/>
    <n v="59.751999999999995"/>
    <n v="0.43389101893807364"/>
  </r>
  <r>
    <n v="3200"/>
    <d v="2026-08-14T00:00:00"/>
    <n v="2026"/>
    <x v="2"/>
    <n v="8"/>
    <x v="7"/>
    <x v="3"/>
    <x v="8"/>
    <x v="2"/>
    <s v="New"/>
    <x v="1"/>
    <s v="Summit Backpack 45L"/>
    <n v="1"/>
    <n v="152.97"/>
    <n v="0"/>
    <n v="79.66"/>
    <n v="152.97"/>
    <n v="79.66"/>
    <n v="73.31"/>
    <n v="0.47924429626724196"/>
  </r>
  <r>
    <n v="3521"/>
    <d v="2026-08-14T00:00:00"/>
    <n v="2026"/>
    <x v="2"/>
    <n v="8"/>
    <x v="7"/>
    <x v="2"/>
    <x v="16"/>
    <x v="0"/>
    <s v="Business"/>
    <x v="2"/>
    <s v="Packing Cube Set"/>
    <n v="2"/>
    <n v="45.79"/>
    <n v="0"/>
    <n v="18.23"/>
    <n v="91.58"/>
    <n v="36.46"/>
    <n v="55.12"/>
    <n v="0.60187813933173184"/>
  </r>
  <r>
    <n v="4447"/>
    <d v="2026-08-14T00:00:00"/>
    <n v="2026"/>
    <x v="2"/>
    <n v="8"/>
    <x v="7"/>
    <x v="1"/>
    <x v="6"/>
    <x v="0"/>
    <s v="New"/>
    <x v="2"/>
    <s v="Travel Backpack 35L"/>
    <n v="1"/>
    <n v="161.31"/>
    <n v="0"/>
    <n v="87.81"/>
    <n v="161.31"/>
    <n v="87.81"/>
    <n v="73.5"/>
    <n v="0.45564441138181139"/>
  </r>
  <r>
    <n v="421"/>
    <d v="2026-08-15T00:00:00"/>
    <n v="2026"/>
    <x v="2"/>
    <n v="8"/>
    <x v="7"/>
    <x v="3"/>
    <x v="7"/>
    <x v="0"/>
    <s v="New"/>
    <x v="4"/>
    <s v="Recovery Roller"/>
    <n v="2"/>
    <n v="35.97"/>
    <n v="0.05"/>
    <n v="14.28"/>
    <n v="68.342999999999989"/>
    <n v="28.56"/>
    <n v="39.782999999999987"/>
    <n v="0.58210789693165343"/>
  </r>
  <r>
    <n v="962"/>
    <d v="2026-08-15T00:00:00"/>
    <n v="2026"/>
    <x v="2"/>
    <n v="8"/>
    <x v="7"/>
    <x v="0"/>
    <x v="0"/>
    <x v="2"/>
    <s v="New"/>
    <x v="4"/>
    <s v="Resistance Band Set"/>
    <n v="2"/>
    <n v="39.729999999999997"/>
    <n v="0"/>
    <n v="14.95"/>
    <n v="79.459999999999994"/>
    <n v="29.9"/>
    <n v="49.559999999999995"/>
    <n v="0.62371004278882458"/>
  </r>
  <r>
    <n v="1386"/>
    <d v="2026-08-15T00:00:00"/>
    <n v="2026"/>
    <x v="2"/>
    <n v="8"/>
    <x v="7"/>
    <x v="1"/>
    <x v="12"/>
    <x v="0"/>
    <s v="Business"/>
    <x v="2"/>
    <s v="Insulated Bottle"/>
    <n v="2"/>
    <n v="36.049999999999997"/>
    <n v="0"/>
    <n v="13.8"/>
    <n v="72.099999999999994"/>
    <n v="27.6"/>
    <n v="44.499999999999993"/>
    <n v="0.61719833564493753"/>
  </r>
  <r>
    <n v="3083"/>
    <d v="2026-08-15T00:00:00"/>
    <n v="2026"/>
    <x v="2"/>
    <n v="8"/>
    <x v="7"/>
    <x v="3"/>
    <x v="7"/>
    <x v="0"/>
    <s v="New"/>
    <x v="3"/>
    <s v="Trail Tent 2P"/>
    <n v="1"/>
    <n v="194.36"/>
    <n v="0"/>
    <n v="106.01"/>
    <n v="194.36"/>
    <n v="106.01"/>
    <n v="88.350000000000009"/>
    <n v="0.45456884132537562"/>
  </r>
  <r>
    <n v="3174"/>
    <d v="2026-08-15T00:00:00"/>
    <n v="2026"/>
    <x v="2"/>
    <n v="8"/>
    <x v="7"/>
    <x v="3"/>
    <x v="4"/>
    <x v="2"/>
    <s v="Returning"/>
    <x v="3"/>
    <s v="Trail Tent 2P"/>
    <n v="1"/>
    <n v="192.67"/>
    <n v="0.05"/>
    <n v="103.37"/>
    <n v="183.03649999999999"/>
    <n v="103.37"/>
    <n v="79.666499999999985"/>
    <n v="0.43524925356417976"/>
  </r>
  <r>
    <n v="4045"/>
    <d v="2026-08-15T00:00:00"/>
    <n v="2026"/>
    <x v="2"/>
    <n v="8"/>
    <x v="7"/>
    <x v="2"/>
    <x v="16"/>
    <x v="0"/>
    <s v="New"/>
    <x v="1"/>
    <s v="Hiking Daypack 20L"/>
    <n v="3"/>
    <n v="92.12"/>
    <n v="0.1"/>
    <n v="44.1"/>
    <n v="248.72400000000002"/>
    <n v="132.30000000000001"/>
    <n v="116.42400000000001"/>
    <n v="0.46808510638297873"/>
  </r>
  <r>
    <n v="4850"/>
    <d v="2026-08-15T00:00:00"/>
    <n v="2026"/>
    <x v="2"/>
    <n v="8"/>
    <x v="7"/>
    <x v="1"/>
    <x v="1"/>
    <x v="2"/>
    <s v="Business"/>
    <x v="3"/>
    <s v="Trail Tent 2P"/>
    <n v="1"/>
    <n v="192.82"/>
    <n v="0"/>
    <n v="104.98"/>
    <n v="192.82"/>
    <n v="104.98"/>
    <n v="87.839999999999989"/>
    <n v="0.45555440307022088"/>
  </r>
  <r>
    <n v="71"/>
    <d v="2026-08-16T00:00:00"/>
    <n v="2026"/>
    <x v="2"/>
    <n v="8"/>
    <x v="7"/>
    <x v="2"/>
    <x v="16"/>
    <x v="0"/>
    <s v="New"/>
    <x v="0"/>
    <s v="Commuter Helmet"/>
    <n v="3"/>
    <n v="80.099999999999994"/>
    <n v="0"/>
    <n v="42.41"/>
    <n v="240.29999999999998"/>
    <n v="127.22999999999999"/>
    <n v="113.07"/>
    <n v="0.47053682896379528"/>
  </r>
  <r>
    <n v="627"/>
    <d v="2026-08-16T00:00:00"/>
    <n v="2026"/>
    <x v="2"/>
    <n v="8"/>
    <x v="7"/>
    <x v="3"/>
    <x v="7"/>
    <x v="3"/>
    <s v="New"/>
    <x v="0"/>
    <s v="Commuter Helmet"/>
    <n v="6"/>
    <n v="83.26"/>
    <n v="0"/>
    <n v="43.8"/>
    <n v="499.56000000000006"/>
    <n v="262.79999999999995"/>
    <n v="236.7600000000001"/>
    <n v="0.47393706461686297"/>
  </r>
  <r>
    <n v="959"/>
    <d v="2026-08-16T00:00:00"/>
    <n v="2026"/>
    <x v="2"/>
    <n v="8"/>
    <x v="7"/>
    <x v="1"/>
    <x v="1"/>
    <x v="2"/>
    <s v="Returning"/>
    <x v="4"/>
    <s v="Resistance Band Set"/>
    <n v="4"/>
    <n v="40.46"/>
    <n v="0"/>
    <n v="15.12"/>
    <n v="161.84"/>
    <n v="60.48"/>
    <n v="101.36000000000001"/>
    <n v="0.62629757785467133"/>
  </r>
  <r>
    <n v="967"/>
    <d v="2026-08-16T00:00:00"/>
    <n v="2026"/>
    <x v="2"/>
    <n v="8"/>
    <x v="7"/>
    <x v="2"/>
    <x v="16"/>
    <x v="1"/>
    <s v="Returning"/>
    <x v="0"/>
    <s v="Commuter Helmet"/>
    <n v="5"/>
    <n v="81.55"/>
    <n v="0.2"/>
    <n v="42.09"/>
    <n v="326.20000000000005"/>
    <n v="210.45000000000002"/>
    <n v="115.75000000000003"/>
    <n v="0.3548436541998774"/>
  </r>
  <r>
    <n v="1267"/>
    <d v="2026-08-16T00:00:00"/>
    <n v="2026"/>
    <x v="2"/>
    <n v="8"/>
    <x v="7"/>
    <x v="1"/>
    <x v="12"/>
    <x v="2"/>
    <s v="New"/>
    <x v="3"/>
    <s v="Portable Camp Stove"/>
    <n v="2"/>
    <n v="83.56"/>
    <n v="0"/>
    <n v="39.119999999999997"/>
    <n v="167.12"/>
    <n v="78.239999999999995"/>
    <n v="88.88000000000001"/>
    <n v="0.53183341311632359"/>
  </r>
  <r>
    <n v="1394"/>
    <d v="2026-08-16T00:00:00"/>
    <n v="2026"/>
    <x v="2"/>
    <n v="8"/>
    <x v="7"/>
    <x v="2"/>
    <x v="10"/>
    <x v="0"/>
    <s v="Returning"/>
    <x v="3"/>
    <s v="Compact Sleeping Bag"/>
    <n v="3"/>
    <n v="125.75"/>
    <n v="0"/>
    <n v="62.05"/>
    <n v="377.25"/>
    <n v="186.14999999999998"/>
    <n v="191.10000000000002"/>
    <n v="0.50656063618290259"/>
  </r>
  <r>
    <n v="1652"/>
    <d v="2026-08-16T00:00:00"/>
    <n v="2026"/>
    <x v="2"/>
    <n v="8"/>
    <x v="7"/>
    <x v="0"/>
    <x v="0"/>
    <x v="0"/>
    <s v="Returning"/>
    <x v="2"/>
    <s v="Insulated Bottle"/>
    <n v="1"/>
    <n v="35.619999999999997"/>
    <n v="0.1"/>
    <n v="13.55"/>
    <n v="32.058"/>
    <n v="13.55"/>
    <n v="18.507999999999999"/>
    <n v="0.57732859192713204"/>
  </r>
  <r>
    <n v="2126"/>
    <d v="2026-08-16T00:00:00"/>
    <n v="2026"/>
    <x v="2"/>
    <n v="8"/>
    <x v="7"/>
    <x v="1"/>
    <x v="14"/>
    <x v="0"/>
    <s v="Business"/>
    <x v="0"/>
    <s v="Cycling Pack 12L"/>
    <n v="2"/>
    <n v="104.02"/>
    <n v="0"/>
    <n v="50.26"/>
    <n v="208.04"/>
    <n v="100.52"/>
    <n v="107.52"/>
    <n v="0.51682368775235532"/>
  </r>
  <r>
    <n v="2282"/>
    <d v="2026-08-16T00:00:00"/>
    <n v="2026"/>
    <x v="2"/>
    <n v="8"/>
    <x v="7"/>
    <x v="1"/>
    <x v="6"/>
    <x v="1"/>
    <s v="Business"/>
    <x v="1"/>
    <s v="Hiking Daypack 20L"/>
    <n v="8"/>
    <n v="92.71"/>
    <n v="0.1"/>
    <n v="44.83"/>
    <n v="667.51199999999994"/>
    <n v="358.64"/>
    <n v="308.87199999999996"/>
    <n v="0.46272126943036229"/>
  </r>
  <r>
    <n v="2426"/>
    <d v="2026-08-16T00:00:00"/>
    <n v="2026"/>
    <x v="2"/>
    <n v="8"/>
    <x v="7"/>
    <x v="1"/>
    <x v="12"/>
    <x v="0"/>
    <s v="New"/>
    <x v="1"/>
    <s v="Hiking Daypack 20L"/>
    <n v="1"/>
    <n v="90.58"/>
    <n v="0"/>
    <n v="44.53"/>
    <n v="90.58"/>
    <n v="44.53"/>
    <n v="46.05"/>
    <n v="0.50839037315080593"/>
  </r>
  <r>
    <n v="2534"/>
    <d v="2026-08-16T00:00:00"/>
    <n v="2026"/>
    <x v="2"/>
    <n v="8"/>
    <x v="7"/>
    <x v="1"/>
    <x v="14"/>
    <x v="0"/>
    <s v="New"/>
    <x v="3"/>
    <s v="Compact Sleeping Bag"/>
    <n v="1"/>
    <n v="120.22"/>
    <n v="0"/>
    <n v="62.31"/>
    <n v="120.22"/>
    <n v="62.31"/>
    <n v="57.91"/>
    <n v="0.48170021627017134"/>
  </r>
  <r>
    <n v="2948"/>
    <d v="2026-08-16T00:00:00"/>
    <n v="2026"/>
    <x v="2"/>
    <n v="8"/>
    <x v="7"/>
    <x v="2"/>
    <x v="2"/>
    <x v="2"/>
    <s v="New"/>
    <x v="2"/>
    <s v="Insulated Bottle"/>
    <n v="3"/>
    <n v="36.35"/>
    <n v="0"/>
    <n v="13.42"/>
    <n v="109.05000000000001"/>
    <n v="40.26"/>
    <n v="68.79000000000002"/>
    <n v="0.63081155433287495"/>
  </r>
  <r>
    <n v="3141"/>
    <d v="2026-08-16T00:00:00"/>
    <n v="2026"/>
    <x v="2"/>
    <n v="8"/>
    <x v="7"/>
    <x v="1"/>
    <x v="12"/>
    <x v="3"/>
    <s v="Returning"/>
    <x v="3"/>
    <s v="Trail Tent 2P"/>
    <n v="2"/>
    <n v="195.28"/>
    <n v="0"/>
    <n v="102.24"/>
    <n v="390.56"/>
    <n v="204.48"/>
    <n v="186.08"/>
    <n v="0.4764440802949611"/>
  </r>
  <r>
    <n v="3935"/>
    <d v="2026-08-16T00:00:00"/>
    <n v="2026"/>
    <x v="2"/>
    <n v="8"/>
    <x v="7"/>
    <x v="2"/>
    <x v="16"/>
    <x v="3"/>
    <s v="Returning"/>
    <x v="2"/>
    <s v="Packing Cube Set"/>
    <n v="4"/>
    <n v="46.05"/>
    <n v="0"/>
    <n v="18.75"/>
    <n v="184.2"/>
    <n v="75"/>
    <n v="109.19999999999999"/>
    <n v="0.5928338762214983"/>
  </r>
  <r>
    <n v="4636"/>
    <d v="2026-08-16T00:00:00"/>
    <n v="2026"/>
    <x v="2"/>
    <n v="8"/>
    <x v="7"/>
    <x v="0"/>
    <x v="0"/>
    <x v="2"/>
    <s v="Returning"/>
    <x v="3"/>
    <s v="Portable Camp Stove"/>
    <n v="1"/>
    <n v="81.040000000000006"/>
    <n v="0.1"/>
    <n v="39.29"/>
    <n v="72.936000000000007"/>
    <n v="39.29"/>
    <n v="33.646000000000008"/>
    <n v="0.46130854447735009"/>
  </r>
  <r>
    <n v="4895"/>
    <d v="2026-08-16T00:00:00"/>
    <n v="2026"/>
    <x v="2"/>
    <n v="8"/>
    <x v="7"/>
    <x v="0"/>
    <x v="15"/>
    <x v="2"/>
    <s v="Business"/>
    <x v="3"/>
    <s v="Trail Tent 2P"/>
    <n v="1"/>
    <n v="191.12"/>
    <n v="0.05"/>
    <n v="106.14"/>
    <n v="181.56399999999999"/>
    <n v="106.14"/>
    <n v="75.423999999999992"/>
    <n v="0.41541274702033443"/>
  </r>
  <r>
    <n v="5029"/>
    <d v="2026-08-16T00:00:00"/>
    <n v="2026"/>
    <x v="2"/>
    <n v="8"/>
    <x v="7"/>
    <x v="0"/>
    <x v="15"/>
    <x v="0"/>
    <s v="New"/>
    <x v="1"/>
    <s v="Summit Backpack 45L"/>
    <n v="1"/>
    <n v="156.19"/>
    <n v="0"/>
    <n v="79.239999999999995"/>
    <n v="156.19"/>
    <n v="79.239999999999995"/>
    <n v="76.95"/>
    <n v="0.49266918496702738"/>
  </r>
  <r>
    <n v="1965"/>
    <d v="2026-08-17T00:00:00"/>
    <n v="2026"/>
    <x v="2"/>
    <n v="8"/>
    <x v="7"/>
    <x v="1"/>
    <x v="11"/>
    <x v="0"/>
    <s v="Returning"/>
    <x v="2"/>
    <s v="Insulated Bottle"/>
    <n v="4"/>
    <n v="36.93"/>
    <n v="0"/>
    <n v="13.36"/>
    <n v="147.72"/>
    <n v="53.44"/>
    <n v="94.28"/>
    <n v="0.63823449769834828"/>
  </r>
  <r>
    <n v="3647"/>
    <d v="2026-08-17T00:00:00"/>
    <n v="2026"/>
    <x v="2"/>
    <n v="8"/>
    <x v="7"/>
    <x v="1"/>
    <x v="12"/>
    <x v="2"/>
    <s v="Returning"/>
    <x v="0"/>
    <s v="Cycling Pack 12L"/>
    <n v="3"/>
    <n v="104.96"/>
    <n v="0.05"/>
    <n v="51.66"/>
    <n v="299.13599999999997"/>
    <n v="154.97999999999999"/>
    <n v="144.15599999999998"/>
    <n v="0.48190789473684209"/>
  </r>
  <r>
    <n v="3918"/>
    <d v="2026-08-17T00:00:00"/>
    <n v="2026"/>
    <x v="2"/>
    <n v="8"/>
    <x v="7"/>
    <x v="1"/>
    <x v="1"/>
    <x v="3"/>
    <s v="New"/>
    <x v="2"/>
    <s v="Travel Backpack 35L"/>
    <n v="3"/>
    <n v="168.51"/>
    <n v="0"/>
    <n v="85.34"/>
    <n v="505.53"/>
    <n v="256.02"/>
    <n v="249.51"/>
    <n v="0.49356121298439265"/>
  </r>
  <r>
    <n v="4256"/>
    <d v="2026-08-17T00:00:00"/>
    <n v="2026"/>
    <x v="2"/>
    <n v="8"/>
    <x v="7"/>
    <x v="1"/>
    <x v="12"/>
    <x v="2"/>
    <s v="New"/>
    <x v="2"/>
    <s v="Packing Cube Set"/>
    <n v="1"/>
    <n v="46.44"/>
    <n v="0.05"/>
    <n v="18.59"/>
    <n v="44.117999999999995"/>
    <n v="18.59"/>
    <n v="25.527999999999995"/>
    <n v="0.57863003762636556"/>
  </r>
  <r>
    <n v="5087"/>
    <d v="2026-08-17T00:00:00"/>
    <n v="2026"/>
    <x v="2"/>
    <n v="8"/>
    <x v="7"/>
    <x v="0"/>
    <x v="0"/>
    <x v="0"/>
    <s v="New"/>
    <x v="1"/>
    <s v="Trekking Poles"/>
    <n v="1"/>
    <n v="69.900000000000006"/>
    <n v="0.1"/>
    <n v="31.43"/>
    <n v="62.910000000000004"/>
    <n v="31.43"/>
    <n v="31.480000000000004"/>
    <n v="0.50039739310125575"/>
  </r>
  <r>
    <n v="1921"/>
    <d v="2026-08-18T00:00:00"/>
    <n v="2026"/>
    <x v="2"/>
    <n v="8"/>
    <x v="7"/>
    <x v="3"/>
    <x v="13"/>
    <x v="0"/>
    <s v="New"/>
    <x v="0"/>
    <s v="Compact Repair Kit"/>
    <n v="2"/>
    <n v="39.83"/>
    <n v="0"/>
    <n v="17.18"/>
    <n v="79.66"/>
    <n v="34.36"/>
    <n v="45.3"/>
    <n v="0.56866683404468987"/>
  </r>
  <r>
    <n v="1966"/>
    <d v="2026-08-18T00:00:00"/>
    <n v="2026"/>
    <x v="2"/>
    <n v="8"/>
    <x v="7"/>
    <x v="0"/>
    <x v="9"/>
    <x v="0"/>
    <s v="New"/>
    <x v="2"/>
    <s v="Insulated Bottle"/>
    <n v="2"/>
    <n v="36.020000000000003"/>
    <n v="0"/>
    <n v="13.87"/>
    <n v="72.040000000000006"/>
    <n v="27.74"/>
    <n v="44.300000000000011"/>
    <n v="0.61493614658523055"/>
  </r>
  <r>
    <n v="2431"/>
    <d v="2026-08-18T00:00:00"/>
    <n v="2026"/>
    <x v="2"/>
    <n v="8"/>
    <x v="7"/>
    <x v="0"/>
    <x v="15"/>
    <x v="3"/>
    <s v="Business"/>
    <x v="4"/>
    <s v="Weighted Vest"/>
    <n v="3"/>
    <n v="125.31"/>
    <n v="0"/>
    <n v="67.64"/>
    <n v="375.93"/>
    <n v="202.92000000000002"/>
    <n v="173.01"/>
    <n v="0.46021865772883247"/>
  </r>
  <r>
    <n v="3676"/>
    <d v="2026-08-18T00:00:00"/>
    <n v="2026"/>
    <x v="2"/>
    <n v="8"/>
    <x v="7"/>
    <x v="1"/>
    <x v="12"/>
    <x v="0"/>
    <s v="Returning"/>
    <x v="1"/>
    <s v="Hiking Daypack 20L"/>
    <n v="3"/>
    <n v="92.5"/>
    <n v="0.1"/>
    <n v="46.38"/>
    <n v="249.75"/>
    <n v="139.14000000000001"/>
    <n v="110.60999999999999"/>
    <n v="0.4428828828828828"/>
  </r>
  <r>
    <n v="3972"/>
    <d v="2026-08-18T00:00:00"/>
    <n v="2026"/>
    <x v="2"/>
    <n v="8"/>
    <x v="7"/>
    <x v="1"/>
    <x v="1"/>
    <x v="1"/>
    <s v="Business"/>
    <x v="0"/>
    <s v="Cycling Pack 12L"/>
    <n v="5"/>
    <n v="100.48"/>
    <n v="0.1"/>
    <n v="49.67"/>
    <n v="452.16"/>
    <n v="248.35000000000002"/>
    <n v="203.81"/>
    <n v="0.45074752300070769"/>
  </r>
  <r>
    <n v="4056"/>
    <d v="2026-08-18T00:00:00"/>
    <n v="2026"/>
    <x v="2"/>
    <n v="8"/>
    <x v="7"/>
    <x v="0"/>
    <x v="15"/>
    <x v="3"/>
    <s v="New"/>
    <x v="3"/>
    <s v="Portable Camp Stove"/>
    <n v="2"/>
    <n v="79.78"/>
    <n v="0"/>
    <n v="38.770000000000003"/>
    <n v="159.56"/>
    <n v="77.540000000000006"/>
    <n v="82.02"/>
    <n v="0.51403860616695907"/>
  </r>
  <r>
    <n v="4471"/>
    <d v="2026-08-18T00:00:00"/>
    <n v="2026"/>
    <x v="2"/>
    <n v="8"/>
    <x v="7"/>
    <x v="2"/>
    <x v="10"/>
    <x v="1"/>
    <s v="Business"/>
    <x v="1"/>
    <s v="Trail Boots"/>
    <n v="4"/>
    <n v="144.44"/>
    <n v="0.1"/>
    <n v="77.66"/>
    <n v="519.98400000000004"/>
    <n v="310.64"/>
    <n v="209.34400000000005"/>
    <n v="0.4025970029847073"/>
  </r>
  <r>
    <n v="1054"/>
    <d v="2026-08-19T00:00:00"/>
    <n v="2026"/>
    <x v="2"/>
    <n v="8"/>
    <x v="7"/>
    <x v="1"/>
    <x v="1"/>
    <x v="0"/>
    <s v="Returning"/>
    <x v="1"/>
    <s v="Summit Backpack 45L"/>
    <n v="3"/>
    <n v="157.41999999999999"/>
    <n v="0"/>
    <n v="77.989999999999995"/>
    <n v="472.26"/>
    <n v="233.96999999999997"/>
    <n v="238.29000000000002"/>
    <n v="0.5045737517469191"/>
  </r>
  <r>
    <n v="1854"/>
    <d v="2026-08-19T00:00:00"/>
    <n v="2026"/>
    <x v="2"/>
    <n v="8"/>
    <x v="7"/>
    <x v="1"/>
    <x v="14"/>
    <x v="3"/>
    <s v="Business"/>
    <x v="1"/>
    <s v="Hiking Daypack 20L"/>
    <n v="1"/>
    <n v="90.37"/>
    <n v="0.05"/>
    <n v="45.89"/>
    <n v="85.851500000000001"/>
    <n v="45.89"/>
    <n v="39.961500000000001"/>
    <n v="0.46547235633623174"/>
  </r>
  <r>
    <n v="2140"/>
    <d v="2026-08-19T00:00:00"/>
    <n v="2026"/>
    <x v="2"/>
    <n v="8"/>
    <x v="7"/>
    <x v="1"/>
    <x v="6"/>
    <x v="1"/>
    <s v="Business"/>
    <x v="0"/>
    <s v="Cycling Pack 12L"/>
    <n v="15"/>
    <n v="104.79"/>
    <n v="0.15"/>
    <n v="49.67"/>
    <n v="1336.0725"/>
    <n v="745.05000000000007"/>
    <n v="591.02249999999992"/>
    <n v="0.44235810556687599"/>
  </r>
  <r>
    <n v="2328"/>
    <d v="2026-08-19T00:00:00"/>
    <n v="2026"/>
    <x v="2"/>
    <n v="8"/>
    <x v="7"/>
    <x v="2"/>
    <x v="2"/>
    <x v="0"/>
    <s v="Returning"/>
    <x v="2"/>
    <s v="Carry-On Duffel"/>
    <n v="1"/>
    <n v="130.94"/>
    <n v="0"/>
    <n v="66.06"/>
    <n v="130.94"/>
    <n v="66.06"/>
    <n v="64.88"/>
    <n v="0.49549411944402011"/>
  </r>
  <r>
    <n v="4215"/>
    <d v="2026-08-19T00:00:00"/>
    <n v="2026"/>
    <x v="2"/>
    <n v="8"/>
    <x v="7"/>
    <x v="1"/>
    <x v="6"/>
    <x v="0"/>
    <s v="Returning"/>
    <x v="0"/>
    <s v="Compact Repair Kit"/>
    <n v="1"/>
    <n v="40.42"/>
    <n v="0.05"/>
    <n v="16.62"/>
    <n v="38.399000000000001"/>
    <n v="16.62"/>
    <n v="21.779"/>
    <n v="0.5671762285476184"/>
  </r>
  <r>
    <n v="4563"/>
    <d v="2026-08-19T00:00:00"/>
    <n v="2026"/>
    <x v="2"/>
    <n v="8"/>
    <x v="7"/>
    <x v="1"/>
    <x v="11"/>
    <x v="3"/>
    <s v="Returning"/>
    <x v="3"/>
    <s v="Alpine Tent 4P"/>
    <n v="1"/>
    <n v="338.45"/>
    <n v="0.15"/>
    <n v="197.2"/>
    <n v="287.6825"/>
    <n v="197.2"/>
    <n v="90.482500000000016"/>
    <n v="0.31452208598020392"/>
  </r>
  <r>
    <n v="4775"/>
    <d v="2026-08-19T00:00:00"/>
    <n v="2026"/>
    <x v="2"/>
    <n v="8"/>
    <x v="7"/>
    <x v="2"/>
    <x v="10"/>
    <x v="3"/>
    <s v="Returning"/>
    <x v="0"/>
    <s v="Cycling Pack 12L"/>
    <n v="1"/>
    <n v="103.92"/>
    <n v="0.05"/>
    <n v="50.71"/>
    <n v="98.724000000000004"/>
    <n v="50.71"/>
    <n v="48.014000000000003"/>
    <n v="0.48634577205137558"/>
  </r>
  <r>
    <n v="247"/>
    <d v="2026-08-20T00:00:00"/>
    <n v="2026"/>
    <x v="2"/>
    <n v="8"/>
    <x v="7"/>
    <x v="0"/>
    <x v="9"/>
    <x v="0"/>
    <s v="New"/>
    <x v="0"/>
    <s v="Trail Bike Light"/>
    <n v="6"/>
    <n v="51.67"/>
    <n v="0.1"/>
    <n v="23.1"/>
    <n v="279.01799999999997"/>
    <n v="138.60000000000002"/>
    <n v="140.41799999999995"/>
    <n v="0.50325785433197845"/>
  </r>
  <r>
    <n v="827"/>
    <d v="2026-08-20T00:00:00"/>
    <n v="2026"/>
    <x v="2"/>
    <n v="8"/>
    <x v="7"/>
    <x v="1"/>
    <x v="12"/>
    <x v="1"/>
    <s v="Returning"/>
    <x v="2"/>
    <s v="Travel Backpack 35L"/>
    <n v="4"/>
    <n v="166.02"/>
    <n v="0.1"/>
    <n v="87.99"/>
    <n v="597.67200000000003"/>
    <n v="351.96"/>
    <n v="245.71200000000005"/>
    <n v="0.4111151266915633"/>
  </r>
  <r>
    <n v="1156"/>
    <d v="2026-08-20T00:00:00"/>
    <n v="2026"/>
    <x v="2"/>
    <n v="8"/>
    <x v="7"/>
    <x v="2"/>
    <x v="5"/>
    <x v="2"/>
    <s v="New"/>
    <x v="0"/>
    <s v="Trail Bike Light"/>
    <n v="2"/>
    <n v="50.59"/>
    <n v="0.1"/>
    <n v="22.68"/>
    <n v="91.062000000000012"/>
    <n v="45.36"/>
    <n v="45.702000000000012"/>
    <n v="0.5018778414706464"/>
  </r>
  <r>
    <n v="1543"/>
    <d v="2026-08-20T00:00:00"/>
    <n v="2026"/>
    <x v="2"/>
    <n v="8"/>
    <x v="7"/>
    <x v="3"/>
    <x v="7"/>
    <x v="2"/>
    <s v="Returning"/>
    <x v="1"/>
    <s v="Summit Backpack 45L"/>
    <n v="1"/>
    <n v="155.83000000000001"/>
    <n v="0"/>
    <n v="77.260000000000005"/>
    <n v="155.83000000000001"/>
    <n v="77.260000000000005"/>
    <n v="78.570000000000007"/>
    <n v="0.50420329846627732"/>
  </r>
  <r>
    <n v="2613"/>
    <d v="2026-08-20T00:00:00"/>
    <n v="2026"/>
    <x v="2"/>
    <n v="8"/>
    <x v="7"/>
    <x v="3"/>
    <x v="4"/>
    <x v="0"/>
    <s v="New"/>
    <x v="4"/>
    <s v="Recovery Roller"/>
    <n v="1"/>
    <n v="36.380000000000003"/>
    <n v="0.05"/>
    <n v="14.2"/>
    <n v="34.561"/>
    <n v="14.2"/>
    <n v="20.361000000000001"/>
    <n v="0.58913225890454557"/>
  </r>
  <r>
    <n v="3002"/>
    <d v="2026-08-20T00:00:00"/>
    <n v="2026"/>
    <x v="2"/>
    <n v="8"/>
    <x v="7"/>
    <x v="1"/>
    <x v="12"/>
    <x v="2"/>
    <s v="New"/>
    <x v="3"/>
    <s v="Compact Sleeping Bag"/>
    <n v="2"/>
    <n v="124.09"/>
    <n v="0"/>
    <n v="60.39"/>
    <n v="248.18"/>
    <n v="120.78"/>
    <n v="127.4"/>
    <n v="0.513337094044645"/>
  </r>
  <r>
    <n v="3103"/>
    <d v="2026-08-20T00:00:00"/>
    <n v="2026"/>
    <x v="2"/>
    <n v="8"/>
    <x v="7"/>
    <x v="3"/>
    <x v="8"/>
    <x v="0"/>
    <s v="New"/>
    <x v="1"/>
    <s v="Trail Boots"/>
    <n v="1"/>
    <n v="141.97999999999999"/>
    <n v="0.05"/>
    <n v="79.510000000000005"/>
    <n v="134.88099999999997"/>
    <n v="79.510000000000005"/>
    <n v="55.370999999999967"/>
    <n v="0.41051741905828082"/>
  </r>
  <r>
    <n v="3234"/>
    <d v="2026-08-20T00:00:00"/>
    <n v="2026"/>
    <x v="2"/>
    <n v="8"/>
    <x v="7"/>
    <x v="3"/>
    <x v="13"/>
    <x v="2"/>
    <s v="New"/>
    <x v="3"/>
    <s v="Compact Sleeping Bag"/>
    <n v="5"/>
    <n v="121.93"/>
    <n v="0.15"/>
    <n v="62.28"/>
    <n v="518.2025000000001"/>
    <n v="311.39999999999998"/>
    <n v="206.80250000000012"/>
    <n v="0.39907661580173792"/>
  </r>
  <r>
    <n v="3281"/>
    <d v="2026-08-20T00:00:00"/>
    <n v="2026"/>
    <x v="2"/>
    <n v="8"/>
    <x v="7"/>
    <x v="3"/>
    <x v="4"/>
    <x v="0"/>
    <s v="New"/>
    <x v="2"/>
    <s v="Insulated Bottle"/>
    <n v="1"/>
    <n v="35.58"/>
    <n v="0.15"/>
    <n v="13.94"/>
    <n v="30.242999999999999"/>
    <n v="13.94"/>
    <n v="16.302999999999997"/>
    <n v="0.53906689151208542"/>
  </r>
  <r>
    <n v="3870"/>
    <d v="2026-08-20T00:00:00"/>
    <n v="2026"/>
    <x v="2"/>
    <n v="8"/>
    <x v="7"/>
    <x v="2"/>
    <x v="5"/>
    <x v="3"/>
    <s v="Returning"/>
    <x v="1"/>
    <s v="Summit Backpack 45L"/>
    <n v="1"/>
    <n v="157.84"/>
    <n v="0"/>
    <n v="77.87"/>
    <n v="157.84"/>
    <n v="77.87"/>
    <n v="79.97"/>
    <n v="0.50665230613279266"/>
  </r>
  <r>
    <n v="3938"/>
    <d v="2026-08-20T00:00:00"/>
    <n v="2026"/>
    <x v="2"/>
    <n v="8"/>
    <x v="7"/>
    <x v="1"/>
    <x v="12"/>
    <x v="0"/>
    <s v="New"/>
    <x v="3"/>
    <s v="Alpine Tent 4P"/>
    <n v="1"/>
    <n v="336.35"/>
    <n v="0"/>
    <n v="195.07"/>
    <n v="336.35"/>
    <n v="195.07"/>
    <n v="141.28000000000003"/>
    <n v="0.42003865021554931"/>
  </r>
  <r>
    <n v="4237"/>
    <d v="2026-08-20T00:00:00"/>
    <n v="2026"/>
    <x v="2"/>
    <n v="8"/>
    <x v="7"/>
    <x v="3"/>
    <x v="13"/>
    <x v="1"/>
    <s v="Returning"/>
    <x v="1"/>
    <s v="Summit Backpack 45L"/>
    <n v="3"/>
    <n v="153.03"/>
    <n v="0.15"/>
    <n v="78.239999999999995"/>
    <n v="390.22650000000004"/>
    <n v="234.71999999999997"/>
    <n v="155.50650000000007"/>
    <n v="0.39850317700104954"/>
  </r>
  <r>
    <n v="4970"/>
    <d v="2026-08-20T00:00:00"/>
    <n v="2026"/>
    <x v="2"/>
    <n v="8"/>
    <x v="7"/>
    <x v="1"/>
    <x v="14"/>
    <x v="0"/>
    <s v="Returning"/>
    <x v="0"/>
    <s v="Cycling Pack 12L"/>
    <n v="2"/>
    <n v="105.01"/>
    <n v="0.15"/>
    <n v="50.56"/>
    <n v="178.517"/>
    <n v="101.12"/>
    <n v="77.396999999999991"/>
    <n v="0.43355534766996978"/>
  </r>
  <r>
    <n v="515"/>
    <d v="2026-08-21T00:00:00"/>
    <n v="2026"/>
    <x v="2"/>
    <n v="8"/>
    <x v="7"/>
    <x v="0"/>
    <x v="0"/>
    <x v="2"/>
    <s v="Returning"/>
    <x v="2"/>
    <s v="Packing Cube Set"/>
    <n v="2"/>
    <n v="45.47"/>
    <n v="0"/>
    <n v="18.27"/>
    <n v="90.94"/>
    <n v="36.54"/>
    <n v="54.4"/>
    <n v="0.5981966131515285"/>
  </r>
  <r>
    <n v="661"/>
    <d v="2026-08-21T00:00:00"/>
    <n v="2026"/>
    <x v="2"/>
    <n v="8"/>
    <x v="7"/>
    <x v="0"/>
    <x v="15"/>
    <x v="2"/>
    <s v="New"/>
    <x v="2"/>
    <s v="Packing Cube Set"/>
    <n v="2"/>
    <n v="47.58"/>
    <n v="0.1"/>
    <n v="18.47"/>
    <n v="85.644000000000005"/>
    <n v="36.94"/>
    <n v="48.704000000000008"/>
    <n v="0.56867965064686377"/>
  </r>
  <r>
    <n v="1443"/>
    <d v="2026-08-21T00:00:00"/>
    <n v="2026"/>
    <x v="2"/>
    <n v="8"/>
    <x v="7"/>
    <x v="3"/>
    <x v="4"/>
    <x v="0"/>
    <s v="New"/>
    <x v="1"/>
    <s v="Summit Backpack 45L"/>
    <n v="5"/>
    <n v="155.65"/>
    <n v="0"/>
    <n v="79.13"/>
    <n v="778.25"/>
    <n v="395.65"/>
    <n v="382.6"/>
    <n v="0.49161580469000965"/>
  </r>
  <r>
    <n v="1446"/>
    <d v="2026-08-21T00:00:00"/>
    <n v="2026"/>
    <x v="2"/>
    <n v="8"/>
    <x v="7"/>
    <x v="3"/>
    <x v="13"/>
    <x v="2"/>
    <s v="Returning"/>
    <x v="3"/>
    <s v="Trail Tent 2P"/>
    <n v="1"/>
    <n v="195.15"/>
    <n v="0"/>
    <n v="101.99"/>
    <n v="195.15"/>
    <n v="101.99"/>
    <n v="93.160000000000011"/>
    <n v="0.47737637714578535"/>
  </r>
  <r>
    <n v="1524"/>
    <d v="2026-08-21T00:00:00"/>
    <n v="2026"/>
    <x v="2"/>
    <n v="8"/>
    <x v="7"/>
    <x v="1"/>
    <x v="6"/>
    <x v="3"/>
    <s v="New"/>
    <x v="0"/>
    <s v="Commuter Helmet"/>
    <n v="1"/>
    <n v="81.569999999999993"/>
    <n v="0"/>
    <n v="43.79"/>
    <n v="81.569999999999993"/>
    <n v="43.79"/>
    <n v="37.779999999999994"/>
    <n v="0.4631604756650729"/>
  </r>
  <r>
    <n v="1946"/>
    <d v="2026-08-21T00:00:00"/>
    <n v="2026"/>
    <x v="2"/>
    <n v="8"/>
    <x v="7"/>
    <x v="0"/>
    <x v="15"/>
    <x v="2"/>
    <s v="New"/>
    <x v="3"/>
    <s v="Compact Sleeping Bag"/>
    <n v="5"/>
    <n v="125.44"/>
    <n v="0"/>
    <n v="59.58"/>
    <n v="627.20000000000005"/>
    <n v="297.89999999999998"/>
    <n v="329.30000000000007"/>
    <n v="0.52503188775510212"/>
  </r>
  <r>
    <n v="2285"/>
    <d v="2026-08-21T00:00:00"/>
    <n v="2026"/>
    <x v="2"/>
    <n v="8"/>
    <x v="7"/>
    <x v="1"/>
    <x v="11"/>
    <x v="0"/>
    <s v="Business"/>
    <x v="1"/>
    <s v="Summit Backpack 45L"/>
    <n v="2"/>
    <n v="155.11000000000001"/>
    <n v="0.05"/>
    <n v="80.13"/>
    <n v="294.709"/>
    <n v="160.26"/>
    <n v="134.44900000000001"/>
    <n v="0.45620934548995795"/>
  </r>
  <r>
    <n v="2978"/>
    <d v="2026-08-21T00:00:00"/>
    <n v="2026"/>
    <x v="2"/>
    <n v="8"/>
    <x v="7"/>
    <x v="2"/>
    <x v="10"/>
    <x v="2"/>
    <s v="New"/>
    <x v="0"/>
    <s v="Commuter Helmet"/>
    <n v="1"/>
    <n v="80.7"/>
    <n v="0"/>
    <n v="41.98"/>
    <n v="80.7"/>
    <n v="41.98"/>
    <n v="38.720000000000006"/>
    <n v="0.47980173482032223"/>
  </r>
  <r>
    <n v="3842"/>
    <d v="2026-08-21T00:00:00"/>
    <n v="2026"/>
    <x v="2"/>
    <n v="8"/>
    <x v="7"/>
    <x v="3"/>
    <x v="8"/>
    <x v="1"/>
    <s v="Returning"/>
    <x v="1"/>
    <s v="Summit Backpack 45L"/>
    <n v="10"/>
    <n v="156.72"/>
    <n v="0.15"/>
    <n v="78.12"/>
    <n v="1332.12"/>
    <n v="781.2"/>
    <n v="550.91999999999985"/>
    <n v="0.41356634537429054"/>
  </r>
  <r>
    <n v="4220"/>
    <d v="2026-08-21T00:00:00"/>
    <n v="2026"/>
    <x v="2"/>
    <n v="8"/>
    <x v="7"/>
    <x v="1"/>
    <x v="14"/>
    <x v="1"/>
    <s v="Business"/>
    <x v="2"/>
    <s v="Travel Backpack 35L"/>
    <n v="5"/>
    <n v="162.76"/>
    <n v="0.15"/>
    <n v="85.32"/>
    <n v="691.7299999999999"/>
    <n v="426.59999999999997"/>
    <n v="265.12999999999994"/>
    <n v="0.38328538591647027"/>
  </r>
  <r>
    <n v="478"/>
    <d v="2026-08-22T00:00:00"/>
    <n v="2026"/>
    <x v="2"/>
    <n v="8"/>
    <x v="7"/>
    <x v="3"/>
    <x v="8"/>
    <x v="2"/>
    <s v="Business"/>
    <x v="4"/>
    <s v="Resistance Band Set"/>
    <n v="2"/>
    <n v="40.22"/>
    <n v="0"/>
    <n v="14.45"/>
    <n v="80.44"/>
    <n v="28.9"/>
    <n v="51.54"/>
    <n v="0.64072600696171056"/>
  </r>
  <r>
    <n v="491"/>
    <d v="2026-08-22T00:00:00"/>
    <n v="2026"/>
    <x v="2"/>
    <n v="8"/>
    <x v="7"/>
    <x v="0"/>
    <x v="9"/>
    <x v="3"/>
    <s v="New"/>
    <x v="2"/>
    <s v="Packing Cube Set"/>
    <n v="1"/>
    <n v="45.42"/>
    <n v="0.15"/>
    <n v="18.079999999999998"/>
    <n v="38.606999999999999"/>
    <n v="18.079999999999998"/>
    <n v="20.527000000000001"/>
    <n v="0.53169114409304019"/>
  </r>
  <r>
    <n v="862"/>
    <d v="2026-08-22T00:00:00"/>
    <n v="2026"/>
    <x v="2"/>
    <n v="8"/>
    <x v="7"/>
    <x v="0"/>
    <x v="9"/>
    <x v="0"/>
    <s v="Returning"/>
    <x v="1"/>
    <s v="Hiking Daypack 20L"/>
    <n v="1"/>
    <n v="93.55"/>
    <n v="0"/>
    <n v="44.89"/>
    <n v="93.55"/>
    <n v="44.89"/>
    <n v="48.66"/>
    <n v="0.5201496525921967"/>
  </r>
  <r>
    <n v="957"/>
    <d v="2026-08-22T00:00:00"/>
    <n v="2026"/>
    <x v="2"/>
    <n v="8"/>
    <x v="7"/>
    <x v="2"/>
    <x v="2"/>
    <x v="0"/>
    <s v="Returning"/>
    <x v="1"/>
    <s v="Trail Boots"/>
    <n v="2"/>
    <n v="146.85"/>
    <n v="0"/>
    <n v="81.010000000000005"/>
    <n v="293.7"/>
    <n v="162.02000000000001"/>
    <n v="131.67999999999998"/>
    <n v="0.44834865509022809"/>
  </r>
  <r>
    <n v="1728"/>
    <d v="2026-08-22T00:00:00"/>
    <n v="2026"/>
    <x v="2"/>
    <n v="8"/>
    <x v="7"/>
    <x v="0"/>
    <x v="9"/>
    <x v="1"/>
    <s v="Business"/>
    <x v="0"/>
    <s v="Cycling Pack 12L"/>
    <n v="6"/>
    <n v="101.54"/>
    <n v="0.1"/>
    <n v="50"/>
    <n v="548.31600000000003"/>
    <n v="300"/>
    <n v="248.31600000000003"/>
    <n v="0.45287024270676035"/>
  </r>
  <r>
    <n v="2743"/>
    <d v="2026-08-22T00:00:00"/>
    <n v="2026"/>
    <x v="2"/>
    <n v="8"/>
    <x v="7"/>
    <x v="3"/>
    <x v="7"/>
    <x v="0"/>
    <s v="Business"/>
    <x v="4"/>
    <s v="Weighted Vest"/>
    <n v="1"/>
    <n v="125.14"/>
    <n v="0"/>
    <n v="69.44"/>
    <n v="125.14"/>
    <n v="69.44"/>
    <n v="55.7"/>
    <n v="0.4451014863353045"/>
  </r>
  <r>
    <n v="3098"/>
    <d v="2026-08-22T00:00:00"/>
    <n v="2026"/>
    <x v="2"/>
    <n v="8"/>
    <x v="7"/>
    <x v="1"/>
    <x v="6"/>
    <x v="0"/>
    <s v="New"/>
    <x v="0"/>
    <s v="Commuter Helmet"/>
    <n v="2"/>
    <n v="80.239999999999995"/>
    <n v="0.1"/>
    <n v="42.09"/>
    <n v="144.43199999999999"/>
    <n v="84.18"/>
    <n v="60.251999999999981"/>
    <n v="0.41716517115320695"/>
  </r>
  <r>
    <n v="3606"/>
    <d v="2026-08-22T00:00:00"/>
    <n v="2026"/>
    <x v="2"/>
    <n v="8"/>
    <x v="7"/>
    <x v="3"/>
    <x v="4"/>
    <x v="0"/>
    <s v="Business"/>
    <x v="1"/>
    <s v="Trail Boots"/>
    <n v="1"/>
    <n v="147.24"/>
    <n v="0"/>
    <n v="79.11"/>
    <n v="147.24"/>
    <n v="79.11"/>
    <n v="68.13000000000001"/>
    <n v="0.46271393643031788"/>
  </r>
  <r>
    <n v="3815"/>
    <d v="2026-08-22T00:00:00"/>
    <n v="2026"/>
    <x v="2"/>
    <n v="8"/>
    <x v="7"/>
    <x v="2"/>
    <x v="2"/>
    <x v="0"/>
    <s v="Returning"/>
    <x v="3"/>
    <s v="Trail Tent 2P"/>
    <n v="2"/>
    <n v="199.53"/>
    <n v="0.05"/>
    <n v="105.87"/>
    <n v="379.10699999999997"/>
    <n v="211.74"/>
    <n v="167.36699999999996"/>
    <n v="0.44147694450379438"/>
  </r>
  <r>
    <n v="3979"/>
    <d v="2026-08-22T00:00:00"/>
    <n v="2026"/>
    <x v="2"/>
    <n v="8"/>
    <x v="7"/>
    <x v="2"/>
    <x v="5"/>
    <x v="0"/>
    <s v="Business"/>
    <x v="4"/>
    <s v="Resistance Band Set"/>
    <n v="1"/>
    <n v="40.19"/>
    <n v="0.05"/>
    <n v="14.73"/>
    <n v="38.180499999999995"/>
    <n v="14.73"/>
    <n v="23.450499999999995"/>
    <n v="0.61420096646193734"/>
  </r>
  <r>
    <n v="4160"/>
    <d v="2026-08-22T00:00:00"/>
    <n v="2026"/>
    <x v="2"/>
    <n v="8"/>
    <x v="7"/>
    <x v="3"/>
    <x v="7"/>
    <x v="3"/>
    <s v="Business"/>
    <x v="4"/>
    <s v="Weighted Vest"/>
    <n v="4"/>
    <n v="123.31"/>
    <n v="0"/>
    <n v="69.02"/>
    <n v="493.24"/>
    <n v="276.08"/>
    <n v="217.16000000000003"/>
    <n v="0.44027248398345636"/>
  </r>
  <r>
    <n v="4172"/>
    <d v="2026-08-22T00:00:00"/>
    <n v="2026"/>
    <x v="2"/>
    <n v="8"/>
    <x v="7"/>
    <x v="3"/>
    <x v="8"/>
    <x v="3"/>
    <s v="New"/>
    <x v="0"/>
    <s v="Compact Repair Kit"/>
    <n v="1"/>
    <n v="40.19"/>
    <n v="0.05"/>
    <n v="16.78"/>
    <n v="38.180499999999995"/>
    <n v="16.78"/>
    <n v="21.400499999999994"/>
    <n v="0.56050863660769235"/>
  </r>
  <r>
    <n v="4265"/>
    <d v="2026-08-22T00:00:00"/>
    <n v="2026"/>
    <x v="2"/>
    <n v="8"/>
    <x v="7"/>
    <x v="2"/>
    <x v="16"/>
    <x v="0"/>
    <s v="Returning"/>
    <x v="0"/>
    <s v="Compact Repair Kit"/>
    <n v="1"/>
    <n v="40.98"/>
    <n v="0.05"/>
    <n v="16.600000000000001"/>
    <n v="38.930999999999997"/>
    <n v="16.600000000000001"/>
    <n v="22.330999999999996"/>
    <n v="0.57360458246641488"/>
  </r>
  <r>
    <n v="4321"/>
    <d v="2026-08-22T00:00:00"/>
    <n v="2026"/>
    <x v="2"/>
    <n v="8"/>
    <x v="7"/>
    <x v="3"/>
    <x v="13"/>
    <x v="0"/>
    <s v="New"/>
    <x v="2"/>
    <s v="Insulated Bottle"/>
    <n v="3"/>
    <n v="35.380000000000003"/>
    <n v="0"/>
    <n v="13.91"/>
    <n v="106.14000000000001"/>
    <n v="41.730000000000004"/>
    <n v="64.410000000000011"/>
    <n v="0.60684002261164505"/>
  </r>
  <r>
    <n v="4975"/>
    <d v="2026-08-22T00:00:00"/>
    <n v="2026"/>
    <x v="2"/>
    <n v="8"/>
    <x v="7"/>
    <x v="2"/>
    <x v="10"/>
    <x v="2"/>
    <s v="New"/>
    <x v="2"/>
    <s v="Carry-On Duffel"/>
    <n v="4"/>
    <n v="134.49"/>
    <n v="0"/>
    <n v="68.17"/>
    <n v="537.96"/>
    <n v="272.68"/>
    <n v="265.28000000000003"/>
    <n v="0.49312216521674473"/>
  </r>
  <r>
    <n v="991"/>
    <d v="2026-08-23T00:00:00"/>
    <n v="2026"/>
    <x v="2"/>
    <n v="8"/>
    <x v="7"/>
    <x v="2"/>
    <x v="3"/>
    <x v="1"/>
    <s v="Business"/>
    <x v="1"/>
    <s v="Trail Boots"/>
    <n v="4"/>
    <n v="145.30000000000001"/>
    <n v="0.15"/>
    <n v="77.040000000000006"/>
    <n v="494.02000000000004"/>
    <n v="308.16000000000003"/>
    <n v="185.86"/>
    <n v="0.37621958625156876"/>
  </r>
  <r>
    <n v="1008"/>
    <d v="2026-08-23T00:00:00"/>
    <n v="2026"/>
    <x v="2"/>
    <n v="8"/>
    <x v="7"/>
    <x v="3"/>
    <x v="4"/>
    <x v="1"/>
    <s v="Business"/>
    <x v="2"/>
    <s v="Travel Backpack 35L"/>
    <n v="10"/>
    <n v="164.55"/>
    <n v="0.1"/>
    <n v="88.23"/>
    <n v="1480.95"/>
    <n v="882.30000000000007"/>
    <n v="598.65"/>
    <n v="0.40423376886458012"/>
  </r>
  <r>
    <n v="1083"/>
    <d v="2026-08-23T00:00:00"/>
    <n v="2026"/>
    <x v="2"/>
    <n v="8"/>
    <x v="7"/>
    <x v="0"/>
    <x v="15"/>
    <x v="2"/>
    <s v="New"/>
    <x v="0"/>
    <s v="Compact Repair Kit"/>
    <n v="1"/>
    <n v="39.590000000000003"/>
    <n v="0"/>
    <n v="16.899999999999999"/>
    <n v="39.590000000000003"/>
    <n v="16.899999999999999"/>
    <n v="22.690000000000005"/>
    <n v="0.57312452639555456"/>
  </r>
  <r>
    <n v="1553"/>
    <d v="2026-08-23T00:00:00"/>
    <n v="2026"/>
    <x v="2"/>
    <n v="8"/>
    <x v="7"/>
    <x v="2"/>
    <x v="2"/>
    <x v="1"/>
    <s v="Business"/>
    <x v="4"/>
    <s v="Training Mat"/>
    <n v="5"/>
    <n v="51.62"/>
    <n v="0.15"/>
    <n v="22.6"/>
    <n v="219.38499999999996"/>
    <n v="113"/>
    <n v="106.38499999999996"/>
    <n v="0.48492376415889865"/>
  </r>
  <r>
    <n v="1579"/>
    <d v="2026-08-23T00:00:00"/>
    <n v="2026"/>
    <x v="2"/>
    <n v="8"/>
    <x v="7"/>
    <x v="3"/>
    <x v="7"/>
    <x v="2"/>
    <s v="Returning"/>
    <x v="1"/>
    <s v="Hiking Daypack 20L"/>
    <n v="3"/>
    <n v="90.71"/>
    <n v="0"/>
    <n v="45.57"/>
    <n v="272.13"/>
    <n v="136.71"/>
    <n v="135.41999999999999"/>
    <n v="0.49762980928232825"/>
  </r>
  <r>
    <n v="1732"/>
    <d v="2026-08-23T00:00:00"/>
    <n v="2026"/>
    <x v="2"/>
    <n v="8"/>
    <x v="7"/>
    <x v="1"/>
    <x v="1"/>
    <x v="2"/>
    <s v="New"/>
    <x v="0"/>
    <s v="Compact Repair Kit"/>
    <n v="4"/>
    <n v="41.09"/>
    <n v="0"/>
    <n v="17"/>
    <n v="164.36"/>
    <n v="68"/>
    <n v="96.360000000000014"/>
    <n v="0.58627403261134103"/>
  </r>
  <r>
    <n v="2083"/>
    <d v="2026-08-23T00:00:00"/>
    <n v="2026"/>
    <x v="2"/>
    <n v="8"/>
    <x v="7"/>
    <x v="1"/>
    <x v="14"/>
    <x v="0"/>
    <s v="New"/>
    <x v="1"/>
    <s v="Hiking Daypack 20L"/>
    <n v="1"/>
    <n v="91.37"/>
    <n v="0"/>
    <n v="46.73"/>
    <n v="91.37"/>
    <n v="46.73"/>
    <n v="44.640000000000008"/>
    <n v="0.48856298566269024"/>
  </r>
  <r>
    <n v="2176"/>
    <d v="2026-08-23T00:00:00"/>
    <n v="2026"/>
    <x v="2"/>
    <n v="8"/>
    <x v="7"/>
    <x v="1"/>
    <x v="11"/>
    <x v="0"/>
    <s v="New"/>
    <x v="2"/>
    <s v="Packing Cube Set"/>
    <n v="1"/>
    <n v="46.92"/>
    <n v="0"/>
    <n v="18.3"/>
    <n v="46.92"/>
    <n v="18.3"/>
    <n v="28.62"/>
    <n v="0.60997442455242967"/>
  </r>
  <r>
    <n v="2723"/>
    <d v="2026-08-23T00:00:00"/>
    <n v="2026"/>
    <x v="2"/>
    <n v="8"/>
    <x v="7"/>
    <x v="0"/>
    <x v="0"/>
    <x v="0"/>
    <s v="New"/>
    <x v="0"/>
    <s v="Cycling Pack 12L"/>
    <n v="1"/>
    <n v="100.29"/>
    <n v="0.05"/>
    <n v="49.82"/>
    <n v="95.275500000000008"/>
    <n v="49.82"/>
    <n v="45.455500000000008"/>
    <n v="0.47709537079312103"/>
  </r>
  <r>
    <n v="3299"/>
    <d v="2026-08-23T00:00:00"/>
    <n v="2026"/>
    <x v="2"/>
    <n v="8"/>
    <x v="7"/>
    <x v="0"/>
    <x v="9"/>
    <x v="0"/>
    <s v="New"/>
    <x v="1"/>
    <s v="Trail Boots"/>
    <n v="1"/>
    <n v="147.11000000000001"/>
    <n v="0.15"/>
    <n v="79.599999999999994"/>
    <n v="125.04350000000001"/>
    <n v="79.599999999999994"/>
    <n v="45.443500000000014"/>
    <n v="0.36342152930780097"/>
  </r>
  <r>
    <n v="3398"/>
    <d v="2026-08-23T00:00:00"/>
    <n v="2026"/>
    <x v="2"/>
    <n v="8"/>
    <x v="7"/>
    <x v="1"/>
    <x v="12"/>
    <x v="0"/>
    <s v="New"/>
    <x v="1"/>
    <s v="Summit Backpack 45L"/>
    <n v="2"/>
    <n v="156.44999999999999"/>
    <n v="0"/>
    <n v="80.13"/>
    <n v="312.89999999999998"/>
    <n v="160.26"/>
    <n v="152.63999999999999"/>
    <n v="0.487823585810163"/>
  </r>
  <r>
    <n v="4012"/>
    <d v="2026-08-23T00:00:00"/>
    <n v="2026"/>
    <x v="2"/>
    <n v="8"/>
    <x v="7"/>
    <x v="1"/>
    <x v="14"/>
    <x v="0"/>
    <s v="New"/>
    <x v="1"/>
    <s v="Trekking Poles"/>
    <n v="2"/>
    <n v="72.97"/>
    <n v="0"/>
    <n v="33.25"/>
    <n v="145.94"/>
    <n v="66.5"/>
    <n v="79.44"/>
    <n v="0.54433328765245992"/>
  </r>
  <r>
    <n v="4064"/>
    <d v="2026-08-23T00:00:00"/>
    <n v="2026"/>
    <x v="2"/>
    <n v="8"/>
    <x v="7"/>
    <x v="3"/>
    <x v="7"/>
    <x v="3"/>
    <s v="Returning"/>
    <x v="4"/>
    <s v="Training Mat"/>
    <n v="2"/>
    <n v="51.63"/>
    <n v="0"/>
    <n v="21.39"/>
    <n v="103.26"/>
    <n v="42.78"/>
    <n v="60.480000000000004"/>
    <n v="0.58570598489250436"/>
  </r>
  <r>
    <n v="4671"/>
    <d v="2026-08-23T00:00:00"/>
    <n v="2026"/>
    <x v="2"/>
    <n v="8"/>
    <x v="7"/>
    <x v="1"/>
    <x v="12"/>
    <x v="1"/>
    <s v="Returning"/>
    <x v="0"/>
    <s v="Cycling Pack 12L"/>
    <n v="8"/>
    <n v="100.06"/>
    <n v="0.05"/>
    <n v="49.39"/>
    <n v="760.45600000000002"/>
    <n v="395.12"/>
    <n v="365.33600000000001"/>
    <n v="0.48041701295012468"/>
  </r>
  <r>
    <n v="1914"/>
    <d v="2026-08-24T00:00:00"/>
    <n v="2026"/>
    <x v="2"/>
    <n v="8"/>
    <x v="7"/>
    <x v="3"/>
    <x v="8"/>
    <x v="2"/>
    <s v="Returning"/>
    <x v="3"/>
    <s v="Portable Camp Stove"/>
    <n v="4"/>
    <n v="83.2"/>
    <n v="0"/>
    <n v="39.99"/>
    <n v="332.8"/>
    <n v="159.96"/>
    <n v="172.84"/>
    <n v="0.5193509615384615"/>
  </r>
  <r>
    <n v="1973"/>
    <d v="2026-08-24T00:00:00"/>
    <n v="2026"/>
    <x v="2"/>
    <n v="8"/>
    <x v="7"/>
    <x v="0"/>
    <x v="0"/>
    <x v="0"/>
    <s v="New"/>
    <x v="4"/>
    <s v="Training Mat"/>
    <n v="3"/>
    <n v="51.29"/>
    <n v="0"/>
    <n v="22.08"/>
    <n v="153.87"/>
    <n v="66.239999999999995"/>
    <n v="87.63000000000001"/>
    <n v="0.56950672645739919"/>
  </r>
  <r>
    <n v="2564"/>
    <d v="2026-08-24T00:00:00"/>
    <n v="2026"/>
    <x v="2"/>
    <n v="8"/>
    <x v="7"/>
    <x v="2"/>
    <x v="3"/>
    <x v="0"/>
    <s v="Returning"/>
    <x v="3"/>
    <s v="Trail Tent 2P"/>
    <n v="1"/>
    <n v="200.2"/>
    <n v="0"/>
    <n v="103.38"/>
    <n v="200.2"/>
    <n v="103.38"/>
    <n v="96.82"/>
    <n v="0.48361638361638359"/>
  </r>
  <r>
    <n v="2791"/>
    <d v="2026-08-24T00:00:00"/>
    <n v="2026"/>
    <x v="2"/>
    <n v="8"/>
    <x v="7"/>
    <x v="0"/>
    <x v="15"/>
    <x v="2"/>
    <s v="Business"/>
    <x v="4"/>
    <s v="Recovery Roller"/>
    <n v="2"/>
    <n v="36.869999999999997"/>
    <n v="0"/>
    <n v="13.71"/>
    <n v="73.739999999999995"/>
    <n v="27.42"/>
    <n v="46.319999999999993"/>
    <n v="0.62815296989422287"/>
  </r>
  <r>
    <n v="3559"/>
    <d v="2026-08-24T00:00:00"/>
    <n v="2026"/>
    <x v="2"/>
    <n v="8"/>
    <x v="7"/>
    <x v="3"/>
    <x v="8"/>
    <x v="0"/>
    <s v="Returning"/>
    <x v="4"/>
    <s v="Recovery Roller"/>
    <n v="1"/>
    <n v="36.28"/>
    <n v="0.1"/>
    <n v="14.16"/>
    <n v="32.652000000000001"/>
    <n v="14.16"/>
    <n v="18.492000000000001"/>
    <n v="0.56633590591694227"/>
  </r>
  <r>
    <n v="3839"/>
    <d v="2026-08-24T00:00:00"/>
    <n v="2026"/>
    <x v="2"/>
    <n v="8"/>
    <x v="7"/>
    <x v="0"/>
    <x v="15"/>
    <x v="3"/>
    <s v="Returning"/>
    <x v="1"/>
    <s v="Hiking Daypack 20L"/>
    <n v="2"/>
    <n v="93.88"/>
    <n v="0.05"/>
    <n v="46.57"/>
    <n v="178.37199999999999"/>
    <n v="93.14"/>
    <n v="85.231999999999985"/>
    <n v="0.47783284371986628"/>
  </r>
  <r>
    <n v="4133"/>
    <d v="2026-08-24T00:00:00"/>
    <n v="2026"/>
    <x v="2"/>
    <n v="8"/>
    <x v="7"/>
    <x v="3"/>
    <x v="4"/>
    <x v="0"/>
    <s v="New"/>
    <x v="3"/>
    <s v="Trail Tent 2P"/>
    <n v="1"/>
    <n v="192.67"/>
    <n v="0.05"/>
    <n v="101.04"/>
    <n v="183.03649999999999"/>
    <n v="101.04"/>
    <n v="81.996499999999983"/>
    <n v="0.44797895501716867"/>
  </r>
  <r>
    <n v="4765"/>
    <d v="2026-08-24T00:00:00"/>
    <n v="2026"/>
    <x v="2"/>
    <n v="8"/>
    <x v="7"/>
    <x v="0"/>
    <x v="15"/>
    <x v="0"/>
    <s v="New"/>
    <x v="0"/>
    <s v="Commuter Helmet"/>
    <n v="1"/>
    <n v="80.099999999999994"/>
    <n v="0.05"/>
    <n v="43.49"/>
    <n v="76.094999999999985"/>
    <n v="43.49"/>
    <n v="32.604999999999983"/>
    <n v="0.42847756094355727"/>
  </r>
  <r>
    <n v="1868"/>
    <d v="2026-08-25T00:00:00"/>
    <n v="2026"/>
    <x v="2"/>
    <n v="8"/>
    <x v="7"/>
    <x v="3"/>
    <x v="8"/>
    <x v="3"/>
    <s v="Returning"/>
    <x v="1"/>
    <s v="Trail Boots"/>
    <n v="1"/>
    <n v="145.02000000000001"/>
    <n v="0"/>
    <n v="78.959999999999994"/>
    <n v="145.02000000000001"/>
    <n v="78.959999999999994"/>
    <n v="66.060000000000016"/>
    <n v="0.4555233760860572"/>
  </r>
  <r>
    <n v="987"/>
    <d v="2026-08-26T00:00:00"/>
    <n v="2026"/>
    <x v="2"/>
    <n v="8"/>
    <x v="7"/>
    <x v="1"/>
    <x v="11"/>
    <x v="3"/>
    <s v="Returning"/>
    <x v="2"/>
    <s v="Insulated Bottle"/>
    <n v="1"/>
    <n v="37"/>
    <n v="0.15"/>
    <n v="13.68"/>
    <n v="31.45"/>
    <n v="13.68"/>
    <n v="17.77"/>
    <n v="0.56502384737678857"/>
  </r>
  <r>
    <n v="2503"/>
    <d v="2026-08-26T00:00:00"/>
    <n v="2026"/>
    <x v="2"/>
    <n v="8"/>
    <x v="7"/>
    <x v="1"/>
    <x v="6"/>
    <x v="0"/>
    <s v="Returning"/>
    <x v="0"/>
    <s v="Trail Bike Light"/>
    <n v="2"/>
    <n v="50.02"/>
    <n v="0"/>
    <n v="21.99"/>
    <n v="100.04"/>
    <n v="43.98"/>
    <n v="56.060000000000009"/>
    <n v="0.56037584966013598"/>
  </r>
  <r>
    <n v="4928"/>
    <d v="2026-08-26T00:00:00"/>
    <n v="2026"/>
    <x v="2"/>
    <n v="8"/>
    <x v="7"/>
    <x v="1"/>
    <x v="11"/>
    <x v="2"/>
    <s v="Returning"/>
    <x v="4"/>
    <s v="Recovery Roller"/>
    <n v="2"/>
    <n v="35.950000000000003"/>
    <n v="0.05"/>
    <n v="13.93"/>
    <n v="68.305000000000007"/>
    <n v="27.86"/>
    <n v="40.445000000000007"/>
    <n v="0.59212356342873884"/>
  </r>
  <r>
    <n v="852"/>
    <d v="2026-08-27T00:00:00"/>
    <n v="2026"/>
    <x v="2"/>
    <n v="8"/>
    <x v="7"/>
    <x v="0"/>
    <x v="9"/>
    <x v="0"/>
    <s v="New"/>
    <x v="2"/>
    <s v="Packing Cube Set"/>
    <n v="3"/>
    <n v="45.84"/>
    <n v="0.15"/>
    <n v="17.899999999999999"/>
    <n v="116.89200000000001"/>
    <n v="53.699999999999996"/>
    <n v="63.192000000000014"/>
    <n v="0.54060158094651478"/>
  </r>
  <r>
    <n v="2188"/>
    <d v="2026-08-27T00:00:00"/>
    <n v="2026"/>
    <x v="2"/>
    <n v="8"/>
    <x v="7"/>
    <x v="1"/>
    <x v="6"/>
    <x v="0"/>
    <s v="New"/>
    <x v="3"/>
    <s v="Portable Camp Stove"/>
    <n v="1"/>
    <n v="83.23"/>
    <n v="0.1"/>
    <n v="40.229999999999997"/>
    <n v="74.907000000000011"/>
    <n v="40.229999999999997"/>
    <n v="34.677000000000014"/>
    <n v="0.46293403820737727"/>
  </r>
  <r>
    <n v="2574"/>
    <d v="2026-08-27T00:00:00"/>
    <n v="2026"/>
    <x v="2"/>
    <n v="8"/>
    <x v="7"/>
    <x v="0"/>
    <x v="9"/>
    <x v="2"/>
    <s v="New"/>
    <x v="0"/>
    <s v="Cycling Pack 12L"/>
    <n v="1"/>
    <n v="104.33"/>
    <n v="0.1"/>
    <n v="49.86"/>
    <n v="93.897000000000006"/>
    <n v="49.86"/>
    <n v="44.037000000000006"/>
    <n v="0.46899261957251032"/>
  </r>
  <r>
    <n v="2942"/>
    <d v="2026-08-27T00:00:00"/>
    <n v="2026"/>
    <x v="2"/>
    <n v="8"/>
    <x v="7"/>
    <x v="1"/>
    <x v="6"/>
    <x v="0"/>
    <s v="New"/>
    <x v="1"/>
    <s v="Summit Backpack 45L"/>
    <n v="1"/>
    <n v="156.94999999999999"/>
    <n v="0"/>
    <n v="80.41"/>
    <n v="156.94999999999999"/>
    <n v="80.41"/>
    <n v="76.539999999999992"/>
    <n v="0.48767123287671232"/>
  </r>
  <r>
    <n v="3211"/>
    <d v="2026-08-27T00:00:00"/>
    <n v="2026"/>
    <x v="2"/>
    <n v="8"/>
    <x v="7"/>
    <x v="1"/>
    <x v="14"/>
    <x v="2"/>
    <s v="Business"/>
    <x v="0"/>
    <s v="Compact Repair Kit"/>
    <n v="3"/>
    <n v="41.33"/>
    <n v="0.05"/>
    <n v="17"/>
    <n v="117.79049999999999"/>
    <n v="51"/>
    <n v="66.790499999999994"/>
    <n v="0.56702790123142355"/>
  </r>
  <r>
    <n v="3306"/>
    <d v="2026-08-27T00:00:00"/>
    <n v="2026"/>
    <x v="2"/>
    <n v="8"/>
    <x v="7"/>
    <x v="0"/>
    <x v="15"/>
    <x v="0"/>
    <s v="Business"/>
    <x v="2"/>
    <s v="Insulated Bottle"/>
    <n v="1"/>
    <n v="35.590000000000003"/>
    <n v="0"/>
    <n v="13.66"/>
    <n v="35.590000000000003"/>
    <n v="13.66"/>
    <n v="21.930000000000003"/>
    <n v="0.61618432143860635"/>
  </r>
  <r>
    <n v="3837"/>
    <d v="2026-08-27T00:00:00"/>
    <n v="2026"/>
    <x v="2"/>
    <n v="8"/>
    <x v="7"/>
    <x v="3"/>
    <x v="8"/>
    <x v="0"/>
    <s v="Returning"/>
    <x v="3"/>
    <s v="Alpine Tent 4P"/>
    <n v="2"/>
    <n v="335.87"/>
    <n v="0.1"/>
    <n v="196.54"/>
    <n v="604.56600000000003"/>
    <n v="393.08"/>
    <n v="211.48600000000005"/>
    <n v="0.34981457773014035"/>
  </r>
  <r>
    <n v="4169"/>
    <d v="2026-08-27T00:00:00"/>
    <n v="2026"/>
    <x v="2"/>
    <n v="8"/>
    <x v="7"/>
    <x v="3"/>
    <x v="13"/>
    <x v="0"/>
    <s v="New"/>
    <x v="4"/>
    <s v="Training Mat"/>
    <n v="1"/>
    <n v="50.7"/>
    <n v="0.05"/>
    <n v="21.65"/>
    <n v="48.164999999999999"/>
    <n v="21.65"/>
    <n v="26.515000000000001"/>
    <n v="0.55050347762898377"/>
  </r>
  <r>
    <n v="4452"/>
    <d v="2026-08-27T00:00:00"/>
    <n v="2026"/>
    <x v="2"/>
    <n v="8"/>
    <x v="7"/>
    <x v="2"/>
    <x v="2"/>
    <x v="3"/>
    <s v="New"/>
    <x v="1"/>
    <s v="Summit Backpack 45L"/>
    <n v="3"/>
    <n v="152.76"/>
    <n v="0.1"/>
    <n v="77.36"/>
    <n v="412.452"/>
    <n v="232.07999999999998"/>
    <n v="180.37200000000001"/>
    <n v="0.43731634226528182"/>
  </r>
  <r>
    <n v="4740"/>
    <d v="2026-08-27T00:00:00"/>
    <n v="2026"/>
    <x v="2"/>
    <n v="8"/>
    <x v="7"/>
    <x v="0"/>
    <x v="15"/>
    <x v="1"/>
    <s v="Returning"/>
    <x v="1"/>
    <s v="Trekking Poles"/>
    <n v="5"/>
    <n v="72.78"/>
    <n v="0.1"/>
    <n v="33.25"/>
    <n v="327.51"/>
    <n v="166.25"/>
    <n v="161.26"/>
    <n v="0.49238191200268694"/>
  </r>
  <r>
    <n v="5000"/>
    <d v="2026-08-27T00:00:00"/>
    <n v="2026"/>
    <x v="2"/>
    <n v="8"/>
    <x v="7"/>
    <x v="1"/>
    <x v="12"/>
    <x v="3"/>
    <s v="New"/>
    <x v="2"/>
    <s v="Insulated Bottle"/>
    <n v="2"/>
    <n v="37"/>
    <n v="0"/>
    <n v="13.83"/>
    <n v="74"/>
    <n v="27.66"/>
    <n v="46.34"/>
    <n v="0.62621621621621626"/>
  </r>
  <r>
    <n v="5058"/>
    <d v="2026-08-27T00:00:00"/>
    <n v="2026"/>
    <x v="2"/>
    <n v="8"/>
    <x v="7"/>
    <x v="1"/>
    <x v="11"/>
    <x v="1"/>
    <s v="Business"/>
    <x v="0"/>
    <s v="Compact Repair Kit"/>
    <n v="6"/>
    <n v="41.33"/>
    <n v="0.2"/>
    <n v="17.02"/>
    <n v="198.38400000000001"/>
    <n v="102.12"/>
    <n v="96.26400000000001"/>
    <n v="0.48524074522138883"/>
  </r>
  <r>
    <n v="496"/>
    <d v="2026-08-28T00:00:00"/>
    <n v="2026"/>
    <x v="2"/>
    <n v="8"/>
    <x v="7"/>
    <x v="0"/>
    <x v="15"/>
    <x v="2"/>
    <s v="Returning"/>
    <x v="4"/>
    <s v="Recovery Roller"/>
    <n v="1"/>
    <n v="37.020000000000003"/>
    <n v="0"/>
    <n v="13.64"/>
    <n v="37.020000000000003"/>
    <n v="13.64"/>
    <n v="23.380000000000003"/>
    <n v="0.63155051323608857"/>
  </r>
  <r>
    <n v="1343"/>
    <d v="2026-08-28T00:00:00"/>
    <n v="2026"/>
    <x v="2"/>
    <n v="8"/>
    <x v="7"/>
    <x v="3"/>
    <x v="8"/>
    <x v="0"/>
    <s v="New"/>
    <x v="3"/>
    <s v="Portable Camp Stove"/>
    <n v="1"/>
    <n v="81.06"/>
    <n v="0"/>
    <n v="38.43"/>
    <n v="81.06"/>
    <n v="38.43"/>
    <n v="42.63"/>
    <n v="0.52590673575129532"/>
  </r>
  <r>
    <n v="1455"/>
    <d v="2026-08-28T00:00:00"/>
    <n v="2026"/>
    <x v="2"/>
    <n v="8"/>
    <x v="7"/>
    <x v="2"/>
    <x v="2"/>
    <x v="0"/>
    <s v="New"/>
    <x v="0"/>
    <s v="Trail Bike Light"/>
    <n v="2"/>
    <n v="51.91"/>
    <n v="0"/>
    <n v="21.94"/>
    <n v="103.82"/>
    <n v="43.88"/>
    <n v="59.939999999999991"/>
    <n v="0.57734540550953573"/>
  </r>
  <r>
    <n v="1632"/>
    <d v="2026-08-28T00:00:00"/>
    <n v="2026"/>
    <x v="2"/>
    <n v="8"/>
    <x v="7"/>
    <x v="3"/>
    <x v="7"/>
    <x v="3"/>
    <s v="New"/>
    <x v="2"/>
    <s v="Insulated Bottle"/>
    <n v="1"/>
    <n v="35.700000000000003"/>
    <n v="0.05"/>
    <n v="13.45"/>
    <n v="33.914999999999999"/>
    <n v="13.45"/>
    <n v="20.465"/>
    <n v="0.60342031549461894"/>
  </r>
  <r>
    <n v="1817"/>
    <d v="2026-08-28T00:00:00"/>
    <n v="2026"/>
    <x v="2"/>
    <n v="8"/>
    <x v="7"/>
    <x v="0"/>
    <x v="9"/>
    <x v="2"/>
    <s v="New"/>
    <x v="4"/>
    <s v="Recovery Roller"/>
    <n v="1"/>
    <n v="36.590000000000003"/>
    <n v="0.05"/>
    <n v="14.15"/>
    <n v="34.7605"/>
    <n v="14.15"/>
    <n v="20.610500000000002"/>
    <n v="0.59292875534011313"/>
  </r>
  <r>
    <n v="2993"/>
    <d v="2026-08-28T00:00:00"/>
    <n v="2026"/>
    <x v="2"/>
    <n v="8"/>
    <x v="7"/>
    <x v="1"/>
    <x v="12"/>
    <x v="1"/>
    <s v="Business"/>
    <x v="2"/>
    <s v="Insulated Bottle"/>
    <n v="3"/>
    <n v="35.520000000000003"/>
    <n v="0.1"/>
    <n v="13.78"/>
    <n v="95.904000000000011"/>
    <n v="41.339999999999996"/>
    <n v="54.564000000000014"/>
    <n v="0.56894394394394399"/>
  </r>
  <r>
    <n v="4676"/>
    <d v="2026-08-28T00:00:00"/>
    <n v="2026"/>
    <x v="2"/>
    <n v="8"/>
    <x v="7"/>
    <x v="3"/>
    <x v="13"/>
    <x v="2"/>
    <s v="New"/>
    <x v="0"/>
    <s v="Commuter Helmet"/>
    <n v="2"/>
    <n v="81.88"/>
    <n v="0.1"/>
    <n v="42.87"/>
    <n v="147.38399999999999"/>
    <n v="85.74"/>
    <n v="61.643999999999991"/>
    <n v="0.41825435596808336"/>
  </r>
  <r>
    <n v="5105"/>
    <d v="2026-08-28T00:00:00"/>
    <n v="2026"/>
    <x v="2"/>
    <n v="8"/>
    <x v="7"/>
    <x v="3"/>
    <x v="7"/>
    <x v="0"/>
    <s v="Business"/>
    <x v="2"/>
    <s v="Packing Cube Set"/>
    <n v="4"/>
    <n v="46.54"/>
    <n v="0"/>
    <n v="18.86"/>
    <n v="186.16"/>
    <n v="75.44"/>
    <n v="110.72"/>
    <n v="0.5947571981091534"/>
  </r>
  <r>
    <n v="223"/>
    <d v="2026-08-29T00:00:00"/>
    <n v="2026"/>
    <x v="2"/>
    <n v="8"/>
    <x v="7"/>
    <x v="2"/>
    <x v="2"/>
    <x v="2"/>
    <s v="Returning"/>
    <x v="4"/>
    <s v="Training Mat"/>
    <n v="1"/>
    <n v="49.79"/>
    <n v="0"/>
    <n v="21.43"/>
    <n v="49.79"/>
    <n v="21.43"/>
    <n v="28.36"/>
    <n v="0.56959228760795344"/>
  </r>
  <r>
    <n v="1023"/>
    <d v="2026-08-29T00:00:00"/>
    <n v="2026"/>
    <x v="2"/>
    <n v="8"/>
    <x v="7"/>
    <x v="2"/>
    <x v="3"/>
    <x v="0"/>
    <s v="New"/>
    <x v="1"/>
    <s v="Hiking Daypack 20L"/>
    <n v="6"/>
    <n v="90.19"/>
    <n v="0"/>
    <n v="45.61"/>
    <n v="541.14"/>
    <n v="273.65999999999997"/>
    <n v="267.48"/>
    <n v="0.4942898325756736"/>
  </r>
  <r>
    <n v="1694"/>
    <d v="2026-08-29T00:00:00"/>
    <n v="2026"/>
    <x v="2"/>
    <n v="8"/>
    <x v="7"/>
    <x v="1"/>
    <x v="12"/>
    <x v="0"/>
    <s v="New"/>
    <x v="1"/>
    <s v="Trekking Poles"/>
    <n v="1"/>
    <n v="70.38"/>
    <n v="0.15"/>
    <n v="32.64"/>
    <n v="59.822999999999993"/>
    <n v="32.64"/>
    <n v="27.182999999999993"/>
    <n v="0.45439045183290699"/>
  </r>
  <r>
    <n v="2006"/>
    <d v="2026-08-29T00:00:00"/>
    <n v="2026"/>
    <x v="2"/>
    <n v="8"/>
    <x v="7"/>
    <x v="3"/>
    <x v="13"/>
    <x v="0"/>
    <s v="New"/>
    <x v="2"/>
    <s v="Packing Cube Set"/>
    <n v="1"/>
    <n v="46.43"/>
    <n v="0"/>
    <n v="18.2"/>
    <n v="46.43"/>
    <n v="18.2"/>
    <n v="28.23"/>
    <n v="0.60801206116734874"/>
  </r>
  <r>
    <n v="3026"/>
    <d v="2026-08-29T00:00:00"/>
    <n v="2026"/>
    <x v="2"/>
    <n v="8"/>
    <x v="7"/>
    <x v="0"/>
    <x v="0"/>
    <x v="0"/>
    <s v="New"/>
    <x v="3"/>
    <s v="Trail Tent 2P"/>
    <n v="1"/>
    <n v="194.75"/>
    <n v="0.05"/>
    <n v="105.94"/>
    <n v="185.01249999999999"/>
    <n v="105.94"/>
    <n v="79.072499999999991"/>
    <n v="0.42739004121343149"/>
  </r>
  <r>
    <n v="3057"/>
    <d v="2026-08-29T00:00:00"/>
    <n v="2026"/>
    <x v="2"/>
    <n v="8"/>
    <x v="7"/>
    <x v="1"/>
    <x v="14"/>
    <x v="2"/>
    <s v="Returning"/>
    <x v="1"/>
    <s v="Trail Boots"/>
    <n v="2"/>
    <n v="142.16"/>
    <n v="0"/>
    <n v="79.36"/>
    <n v="284.32"/>
    <n v="158.72"/>
    <n v="125.6"/>
    <n v="0.44175576814856499"/>
  </r>
  <r>
    <n v="3112"/>
    <d v="2026-08-29T00:00:00"/>
    <n v="2026"/>
    <x v="2"/>
    <n v="8"/>
    <x v="7"/>
    <x v="3"/>
    <x v="8"/>
    <x v="0"/>
    <s v="Business"/>
    <x v="2"/>
    <s v="Packing Cube Set"/>
    <n v="2"/>
    <n v="47.69"/>
    <n v="0.05"/>
    <n v="18.8"/>
    <n v="90.61099999999999"/>
    <n v="37.6"/>
    <n v="53.010999999999989"/>
    <n v="0.58503934400900548"/>
  </r>
  <r>
    <n v="3137"/>
    <d v="2026-08-29T00:00:00"/>
    <n v="2026"/>
    <x v="2"/>
    <n v="8"/>
    <x v="7"/>
    <x v="2"/>
    <x v="5"/>
    <x v="2"/>
    <s v="New"/>
    <x v="2"/>
    <s v="Travel Backpack 35L"/>
    <n v="3"/>
    <n v="164.51"/>
    <n v="0"/>
    <n v="86.76"/>
    <n v="493.53"/>
    <n v="260.28000000000003"/>
    <n v="233.24999999999994"/>
    <n v="0.47261564646526039"/>
  </r>
  <r>
    <n v="3983"/>
    <d v="2026-08-29T00:00:00"/>
    <n v="2026"/>
    <x v="2"/>
    <n v="8"/>
    <x v="7"/>
    <x v="2"/>
    <x v="2"/>
    <x v="3"/>
    <s v="Business"/>
    <x v="3"/>
    <s v="Trail Tent 2P"/>
    <n v="2"/>
    <n v="194.71"/>
    <n v="0.1"/>
    <n v="105.57"/>
    <n v="350.47800000000001"/>
    <n v="211.14"/>
    <n v="139.33800000000002"/>
    <n v="0.39756561039494637"/>
  </r>
  <r>
    <n v="4016"/>
    <d v="2026-08-29T00:00:00"/>
    <n v="2026"/>
    <x v="2"/>
    <n v="8"/>
    <x v="7"/>
    <x v="3"/>
    <x v="13"/>
    <x v="1"/>
    <s v="Business"/>
    <x v="1"/>
    <s v="Trail Boots"/>
    <n v="5"/>
    <n v="145.24"/>
    <n v="0.15"/>
    <n v="77.69"/>
    <n v="617.27"/>
    <n v="388.45"/>
    <n v="228.82"/>
    <n v="0.37069677774717708"/>
  </r>
  <r>
    <n v="4340"/>
    <d v="2026-08-29T00:00:00"/>
    <n v="2026"/>
    <x v="2"/>
    <n v="8"/>
    <x v="7"/>
    <x v="3"/>
    <x v="8"/>
    <x v="0"/>
    <s v="New"/>
    <x v="2"/>
    <s v="Insulated Bottle"/>
    <n v="2"/>
    <n v="35.6"/>
    <n v="0.15"/>
    <n v="13.67"/>
    <n v="60.52"/>
    <n v="27.34"/>
    <n v="33.180000000000007"/>
    <n v="0.54824851288830145"/>
  </r>
  <r>
    <n v="4640"/>
    <d v="2026-08-29T00:00:00"/>
    <n v="2026"/>
    <x v="2"/>
    <n v="8"/>
    <x v="7"/>
    <x v="0"/>
    <x v="15"/>
    <x v="0"/>
    <s v="New"/>
    <x v="4"/>
    <s v="Resistance Band Set"/>
    <n v="2"/>
    <n v="41.05"/>
    <n v="0.05"/>
    <n v="14.47"/>
    <n v="77.99499999999999"/>
    <n v="28.94"/>
    <n v="49.054999999999993"/>
    <n v="0.62895057375472785"/>
  </r>
  <r>
    <n v="4733"/>
    <d v="2026-08-29T00:00:00"/>
    <n v="2026"/>
    <x v="2"/>
    <n v="8"/>
    <x v="7"/>
    <x v="2"/>
    <x v="2"/>
    <x v="0"/>
    <s v="New"/>
    <x v="1"/>
    <s v="Summit Backpack 45L"/>
    <n v="2"/>
    <n v="153.63999999999999"/>
    <n v="0.05"/>
    <n v="77.709999999999994"/>
    <n v="291.91599999999994"/>
    <n v="155.41999999999999"/>
    <n v="136.49599999999995"/>
    <n v="0.46758656599843784"/>
  </r>
  <r>
    <n v="4827"/>
    <d v="2026-08-29T00:00:00"/>
    <n v="2026"/>
    <x v="2"/>
    <n v="8"/>
    <x v="7"/>
    <x v="2"/>
    <x v="2"/>
    <x v="0"/>
    <s v="Returning"/>
    <x v="2"/>
    <s v="Insulated Bottle"/>
    <n v="5"/>
    <n v="36.700000000000003"/>
    <n v="0"/>
    <n v="13.45"/>
    <n v="183.5"/>
    <n v="67.25"/>
    <n v="116.25"/>
    <n v="0.63351498637602177"/>
  </r>
  <r>
    <n v="5180"/>
    <d v="2026-08-29T00:00:00"/>
    <n v="2026"/>
    <x v="2"/>
    <n v="8"/>
    <x v="7"/>
    <x v="0"/>
    <x v="15"/>
    <x v="1"/>
    <s v="Business"/>
    <x v="3"/>
    <s v="Compact Sleeping Bag"/>
    <n v="8"/>
    <n v="124"/>
    <n v="0.1"/>
    <n v="61.85"/>
    <n v="892.80000000000007"/>
    <n v="494.8"/>
    <n v="398.00000000000006"/>
    <n v="0.44578853046594985"/>
  </r>
  <r>
    <n v="121"/>
    <d v="2026-08-30T00:00:00"/>
    <n v="2026"/>
    <x v="2"/>
    <n v="8"/>
    <x v="7"/>
    <x v="1"/>
    <x v="1"/>
    <x v="3"/>
    <s v="New"/>
    <x v="0"/>
    <s v="Commuter Helmet"/>
    <n v="1"/>
    <n v="81.23"/>
    <n v="0.1"/>
    <n v="42.65"/>
    <n v="73.106999999999999"/>
    <n v="42.65"/>
    <n v="30.457000000000001"/>
    <n v="0.41660853269864723"/>
  </r>
  <r>
    <n v="618"/>
    <d v="2026-08-30T00:00:00"/>
    <n v="2026"/>
    <x v="2"/>
    <n v="8"/>
    <x v="7"/>
    <x v="1"/>
    <x v="12"/>
    <x v="0"/>
    <s v="Business"/>
    <x v="0"/>
    <s v="Compact Repair Kit"/>
    <n v="2"/>
    <n v="41.06"/>
    <n v="0.05"/>
    <n v="16.559999999999999"/>
    <n v="78.013999999999996"/>
    <n v="33.119999999999997"/>
    <n v="44.893999999999998"/>
    <n v="0.5754608147255621"/>
  </r>
  <r>
    <n v="2860"/>
    <d v="2026-08-30T00:00:00"/>
    <n v="2026"/>
    <x v="2"/>
    <n v="8"/>
    <x v="7"/>
    <x v="3"/>
    <x v="7"/>
    <x v="3"/>
    <s v="Returning"/>
    <x v="1"/>
    <s v="Trail Boots"/>
    <n v="1"/>
    <n v="143.49"/>
    <n v="0.1"/>
    <n v="80.72"/>
    <n v="129.14100000000002"/>
    <n v="80.72"/>
    <n v="48.421000000000021"/>
    <n v="0.3749467636149636"/>
  </r>
  <r>
    <n v="3768"/>
    <d v="2026-08-30T00:00:00"/>
    <n v="2026"/>
    <x v="2"/>
    <n v="8"/>
    <x v="7"/>
    <x v="2"/>
    <x v="3"/>
    <x v="2"/>
    <s v="New"/>
    <x v="1"/>
    <s v="Trail Boots"/>
    <n v="1"/>
    <n v="143.38"/>
    <n v="0"/>
    <n v="78.37"/>
    <n v="143.38"/>
    <n v="78.37"/>
    <n v="65.009999999999991"/>
    <n v="0.45341051750592826"/>
  </r>
  <r>
    <n v="3987"/>
    <d v="2026-08-30T00:00:00"/>
    <n v="2026"/>
    <x v="2"/>
    <n v="8"/>
    <x v="7"/>
    <x v="1"/>
    <x v="12"/>
    <x v="3"/>
    <s v="Business"/>
    <x v="1"/>
    <s v="Trail Boots"/>
    <n v="1"/>
    <n v="144.54"/>
    <n v="0"/>
    <n v="78.77"/>
    <n v="144.54"/>
    <n v="78.77"/>
    <n v="65.77"/>
    <n v="0.45502974955029751"/>
  </r>
  <r>
    <n v="4990"/>
    <d v="2026-08-30T00:00:00"/>
    <n v="2026"/>
    <x v="2"/>
    <n v="8"/>
    <x v="7"/>
    <x v="3"/>
    <x v="8"/>
    <x v="3"/>
    <s v="Returning"/>
    <x v="4"/>
    <s v="Resistance Band Set"/>
    <n v="1"/>
    <n v="40.92"/>
    <n v="0.1"/>
    <n v="14.94"/>
    <n v="36.828000000000003"/>
    <n v="14.94"/>
    <n v="21.888000000000005"/>
    <n v="0.59433040078201382"/>
  </r>
  <r>
    <n v="348"/>
    <d v="2026-08-31T00:00:00"/>
    <n v="2026"/>
    <x v="2"/>
    <n v="8"/>
    <x v="7"/>
    <x v="1"/>
    <x v="12"/>
    <x v="1"/>
    <s v="Business"/>
    <x v="1"/>
    <s v="Summit Backpack 45L"/>
    <n v="5"/>
    <n v="151.21"/>
    <n v="0.15"/>
    <n v="77.12"/>
    <n v="642.64250000000004"/>
    <n v="385.6"/>
    <n v="257.04250000000002"/>
    <n v="0.39997743691087967"/>
  </r>
  <r>
    <n v="1642"/>
    <d v="2026-08-31T00:00:00"/>
    <n v="2026"/>
    <x v="2"/>
    <n v="8"/>
    <x v="7"/>
    <x v="3"/>
    <x v="8"/>
    <x v="3"/>
    <s v="New"/>
    <x v="4"/>
    <s v="Resistance Band Set"/>
    <n v="1"/>
    <n v="40.770000000000003"/>
    <n v="0"/>
    <n v="15.13"/>
    <n v="40.770000000000003"/>
    <n v="15.13"/>
    <n v="25.64"/>
    <n v="0.62889379445670834"/>
  </r>
  <r>
    <n v="2146"/>
    <d v="2026-08-31T00:00:00"/>
    <n v="2026"/>
    <x v="2"/>
    <n v="8"/>
    <x v="7"/>
    <x v="0"/>
    <x v="0"/>
    <x v="3"/>
    <s v="New"/>
    <x v="4"/>
    <s v="Recovery Roller"/>
    <n v="1"/>
    <n v="35.47"/>
    <n v="0.05"/>
    <n v="14.1"/>
    <n v="33.6965"/>
    <n v="14.1"/>
    <n v="19.596499999999999"/>
    <n v="0.58155891561438122"/>
  </r>
  <r>
    <n v="2629"/>
    <d v="2026-08-31T00:00:00"/>
    <n v="2026"/>
    <x v="2"/>
    <n v="8"/>
    <x v="7"/>
    <x v="3"/>
    <x v="8"/>
    <x v="0"/>
    <s v="Returning"/>
    <x v="0"/>
    <s v="Commuter Helmet"/>
    <n v="1"/>
    <n v="81.72"/>
    <n v="0"/>
    <n v="42.38"/>
    <n v="81.72"/>
    <n v="42.38"/>
    <n v="39.339999999999996"/>
    <n v="0.48139990210474787"/>
  </r>
  <r>
    <n v="2870"/>
    <d v="2026-08-31T00:00:00"/>
    <n v="2026"/>
    <x v="2"/>
    <n v="8"/>
    <x v="7"/>
    <x v="3"/>
    <x v="7"/>
    <x v="0"/>
    <s v="New"/>
    <x v="2"/>
    <s v="Packing Cube Set"/>
    <n v="1"/>
    <n v="45.84"/>
    <n v="0"/>
    <n v="17.84"/>
    <n v="45.84"/>
    <n v="17.84"/>
    <n v="28.000000000000004"/>
    <n v="0.61082024432809778"/>
  </r>
  <r>
    <n v="2975"/>
    <d v="2026-08-31T00:00:00"/>
    <n v="2026"/>
    <x v="2"/>
    <n v="8"/>
    <x v="7"/>
    <x v="1"/>
    <x v="12"/>
    <x v="0"/>
    <s v="New"/>
    <x v="2"/>
    <s v="Packing Cube Set"/>
    <n v="1"/>
    <n v="46.59"/>
    <n v="0"/>
    <n v="18.47"/>
    <n v="46.59"/>
    <n v="18.47"/>
    <n v="28.120000000000005"/>
    <n v="0.60356299635114841"/>
  </r>
  <r>
    <n v="3163"/>
    <d v="2026-08-31T00:00:00"/>
    <n v="2026"/>
    <x v="2"/>
    <n v="8"/>
    <x v="7"/>
    <x v="0"/>
    <x v="15"/>
    <x v="2"/>
    <s v="Business"/>
    <x v="1"/>
    <s v="Trekking Poles"/>
    <n v="1"/>
    <n v="69.959999999999994"/>
    <n v="0"/>
    <n v="32.340000000000003"/>
    <n v="69.959999999999994"/>
    <n v="32.340000000000003"/>
    <n v="37.61999999999999"/>
    <n v="0.53773584905660365"/>
  </r>
  <r>
    <n v="94"/>
    <d v="2026-09-01T00:00:00"/>
    <n v="2026"/>
    <x v="2"/>
    <n v="9"/>
    <x v="8"/>
    <x v="1"/>
    <x v="6"/>
    <x v="2"/>
    <s v="Returning"/>
    <x v="0"/>
    <s v="Trail Bike Light"/>
    <n v="5"/>
    <n v="50.76"/>
    <n v="0"/>
    <n v="22.89"/>
    <n v="253.79999999999998"/>
    <n v="114.45"/>
    <n v="139.34999999999997"/>
    <n v="0.54905437352245856"/>
  </r>
  <r>
    <n v="271"/>
    <d v="2026-09-01T00:00:00"/>
    <n v="2026"/>
    <x v="2"/>
    <n v="9"/>
    <x v="8"/>
    <x v="1"/>
    <x v="12"/>
    <x v="3"/>
    <s v="Returning"/>
    <x v="1"/>
    <s v="Hiking Daypack 20L"/>
    <n v="1"/>
    <n v="94.29"/>
    <n v="0.1"/>
    <n v="45.12"/>
    <n v="84.861000000000004"/>
    <n v="45.12"/>
    <n v="39.741000000000007"/>
    <n v="0.46830699614663984"/>
  </r>
  <r>
    <n v="1481"/>
    <d v="2026-09-01T00:00:00"/>
    <n v="2026"/>
    <x v="2"/>
    <n v="9"/>
    <x v="8"/>
    <x v="1"/>
    <x v="12"/>
    <x v="1"/>
    <s v="Business"/>
    <x v="0"/>
    <s v="Commuter Helmet"/>
    <n v="6"/>
    <n v="81.430000000000007"/>
    <n v="0.05"/>
    <n v="42.24"/>
    <n v="464.15100000000001"/>
    <n v="253.44"/>
    <n v="210.71100000000001"/>
    <n v="0.45397079829624415"/>
  </r>
  <r>
    <n v="1663"/>
    <d v="2026-09-01T00:00:00"/>
    <n v="2026"/>
    <x v="2"/>
    <n v="9"/>
    <x v="8"/>
    <x v="2"/>
    <x v="5"/>
    <x v="0"/>
    <s v="Returning"/>
    <x v="2"/>
    <s v="Packing Cube Set"/>
    <n v="1"/>
    <n v="45.54"/>
    <n v="0.1"/>
    <n v="18.440000000000001"/>
    <n v="40.985999999999997"/>
    <n v="18.440000000000001"/>
    <n v="22.545999999999996"/>
    <n v="0.5500902747279558"/>
  </r>
  <r>
    <n v="2866"/>
    <d v="2026-09-01T00:00:00"/>
    <n v="2026"/>
    <x v="2"/>
    <n v="9"/>
    <x v="8"/>
    <x v="0"/>
    <x v="15"/>
    <x v="3"/>
    <s v="Returning"/>
    <x v="1"/>
    <s v="Summit Backpack 45L"/>
    <n v="2"/>
    <n v="156.63999999999999"/>
    <n v="0.1"/>
    <n v="80.09"/>
    <n v="281.952"/>
    <n v="160.18"/>
    <n v="121.77199999999999"/>
    <n v="0.43188911587787987"/>
  </r>
  <r>
    <n v="3288"/>
    <d v="2026-09-01T00:00:00"/>
    <n v="2026"/>
    <x v="2"/>
    <n v="9"/>
    <x v="8"/>
    <x v="3"/>
    <x v="7"/>
    <x v="3"/>
    <s v="Business"/>
    <x v="1"/>
    <s v="Trekking Poles"/>
    <n v="1"/>
    <n v="72.81"/>
    <n v="0"/>
    <n v="32.299999999999997"/>
    <n v="72.81"/>
    <n v="32.299999999999997"/>
    <n v="40.510000000000005"/>
    <n v="0.55637961818431536"/>
  </r>
  <r>
    <n v="3426"/>
    <d v="2026-09-01T00:00:00"/>
    <n v="2026"/>
    <x v="2"/>
    <n v="9"/>
    <x v="8"/>
    <x v="1"/>
    <x v="11"/>
    <x v="2"/>
    <s v="New"/>
    <x v="3"/>
    <s v="Portable Camp Stove"/>
    <n v="6"/>
    <n v="80.319999999999993"/>
    <n v="0"/>
    <n v="38.42"/>
    <n v="481.91999999999996"/>
    <n v="230.52"/>
    <n v="251.39999999999995"/>
    <n v="0.52166334661354574"/>
  </r>
  <r>
    <n v="4826"/>
    <d v="2026-09-01T00:00:00"/>
    <n v="2026"/>
    <x v="2"/>
    <n v="9"/>
    <x v="8"/>
    <x v="3"/>
    <x v="13"/>
    <x v="2"/>
    <s v="Returning"/>
    <x v="2"/>
    <s v="Travel Backpack 35L"/>
    <n v="5"/>
    <n v="166.81"/>
    <n v="0.05"/>
    <n v="89.24"/>
    <n v="792.34749999999997"/>
    <n v="446.2"/>
    <n v="346.14749999999998"/>
    <n v="0.43686324497774021"/>
  </r>
  <r>
    <n v="662"/>
    <d v="2026-09-02T00:00:00"/>
    <n v="2026"/>
    <x v="2"/>
    <n v="9"/>
    <x v="8"/>
    <x v="3"/>
    <x v="13"/>
    <x v="0"/>
    <s v="New"/>
    <x v="4"/>
    <s v="Resistance Band Set"/>
    <n v="1"/>
    <n v="40.56"/>
    <n v="0.15"/>
    <n v="14.28"/>
    <n v="34.475999999999999"/>
    <n v="14.28"/>
    <n v="20.195999999999998"/>
    <n v="0.58579881656804733"/>
  </r>
  <r>
    <n v="1393"/>
    <d v="2026-09-02T00:00:00"/>
    <n v="2026"/>
    <x v="2"/>
    <n v="9"/>
    <x v="8"/>
    <x v="2"/>
    <x v="16"/>
    <x v="0"/>
    <s v="Returning"/>
    <x v="2"/>
    <s v="Travel Backpack 35L"/>
    <n v="2"/>
    <n v="162.4"/>
    <n v="0.1"/>
    <n v="88.04"/>
    <n v="292.32"/>
    <n v="176.08"/>
    <n v="116.23999999999998"/>
    <n v="0.39764641488779412"/>
  </r>
  <r>
    <n v="1568"/>
    <d v="2026-09-02T00:00:00"/>
    <n v="2026"/>
    <x v="2"/>
    <n v="9"/>
    <x v="8"/>
    <x v="0"/>
    <x v="15"/>
    <x v="2"/>
    <s v="Returning"/>
    <x v="4"/>
    <s v="Weighted Vest"/>
    <n v="5"/>
    <n v="123.09"/>
    <n v="0"/>
    <n v="70.3"/>
    <n v="615.45000000000005"/>
    <n v="351.5"/>
    <n v="263.95000000000005"/>
    <n v="0.42887318222438869"/>
  </r>
  <r>
    <n v="2428"/>
    <d v="2026-09-02T00:00:00"/>
    <n v="2026"/>
    <x v="2"/>
    <n v="9"/>
    <x v="8"/>
    <x v="1"/>
    <x v="6"/>
    <x v="3"/>
    <s v="New"/>
    <x v="2"/>
    <s v="Insulated Bottle"/>
    <n v="1"/>
    <n v="36.69"/>
    <n v="0"/>
    <n v="13.92"/>
    <n v="36.69"/>
    <n v="13.92"/>
    <n v="22.769999999999996"/>
    <n v="0.6206050695012264"/>
  </r>
  <r>
    <n v="2890"/>
    <d v="2026-09-02T00:00:00"/>
    <n v="2026"/>
    <x v="2"/>
    <n v="9"/>
    <x v="8"/>
    <x v="2"/>
    <x v="3"/>
    <x v="0"/>
    <s v="Business"/>
    <x v="2"/>
    <s v="Carry-On Duffel"/>
    <n v="4"/>
    <n v="130.43"/>
    <n v="0"/>
    <n v="66.849999999999994"/>
    <n v="521.72"/>
    <n v="267.39999999999998"/>
    <n v="254.32000000000005"/>
    <n v="0.48746454036648018"/>
  </r>
  <r>
    <n v="2108"/>
    <d v="2026-09-03T00:00:00"/>
    <n v="2026"/>
    <x v="2"/>
    <n v="9"/>
    <x v="8"/>
    <x v="1"/>
    <x v="11"/>
    <x v="0"/>
    <s v="Returning"/>
    <x v="1"/>
    <s v="Trail Boots"/>
    <n v="1"/>
    <n v="146.13999999999999"/>
    <n v="0"/>
    <n v="81.040000000000006"/>
    <n v="146.13999999999999"/>
    <n v="81.040000000000006"/>
    <n v="65.09999999999998"/>
    <n v="0.44546325441357593"/>
  </r>
  <r>
    <n v="2340"/>
    <d v="2026-09-03T00:00:00"/>
    <n v="2026"/>
    <x v="2"/>
    <n v="9"/>
    <x v="8"/>
    <x v="1"/>
    <x v="14"/>
    <x v="2"/>
    <s v="New"/>
    <x v="3"/>
    <s v="Alpine Tent 4P"/>
    <n v="4"/>
    <n v="332.93"/>
    <n v="0"/>
    <n v="193.56"/>
    <n v="1331.72"/>
    <n v="774.24"/>
    <n v="557.48"/>
    <n v="0.41861652599645571"/>
  </r>
  <r>
    <n v="3078"/>
    <d v="2026-09-03T00:00:00"/>
    <n v="2026"/>
    <x v="2"/>
    <n v="9"/>
    <x v="8"/>
    <x v="1"/>
    <x v="14"/>
    <x v="2"/>
    <s v="Business"/>
    <x v="3"/>
    <s v="Compact Sleeping Bag"/>
    <n v="4"/>
    <n v="122.43"/>
    <n v="0"/>
    <n v="61.5"/>
    <n v="489.72"/>
    <n v="246"/>
    <n v="243.72000000000003"/>
    <n v="0.49767213918157316"/>
  </r>
  <r>
    <n v="3575"/>
    <d v="2026-09-03T00:00:00"/>
    <n v="2026"/>
    <x v="2"/>
    <n v="9"/>
    <x v="8"/>
    <x v="2"/>
    <x v="2"/>
    <x v="3"/>
    <s v="Returning"/>
    <x v="0"/>
    <s v="Commuter Helmet"/>
    <n v="3"/>
    <n v="81.12"/>
    <n v="0.1"/>
    <n v="41.78"/>
    <n v="219.02400000000003"/>
    <n v="125.34"/>
    <n v="93.684000000000026"/>
    <n v="0.42773394696471628"/>
  </r>
  <r>
    <n v="3700"/>
    <d v="2026-09-03T00:00:00"/>
    <n v="2026"/>
    <x v="2"/>
    <n v="9"/>
    <x v="8"/>
    <x v="1"/>
    <x v="14"/>
    <x v="0"/>
    <s v="Returning"/>
    <x v="2"/>
    <s v="Travel Backpack 35L"/>
    <n v="1"/>
    <n v="168.54"/>
    <n v="0.05"/>
    <n v="87.82"/>
    <n v="160.11299999999997"/>
    <n v="87.82"/>
    <n v="72.292999999999978"/>
    <n v="0.45151236938911887"/>
  </r>
  <r>
    <n v="3762"/>
    <d v="2026-09-03T00:00:00"/>
    <n v="2026"/>
    <x v="2"/>
    <n v="9"/>
    <x v="8"/>
    <x v="0"/>
    <x v="0"/>
    <x v="2"/>
    <s v="New"/>
    <x v="0"/>
    <s v="Compact Repair Kit"/>
    <n v="4"/>
    <n v="39.61"/>
    <n v="0.1"/>
    <n v="16.829999999999998"/>
    <n v="142.596"/>
    <n v="67.319999999999993"/>
    <n v="75.27600000000001"/>
    <n v="0.52789699570815452"/>
  </r>
  <r>
    <n v="2790"/>
    <d v="2026-09-04T00:00:00"/>
    <n v="2026"/>
    <x v="2"/>
    <n v="9"/>
    <x v="8"/>
    <x v="3"/>
    <x v="8"/>
    <x v="0"/>
    <s v="Returning"/>
    <x v="4"/>
    <s v="Resistance Band Set"/>
    <n v="1"/>
    <n v="39.85"/>
    <n v="0.1"/>
    <n v="14.96"/>
    <n v="35.865000000000002"/>
    <n v="14.96"/>
    <n v="20.905000000000001"/>
    <n v="0.58288024536456151"/>
  </r>
  <r>
    <n v="4149"/>
    <d v="2026-09-04T00:00:00"/>
    <n v="2026"/>
    <x v="2"/>
    <n v="9"/>
    <x v="8"/>
    <x v="3"/>
    <x v="8"/>
    <x v="0"/>
    <s v="New"/>
    <x v="4"/>
    <s v="Resistance Band Set"/>
    <n v="1"/>
    <n v="40.51"/>
    <n v="0.05"/>
    <n v="14.7"/>
    <n v="38.484499999999997"/>
    <n v="14.7"/>
    <n v="23.784499999999998"/>
    <n v="0.6180280372617547"/>
  </r>
  <r>
    <n v="1955"/>
    <d v="2026-09-05T00:00:00"/>
    <n v="2026"/>
    <x v="2"/>
    <n v="9"/>
    <x v="8"/>
    <x v="1"/>
    <x v="12"/>
    <x v="0"/>
    <s v="Returning"/>
    <x v="3"/>
    <s v="Compact Sleeping Bag"/>
    <n v="1"/>
    <n v="121.59"/>
    <n v="0"/>
    <n v="62.44"/>
    <n v="121.59"/>
    <n v="62.44"/>
    <n v="59.150000000000006"/>
    <n v="0.4864709268854347"/>
  </r>
  <r>
    <n v="2077"/>
    <d v="2026-09-05T00:00:00"/>
    <n v="2026"/>
    <x v="2"/>
    <n v="9"/>
    <x v="8"/>
    <x v="3"/>
    <x v="8"/>
    <x v="1"/>
    <s v="Business"/>
    <x v="1"/>
    <s v="Summit Backpack 45L"/>
    <n v="4"/>
    <n v="152.99"/>
    <n v="0.15"/>
    <n v="77.12"/>
    <n v="520.16600000000005"/>
    <n v="308.48"/>
    <n v="211.68600000000004"/>
    <n v="0.40695854784818697"/>
  </r>
  <r>
    <n v="2879"/>
    <d v="2026-09-05T00:00:00"/>
    <n v="2026"/>
    <x v="2"/>
    <n v="9"/>
    <x v="8"/>
    <x v="2"/>
    <x v="10"/>
    <x v="0"/>
    <s v="Business"/>
    <x v="2"/>
    <s v="Insulated Bottle"/>
    <n v="3"/>
    <n v="36.19"/>
    <n v="0.1"/>
    <n v="13.97"/>
    <n v="97.712999999999994"/>
    <n v="41.910000000000004"/>
    <n v="55.80299999999999"/>
    <n v="0.57109084768659235"/>
  </r>
  <r>
    <n v="3353"/>
    <d v="2026-09-05T00:00:00"/>
    <n v="2026"/>
    <x v="2"/>
    <n v="9"/>
    <x v="8"/>
    <x v="2"/>
    <x v="16"/>
    <x v="2"/>
    <s v="New"/>
    <x v="1"/>
    <s v="Trail Boots"/>
    <n v="2"/>
    <n v="142.44"/>
    <n v="0"/>
    <n v="77.33"/>
    <n v="284.88"/>
    <n v="154.66"/>
    <n v="130.22"/>
    <n v="0.45710474585790506"/>
  </r>
  <r>
    <n v="3514"/>
    <d v="2026-09-05T00:00:00"/>
    <n v="2026"/>
    <x v="2"/>
    <n v="9"/>
    <x v="8"/>
    <x v="1"/>
    <x v="6"/>
    <x v="0"/>
    <s v="New"/>
    <x v="2"/>
    <s v="Carry-On Duffel"/>
    <n v="2"/>
    <n v="133.81"/>
    <n v="0"/>
    <n v="66.78"/>
    <n v="267.62"/>
    <n v="133.56"/>
    <n v="134.06"/>
    <n v="0.5009341603766535"/>
  </r>
  <r>
    <n v="3964"/>
    <d v="2026-09-05T00:00:00"/>
    <n v="2026"/>
    <x v="2"/>
    <n v="9"/>
    <x v="8"/>
    <x v="1"/>
    <x v="12"/>
    <x v="2"/>
    <s v="New"/>
    <x v="4"/>
    <s v="Resistance Band Set"/>
    <n v="2"/>
    <n v="40.49"/>
    <n v="0.15"/>
    <n v="14.32"/>
    <n v="68.832999999999998"/>
    <n v="28.64"/>
    <n v="40.192999999999998"/>
    <n v="0.58392050324698908"/>
  </r>
  <r>
    <n v="4599"/>
    <d v="2026-09-05T00:00:00"/>
    <n v="2026"/>
    <x v="2"/>
    <n v="9"/>
    <x v="8"/>
    <x v="2"/>
    <x v="2"/>
    <x v="0"/>
    <s v="Business"/>
    <x v="3"/>
    <s v="Trail Tent 2P"/>
    <n v="4"/>
    <n v="198.1"/>
    <n v="0"/>
    <n v="101.61"/>
    <n v="792.4"/>
    <n v="406.44"/>
    <n v="385.96"/>
    <n v="0.48707723372034323"/>
  </r>
  <r>
    <n v="5030"/>
    <d v="2026-09-05T00:00:00"/>
    <n v="2026"/>
    <x v="2"/>
    <n v="9"/>
    <x v="8"/>
    <x v="1"/>
    <x v="12"/>
    <x v="2"/>
    <s v="New"/>
    <x v="0"/>
    <s v="Commuter Helmet"/>
    <n v="1"/>
    <n v="83.73"/>
    <n v="0.15"/>
    <n v="43.34"/>
    <n v="71.170500000000004"/>
    <n v="43.34"/>
    <n v="27.830500000000001"/>
    <n v="0.39103982689457006"/>
  </r>
  <r>
    <n v="1593"/>
    <d v="2026-09-06T00:00:00"/>
    <n v="2026"/>
    <x v="2"/>
    <n v="9"/>
    <x v="8"/>
    <x v="1"/>
    <x v="14"/>
    <x v="2"/>
    <s v="New"/>
    <x v="3"/>
    <s v="Trail Tent 2P"/>
    <n v="2"/>
    <n v="194.92"/>
    <n v="0"/>
    <n v="102.66"/>
    <n v="389.84"/>
    <n v="205.32"/>
    <n v="184.51999999999998"/>
    <n v="0.47332238867227577"/>
  </r>
  <r>
    <n v="1818"/>
    <d v="2026-09-06T00:00:00"/>
    <n v="2026"/>
    <x v="2"/>
    <n v="9"/>
    <x v="8"/>
    <x v="1"/>
    <x v="12"/>
    <x v="2"/>
    <s v="New"/>
    <x v="2"/>
    <s v="Travel Backpack 35L"/>
    <n v="1"/>
    <n v="161.03"/>
    <n v="0"/>
    <n v="89.86"/>
    <n v="161.03"/>
    <n v="89.86"/>
    <n v="71.17"/>
    <n v="0.44196733527914056"/>
  </r>
  <r>
    <n v="2370"/>
    <d v="2026-09-06T00:00:00"/>
    <n v="2026"/>
    <x v="2"/>
    <n v="9"/>
    <x v="8"/>
    <x v="3"/>
    <x v="4"/>
    <x v="3"/>
    <s v="New"/>
    <x v="4"/>
    <s v="Recovery Roller"/>
    <n v="1"/>
    <n v="35.68"/>
    <n v="0.05"/>
    <n v="13.76"/>
    <n v="33.896000000000001"/>
    <n v="13.76"/>
    <n v="20.136000000000003"/>
    <n v="0.59405239556289835"/>
  </r>
  <r>
    <n v="2726"/>
    <d v="2026-09-06T00:00:00"/>
    <n v="2026"/>
    <x v="2"/>
    <n v="9"/>
    <x v="8"/>
    <x v="1"/>
    <x v="6"/>
    <x v="0"/>
    <s v="New"/>
    <x v="0"/>
    <s v="Compact Repair Kit"/>
    <n v="1"/>
    <n v="39.68"/>
    <n v="0.05"/>
    <n v="16.63"/>
    <n v="37.695999999999998"/>
    <n v="16.63"/>
    <n v="21.065999999999999"/>
    <n v="0.55883913412563668"/>
  </r>
  <r>
    <n v="2755"/>
    <d v="2026-09-06T00:00:00"/>
    <n v="2026"/>
    <x v="2"/>
    <n v="9"/>
    <x v="8"/>
    <x v="2"/>
    <x v="10"/>
    <x v="0"/>
    <s v="New"/>
    <x v="1"/>
    <s v="Trail Boots"/>
    <n v="3"/>
    <n v="146.22"/>
    <n v="0"/>
    <n v="80.13"/>
    <n v="438.65999999999997"/>
    <n v="240.39"/>
    <n v="198.26999999999998"/>
    <n v="0.4519901518260156"/>
  </r>
  <r>
    <n v="3187"/>
    <d v="2026-09-06T00:00:00"/>
    <n v="2026"/>
    <x v="2"/>
    <n v="9"/>
    <x v="8"/>
    <x v="3"/>
    <x v="7"/>
    <x v="2"/>
    <s v="Returning"/>
    <x v="1"/>
    <s v="Trekking Poles"/>
    <n v="1"/>
    <n v="71.680000000000007"/>
    <n v="0"/>
    <n v="31.87"/>
    <n v="71.680000000000007"/>
    <n v="31.87"/>
    <n v="39.81"/>
    <n v="0.5553850446428571"/>
  </r>
  <r>
    <n v="3471"/>
    <d v="2026-09-06T00:00:00"/>
    <n v="2026"/>
    <x v="2"/>
    <n v="9"/>
    <x v="8"/>
    <x v="2"/>
    <x v="10"/>
    <x v="3"/>
    <s v="New"/>
    <x v="4"/>
    <s v="Training Mat"/>
    <n v="2"/>
    <n v="51.77"/>
    <n v="0"/>
    <n v="21.46"/>
    <n v="103.54"/>
    <n v="42.92"/>
    <n v="60.620000000000005"/>
    <n v="0.58547421286459345"/>
  </r>
  <r>
    <n v="3529"/>
    <d v="2026-09-06T00:00:00"/>
    <n v="2026"/>
    <x v="2"/>
    <n v="9"/>
    <x v="8"/>
    <x v="2"/>
    <x v="5"/>
    <x v="1"/>
    <s v="Returning"/>
    <x v="4"/>
    <s v="Resistance Band Set"/>
    <n v="4"/>
    <n v="39.4"/>
    <n v="0.15"/>
    <n v="14.95"/>
    <n v="133.95999999999998"/>
    <n v="59.8"/>
    <n v="74.159999999999982"/>
    <n v="0.55359808898178553"/>
  </r>
  <r>
    <n v="3549"/>
    <d v="2026-09-06T00:00:00"/>
    <n v="2026"/>
    <x v="2"/>
    <n v="9"/>
    <x v="8"/>
    <x v="3"/>
    <x v="8"/>
    <x v="0"/>
    <s v="New"/>
    <x v="2"/>
    <s v="Packing Cube Set"/>
    <n v="1"/>
    <n v="47.17"/>
    <n v="0"/>
    <n v="18.64"/>
    <n v="47.17"/>
    <n v="18.64"/>
    <n v="28.53"/>
    <n v="0.60483358066567738"/>
  </r>
  <r>
    <n v="4003"/>
    <d v="2026-09-06T00:00:00"/>
    <n v="2026"/>
    <x v="2"/>
    <n v="9"/>
    <x v="8"/>
    <x v="3"/>
    <x v="4"/>
    <x v="3"/>
    <s v="Returning"/>
    <x v="4"/>
    <s v="Training Mat"/>
    <n v="2"/>
    <n v="50.41"/>
    <n v="0.1"/>
    <n v="22.05"/>
    <n v="90.738"/>
    <n v="44.1"/>
    <n v="46.637999999999998"/>
    <n v="0.51398532037294187"/>
  </r>
  <r>
    <n v="4613"/>
    <d v="2026-09-06T00:00:00"/>
    <n v="2026"/>
    <x v="2"/>
    <n v="9"/>
    <x v="8"/>
    <x v="3"/>
    <x v="13"/>
    <x v="0"/>
    <s v="Business"/>
    <x v="0"/>
    <s v="Commuter Helmet"/>
    <n v="4"/>
    <n v="80.38"/>
    <n v="0.1"/>
    <n v="42.55"/>
    <n v="289.36799999999999"/>
    <n v="170.2"/>
    <n v="119.16800000000001"/>
    <n v="0.41182162505874875"/>
  </r>
  <r>
    <n v="75"/>
    <d v="2026-09-07T00:00:00"/>
    <n v="2026"/>
    <x v="2"/>
    <n v="9"/>
    <x v="8"/>
    <x v="0"/>
    <x v="0"/>
    <x v="0"/>
    <s v="Business"/>
    <x v="4"/>
    <s v="Resistance Band Set"/>
    <n v="2"/>
    <n v="40.78"/>
    <n v="0"/>
    <n v="15.04"/>
    <n v="81.56"/>
    <n v="30.08"/>
    <n v="51.480000000000004"/>
    <n v="0.63119176066699367"/>
  </r>
  <r>
    <n v="601"/>
    <d v="2026-09-07T00:00:00"/>
    <n v="2026"/>
    <x v="2"/>
    <n v="9"/>
    <x v="8"/>
    <x v="1"/>
    <x v="12"/>
    <x v="0"/>
    <s v="Returning"/>
    <x v="1"/>
    <s v="Trail Boots"/>
    <n v="1"/>
    <n v="141.69"/>
    <n v="0"/>
    <n v="80.34"/>
    <n v="141.69"/>
    <n v="80.34"/>
    <n v="61.349999999999994"/>
    <n v="0.43298750793986868"/>
  </r>
  <r>
    <n v="1617"/>
    <d v="2026-09-07T00:00:00"/>
    <n v="2026"/>
    <x v="2"/>
    <n v="9"/>
    <x v="8"/>
    <x v="3"/>
    <x v="8"/>
    <x v="0"/>
    <s v="New"/>
    <x v="3"/>
    <s v="Portable Camp Stove"/>
    <n v="1"/>
    <n v="83.28"/>
    <n v="0.1"/>
    <n v="39.75"/>
    <n v="74.951999999999998"/>
    <n v="39.75"/>
    <n v="35.201999999999998"/>
    <n v="0.46966058277297468"/>
  </r>
  <r>
    <n v="2305"/>
    <d v="2026-09-07T00:00:00"/>
    <n v="2026"/>
    <x v="2"/>
    <n v="9"/>
    <x v="8"/>
    <x v="3"/>
    <x v="7"/>
    <x v="3"/>
    <s v="Returning"/>
    <x v="3"/>
    <s v="Portable Camp Stove"/>
    <n v="2"/>
    <n v="82.43"/>
    <n v="0"/>
    <n v="40.51"/>
    <n v="164.86"/>
    <n v="81.02"/>
    <n v="83.840000000000018"/>
    <n v="0.50855271139148372"/>
  </r>
  <r>
    <n v="2344"/>
    <d v="2026-09-07T00:00:00"/>
    <n v="2026"/>
    <x v="2"/>
    <n v="9"/>
    <x v="8"/>
    <x v="0"/>
    <x v="15"/>
    <x v="3"/>
    <s v="New"/>
    <x v="4"/>
    <s v="Recovery Roller"/>
    <n v="4"/>
    <n v="36.380000000000003"/>
    <n v="0"/>
    <n v="14.16"/>
    <n v="145.52000000000001"/>
    <n v="56.64"/>
    <n v="88.88000000000001"/>
    <n v="0.61077515118196812"/>
  </r>
  <r>
    <n v="2601"/>
    <d v="2026-09-07T00:00:00"/>
    <n v="2026"/>
    <x v="2"/>
    <n v="9"/>
    <x v="8"/>
    <x v="1"/>
    <x v="11"/>
    <x v="0"/>
    <s v="New"/>
    <x v="0"/>
    <s v="Commuter Helmet"/>
    <n v="1"/>
    <n v="82.86"/>
    <n v="0"/>
    <n v="43.33"/>
    <n v="82.86"/>
    <n v="43.33"/>
    <n v="39.53"/>
    <n v="0.47706975621530295"/>
  </r>
  <r>
    <n v="2831"/>
    <d v="2026-09-07T00:00:00"/>
    <n v="2026"/>
    <x v="2"/>
    <n v="9"/>
    <x v="8"/>
    <x v="0"/>
    <x v="9"/>
    <x v="0"/>
    <s v="New"/>
    <x v="2"/>
    <s v="Packing Cube Set"/>
    <n v="1"/>
    <n v="46.44"/>
    <n v="0.05"/>
    <n v="17.88"/>
    <n v="44.117999999999995"/>
    <n v="17.88"/>
    <n v="26.237999999999996"/>
    <n v="0.59472324221406225"/>
  </r>
  <r>
    <n v="2845"/>
    <d v="2026-09-07T00:00:00"/>
    <n v="2026"/>
    <x v="2"/>
    <n v="9"/>
    <x v="8"/>
    <x v="0"/>
    <x v="0"/>
    <x v="1"/>
    <s v="Business"/>
    <x v="2"/>
    <s v="Carry-On Duffel"/>
    <n v="4"/>
    <n v="133.26"/>
    <n v="0.1"/>
    <n v="68.77"/>
    <n v="479.73599999999999"/>
    <n v="275.08"/>
    <n v="204.65600000000001"/>
    <n v="0.42660129738022579"/>
  </r>
  <r>
    <n v="3679"/>
    <d v="2026-09-07T00:00:00"/>
    <n v="2026"/>
    <x v="2"/>
    <n v="9"/>
    <x v="8"/>
    <x v="1"/>
    <x v="12"/>
    <x v="3"/>
    <s v="New"/>
    <x v="1"/>
    <s v="Trail Boots"/>
    <n v="1"/>
    <n v="147.36000000000001"/>
    <n v="0"/>
    <n v="81.599999999999994"/>
    <n v="147.36000000000001"/>
    <n v="81.599999999999994"/>
    <n v="65.760000000000019"/>
    <n v="0.44625407166123787"/>
  </r>
  <r>
    <n v="3828"/>
    <d v="2026-09-07T00:00:00"/>
    <n v="2026"/>
    <x v="2"/>
    <n v="9"/>
    <x v="8"/>
    <x v="0"/>
    <x v="0"/>
    <x v="0"/>
    <s v="New"/>
    <x v="2"/>
    <s v="Travel Backpack 35L"/>
    <n v="2"/>
    <n v="166.13"/>
    <n v="0.15"/>
    <n v="86.71"/>
    <n v="282.42099999999999"/>
    <n v="173.42"/>
    <n v="109.001"/>
    <n v="0.38595217777714835"/>
  </r>
  <r>
    <n v="4226"/>
    <d v="2026-09-07T00:00:00"/>
    <n v="2026"/>
    <x v="2"/>
    <n v="9"/>
    <x v="8"/>
    <x v="2"/>
    <x v="3"/>
    <x v="0"/>
    <s v="New"/>
    <x v="4"/>
    <s v="Training Mat"/>
    <n v="1"/>
    <n v="51.74"/>
    <n v="0"/>
    <n v="22.45"/>
    <n v="51.74"/>
    <n v="22.45"/>
    <n v="29.290000000000003"/>
    <n v="0.56609972941631237"/>
  </r>
  <r>
    <n v="58"/>
    <d v="2026-09-08T00:00:00"/>
    <n v="2026"/>
    <x v="2"/>
    <n v="9"/>
    <x v="8"/>
    <x v="0"/>
    <x v="0"/>
    <x v="2"/>
    <s v="Returning"/>
    <x v="1"/>
    <s v="Trekking Poles"/>
    <n v="1"/>
    <n v="71.7"/>
    <n v="0"/>
    <n v="32"/>
    <n v="71.7"/>
    <n v="32"/>
    <n v="39.700000000000003"/>
    <n v="0.55369595536959559"/>
  </r>
  <r>
    <n v="1224"/>
    <d v="2026-09-08T00:00:00"/>
    <n v="2026"/>
    <x v="2"/>
    <n v="9"/>
    <x v="8"/>
    <x v="2"/>
    <x v="2"/>
    <x v="0"/>
    <s v="Returning"/>
    <x v="0"/>
    <s v="Compact Repair Kit"/>
    <n v="2"/>
    <n v="39.409999999999997"/>
    <n v="0.05"/>
    <n v="17.12"/>
    <n v="74.878999999999991"/>
    <n v="34.24"/>
    <n v="40.638999999999989"/>
    <n v="0.54272893601677363"/>
  </r>
  <r>
    <n v="4345"/>
    <d v="2026-09-08T00:00:00"/>
    <n v="2026"/>
    <x v="2"/>
    <n v="9"/>
    <x v="8"/>
    <x v="0"/>
    <x v="9"/>
    <x v="0"/>
    <s v="New"/>
    <x v="3"/>
    <s v="Alpine Tent 4P"/>
    <n v="2"/>
    <n v="345.33"/>
    <n v="0"/>
    <n v="198.22"/>
    <n v="690.66"/>
    <n v="396.44"/>
    <n v="294.21999999999997"/>
    <n v="0.42599832044710856"/>
  </r>
  <r>
    <n v="1069"/>
    <d v="2026-09-09T00:00:00"/>
    <n v="2026"/>
    <x v="2"/>
    <n v="9"/>
    <x v="8"/>
    <x v="3"/>
    <x v="13"/>
    <x v="0"/>
    <s v="Returning"/>
    <x v="1"/>
    <s v="Trail Boots"/>
    <n v="1"/>
    <n v="145.33000000000001"/>
    <n v="0.1"/>
    <n v="80.97"/>
    <n v="130.79700000000003"/>
    <n v="80.97"/>
    <n v="49.827000000000027"/>
    <n v="0.3809491043372556"/>
  </r>
  <r>
    <n v="1489"/>
    <d v="2026-09-09T00:00:00"/>
    <n v="2026"/>
    <x v="2"/>
    <n v="9"/>
    <x v="8"/>
    <x v="0"/>
    <x v="0"/>
    <x v="0"/>
    <s v="Returning"/>
    <x v="0"/>
    <s v="Trail Bike Light"/>
    <n v="3"/>
    <n v="50.03"/>
    <n v="0.1"/>
    <n v="22.89"/>
    <n v="135.08100000000002"/>
    <n v="68.67"/>
    <n v="66.411000000000016"/>
    <n v="0.49163835032313952"/>
  </r>
  <r>
    <n v="2045"/>
    <d v="2026-09-09T00:00:00"/>
    <n v="2026"/>
    <x v="2"/>
    <n v="9"/>
    <x v="8"/>
    <x v="1"/>
    <x v="1"/>
    <x v="3"/>
    <s v="Returning"/>
    <x v="2"/>
    <s v="Insulated Bottle"/>
    <n v="1"/>
    <n v="35.68"/>
    <n v="0.05"/>
    <n v="13.37"/>
    <n v="33.896000000000001"/>
    <n v="13.37"/>
    <n v="20.526000000000003"/>
    <n v="0.60555817795610112"/>
  </r>
  <r>
    <n v="2610"/>
    <d v="2026-09-09T00:00:00"/>
    <n v="2026"/>
    <x v="2"/>
    <n v="9"/>
    <x v="8"/>
    <x v="3"/>
    <x v="8"/>
    <x v="0"/>
    <s v="Returning"/>
    <x v="3"/>
    <s v="Alpine Tent 4P"/>
    <n v="1"/>
    <n v="341.87"/>
    <n v="0.1"/>
    <n v="190.66"/>
    <n v="307.68299999999999"/>
    <n v="190.66"/>
    <n v="117.023"/>
    <n v="0.38033625517171893"/>
  </r>
  <r>
    <n v="4210"/>
    <d v="2026-09-09T00:00:00"/>
    <n v="2026"/>
    <x v="2"/>
    <n v="9"/>
    <x v="8"/>
    <x v="1"/>
    <x v="6"/>
    <x v="0"/>
    <s v="Returning"/>
    <x v="2"/>
    <s v="Travel Backpack 35L"/>
    <n v="1"/>
    <n v="164.6"/>
    <n v="0"/>
    <n v="87.21"/>
    <n v="164.6"/>
    <n v="87.21"/>
    <n v="77.39"/>
    <n v="0.47017010935601461"/>
  </r>
  <r>
    <n v="4584"/>
    <d v="2026-09-09T00:00:00"/>
    <n v="2026"/>
    <x v="2"/>
    <n v="9"/>
    <x v="8"/>
    <x v="3"/>
    <x v="8"/>
    <x v="0"/>
    <s v="Returning"/>
    <x v="4"/>
    <s v="Resistance Band Set"/>
    <n v="2"/>
    <n v="41.24"/>
    <n v="0"/>
    <n v="14.46"/>
    <n v="82.48"/>
    <n v="28.92"/>
    <n v="53.56"/>
    <n v="0.64936954413191073"/>
  </r>
  <r>
    <n v="44"/>
    <d v="2026-09-10T00:00:00"/>
    <n v="2026"/>
    <x v="2"/>
    <n v="9"/>
    <x v="8"/>
    <x v="2"/>
    <x v="10"/>
    <x v="2"/>
    <s v="New"/>
    <x v="0"/>
    <s v="Compact Repair Kit"/>
    <n v="1"/>
    <n v="40.1"/>
    <n v="0"/>
    <n v="16.920000000000002"/>
    <n v="40.1"/>
    <n v="16.920000000000002"/>
    <n v="23.18"/>
    <n v="0.57805486284289276"/>
  </r>
  <r>
    <n v="97"/>
    <d v="2026-09-10T00:00:00"/>
    <n v="2026"/>
    <x v="2"/>
    <n v="9"/>
    <x v="8"/>
    <x v="1"/>
    <x v="6"/>
    <x v="0"/>
    <s v="New"/>
    <x v="3"/>
    <s v="Portable Camp Stove"/>
    <n v="2"/>
    <n v="80.239999999999995"/>
    <n v="0"/>
    <n v="40.5"/>
    <n v="160.47999999999999"/>
    <n v="81"/>
    <n v="79.47999999999999"/>
    <n v="0.49526420737786636"/>
  </r>
  <r>
    <n v="1015"/>
    <d v="2026-09-10T00:00:00"/>
    <n v="2026"/>
    <x v="2"/>
    <n v="9"/>
    <x v="8"/>
    <x v="2"/>
    <x v="3"/>
    <x v="0"/>
    <s v="New"/>
    <x v="1"/>
    <s v="Summit Backpack 45L"/>
    <n v="4"/>
    <n v="151.01"/>
    <n v="0"/>
    <n v="80.569999999999993"/>
    <n v="604.04"/>
    <n v="322.27999999999997"/>
    <n v="281.76"/>
    <n v="0.46645917488908023"/>
  </r>
  <r>
    <n v="1128"/>
    <d v="2026-09-10T00:00:00"/>
    <n v="2026"/>
    <x v="2"/>
    <n v="9"/>
    <x v="8"/>
    <x v="0"/>
    <x v="15"/>
    <x v="3"/>
    <s v="Returning"/>
    <x v="0"/>
    <s v="Trail Bike Light"/>
    <n v="1"/>
    <n v="51.32"/>
    <n v="0.1"/>
    <n v="22.67"/>
    <n v="46.188000000000002"/>
    <n v="22.67"/>
    <n v="23.518000000000001"/>
    <n v="0.50917987356023209"/>
  </r>
  <r>
    <n v="3548"/>
    <d v="2026-09-10T00:00:00"/>
    <n v="2026"/>
    <x v="2"/>
    <n v="9"/>
    <x v="8"/>
    <x v="3"/>
    <x v="7"/>
    <x v="2"/>
    <s v="Returning"/>
    <x v="1"/>
    <s v="Trekking Poles"/>
    <n v="2"/>
    <n v="72.61"/>
    <n v="0"/>
    <n v="32.68"/>
    <n v="145.22"/>
    <n v="65.36"/>
    <n v="79.86"/>
    <n v="0.54992425285773305"/>
  </r>
  <r>
    <n v="242"/>
    <d v="2026-09-11T00:00:00"/>
    <n v="2026"/>
    <x v="2"/>
    <n v="9"/>
    <x v="8"/>
    <x v="3"/>
    <x v="13"/>
    <x v="3"/>
    <s v="Business"/>
    <x v="4"/>
    <s v="Resistance Band Set"/>
    <n v="5"/>
    <n v="40.94"/>
    <n v="0"/>
    <n v="14.78"/>
    <n v="204.7"/>
    <n v="73.899999999999991"/>
    <n v="130.80000000000001"/>
    <n v="0.6389838788470934"/>
  </r>
  <r>
    <n v="784"/>
    <d v="2026-09-11T00:00:00"/>
    <n v="2026"/>
    <x v="2"/>
    <n v="9"/>
    <x v="8"/>
    <x v="2"/>
    <x v="16"/>
    <x v="3"/>
    <s v="New"/>
    <x v="0"/>
    <s v="Commuter Helmet"/>
    <n v="4"/>
    <n v="81.69"/>
    <n v="0"/>
    <n v="42.23"/>
    <n v="326.76"/>
    <n v="168.92"/>
    <n v="157.84"/>
    <n v="0.48304566042355246"/>
  </r>
  <r>
    <n v="1535"/>
    <d v="2026-09-11T00:00:00"/>
    <n v="2026"/>
    <x v="2"/>
    <n v="9"/>
    <x v="8"/>
    <x v="0"/>
    <x v="15"/>
    <x v="2"/>
    <s v="New"/>
    <x v="0"/>
    <s v="Trail Bike Light"/>
    <n v="1"/>
    <n v="51.25"/>
    <n v="0.05"/>
    <n v="21.99"/>
    <n v="48.6875"/>
    <n v="21.99"/>
    <n v="26.697500000000002"/>
    <n v="0.54834403080872918"/>
  </r>
  <r>
    <n v="1687"/>
    <d v="2026-09-11T00:00:00"/>
    <n v="2026"/>
    <x v="2"/>
    <n v="9"/>
    <x v="8"/>
    <x v="2"/>
    <x v="16"/>
    <x v="0"/>
    <s v="Returning"/>
    <x v="4"/>
    <s v="Training Mat"/>
    <n v="1"/>
    <n v="50.78"/>
    <n v="0.05"/>
    <n v="22.52"/>
    <n v="48.241"/>
    <n v="22.52"/>
    <n v="25.721"/>
    <n v="0.5331771729441761"/>
  </r>
  <r>
    <n v="2162"/>
    <d v="2026-09-11T00:00:00"/>
    <n v="2026"/>
    <x v="2"/>
    <n v="9"/>
    <x v="8"/>
    <x v="1"/>
    <x v="1"/>
    <x v="0"/>
    <s v="New"/>
    <x v="2"/>
    <s v="Carry-On Duffel"/>
    <n v="1"/>
    <n v="133.31"/>
    <n v="0.05"/>
    <n v="67.790000000000006"/>
    <n v="126.64449999999999"/>
    <n v="67.790000000000006"/>
    <n v="58.854499999999987"/>
    <n v="0.46472211584395684"/>
  </r>
  <r>
    <n v="2307"/>
    <d v="2026-09-11T00:00:00"/>
    <n v="2026"/>
    <x v="2"/>
    <n v="9"/>
    <x v="8"/>
    <x v="2"/>
    <x v="2"/>
    <x v="0"/>
    <s v="Returning"/>
    <x v="2"/>
    <s v="Travel Backpack 35L"/>
    <n v="1"/>
    <n v="162.06"/>
    <n v="0"/>
    <n v="86.95"/>
    <n v="162.06"/>
    <n v="86.95"/>
    <n v="75.11"/>
    <n v="0.4634703196347032"/>
  </r>
  <r>
    <n v="3976"/>
    <d v="2026-09-11T00:00:00"/>
    <n v="2026"/>
    <x v="2"/>
    <n v="9"/>
    <x v="8"/>
    <x v="2"/>
    <x v="5"/>
    <x v="2"/>
    <s v="Returning"/>
    <x v="2"/>
    <s v="Insulated Bottle"/>
    <n v="2"/>
    <n v="37.03"/>
    <n v="0.1"/>
    <n v="13.46"/>
    <n v="66.654000000000011"/>
    <n v="26.92"/>
    <n v="39.734000000000009"/>
    <n v="0.59612326342004984"/>
  </r>
  <r>
    <n v="5066"/>
    <d v="2026-09-11T00:00:00"/>
    <n v="2026"/>
    <x v="2"/>
    <n v="9"/>
    <x v="8"/>
    <x v="1"/>
    <x v="11"/>
    <x v="0"/>
    <s v="New"/>
    <x v="3"/>
    <s v="Alpine Tent 4P"/>
    <n v="1"/>
    <n v="338.01"/>
    <n v="0"/>
    <n v="190.89"/>
    <n v="338.01"/>
    <n v="190.89"/>
    <n v="147.12"/>
    <n v="0.43525339486997427"/>
  </r>
  <r>
    <n v="78"/>
    <d v="2026-09-12T00:00:00"/>
    <n v="2026"/>
    <x v="2"/>
    <n v="9"/>
    <x v="8"/>
    <x v="3"/>
    <x v="13"/>
    <x v="0"/>
    <s v="New"/>
    <x v="4"/>
    <s v="Resistance Band Set"/>
    <n v="5"/>
    <n v="40.78"/>
    <n v="0.05"/>
    <n v="14.94"/>
    <n v="193.70499999999998"/>
    <n v="74.7"/>
    <n v="119.00499999999998"/>
    <n v="0.61436204537828132"/>
  </r>
  <r>
    <n v="354"/>
    <d v="2026-09-12T00:00:00"/>
    <n v="2026"/>
    <x v="2"/>
    <n v="9"/>
    <x v="8"/>
    <x v="2"/>
    <x v="16"/>
    <x v="0"/>
    <s v="Returning"/>
    <x v="0"/>
    <s v="Trail Bike Light"/>
    <n v="4"/>
    <n v="51.47"/>
    <n v="0"/>
    <n v="21.9"/>
    <n v="205.88"/>
    <n v="87.6"/>
    <n v="118.28"/>
    <n v="0.57450942296483387"/>
  </r>
  <r>
    <n v="1738"/>
    <d v="2026-09-12T00:00:00"/>
    <n v="2026"/>
    <x v="2"/>
    <n v="9"/>
    <x v="8"/>
    <x v="0"/>
    <x v="15"/>
    <x v="1"/>
    <s v="Business"/>
    <x v="1"/>
    <s v="Trail Boots"/>
    <n v="10"/>
    <n v="144.4"/>
    <n v="0.1"/>
    <n v="81.069999999999993"/>
    <n v="1299.6000000000001"/>
    <n v="810.69999999999993"/>
    <n v="488.9000000000002"/>
    <n v="0.37619267466912909"/>
  </r>
  <r>
    <n v="1900"/>
    <d v="2026-09-12T00:00:00"/>
    <n v="2026"/>
    <x v="2"/>
    <n v="9"/>
    <x v="8"/>
    <x v="1"/>
    <x v="6"/>
    <x v="2"/>
    <s v="New"/>
    <x v="4"/>
    <s v="Training Mat"/>
    <n v="1"/>
    <n v="51.34"/>
    <n v="0.1"/>
    <n v="22.63"/>
    <n v="46.206000000000003"/>
    <n v="22.63"/>
    <n v="23.576000000000004"/>
    <n v="0.51023676578799293"/>
  </r>
  <r>
    <n v="3375"/>
    <d v="2026-09-12T00:00:00"/>
    <n v="2026"/>
    <x v="2"/>
    <n v="9"/>
    <x v="8"/>
    <x v="1"/>
    <x v="1"/>
    <x v="1"/>
    <s v="Returning"/>
    <x v="2"/>
    <s v="Packing Cube Set"/>
    <n v="6"/>
    <n v="47.72"/>
    <n v="0.1"/>
    <n v="18.41"/>
    <n v="257.68799999999999"/>
    <n v="110.46000000000001"/>
    <n v="147.22799999999998"/>
    <n v="0.57134208810654741"/>
  </r>
  <r>
    <n v="3567"/>
    <d v="2026-09-12T00:00:00"/>
    <n v="2026"/>
    <x v="2"/>
    <n v="9"/>
    <x v="8"/>
    <x v="1"/>
    <x v="11"/>
    <x v="0"/>
    <s v="Business"/>
    <x v="3"/>
    <s v="Portable Camp Stove"/>
    <n v="1"/>
    <n v="81.489999999999995"/>
    <n v="0.1"/>
    <n v="38.83"/>
    <n v="73.340999999999994"/>
    <n v="38.83"/>
    <n v="34.510999999999996"/>
    <n v="0.47055535103148305"/>
  </r>
  <r>
    <n v="4106"/>
    <d v="2026-09-12T00:00:00"/>
    <n v="2026"/>
    <x v="2"/>
    <n v="9"/>
    <x v="8"/>
    <x v="1"/>
    <x v="6"/>
    <x v="2"/>
    <s v="Returning"/>
    <x v="0"/>
    <s v="Compact Repair Kit"/>
    <n v="2"/>
    <n v="39.700000000000003"/>
    <n v="0"/>
    <n v="16.32"/>
    <n v="79.400000000000006"/>
    <n v="32.64"/>
    <n v="46.760000000000005"/>
    <n v="0.58891687657430736"/>
  </r>
  <r>
    <n v="4293"/>
    <d v="2026-09-12T00:00:00"/>
    <n v="2026"/>
    <x v="2"/>
    <n v="9"/>
    <x v="8"/>
    <x v="1"/>
    <x v="12"/>
    <x v="1"/>
    <s v="New"/>
    <x v="3"/>
    <s v="Alpine Tent 4P"/>
    <n v="4"/>
    <n v="344.67"/>
    <n v="0.1"/>
    <n v="195.35"/>
    <n v="1240.8120000000001"/>
    <n v="781.4"/>
    <n v="459.41200000000015"/>
    <n v="0.37025109363868186"/>
  </r>
  <r>
    <n v="4859"/>
    <d v="2026-09-12T00:00:00"/>
    <n v="2026"/>
    <x v="2"/>
    <n v="9"/>
    <x v="8"/>
    <x v="0"/>
    <x v="0"/>
    <x v="0"/>
    <s v="Returning"/>
    <x v="0"/>
    <s v="Commuter Helmet"/>
    <n v="1"/>
    <n v="80.39"/>
    <n v="0"/>
    <n v="42.85"/>
    <n v="80.39"/>
    <n v="42.85"/>
    <n v="37.54"/>
    <n v="0.46697350416718497"/>
  </r>
  <r>
    <n v="770"/>
    <d v="2026-09-13T00:00:00"/>
    <n v="2026"/>
    <x v="2"/>
    <n v="9"/>
    <x v="8"/>
    <x v="2"/>
    <x v="3"/>
    <x v="2"/>
    <s v="Returning"/>
    <x v="1"/>
    <s v="Trail Boots"/>
    <n v="1"/>
    <n v="143.66999999999999"/>
    <n v="0.1"/>
    <n v="79.89"/>
    <n v="129.303"/>
    <n v="79.89"/>
    <n v="49.412999999999997"/>
    <n v="0.38214890605786406"/>
  </r>
  <r>
    <n v="1375"/>
    <d v="2026-09-13T00:00:00"/>
    <n v="2026"/>
    <x v="2"/>
    <n v="9"/>
    <x v="8"/>
    <x v="1"/>
    <x v="12"/>
    <x v="2"/>
    <s v="Returning"/>
    <x v="2"/>
    <s v="Insulated Bottle"/>
    <n v="1"/>
    <n v="35.86"/>
    <n v="0"/>
    <n v="13.33"/>
    <n v="35.86"/>
    <n v="13.33"/>
    <n v="22.53"/>
    <n v="0.62827663134411604"/>
  </r>
  <r>
    <n v="2063"/>
    <d v="2026-09-13T00:00:00"/>
    <n v="2026"/>
    <x v="2"/>
    <n v="9"/>
    <x v="8"/>
    <x v="1"/>
    <x v="14"/>
    <x v="2"/>
    <s v="Returning"/>
    <x v="2"/>
    <s v="Carry-On Duffel"/>
    <n v="3"/>
    <n v="130.28"/>
    <n v="0.1"/>
    <n v="65.33"/>
    <n v="351.75600000000003"/>
    <n v="195.99"/>
    <n v="155.76600000000002"/>
    <n v="0.44282400300208102"/>
  </r>
  <r>
    <n v="2563"/>
    <d v="2026-09-13T00:00:00"/>
    <n v="2026"/>
    <x v="2"/>
    <n v="9"/>
    <x v="8"/>
    <x v="1"/>
    <x v="6"/>
    <x v="3"/>
    <s v="Returning"/>
    <x v="1"/>
    <s v="Summit Backpack 45L"/>
    <n v="1"/>
    <n v="157.88999999999999"/>
    <n v="0.1"/>
    <n v="78.209999999999994"/>
    <n v="142.101"/>
    <n v="78.209999999999994"/>
    <n v="63.891000000000005"/>
    <n v="0.44961682183798851"/>
  </r>
  <r>
    <n v="2786"/>
    <d v="2026-09-13T00:00:00"/>
    <n v="2026"/>
    <x v="2"/>
    <n v="9"/>
    <x v="8"/>
    <x v="3"/>
    <x v="8"/>
    <x v="0"/>
    <s v="New"/>
    <x v="4"/>
    <s v="Resistance Band Set"/>
    <n v="2"/>
    <n v="40.83"/>
    <n v="0"/>
    <n v="14.56"/>
    <n v="81.66"/>
    <n v="29.12"/>
    <n v="52.539999999999992"/>
    <n v="0.64339946118050451"/>
  </r>
  <r>
    <n v="3269"/>
    <d v="2026-09-13T00:00:00"/>
    <n v="2026"/>
    <x v="2"/>
    <n v="9"/>
    <x v="8"/>
    <x v="2"/>
    <x v="16"/>
    <x v="2"/>
    <s v="New"/>
    <x v="4"/>
    <s v="Recovery Roller"/>
    <n v="2"/>
    <n v="37.119999999999997"/>
    <n v="0"/>
    <n v="14.26"/>
    <n v="74.239999999999995"/>
    <n v="28.52"/>
    <n v="45.72"/>
    <n v="0.61584051724137934"/>
  </r>
  <r>
    <n v="3346"/>
    <d v="2026-09-13T00:00:00"/>
    <n v="2026"/>
    <x v="2"/>
    <n v="9"/>
    <x v="8"/>
    <x v="3"/>
    <x v="8"/>
    <x v="0"/>
    <s v="Returning"/>
    <x v="3"/>
    <s v="Compact Sleeping Bag"/>
    <n v="2"/>
    <n v="124.04"/>
    <n v="0.05"/>
    <n v="59.29"/>
    <n v="235.67599999999999"/>
    <n v="118.58"/>
    <n v="117.09599999999999"/>
    <n v="0.49685160983723414"/>
  </r>
  <r>
    <n v="4097"/>
    <d v="2026-09-13T00:00:00"/>
    <n v="2026"/>
    <x v="2"/>
    <n v="9"/>
    <x v="8"/>
    <x v="1"/>
    <x v="12"/>
    <x v="0"/>
    <s v="Returning"/>
    <x v="1"/>
    <s v="Trail Boots"/>
    <n v="1"/>
    <n v="142.36000000000001"/>
    <n v="0"/>
    <n v="78.3"/>
    <n v="142.36000000000001"/>
    <n v="78.3"/>
    <n v="64.060000000000016"/>
    <n v="0.44998595110986239"/>
  </r>
  <r>
    <n v="4208"/>
    <d v="2026-09-13T00:00:00"/>
    <n v="2026"/>
    <x v="2"/>
    <n v="9"/>
    <x v="8"/>
    <x v="1"/>
    <x v="12"/>
    <x v="1"/>
    <s v="Business"/>
    <x v="0"/>
    <s v="Cycling Pack 12L"/>
    <n v="6"/>
    <n v="104.11"/>
    <n v="0.1"/>
    <n v="49"/>
    <n v="562.19399999999996"/>
    <n v="294"/>
    <n v="268.19399999999996"/>
    <n v="0.47704884790659446"/>
  </r>
  <r>
    <n v="4606"/>
    <d v="2026-09-13T00:00:00"/>
    <n v="2026"/>
    <x v="2"/>
    <n v="9"/>
    <x v="8"/>
    <x v="3"/>
    <x v="8"/>
    <x v="0"/>
    <s v="Business"/>
    <x v="3"/>
    <s v="Alpine Tent 4P"/>
    <n v="1"/>
    <n v="335.02"/>
    <n v="0.05"/>
    <n v="198.44"/>
    <n v="318.26899999999995"/>
    <n v="198.44"/>
    <n v="119.82899999999995"/>
    <n v="0.3765022669502841"/>
  </r>
  <r>
    <n v="222"/>
    <d v="2026-09-14T00:00:00"/>
    <n v="2026"/>
    <x v="2"/>
    <n v="9"/>
    <x v="8"/>
    <x v="1"/>
    <x v="12"/>
    <x v="0"/>
    <s v="Returning"/>
    <x v="0"/>
    <s v="Trail Bike Light"/>
    <n v="2"/>
    <n v="49.69"/>
    <n v="0.05"/>
    <n v="22.55"/>
    <n v="94.410999999999987"/>
    <n v="45.1"/>
    <n v="49.310999999999986"/>
    <n v="0.52230142674052804"/>
  </r>
  <r>
    <n v="241"/>
    <d v="2026-09-14T00:00:00"/>
    <n v="2026"/>
    <x v="2"/>
    <n v="9"/>
    <x v="8"/>
    <x v="2"/>
    <x v="5"/>
    <x v="0"/>
    <s v="Returning"/>
    <x v="0"/>
    <s v="Trail Bike Light"/>
    <n v="4"/>
    <n v="50.5"/>
    <n v="0"/>
    <n v="23.02"/>
    <n v="202"/>
    <n v="92.08"/>
    <n v="109.92"/>
    <n v="0.5441584158415842"/>
  </r>
  <r>
    <n v="753"/>
    <d v="2026-09-14T00:00:00"/>
    <n v="2026"/>
    <x v="2"/>
    <n v="9"/>
    <x v="8"/>
    <x v="3"/>
    <x v="4"/>
    <x v="2"/>
    <s v="Returning"/>
    <x v="2"/>
    <s v="Packing Cube Set"/>
    <n v="1"/>
    <n v="47.55"/>
    <n v="0.05"/>
    <n v="18.350000000000001"/>
    <n v="45.172499999999992"/>
    <n v="18.350000000000001"/>
    <n v="26.822499999999991"/>
    <n v="0.5937794011843488"/>
  </r>
  <r>
    <n v="2530"/>
    <d v="2026-09-14T00:00:00"/>
    <n v="2026"/>
    <x v="2"/>
    <n v="9"/>
    <x v="8"/>
    <x v="3"/>
    <x v="7"/>
    <x v="0"/>
    <s v="New"/>
    <x v="2"/>
    <s v="Packing Cube Set"/>
    <n v="6"/>
    <n v="46.16"/>
    <n v="0.1"/>
    <n v="18.39"/>
    <n v="249.26399999999998"/>
    <n v="110.34"/>
    <n v="138.92399999999998"/>
    <n v="0.55733679953783932"/>
  </r>
  <r>
    <n v="572"/>
    <d v="2026-09-15T00:00:00"/>
    <n v="2026"/>
    <x v="2"/>
    <n v="9"/>
    <x v="8"/>
    <x v="0"/>
    <x v="15"/>
    <x v="2"/>
    <s v="Returning"/>
    <x v="2"/>
    <s v="Carry-On Duffel"/>
    <n v="2"/>
    <n v="135.79"/>
    <n v="0.05"/>
    <n v="66.53"/>
    <n v="258.00099999999998"/>
    <n v="133.06"/>
    <n v="124.94099999999997"/>
    <n v="0.48426556486215167"/>
  </r>
  <r>
    <n v="874"/>
    <d v="2026-09-15T00:00:00"/>
    <n v="2026"/>
    <x v="2"/>
    <n v="9"/>
    <x v="8"/>
    <x v="0"/>
    <x v="15"/>
    <x v="0"/>
    <s v="Returning"/>
    <x v="1"/>
    <s v="Trail Boots"/>
    <n v="2"/>
    <n v="141.91999999999999"/>
    <n v="0"/>
    <n v="79.900000000000006"/>
    <n v="283.83999999999997"/>
    <n v="159.80000000000001"/>
    <n v="124.03999999999996"/>
    <n v="0.43700676437429531"/>
  </r>
  <r>
    <n v="937"/>
    <d v="2026-09-15T00:00:00"/>
    <n v="2026"/>
    <x v="2"/>
    <n v="9"/>
    <x v="8"/>
    <x v="3"/>
    <x v="4"/>
    <x v="3"/>
    <s v="Business"/>
    <x v="1"/>
    <s v="Trail Boots"/>
    <n v="1"/>
    <n v="146.41"/>
    <n v="0.15"/>
    <n v="80.87"/>
    <n v="124.4485"/>
    <n v="80.87"/>
    <n v="43.578499999999991"/>
    <n v="0.35017296311325563"/>
  </r>
  <r>
    <n v="1229"/>
    <d v="2026-09-15T00:00:00"/>
    <n v="2026"/>
    <x v="2"/>
    <n v="9"/>
    <x v="8"/>
    <x v="1"/>
    <x v="1"/>
    <x v="3"/>
    <s v="New"/>
    <x v="0"/>
    <s v="Compact Repair Kit"/>
    <n v="5"/>
    <n v="40.17"/>
    <n v="0"/>
    <n v="16.27"/>
    <n v="200.85000000000002"/>
    <n v="81.349999999999994"/>
    <n v="119.50000000000003"/>
    <n v="0.59497137167040082"/>
  </r>
  <r>
    <n v="2186"/>
    <d v="2026-09-15T00:00:00"/>
    <n v="2026"/>
    <x v="2"/>
    <n v="9"/>
    <x v="8"/>
    <x v="2"/>
    <x v="2"/>
    <x v="0"/>
    <s v="Returning"/>
    <x v="1"/>
    <s v="Hiking Daypack 20L"/>
    <n v="2"/>
    <n v="91.6"/>
    <n v="0"/>
    <n v="46.54"/>
    <n v="183.2"/>
    <n v="93.08"/>
    <n v="90.11999999999999"/>
    <n v="0.49192139737991264"/>
  </r>
  <r>
    <n v="2922"/>
    <d v="2026-09-15T00:00:00"/>
    <n v="2026"/>
    <x v="2"/>
    <n v="9"/>
    <x v="8"/>
    <x v="2"/>
    <x v="2"/>
    <x v="0"/>
    <s v="New"/>
    <x v="4"/>
    <s v="Weighted Vest"/>
    <n v="4"/>
    <n v="121.47"/>
    <n v="0.05"/>
    <n v="67.650000000000006"/>
    <n v="461.58599999999996"/>
    <n v="270.60000000000002"/>
    <n v="190.98599999999993"/>
    <n v="0.41376038268058379"/>
  </r>
  <r>
    <n v="3140"/>
    <d v="2026-09-15T00:00:00"/>
    <n v="2026"/>
    <x v="2"/>
    <n v="9"/>
    <x v="8"/>
    <x v="1"/>
    <x v="12"/>
    <x v="3"/>
    <s v="New"/>
    <x v="3"/>
    <s v="Compact Sleeping Bag"/>
    <n v="2"/>
    <n v="122.69"/>
    <n v="0"/>
    <n v="61.4"/>
    <n v="245.38"/>
    <n v="122.8"/>
    <n v="122.58"/>
    <n v="0.49955171570625151"/>
  </r>
  <r>
    <n v="3369"/>
    <d v="2026-09-15T00:00:00"/>
    <n v="2026"/>
    <x v="2"/>
    <n v="9"/>
    <x v="8"/>
    <x v="1"/>
    <x v="12"/>
    <x v="3"/>
    <s v="New"/>
    <x v="2"/>
    <s v="Packing Cube Set"/>
    <n v="1"/>
    <n v="45.59"/>
    <n v="0"/>
    <n v="18.28"/>
    <n v="45.59"/>
    <n v="18.28"/>
    <n v="27.310000000000002"/>
    <n v="0.59903487606931349"/>
  </r>
  <r>
    <n v="4865"/>
    <d v="2026-09-15T00:00:00"/>
    <n v="2026"/>
    <x v="2"/>
    <n v="9"/>
    <x v="8"/>
    <x v="3"/>
    <x v="4"/>
    <x v="0"/>
    <s v="Returning"/>
    <x v="0"/>
    <s v="Commuter Helmet"/>
    <n v="1"/>
    <n v="83.8"/>
    <n v="0"/>
    <n v="42.23"/>
    <n v="83.8"/>
    <n v="42.23"/>
    <n v="41.57"/>
    <n v="0.49606205250596663"/>
  </r>
  <r>
    <n v="103"/>
    <d v="2026-09-16T00:00:00"/>
    <n v="2026"/>
    <x v="2"/>
    <n v="9"/>
    <x v="8"/>
    <x v="2"/>
    <x v="3"/>
    <x v="0"/>
    <s v="New"/>
    <x v="2"/>
    <s v="Carry-On Duffel"/>
    <n v="1"/>
    <n v="132.58000000000001"/>
    <n v="0.15"/>
    <n v="67.62"/>
    <n v="112.69300000000001"/>
    <n v="67.62"/>
    <n v="45.073000000000008"/>
    <n v="0.39996273060438536"/>
  </r>
  <r>
    <n v="4500"/>
    <d v="2026-09-16T00:00:00"/>
    <n v="2026"/>
    <x v="2"/>
    <n v="9"/>
    <x v="8"/>
    <x v="3"/>
    <x v="8"/>
    <x v="0"/>
    <s v="New"/>
    <x v="3"/>
    <s v="Compact Sleeping Bag"/>
    <n v="2"/>
    <n v="122.12"/>
    <n v="0.05"/>
    <n v="61.76"/>
    <n v="232.02799999999999"/>
    <n v="123.52"/>
    <n v="108.508"/>
    <n v="0.46765045597945076"/>
  </r>
  <r>
    <n v="5093"/>
    <d v="2026-09-16T00:00:00"/>
    <n v="2026"/>
    <x v="2"/>
    <n v="9"/>
    <x v="8"/>
    <x v="0"/>
    <x v="0"/>
    <x v="1"/>
    <s v="Business"/>
    <x v="1"/>
    <s v="Trail Boots"/>
    <n v="3"/>
    <n v="140.47"/>
    <n v="0.15"/>
    <n v="81.739999999999995"/>
    <n v="358.19849999999997"/>
    <n v="245.21999999999997"/>
    <n v="112.9785"/>
    <n v="0.31540751845694498"/>
  </r>
  <r>
    <n v="5147"/>
    <d v="2026-09-16T00:00:00"/>
    <n v="2026"/>
    <x v="2"/>
    <n v="9"/>
    <x v="8"/>
    <x v="3"/>
    <x v="13"/>
    <x v="0"/>
    <s v="New"/>
    <x v="1"/>
    <s v="Trail Boots"/>
    <n v="2"/>
    <n v="145.35"/>
    <n v="0.05"/>
    <n v="78.39"/>
    <n v="276.16499999999996"/>
    <n v="156.78"/>
    <n v="119.38499999999996"/>
    <n v="0.4322959100537721"/>
  </r>
  <r>
    <n v="365"/>
    <d v="2026-09-17T00:00:00"/>
    <n v="2026"/>
    <x v="2"/>
    <n v="9"/>
    <x v="8"/>
    <x v="3"/>
    <x v="8"/>
    <x v="3"/>
    <s v="Returning"/>
    <x v="3"/>
    <s v="Compact Sleeping Bag"/>
    <n v="2"/>
    <n v="121.25"/>
    <n v="0"/>
    <n v="61.5"/>
    <n v="242.5"/>
    <n v="123"/>
    <n v="119.5"/>
    <n v="0.4927835051546392"/>
  </r>
  <r>
    <n v="494"/>
    <d v="2026-09-17T00:00:00"/>
    <n v="2026"/>
    <x v="2"/>
    <n v="9"/>
    <x v="8"/>
    <x v="3"/>
    <x v="4"/>
    <x v="0"/>
    <s v="New"/>
    <x v="2"/>
    <s v="Insulated Bottle"/>
    <n v="1"/>
    <n v="35.94"/>
    <n v="0.1"/>
    <n v="13.19"/>
    <n v="32.345999999999997"/>
    <n v="13.19"/>
    <n v="19.155999999999999"/>
    <n v="0.59222160390774747"/>
  </r>
  <r>
    <n v="665"/>
    <d v="2026-09-17T00:00:00"/>
    <n v="2026"/>
    <x v="2"/>
    <n v="9"/>
    <x v="8"/>
    <x v="1"/>
    <x v="14"/>
    <x v="0"/>
    <s v="New"/>
    <x v="0"/>
    <s v="Cycling Pack 12L"/>
    <n v="1"/>
    <n v="101.18"/>
    <n v="0.1"/>
    <n v="49.38"/>
    <n v="91.062000000000012"/>
    <n v="49.38"/>
    <n v="41.682000000000009"/>
    <n v="0.45773209461685449"/>
  </r>
  <r>
    <n v="2067"/>
    <d v="2026-09-17T00:00:00"/>
    <n v="2026"/>
    <x v="2"/>
    <n v="9"/>
    <x v="8"/>
    <x v="3"/>
    <x v="7"/>
    <x v="2"/>
    <s v="New"/>
    <x v="0"/>
    <s v="Commuter Helmet"/>
    <n v="2"/>
    <n v="82.47"/>
    <n v="0"/>
    <n v="42.49"/>
    <n v="164.94"/>
    <n v="84.98"/>
    <n v="79.959999999999994"/>
    <n v="0.48478234509518608"/>
  </r>
  <r>
    <n v="2648"/>
    <d v="2026-09-17T00:00:00"/>
    <n v="2026"/>
    <x v="2"/>
    <n v="9"/>
    <x v="8"/>
    <x v="2"/>
    <x v="16"/>
    <x v="3"/>
    <s v="New"/>
    <x v="4"/>
    <s v="Training Mat"/>
    <n v="1"/>
    <n v="50.47"/>
    <n v="0.05"/>
    <n v="22.27"/>
    <n v="47.946499999999993"/>
    <n v="22.27"/>
    <n v="25.676499999999994"/>
    <n v="0.53552396942425406"/>
  </r>
  <r>
    <n v="3074"/>
    <d v="2026-09-17T00:00:00"/>
    <n v="2026"/>
    <x v="2"/>
    <n v="9"/>
    <x v="8"/>
    <x v="3"/>
    <x v="8"/>
    <x v="1"/>
    <s v="Business"/>
    <x v="3"/>
    <s v="Portable Camp Stove"/>
    <n v="5"/>
    <n v="82.63"/>
    <n v="0.15"/>
    <n v="38.630000000000003"/>
    <n v="351.17749999999995"/>
    <n v="193.15"/>
    <n v="158.02749999999995"/>
    <n v="0.44999323703824978"/>
  </r>
  <r>
    <n v="259"/>
    <d v="2026-09-18T00:00:00"/>
    <n v="2026"/>
    <x v="2"/>
    <n v="9"/>
    <x v="8"/>
    <x v="3"/>
    <x v="8"/>
    <x v="2"/>
    <s v="Business"/>
    <x v="2"/>
    <s v="Travel Backpack 35L"/>
    <n v="4"/>
    <n v="168.48"/>
    <n v="0.1"/>
    <n v="89.85"/>
    <n v="606.52800000000002"/>
    <n v="359.4"/>
    <n v="247.12800000000004"/>
    <n v="0.4074469768914214"/>
  </r>
  <r>
    <n v="997"/>
    <d v="2026-09-18T00:00:00"/>
    <n v="2026"/>
    <x v="2"/>
    <n v="9"/>
    <x v="8"/>
    <x v="1"/>
    <x v="11"/>
    <x v="3"/>
    <s v="Returning"/>
    <x v="3"/>
    <s v="Compact Sleeping Bag"/>
    <n v="2"/>
    <n v="121.82"/>
    <n v="0"/>
    <n v="61.92"/>
    <n v="243.64"/>
    <n v="123.84"/>
    <n v="119.79999999999998"/>
    <n v="0.49170907896897059"/>
  </r>
  <r>
    <n v="2102"/>
    <d v="2026-09-18T00:00:00"/>
    <n v="2026"/>
    <x v="2"/>
    <n v="9"/>
    <x v="8"/>
    <x v="0"/>
    <x v="15"/>
    <x v="2"/>
    <s v="Returning"/>
    <x v="0"/>
    <s v="Trail Bike Light"/>
    <n v="1"/>
    <n v="50.02"/>
    <n v="0.1"/>
    <n v="22.47"/>
    <n v="45.018000000000001"/>
    <n v="22.47"/>
    <n v="22.548000000000002"/>
    <n v="0.50086632013861121"/>
  </r>
  <r>
    <n v="2452"/>
    <d v="2026-09-18T00:00:00"/>
    <n v="2026"/>
    <x v="2"/>
    <n v="9"/>
    <x v="8"/>
    <x v="2"/>
    <x v="5"/>
    <x v="0"/>
    <s v="New"/>
    <x v="4"/>
    <s v="Training Mat"/>
    <n v="1"/>
    <n v="50.17"/>
    <n v="0.1"/>
    <n v="21.99"/>
    <n v="45.153000000000006"/>
    <n v="21.99"/>
    <n v="23.163000000000007"/>
    <n v="0.51298917015480705"/>
  </r>
  <r>
    <n v="2761"/>
    <d v="2026-09-18T00:00:00"/>
    <n v="2026"/>
    <x v="2"/>
    <n v="9"/>
    <x v="8"/>
    <x v="0"/>
    <x v="15"/>
    <x v="1"/>
    <s v="Business"/>
    <x v="3"/>
    <s v="Compact Sleeping Bag"/>
    <n v="5"/>
    <n v="124.51"/>
    <n v="0.1"/>
    <n v="60.29"/>
    <n v="560.29500000000007"/>
    <n v="301.45"/>
    <n v="258.84500000000008"/>
    <n v="0.46197984990049895"/>
  </r>
  <r>
    <n v="3993"/>
    <d v="2026-09-18T00:00:00"/>
    <n v="2026"/>
    <x v="2"/>
    <n v="9"/>
    <x v="8"/>
    <x v="1"/>
    <x v="12"/>
    <x v="3"/>
    <s v="Returning"/>
    <x v="1"/>
    <s v="Summit Backpack 45L"/>
    <n v="1"/>
    <n v="153.68"/>
    <n v="0.05"/>
    <n v="77.42"/>
    <n v="145.99600000000001"/>
    <n v="77.42"/>
    <n v="68.576000000000008"/>
    <n v="0.46971149894517661"/>
  </r>
  <r>
    <n v="4343"/>
    <d v="2026-09-18T00:00:00"/>
    <n v="2026"/>
    <x v="2"/>
    <n v="9"/>
    <x v="8"/>
    <x v="1"/>
    <x v="12"/>
    <x v="3"/>
    <s v="New"/>
    <x v="3"/>
    <s v="Compact Sleeping Bag"/>
    <n v="2"/>
    <n v="121.37"/>
    <n v="0.05"/>
    <n v="60.13"/>
    <n v="230.60300000000001"/>
    <n v="120.26"/>
    <n v="110.343"/>
    <n v="0.47849767782726155"/>
  </r>
  <r>
    <n v="4429"/>
    <d v="2026-09-18T00:00:00"/>
    <n v="2026"/>
    <x v="2"/>
    <n v="9"/>
    <x v="8"/>
    <x v="0"/>
    <x v="15"/>
    <x v="0"/>
    <s v="Business"/>
    <x v="1"/>
    <s v="Trail Boots"/>
    <n v="2"/>
    <n v="145.1"/>
    <n v="0.1"/>
    <n v="77.62"/>
    <n v="261.18"/>
    <n v="155.24"/>
    <n v="105.94"/>
    <n v="0.40562064476606169"/>
  </r>
  <r>
    <n v="4824"/>
    <d v="2026-09-18T00:00:00"/>
    <n v="2026"/>
    <x v="2"/>
    <n v="9"/>
    <x v="8"/>
    <x v="3"/>
    <x v="8"/>
    <x v="0"/>
    <s v="Returning"/>
    <x v="4"/>
    <s v="Recovery Roller"/>
    <n v="1"/>
    <n v="36.729999999999997"/>
    <n v="0.05"/>
    <n v="14.11"/>
    <n v="34.893499999999996"/>
    <n v="14.11"/>
    <n v="20.783499999999997"/>
    <n v="0.59562669265049362"/>
  </r>
  <r>
    <n v="4881"/>
    <d v="2026-09-18T00:00:00"/>
    <n v="2026"/>
    <x v="2"/>
    <n v="9"/>
    <x v="8"/>
    <x v="2"/>
    <x v="2"/>
    <x v="0"/>
    <s v="Business"/>
    <x v="2"/>
    <s v="Carry-On Duffel"/>
    <n v="4"/>
    <n v="134.15"/>
    <n v="0.05"/>
    <n v="65.58"/>
    <n v="509.77"/>
    <n v="262.32"/>
    <n v="247.45"/>
    <n v="0.48541499107440611"/>
  </r>
  <r>
    <n v="5138"/>
    <d v="2026-09-18T00:00:00"/>
    <n v="2026"/>
    <x v="2"/>
    <n v="9"/>
    <x v="8"/>
    <x v="0"/>
    <x v="0"/>
    <x v="1"/>
    <s v="Business"/>
    <x v="1"/>
    <s v="Hiking Daypack 20L"/>
    <n v="8"/>
    <n v="94.21"/>
    <n v="0.1"/>
    <n v="45.05"/>
    <n v="678.31200000000001"/>
    <n v="360.4"/>
    <n v="317.91200000000003"/>
    <n v="0.46868107891353833"/>
  </r>
  <r>
    <n v="1214"/>
    <d v="2026-09-19T00:00:00"/>
    <n v="2026"/>
    <x v="2"/>
    <n v="9"/>
    <x v="8"/>
    <x v="0"/>
    <x v="15"/>
    <x v="2"/>
    <s v="Returning"/>
    <x v="3"/>
    <s v="Trail Tent 2P"/>
    <n v="1"/>
    <n v="198.29"/>
    <n v="0.05"/>
    <n v="106.24"/>
    <n v="188.37549999999999"/>
    <n v="106.24"/>
    <n v="82.135499999999993"/>
    <n v="0.436020076920831"/>
  </r>
  <r>
    <n v="1346"/>
    <d v="2026-09-19T00:00:00"/>
    <n v="2026"/>
    <x v="2"/>
    <n v="9"/>
    <x v="8"/>
    <x v="1"/>
    <x v="14"/>
    <x v="3"/>
    <s v="Returning"/>
    <x v="2"/>
    <s v="Travel Backpack 35L"/>
    <n v="3"/>
    <n v="166.21"/>
    <n v="0.05"/>
    <n v="85.03"/>
    <n v="473.69849999999997"/>
    <n v="255.09"/>
    <n v="218.60849999999996"/>
    <n v="0.4614929116304991"/>
  </r>
  <r>
    <n v="1361"/>
    <d v="2026-09-19T00:00:00"/>
    <n v="2026"/>
    <x v="2"/>
    <n v="9"/>
    <x v="8"/>
    <x v="1"/>
    <x v="6"/>
    <x v="3"/>
    <s v="New"/>
    <x v="0"/>
    <s v="Compact Repair Kit"/>
    <n v="1"/>
    <n v="40.700000000000003"/>
    <n v="0.05"/>
    <n v="16.43"/>
    <n v="38.664999999999999"/>
    <n v="16.43"/>
    <n v="22.234999999999999"/>
    <n v="0.57506789085736454"/>
  </r>
  <r>
    <n v="2728"/>
    <d v="2026-09-19T00:00:00"/>
    <n v="2026"/>
    <x v="2"/>
    <n v="9"/>
    <x v="8"/>
    <x v="0"/>
    <x v="15"/>
    <x v="0"/>
    <s v="New"/>
    <x v="1"/>
    <s v="Summit Backpack 45L"/>
    <n v="3"/>
    <n v="153.5"/>
    <n v="0"/>
    <n v="80.819999999999993"/>
    <n v="460.5"/>
    <n v="242.45999999999998"/>
    <n v="218.04000000000002"/>
    <n v="0.47348534201954401"/>
  </r>
  <r>
    <n v="2788"/>
    <d v="2026-09-19T00:00:00"/>
    <n v="2026"/>
    <x v="2"/>
    <n v="9"/>
    <x v="8"/>
    <x v="1"/>
    <x v="12"/>
    <x v="3"/>
    <s v="New"/>
    <x v="1"/>
    <s v="Trekking Poles"/>
    <n v="1"/>
    <n v="70.430000000000007"/>
    <n v="0"/>
    <n v="31.51"/>
    <n v="70.430000000000007"/>
    <n v="31.51"/>
    <n v="38.92"/>
    <n v="0.55260542382507449"/>
  </r>
  <r>
    <n v="2932"/>
    <d v="2026-09-19T00:00:00"/>
    <n v="2026"/>
    <x v="2"/>
    <n v="9"/>
    <x v="8"/>
    <x v="0"/>
    <x v="15"/>
    <x v="2"/>
    <s v="Business"/>
    <x v="0"/>
    <s v="Trail Bike Light"/>
    <n v="4"/>
    <n v="49.93"/>
    <n v="0"/>
    <n v="22.99"/>
    <n v="199.72"/>
    <n v="91.96"/>
    <n v="107.76"/>
    <n v="0.53955537752853999"/>
  </r>
  <r>
    <n v="3399"/>
    <d v="2026-09-19T00:00:00"/>
    <n v="2026"/>
    <x v="2"/>
    <n v="9"/>
    <x v="8"/>
    <x v="1"/>
    <x v="12"/>
    <x v="2"/>
    <s v="Returning"/>
    <x v="0"/>
    <s v="Trail Bike Light"/>
    <n v="1"/>
    <n v="50.18"/>
    <n v="0"/>
    <n v="22.92"/>
    <n v="50.18"/>
    <n v="22.92"/>
    <n v="27.259999999999998"/>
    <n v="0.54324432044639293"/>
  </r>
  <r>
    <n v="3588"/>
    <d v="2026-09-19T00:00:00"/>
    <n v="2026"/>
    <x v="2"/>
    <n v="9"/>
    <x v="8"/>
    <x v="3"/>
    <x v="13"/>
    <x v="2"/>
    <s v="New"/>
    <x v="2"/>
    <s v="Travel Backpack 35L"/>
    <n v="2"/>
    <n v="164.01"/>
    <n v="0.15"/>
    <n v="87.14"/>
    <n v="278.81699999999995"/>
    <n v="174.28"/>
    <n v="104.53699999999995"/>
    <n v="0.37493050997607741"/>
  </r>
  <r>
    <n v="3603"/>
    <d v="2026-09-19T00:00:00"/>
    <n v="2026"/>
    <x v="2"/>
    <n v="9"/>
    <x v="8"/>
    <x v="1"/>
    <x v="14"/>
    <x v="3"/>
    <s v="Returning"/>
    <x v="0"/>
    <s v="Commuter Helmet"/>
    <n v="2"/>
    <n v="83.77"/>
    <n v="0"/>
    <n v="43.32"/>
    <n v="167.54"/>
    <n v="86.64"/>
    <n v="80.899999999999991"/>
    <n v="0.4828697624447893"/>
  </r>
  <r>
    <n v="3845"/>
    <d v="2026-09-19T00:00:00"/>
    <n v="2026"/>
    <x v="2"/>
    <n v="9"/>
    <x v="8"/>
    <x v="3"/>
    <x v="8"/>
    <x v="0"/>
    <s v="New"/>
    <x v="3"/>
    <s v="Portable Camp Stove"/>
    <n v="1"/>
    <n v="81.84"/>
    <n v="0"/>
    <n v="38.5"/>
    <n v="81.84"/>
    <n v="38.5"/>
    <n v="43.34"/>
    <n v="0.52956989247311825"/>
  </r>
  <r>
    <n v="4191"/>
    <d v="2026-09-19T00:00:00"/>
    <n v="2026"/>
    <x v="2"/>
    <n v="9"/>
    <x v="8"/>
    <x v="2"/>
    <x v="5"/>
    <x v="3"/>
    <s v="Returning"/>
    <x v="4"/>
    <s v="Resistance Band Set"/>
    <n v="1"/>
    <n v="40.32"/>
    <n v="0.15"/>
    <n v="14.39"/>
    <n v="34.271999999999998"/>
    <n v="14.39"/>
    <n v="19.881999999999998"/>
    <n v="0.58012371615312786"/>
  </r>
  <r>
    <n v="4269"/>
    <d v="2026-09-19T00:00:00"/>
    <n v="2026"/>
    <x v="2"/>
    <n v="9"/>
    <x v="8"/>
    <x v="2"/>
    <x v="16"/>
    <x v="1"/>
    <s v="Business"/>
    <x v="1"/>
    <s v="Summit Backpack 45L"/>
    <n v="4"/>
    <n v="155.84"/>
    <n v="0.05"/>
    <n v="80.790000000000006"/>
    <n v="592.19200000000001"/>
    <n v="323.16000000000003"/>
    <n v="269.03199999999998"/>
    <n v="0.45429860585755966"/>
  </r>
  <r>
    <n v="5"/>
    <d v="2026-09-20T00:00:00"/>
    <n v="2026"/>
    <x v="2"/>
    <n v="9"/>
    <x v="8"/>
    <x v="1"/>
    <x v="6"/>
    <x v="0"/>
    <s v="Business"/>
    <x v="4"/>
    <s v="Training Mat"/>
    <n v="1"/>
    <n v="51.83"/>
    <n v="0"/>
    <n v="21.9"/>
    <n v="51.83"/>
    <n v="21.9"/>
    <n v="29.93"/>
    <n v="0.57746478873239437"/>
  </r>
  <r>
    <n v="210"/>
    <d v="2026-09-20T00:00:00"/>
    <n v="2026"/>
    <x v="2"/>
    <n v="9"/>
    <x v="8"/>
    <x v="2"/>
    <x v="3"/>
    <x v="2"/>
    <s v="Returning"/>
    <x v="3"/>
    <s v="Trail Tent 2P"/>
    <n v="1"/>
    <n v="190.77"/>
    <n v="0.05"/>
    <n v="104.69"/>
    <n v="181.23150000000001"/>
    <n v="104.69"/>
    <n v="76.541500000000013"/>
    <n v="0.42234103894742364"/>
  </r>
  <r>
    <n v="462"/>
    <d v="2026-09-20T00:00:00"/>
    <n v="2026"/>
    <x v="2"/>
    <n v="9"/>
    <x v="8"/>
    <x v="1"/>
    <x v="12"/>
    <x v="2"/>
    <s v="New"/>
    <x v="0"/>
    <s v="Compact Repair Kit"/>
    <n v="2"/>
    <n v="40.049999999999997"/>
    <n v="0.05"/>
    <n v="16.97"/>
    <n v="76.094999999999985"/>
    <n v="33.94"/>
    <n v="42.154999999999987"/>
    <n v="0.55397857940731976"/>
  </r>
  <r>
    <n v="725"/>
    <d v="2026-09-20T00:00:00"/>
    <n v="2026"/>
    <x v="2"/>
    <n v="9"/>
    <x v="8"/>
    <x v="1"/>
    <x v="12"/>
    <x v="0"/>
    <s v="New"/>
    <x v="0"/>
    <s v="Commuter Helmet"/>
    <n v="1"/>
    <n v="82.08"/>
    <n v="0.05"/>
    <n v="43.18"/>
    <n v="77.975999999999999"/>
    <n v="43.18"/>
    <n v="34.795999999999999"/>
    <n v="0.44623986867754178"/>
  </r>
  <r>
    <n v="918"/>
    <d v="2026-09-20T00:00:00"/>
    <n v="2026"/>
    <x v="2"/>
    <n v="9"/>
    <x v="8"/>
    <x v="0"/>
    <x v="15"/>
    <x v="0"/>
    <s v="Returning"/>
    <x v="0"/>
    <s v="Trail Bike Light"/>
    <n v="1"/>
    <n v="50.3"/>
    <n v="0.05"/>
    <n v="22.14"/>
    <n v="47.784999999999997"/>
    <n v="22.14"/>
    <n v="25.644999999999996"/>
    <n v="0.53667468870984614"/>
  </r>
  <r>
    <n v="1442"/>
    <d v="2026-09-20T00:00:00"/>
    <n v="2026"/>
    <x v="2"/>
    <n v="9"/>
    <x v="8"/>
    <x v="2"/>
    <x v="16"/>
    <x v="0"/>
    <s v="New"/>
    <x v="2"/>
    <s v="Packing Cube Set"/>
    <n v="1"/>
    <n v="47.68"/>
    <n v="0.1"/>
    <n v="18.03"/>
    <n v="42.911999999999999"/>
    <n v="18.03"/>
    <n v="24.881999999999998"/>
    <n v="0.57983780760626391"/>
  </r>
  <r>
    <n v="4290"/>
    <d v="2026-09-20T00:00:00"/>
    <n v="2026"/>
    <x v="2"/>
    <n v="9"/>
    <x v="8"/>
    <x v="2"/>
    <x v="2"/>
    <x v="2"/>
    <s v="Returning"/>
    <x v="0"/>
    <s v="Trail Bike Light"/>
    <n v="2"/>
    <n v="51.48"/>
    <n v="0.05"/>
    <n v="22.38"/>
    <n v="97.811999999999983"/>
    <n v="44.76"/>
    <n v="53.051999999999985"/>
    <n v="0.54238743712427917"/>
  </r>
  <r>
    <n v="4666"/>
    <d v="2026-09-20T00:00:00"/>
    <n v="2026"/>
    <x v="2"/>
    <n v="9"/>
    <x v="8"/>
    <x v="2"/>
    <x v="3"/>
    <x v="0"/>
    <s v="Business"/>
    <x v="4"/>
    <s v="Weighted Vest"/>
    <n v="2"/>
    <n v="123.73"/>
    <n v="0"/>
    <n v="68.459999999999994"/>
    <n v="247.46"/>
    <n v="136.91999999999999"/>
    <n v="110.54000000000002"/>
    <n v="0.44669845631617239"/>
  </r>
  <r>
    <n v="234"/>
    <d v="2026-09-21T00:00:00"/>
    <n v="2026"/>
    <x v="2"/>
    <n v="9"/>
    <x v="8"/>
    <x v="2"/>
    <x v="5"/>
    <x v="0"/>
    <s v="Business"/>
    <x v="1"/>
    <s v="Trail Boots"/>
    <n v="2"/>
    <n v="146.81"/>
    <n v="0"/>
    <n v="79.72"/>
    <n v="293.62"/>
    <n v="159.44"/>
    <n v="134.18"/>
    <n v="0.45698521899053202"/>
  </r>
  <r>
    <n v="802"/>
    <d v="2026-09-21T00:00:00"/>
    <n v="2026"/>
    <x v="2"/>
    <n v="9"/>
    <x v="8"/>
    <x v="1"/>
    <x v="12"/>
    <x v="2"/>
    <s v="Returning"/>
    <x v="2"/>
    <s v="Travel Backpack 35L"/>
    <n v="2"/>
    <n v="167.16"/>
    <n v="0"/>
    <n v="88.51"/>
    <n v="334.32"/>
    <n v="177.02"/>
    <n v="157.29999999999998"/>
    <n v="0.4705072983967456"/>
  </r>
  <r>
    <n v="1942"/>
    <d v="2026-09-21T00:00:00"/>
    <n v="2026"/>
    <x v="2"/>
    <n v="9"/>
    <x v="8"/>
    <x v="2"/>
    <x v="2"/>
    <x v="0"/>
    <s v="New"/>
    <x v="0"/>
    <s v="Commuter Helmet"/>
    <n v="1"/>
    <n v="83.69"/>
    <n v="0"/>
    <n v="42.76"/>
    <n v="83.69"/>
    <n v="42.76"/>
    <n v="40.93"/>
    <n v="0.48906679412116144"/>
  </r>
  <r>
    <n v="2200"/>
    <d v="2026-09-21T00:00:00"/>
    <n v="2026"/>
    <x v="2"/>
    <n v="9"/>
    <x v="8"/>
    <x v="0"/>
    <x v="0"/>
    <x v="0"/>
    <s v="New"/>
    <x v="0"/>
    <s v="Compact Repair Kit"/>
    <n v="1"/>
    <n v="40.4"/>
    <n v="0.15"/>
    <n v="16.47"/>
    <n v="34.339999999999996"/>
    <n v="16.47"/>
    <n v="17.869999999999997"/>
    <n v="0.52038439138031445"/>
  </r>
  <r>
    <n v="2236"/>
    <d v="2026-09-21T00:00:00"/>
    <n v="2026"/>
    <x v="2"/>
    <n v="9"/>
    <x v="8"/>
    <x v="1"/>
    <x v="11"/>
    <x v="0"/>
    <s v="Returning"/>
    <x v="1"/>
    <s v="Trail Boots"/>
    <n v="3"/>
    <n v="143.31"/>
    <n v="0"/>
    <n v="81.36"/>
    <n v="429.93"/>
    <n v="244.07999999999998"/>
    <n v="185.85000000000002"/>
    <n v="0.43227967343521045"/>
  </r>
  <r>
    <n v="4041"/>
    <d v="2026-09-21T00:00:00"/>
    <n v="2026"/>
    <x v="2"/>
    <n v="9"/>
    <x v="8"/>
    <x v="1"/>
    <x v="11"/>
    <x v="1"/>
    <s v="Returning"/>
    <x v="4"/>
    <s v="Training Mat"/>
    <n v="15"/>
    <n v="51.1"/>
    <n v="0.1"/>
    <n v="21.9"/>
    <n v="689.85"/>
    <n v="328.5"/>
    <n v="361.35"/>
    <n v="0.52380952380952384"/>
  </r>
  <r>
    <n v="4435"/>
    <d v="2026-09-21T00:00:00"/>
    <n v="2026"/>
    <x v="2"/>
    <n v="9"/>
    <x v="8"/>
    <x v="3"/>
    <x v="13"/>
    <x v="3"/>
    <s v="New"/>
    <x v="1"/>
    <s v="Trail Boots"/>
    <n v="1"/>
    <n v="146.33000000000001"/>
    <n v="0"/>
    <n v="80.05"/>
    <n v="146.33000000000001"/>
    <n v="80.05"/>
    <n v="66.280000000000015"/>
    <n v="0.45294881432378875"/>
  </r>
  <r>
    <n v="305"/>
    <d v="2026-09-22T00:00:00"/>
    <n v="2026"/>
    <x v="2"/>
    <n v="9"/>
    <x v="8"/>
    <x v="3"/>
    <x v="8"/>
    <x v="0"/>
    <s v="Returning"/>
    <x v="2"/>
    <s v="Carry-On Duffel"/>
    <n v="1"/>
    <n v="130.69999999999999"/>
    <n v="0.05"/>
    <n v="68.23"/>
    <n v="124.16499999999998"/>
    <n v="68.23"/>
    <n v="55.934999999999974"/>
    <n v="0.45048926831232622"/>
  </r>
  <r>
    <n v="808"/>
    <d v="2026-09-22T00:00:00"/>
    <n v="2026"/>
    <x v="2"/>
    <n v="9"/>
    <x v="8"/>
    <x v="1"/>
    <x v="12"/>
    <x v="1"/>
    <s v="Business"/>
    <x v="4"/>
    <s v="Resistance Band Set"/>
    <n v="8"/>
    <n v="39.630000000000003"/>
    <n v="0.15"/>
    <n v="14.61"/>
    <n v="269.48400000000004"/>
    <n v="116.88"/>
    <n v="152.60400000000004"/>
    <n v="0.56628222825844954"/>
  </r>
  <r>
    <n v="1029"/>
    <d v="2026-09-22T00:00:00"/>
    <n v="2026"/>
    <x v="2"/>
    <n v="9"/>
    <x v="8"/>
    <x v="1"/>
    <x v="6"/>
    <x v="0"/>
    <s v="Returning"/>
    <x v="2"/>
    <s v="Carry-On Duffel"/>
    <n v="1"/>
    <n v="132.36000000000001"/>
    <n v="0.05"/>
    <n v="66.63"/>
    <n v="125.742"/>
    <n v="66.63"/>
    <n v="59.112000000000009"/>
    <n v="0.47010545402490822"/>
  </r>
  <r>
    <n v="1721"/>
    <d v="2026-09-22T00:00:00"/>
    <n v="2026"/>
    <x v="2"/>
    <n v="9"/>
    <x v="8"/>
    <x v="3"/>
    <x v="7"/>
    <x v="0"/>
    <s v="Business"/>
    <x v="1"/>
    <s v="Summit Backpack 45L"/>
    <n v="1"/>
    <n v="156.81"/>
    <n v="0"/>
    <n v="78.2"/>
    <n v="156.81"/>
    <n v="78.2"/>
    <n v="78.61"/>
    <n v="0.50130731458452904"/>
  </r>
  <r>
    <n v="2425"/>
    <d v="2026-09-22T00:00:00"/>
    <n v="2026"/>
    <x v="2"/>
    <n v="9"/>
    <x v="8"/>
    <x v="3"/>
    <x v="8"/>
    <x v="3"/>
    <s v="New"/>
    <x v="2"/>
    <s v="Carry-On Duffel"/>
    <n v="3"/>
    <n v="134.52000000000001"/>
    <n v="0.05"/>
    <n v="65.19"/>
    <n v="383.38200000000006"/>
    <n v="195.57"/>
    <n v="187.81200000000007"/>
    <n v="0.48988215409174152"/>
  </r>
  <r>
    <n v="3322"/>
    <d v="2026-09-22T00:00:00"/>
    <n v="2026"/>
    <x v="2"/>
    <n v="9"/>
    <x v="8"/>
    <x v="3"/>
    <x v="8"/>
    <x v="0"/>
    <s v="Returning"/>
    <x v="3"/>
    <s v="Compact Sleeping Bag"/>
    <n v="1"/>
    <n v="124.51"/>
    <n v="0"/>
    <n v="59.97"/>
    <n v="124.51"/>
    <n v="59.97"/>
    <n v="64.540000000000006"/>
    <n v="0.51835193960324477"/>
  </r>
  <r>
    <n v="3821"/>
    <d v="2026-09-22T00:00:00"/>
    <n v="2026"/>
    <x v="2"/>
    <n v="9"/>
    <x v="8"/>
    <x v="2"/>
    <x v="3"/>
    <x v="0"/>
    <s v="Returning"/>
    <x v="1"/>
    <s v="Trail Boots"/>
    <n v="1"/>
    <n v="141"/>
    <n v="0"/>
    <n v="79.010000000000005"/>
    <n v="141"/>
    <n v="79.010000000000005"/>
    <n v="61.989999999999995"/>
    <n v="0.43964539007092196"/>
  </r>
  <r>
    <n v="3899"/>
    <d v="2026-09-22T00:00:00"/>
    <n v="2026"/>
    <x v="2"/>
    <n v="9"/>
    <x v="8"/>
    <x v="3"/>
    <x v="4"/>
    <x v="1"/>
    <s v="Returning"/>
    <x v="3"/>
    <s v="Compact Sleeping Bag"/>
    <n v="6"/>
    <n v="121.7"/>
    <n v="0.15"/>
    <n v="61.26"/>
    <n v="620.67000000000007"/>
    <n v="367.56"/>
    <n v="253.11000000000007"/>
    <n v="0.40780124703948967"/>
  </r>
  <r>
    <n v="4807"/>
    <d v="2026-09-22T00:00:00"/>
    <n v="2026"/>
    <x v="2"/>
    <n v="9"/>
    <x v="8"/>
    <x v="3"/>
    <x v="7"/>
    <x v="1"/>
    <s v="Business"/>
    <x v="0"/>
    <s v="Cycling Pack 12L"/>
    <n v="4"/>
    <n v="103.86"/>
    <n v="0.1"/>
    <n v="50.12"/>
    <n v="373.89600000000002"/>
    <n v="200.48"/>
    <n v="173.41600000000003"/>
    <n v="0.46380811776536796"/>
  </r>
  <r>
    <n v="30"/>
    <d v="2026-09-23T00:00:00"/>
    <n v="2026"/>
    <x v="2"/>
    <n v="9"/>
    <x v="8"/>
    <x v="2"/>
    <x v="5"/>
    <x v="3"/>
    <s v="Returning"/>
    <x v="1"/>
    <s v="Hiking Daypack 20L"/>
    <n v="2"/>
    <n v="93.82"/>
    <n v="0.05"/>
    <n v="45.57"/>
    <n v="178.25799999999998"/>
    <n v="91.14"/>
    <n v="87.117999999999981"/>
    <n v="0.48871859888476249"/>
  </r>
  <r>
    <n v="3027"/>
    <d v="2026-09-23T00:00:00"/>
    <n v="2026"/>
    <x v="2"/>
    <n v="9"/>
    <x v="8"/>
    <x v="3"/>
    <x v="8"/>
    <x v="1"/>
    <s v="Business"/>
    <x v="1"/>
    <s v="Summit Backpack 45L"/>
    <n v="8"/>
    <n v="155.13999999999999"/>
    <n v="0.1"/>
    <n v="76.87"/>
    <n v="1117.008"/>
    <n v="614.96"/>
    <n v="502.048"/>
    <n v="0.44945783736553363"/>
  </r>
  <r>
    <n v="3690"/>
    <d v="2026-09-23T00:00:00"/>
    <n v="2026"/>
    <x v="2"/>
    <n v="9"/>
    <x v="8"/>
    <x v="3"/>
    <x v="8"/>
    <x v="0"/>
    <s v="Returning"/>
    <x v="1"/>
    <s v="Hiking Daypack 20L"/>
    <n v="3"/>
    <n v="92.14"/>
    <n v="0.05"/>
    <n v="45.25"/>
    <n v="262.59899999999999"/>
    <n v="135.75"/>
    <n v="126.84899999999999"/>
    <n v="0.48305210606285626"/>
  </r>
  <r>
    <n v="600"/>
    <d v="2026-09-24T00:00:00"/>
    <n v="2026"/>
    <x v="2"/>
    <n v="9"/>
    <x v="8"/>
    <x v="1"/>
    <x v="12"/>
    <x v="2"/>
    <s v="Returning"/>
    <x v="0"/>
    <s v="Compact Repair Kit"/>
    <n v="6"/>
    <n v="39.880000000000003"/>
    <n v="0.05"/>
    <n v="16.79"/>
    <n v="227.31600000000003"/>
    <n v="100.74"/>
    <n v="126.57600000000004"/>
    <n v="0.5568283798764716"/>
  </r>
  <r>
    <n v="1931"/>
    <d v="2026-09-24T00:00:00"/>
    <n v="2026"/>
    <x v="2"/>
    <n v="9"/>
    <x v="8"/>
    <x v="2"/>
    <x v="16"/>
    <x v="0"/>
    <s v="Returning"/>
    <x v="2"/>
    <s v="Insulated Bottle"/>
    <n v="4"/>
    <n v="35.700000000000003"/>
    <n v="0"/>
    <n v="13.91"/>
    <n v="142.80000000000001"/>
    <n v="55.64"/>
    <n v="87.160000000000011"/>
    <n v="0.61036414565826336"/>
  </r>
  <r>
    <n v="2124"/>
    <d v="2026-09-24T00:00:00"/>
    <n v="2026"/>
    <x v="2"/>
    <n v="9"/>
    <x v="8"/>
    <x v="3"/>
    <x v="8"/>
    <x v="2"/>
    <s v="New"/>
    <x v="0"/>
    <s v="Cycling Pack 12L"/>
    <n v="6"/>
    <n v="104.16"/>
    <n v="0"/>
    <n v="51.76"/>
    <n v="624.96"/>
    <n v="310.56"/>
    <n v="314.40000000000003"/>
    <n v="0.50307219662058378"/>
  </r>
  <r>
    <n v="2789"/>
    <d v="2026-09-24T00:00:00"/>
    <n v="2026"/>
    <x v="2"/>
    <n v="9"/>
    <x v="8"/>
    <x v="2"/>
    <x v="16"/>
    <x v="0"/>
    <s v="New"/>
    <x v="1"/>
    <s v="Trail Boots"/>
    <n v="5"/>
    <n v="147.21"/>
    <n v="0.05"/>
    <n v="79.14"/>
    <n v="699.24750000000006"/>
    <n v="395.7"/>
    <n v="303.54750000000007"/>
    <n v="0.43410594961011667"/>
  </r>
  <r>
    <n v="2921"/>
    <d v="2026-09-24T00:00:00"/>
    <n v="2026"/>
    <x v="2"/>
    <n v="9"/>
    <x v="8"/>
    <x v="0"/>
    <x v="0"/>
    <x v="0"/>
    <s v="New"/>
    <x v="3"/>
    <s v="Trail Tent 2P"/>
    <n v="3"/>
    <n v="195.68"/>
    <n v="0.05"/>
    <n v="102.16"/>
    <n v="557.68799999999999"/>
    <n v="306.48"/>
    <n v="251.20799999999997"/>
    <n v="0.45044541033696256"/>
  </r>
  <r>
    <n v="3108"/>
    <d v="2026-09-24T00:00:00"/>
    <n v="2026"/>
    <x v="2"/>
    <n v="9"/>
    <x v="8"/>
    <x v="1"/>
    <x v="11"/>
    <x v="1"/>
    <s v="Business"/>
    <x v="1"/>
    <s v="Hiking Daypack 20L"/>
    <n v="5"/>
    <n v="90.05"/>
    <n v="0.15"/>
    <n v="44.12"/>
    <n v="382.71249999999998"/>
    <n v="220.6"/>
    <n v="162.11249999999998"/>
    <n v="0.42358820263252439"/>
  </r>
  <r>
    <n v="3226"/>
    <d v="2026-09-24T00:00:00"/>
    <n v="2026"/>
    <x v="2"/>
    <n v="9"/>
    <x v="8"/>
    <x v="3"/>
    <x v="13"/>
    <x v="3"/>
    <s v="Returning"/>
    <x v="3"/>
    <s v="Alpine Tent 4P"/>
    <n v="1"/>
    <n v="345.48"/>
    <n v="0"/>
    <n v="196.31"/>
    <n v="345.48"/>
    <n v="196.31"/>
    <n v="149.17000000000002"/>
    <n v="0.43177607965728843"/>
  </r>
  <r>
    <n v="3286"/>
    <d v="2026-09-24T00:00:00"/>
    <n v="2026"/>
    <x v="2"/>
    <n v="9"/>
    <x v="8"/>
    <x v="3"/>
    <x v="4"/>
    <x v="0"/>
    <s v="New"/>
    <x v="2"/>
    <s v="Packing Cube Set"/>
    <n v="1"/>
    <n v="46.23"/>
    <n v="0.1"/>
    <n v="18.34"/>
    <n v="41.606999999999999"/>
    <n v="18.34"/>
    <n v="23.266999999999999"/>
    <n v="0.55920878698295962"/>
  </r>
  <r>
    <n v="4510"/>
    <d v="2026-09-24T00:00:00"/>
    <n v="2026"/>
    <x v="2"/>
    <n v="9"/>
    <x v="8"/>
    <x v="0"/>
    <x v="0"/>
    <x v="3"/>
    <s v="Returning"/>
    <x v="3"/>
    <s v="Portable Camp Stove"/>
    <n v="3"/>
    <n v="82.38"/>
    <n v="0.15"/>
    <n v="39.020000000000003"/>
    <n v="210.06899999999999"/>
    <n v="117.06"/>
    <n v="93.008999999999986"/>
    <n v="0.44275452351370259"/>
  </r>
  <r>
    <n v="2069"/>
    <d v="2026-09-25T00:00:00"/>
    <n v="2026"/>
    <x v="2"/>
    <n v="9"/>
    <x v="8"/>
    <x v="3"/>
    <x v="7"/>
    <x v="0"/>
    <s v="New"/>
    <x v="3"/>
    <s v="Alpine Tent 4P"/>
    <n v="1"/>
    <n v="344.79"/>
    <n v="0"/>
    <n v="189.63"/>
    <n v="344.79"/>
    <n v="189.63"/>
    <n v="155.16000000000003"/>
    <n v="0.45001305142260511"/>
  </r>
  <r>
    <n v="95"/>
    <d v="2026-09-26T00:00:00"/>
    <n v="2026"/>
    <x v="2"/>
    <n v="9"/>
    <x v="8"/>
    <x v="0"/>
    <x v="0"/>
    <x v="3"/>
    <s v="Returning"/>
    <x v="1"/>
    <s v="Trekking Poles"/>
    <n v="1"/>
    <n v="73.06"/>
    <n v="0.05"/>
    <n v="31.42"/>
    <n v="69.406999999999996"/>
    <n v="31.42"/>
    <n v="37.986999999999995"/>
    <n v="0.54730790842422228"/>
  </r>
  <r>
    <n v="160"/>
    <d v="2026-09-26T00:00:00"/>
    <n v="2026"/>
    <x v="2"/>
    <n v="9"/>
    <x v="8"/>
    <x v="3"/>
    <x v="8"/>
    <x v="0"/>
    <s v="Returning"/>
    <x v="3"/>
    <s v="Portable Camp Stove"/>
    <n v="1"/>
    <n v="81.58"/>
    <n v="0.1"/>
    <n v="38.89"/>
    <n v="73.421999999999997"/>
    <n v="38.89"/>
    <n v="34.531999999999996"/>
    <n v="0.47032224673803491"/>
  </r>
  <r>
    <n v="407"/>
    <d v="2026-09-26T00:00:00"/>
    <n v="2026"/>
    <x v="2"/>
    <n v="9"/>
    <x v="8"/>
    <x v="1"/>
    <x v="12"/>
    <x v="1"/>
    <s v="Returning"/>
    <x v="4"/>
    <s v="Training Mat"/>
    <n v="6"/>
    <n v="49.87"/>
    <n v="0.1"/>
    <n v="21.75"/>
    <n v="269.298"/>
    <n v="130.5"/>
    <n v="138.798"/>
    <n v="0.51540672414945521"/>
  </r>
  <r>
    <n v="1395"/>
    <d v="2026-09-26T00:00:00"/>
    <n v="2026"/>
    <x v="2"/>
    <n v="9"/>
    <x v="8"/>
    <x v="2"/>
    <x v="3"/>
    <x v="0"/>
    <s v="New"/>
    <x v="0"/>
    <s v="Compact Repair Kit"/>
    <n v="2"/>
    <n v="39.81"/>
    <n v="0.05"/>
    <n v="16.87"/>
    <n v="75.638999999999996"/>
    <n v="33.74"/>
    <n v="41.898999999999994"/>
    <n v="0.55393381721069812"/>
  </r>
  <r>
    <n v="2085"/>
    <d v="2026-09-26T00:00:00"/>
    <n v="2026"/>
    <x v="2"/>
    <n v="9"/>
    <x v="8"/>
    <x v="2"/>
    <x v="2"/>
    <x v="0"/>
    <s v="Returning"/>
    <x v="3"/>
    <s v="Trail Tent 2P"/>
    <n v="3"/>
    <n v="191.46"/>
    <n v="0"/>
    <n v="104.06"/>
    <n v="574.38"/>
    <n v="312.18"/>
    <n v="262.2"/>
    <n v="0.45649221769560222"/>
  </r>
  <r>
    <n v="3124"/>
    <d v="2026-09-26T00:00:00"/>
    <n v="2026"/>
    <x v="2"/>
    <n v="9"/>
    <x v="8"/>
    <x v="2"/>
    <x v="5"/>
    <x v="0"/>
    <s v="Returning"/>
    <x v="2"/>
    <s v="Packing Cube Set"/>
    <n v="3"/>
    <n v="46.48"/>
    <n v="0.05"/>
    <n v="18.82"/>
    <n v="132.46799999999999"/>
    <n v="56.46"/>
    <n v="76.007999999999981"/>
    <n v="0.57378385723344494"/>
  </r>
  <r>
    <n v="3216"/>
    <d v="2026-09-26T00:00:00"/>
    <n v="2026"/>
    <x v="2"/>
    <n v="9"/>
    <x v="8"/>
    <x v="1"/>
    <x v="12"/>
    <x v="2"/>
    <s v="Returning"/>
    <x v="2"/>
    <s v="Insulated Bottle"/>
    <n v="2"/>
    <n v="35.44"/>
    <n v="0.1"/>
    <n v="13.2"/>
    <n v="63.791999999999994"/>
    <n v="26.4"/>
    <n v="37.391999999999996"/>
    <n v="0.58615500376222718"/>
  </r>
  <r>
    <n v="3743"/>
    <d v="2026-09-26T00:00:00"/>
    <n v="2026"/>
    <x v="2"/>
    <n v="9"/>
    <x v="8"/>
    <x v="2"/>
    <x v="2"/>
    <x v="0"/>
    <s v="New"/>
    <x v="4"/>
    <s v="Recovery Roller"/>
    <n v="4"/>
    <n v="36.159999999999997"/>
    <n v="0.05"/>
    <n v="13.68"/>
    <n v="137.40799999999999"/>
    <n v="54.72"/>
    <n v="82.687999999999988"/>
    <n v="0.60176991150442471"/>
  </r>
  <r>
    <n v="3788"/>
    <d v="2026-09-26T00:00:00"/>
    <n v="2026"/>
    <x v="2"/>
    <n v="9"/>
    <x v="8"/>
    <x v="3"/>
    <x v="8"/>
    <x v="0"/>
    <s v="Returning"/>
    <x v="4"/>
    <s v="Recovery Roller"/>
    <n v="2"/>
    <n v="35.93"/>
    <n v="0"/>
    <n v="13.91"/>
    <n v="71.86"/>
    <n v="27.82"/>
    <n v="44.04"/>
    <n v="0.6128583356526579"/>
  </r>
  <r>
    <n v="4883"/>
    <d v="2026-09-26T00:00:00"/>
    <n v="2026"/>
    <x v="2"/>
    <n v="9"/>
    <x v="8"/>
    <x v="3"/>
    <x v="8"/>
    <x v="0"/>
    <s v="Business"/>
    <x v="3"/>
    <s v="Trail Tent 2P"/>
    <n v="1"/>
    <n v="199.7"/>
    <n v="0"/>
    <n v="103.77"/>
    <n v="199.7"/>
    <n v="103.77"/>
    <n v="95.929999999999993"/>
    <n v="0.4803705558337506"/>
  </r>
  <r>
    <n v="1577"/>
    <d v="2026-09-27T00:00:00"/>
    <n v="2026"/>
    <x v="2"/>
    <n v="9"/>
    <x v="8"/>
    <x v="3"/>
    <x v="4"/>
    <x v="0"/>
    <s v="New"/>
    <x v="1"/>
    <s v="Summit Backpack 45L"/>
    <n v="4"/>
    <n v="154.28"/>
    <n v="0.05"/>
    <n v="78.180000000000007"/>
    <n v="586.26400000000001"/>
    <n v="312.72000000000003"/>
    <n v="273.54399999999998"/>
    <n v="0.46658843115047144"/>
  </r>
  <r>
    <n v="2310"/>
    <d v="2026-09-27T00:00:00"/>
    <n v="2026"/>
    <x v="2"/>
    <n v="9"/>
    <x v="8"/>
    <x v="0"/>
    <x v="15"/>
    <x v="0"/>
    <s v="Returning"/>
    <x v="2"/>
    <s v="Travel Backpack 35L"/>
    <n v="1"/>
    <n v="165.44"/>
    <n v="0"/>
    <n v="88.25"/>
    <n v="165.44"/>
    <n v="88.25"/>
    <n v="77.19"/>
    <n v="0.46657398452611215"/>
  </r>
  <r>
    <n v="2383"/>
    <d v="2026-09-27T00:00:00"/>
    <n v="2026"/>
    <x v="2"/>
    <n v="9"/>
    <x v="8"/>
    <x v="3"/>
    <x v="7"/>
    <x v="0"/>
    <s v="Returning"/>
    <x v="2"/>
    <s v="Carry-On Duffel"/>
    <n v="2"/>
    <n v="130.29"/>
    <n v="0.1"/>
    <n v="67.97"/>
    <n v="234.52199999999999"/>
    <n v="135.94"/>
    <n v="98.581999999999994"/>
    <n v="0.42035288800197845"/>
  </r>
  <r>
    <n v="2803"/>
    <d v="2026-09-27T00:00:00"/>
    <n v="2026"/>
    <x v="2"/>
    <n v="9"/>
    <x v="8"/>
    <x v="1"/>
    <x v="12"/>
    <x v="0"/>
    <s v="Returning"/>
    <x v="4"/>
    <s v="Recovery Roller"/>
    <n v="3"/>
    <n v="36.909999999999997"/>
    <n v="0.05"/>
    <n v="13.7"/>
    <n v="105.19349999999999"/>
    <n v="41.099999999999994"/>
    <n v="64.093499999999992"/>
    <n v="0.60929144861612172"/>
  </r>
  <r>
    <n v="4199"/>
    <d v="2026-09-27T00:00:00"/>
    <n v="2026"/>
    <x v="2"/>
    <n v="9"/>
    <x v="8"/>
    <x v="2"/>
    <x v="5"/>
    <x v="3"/>
    <s v="Business"/>
    <x v="0"/>
    <s v="Trail Bike Light"/>
    <n v="1"/>
    <n v="50.02"/>
    <n v="0"/>
    <n v="22.65"/>
    <n v="50.02"/>
    <n v="22.65"/>
    <n v="27.370000000000005"/>
    <n v="0.54718112754898052"/>
  </r>
  <r>
    <n v="4517"/>
    <d v="2026-09-27T00:00:00"/>
    <n v="2026"/>
    <x v="2"/>
    <n v="9"/>
    <x v="8"/>
    <x v="1"/>
    <x v="12"/>
    <x v="0"/>
    <s v="Returning"/>
    <x v="3"/>
    <s v="Portable Camp Stove"/>
    <n v="1"/>
    <n v="83.32"/>
    <n v="0.05"/>
    <n v="38.93"/>
    <n v="79.153999999999996"/>
    <n v="38.93"/>
    <n v="40.223999999999997"/>
    <n v="0.50817393940925282"/>
  </r>
  <r>
    <n v="80"/>
    <d v="2026-09-28T00:00:00"/>
    <n v="2026"/>
    <x v="2"/>
    <n v="9"/>
    <x v="8"/>
    <x v="0"/>
    <x v="15"/>
    <x v="1"/>
    <s v="Business"/>
    <x v="1"/>
    <s v="Trekking Poles"/>
    <n v="10"/>
    <n v="71.040000000000006"/>
    <n v="0.2"/>
    <n v="31.7"/>
    <n v="568.32000000000005"/>
    <n v="317"/>
    <n v="251.32000000000005"/>
    <n v="0.4422156531531532"/>
  </r>
  <r>
    <n v="370"/>
    <d v="2026-09-28T00:00:00"/>
    <n v="2026"/>
    <x v="2"/>
    <n v="9"/>
    <x v="8"/>
    <x v="3"/>
    <x v="7"/>
    <x v="2"/>
    <s v="Returning"/>
    <x v="0"/>
    <s v="Compact Repair Kit"/>
    <n v="2"/>
    <n v="40.83"/>
    <n v="0"/>
    <n v="16.850000000000001"/>
    <n v="81.66"/>
    <n v="33.700000000000003"/>
    <n v="47.959999999999994"/>
    <n v="0.58731325006122947"/>
  </r>
  <r>
    <n v="417"/>
    <d v="2026-09-28T00:00:00"/>
    <n v="2026"/>
    <x v="2"/>
    <n v="9"/>
    <x v="8"/>
    <x v="1"/>
    <x v="14"/>
    <x v="3"/>
    <s v="Returning"/>
    <x v="3"/>
    <s v="Compact Sleeping Bag"/>
    <n v="1"/>
    <n v="121.64"/>
    <n v="0.15"/>
    <n v="61.56"/>
    <n v="103.39399999999999"/>
    <n v="61.56"/>
    <n v="41.833999999999989"/>
    <n v="0.40460761746329565"/>
  </r>
  <r>
    <n v="437"/>
    <d v="2026-09-28T00:00:00"/>
    <n v="2026"/>
    <x v="2"/>
    <n v="9"/>
    <x v="8"/>
    <x v="1"/>
    <x v="1"/>
    <x v="2"/>
    <s v="New"/>
    <x v="2"/>
    <s v="Travel Backpack 35L"/>
    <n v="1"/>
    <n v="164.7"/>
    <n v="0"/>
    <n v="86.02"/>
    <n v="164.7"/>
    <n v="86.02"/>
    <n v="78.679999999999993"/>
    <n v="0.47771706132361869"/>
  </r>
  <r>
    <n v="790"/>
    <d v="2026-09-28T00:00:00"/>
    <n v="2026"/>
    <x v="2"/>
    <n v="9"/>
    <x v="8"/>
    <x v="3"/>
    <x v="7"/>
    <x v="3"/>
    <s v="New"/>
    <x v="3"/>
    <s v="Trail Tent 2P"/>
    <n v="1"/>
    <n v="199.09"/>
    <n v="0.05"/>
    <n v="106.57"/>
    <n v="189.13550000000001"/>
    <n v="106.57"/>
    <n v="82.565500000000014"/>
    <n v="0.43654152710622812"/>
  </r>
  <r>
    <n v="1151"/>
    <d v="2026-09-28T00:00:00"/>
    <n v="2026"/>
    <x v="2"/>
    <n v="9"/>
    <x v="8"/>
    <x v="0"/>
    <x v="0"/>
    <x v="3"/>
    <s v="Returning"/>
    <x v="0"/>
    <s v="Commuter Helmet"/>
    <n v="1"/>
    <n v="81.48"/>
    <n v="0"/>
    <n v="41.47"/>
    <n v="81.48"/>
    <n v="41.47"/>
    <n v="40.010000000000005"/>
    <n v="0.4910407461953854"/>
  </r>
  <r>
    <n v="1331"/>
    <d v="2026-09-28T00:00:00"/>
    <n v="2026"/>
    <x v="2"/>
    <n v="9"/>
    <x v="8"/>
    <x v="0"/>
    <x v="0"/>
    <x v="0"/>
    <s v="New"/>
    <x v="4"/>
    <s v="Resistance Band Set"/>
    <n v="3"/>
    <n v="39.450000000000003"/>
    <n v="0.05"/>
    <n v="15.1"/>
    <n v="112.4325"/>
    <n v="45.3"/>
    <n v="67.132500000000007"/>
    <n v="0.59709158828630515"/>
  </r>
  <r>
    <n v="2388"/>
    <d v="2026-09-28T00:00:00"/>
    <n v="2026"/>
    <x v="2"/>
    <n v="9"/>
    <x v="8"/>
    <x v="3"/>
    <x v="8"/>
    <x v="0"/>
    <s v="Returning"/>
    <x v="1"/>
    <s v="Hiking Daypack 20L"/>
    <n v="3"/>
    <n v="93.22"/>
    <n v="0"/>
    <n v="46.75"/>
    <n v="279.65999999999997"/>
    <n v="140.25"/>
    <n v="139.40999999999997"/>
    <n v="0.49849817635700489"/>
  </r>
  <r>
    <n v="2795"/>
    <d v="2026-09-28T00:00:00"/>
    <n v="2026"/>
    <x v="2"/>
    <n v="9"/>
    <x v="8"/>
    <x v="1"/>
    <x v="12"/>
    <x v="0"/>
    <s v="New"/>
    <x v="1"/>
    <s v="Trail Boots"/>
    <n v="3"/>
    <n v="142.19"/>
    <n v="0.05"/>
    <n v="78.37"/>
    <n v="405.24149999999997"/>
    <n v="235.11"/>
    <n v="170.13149999999996"/>
    <n v="0.41982743623246871"/>
  </r>
  <r>
    <n v="2840"/>
    <d v="2026-09-28T00:00:00"/>
    <n v="2026"/>
    <x v="2"/>
    <n v="9"/>
    <x v="8"/>
    <x v="0"/>
    <x v="0"/>
    <x v="0"/>
    <s v="Returning"/>
    <x v="1"/>
    <s v="Summit Backpack 45L"/>
    <n v="2"/>
    <n v="151.69999999999999"/>
    <n v="0"/>
    <n v="77.19"/>
    <n v="303.39999999999998"/>
    <n v="154.38"/>
    <n v="149.01999999999998"/>
    <n v="0.49116677653263019"/>
  </r>
  <r>
    <n v="2863"/>
    <d v="2026-09-28T00:00:00"/>
    <n v="2026"/>
    <x v="2"/>
    <n v="9"/>
    <x v="8"/>
    <x v="2"/>
    <x v="2"/>
    <x v="2"/>
    <s v="New"/>
    <x v="2"/>
    <s v="Carry-On Duffel"/>
    <n v="1"/>
    <n v="133.85"/>
    <n v="0.05"/>
    <n v="66.41"/>
    <n v="127.15749999999998"/>
    <n v="66.41"/>
    <n v="60.747499999999988"/>
    <n v="0.47773430588050247"/>
  </r>
  <r>
    <n v="4522"/>
    <d v="2026-09-28T00:00:00"/>
    <n v="2026"/>
    <x v="2"/>
    <n v="9"/>
    <x v="8"/>
    <x v="3"/>
    <x v="13"/>
    <x v="3"/>
    <s v="Business"/>
    <x v="3"/>
    <s v="Compact Sleeping Bag"/>
    <n v="6"/>
    <n v="125.62"/>
    <n v="0"/>
    <n v="61.34"/>
    <n v="753.72"/>
    <n v="368.04"/>
    <n v="385.68"/>
    <n v="0.51170195828689702"/>
  </r>
  <r>
    <n v="5200"/>
    <d v="2026-09-28T00:00:00"/>
    <n v="2026"/>
    <x v="2"/>
    <n v="9"/>
    <x v="8"/>
    <x v="1"/>
    <x v="12"/>
    <x v="0"/>
    <s v="New"/>
    <x v="3"/>
    <s v="Trail Tent 2P"/>
    <n v="3"/>
    <n v="196.87"/>
    <n v="0.1"/>
    <n v="105.93"/>
    <n v="531.54899999999998"/>
    <n v="317.79000000000002"/>
    <n v="213.75899999999996"/>
    <n v="0.40214354650276823"/>
  </r>
  <r>
    <n v="452"/>
    <d v="2026-09-29T00:00:00"/>
    <n v="2026"/>
    <x v="2"/>
    <n v="9"/>
    <x v="8"/>
    <x v="1"/>
    <x v="1"/>
    <x v="0"/>
    <s v="Returning"/>
    <x v="2"/>
    <s v="Insulated Bottle"/>
    <n v="4"/>
    <n v="36.869999999999997"/>
    <n v="0"/>
    <n v="13.43"/>
    <n v="147.47999999999999"/>
    <n v="53.72"/>
    <n v="93.759999999999991"/>
    <n v="0.63574721996202876"/>
  </r>
  <r>
    <n v="871"/>
    <d v="2026-09-29T00:00:00"/>
    <n v="2026"/>
    <x v="2"/>
    <n v="9"/>
    <x v="8"/>
    <x v="1"/>
    <x v="12"/>
    <x v="0"/>
    <s v="New"/>
    <x v="2"/>
    <s v="Packing Cube Set"/>
    <n v="1"/>
    <n v="47.37"/>
    <n v="0"/>
    <n v="18.2"/>
    <n v="47.37"/>
    <n v="18.2"/>
    <n v="29.169999999999998"/>
    <n v="0.61579058475828585"/>
  </r>
  <r>
    <n v="922"/>
    <d v="2026-09-29T00:00:00"/>
    <n v="2026"/>
    <x v="2"/>
    <n v="9"/>
    <x v="8"/>
    <x v="3"/>
    <x v="8"/>
    <x v="3"/>
    <s v="Business"/>
    <x v="1"/>
    <s v="Trail Boots"/>
    <n v="1"/>
    <n v="145.62"/>
    <n v="0.05"/>
    <n v="80.25"/>
    <n v="138.339"/>
    <n v="80.25"/>
    <n v="58.088999999999999"/>
    <n v="0.41990328107041397"/>
  </r>
  <r>
    <n v="1491"/>
    <d v="2026-09-29T00:00:00"/>
    <n v="2026"/>
    <x v="2"/>
    <n v="9"/>
    <x v="8"/>
    <x v="3"/>
    <x v="8"/>
    <x v="2"/>
    <s v="New"/>
    <x v="4"/>
    <s v="Recovery Roller"/>
    <n v="2"/>
    <n v="36.1"/>
    <n v="0.05"/>
    <n v="13.71"/>
    <n v="68.59"/>
    <n v="27.42"/>
    <n v="41.17"/>
    <n v="0.60023327015599937"/>
  </r>
  <r>
    <n v="1548"/>
    <d v="2026-09-29T00:00:00"/>
    <n v="2026"/>
    <x v="2"/>
    <n v="9"/>
    <x v="8"/>
    <x v="0"/>
    <x v="9"/>
    <x v="2"/>
    <s v="Returning"/>
    <x v="1"/>
    <s v="Trekking Poles"/>
    <n v="2"/>
    <n v="73"/>
    <n v="0.05"/>
    <n v="31.41"/>
    <n v="138.69999999999999"/>
    <n v="62.82"/>
    <n v="75.88"/>
    <n v="0.54708002883922136"/>
  </r>
  <r>
    <n v="2299"/>
    <d v="2026-09-29T00:00:00"/>
    <n v="2026"/>
    <x v="2"/>
    <n v="9"/>
    <x v="8"/>
    <x v="1"/>
    <x v="11"/>
    <x v="0"/>
    <s v="New"/>
    <x v="2"/>
    <s v="Insulated Bottle"/>
    <n v="2"/>
    <n v="36.93"/>
    <n v="0.1"/>
    <n v="13.4"/>
    <n v="66.474000000000004"/>
    <n v="26.8"/>
    <n v="39.674000000000007"/>
    <n v="0.59683485272437353"/>
  </r>
  <r>
    <n v="3051"/>
    <d v="2026-09-29T00:00:00"/>
    <n v="2026"/>
    <x v="2"/>
    <n v="9"/>
    <x v="8"/>
    <x v="1"/>
    <x v="14"/>
    <x v="0"/>
    <s v="New"/>
    <x v="4"/>
    <s v="Training Mat"/>
    <n v="2"/>
    <n v="51.52"/>
    <n v="0"/>
    <n v="21.47"/>
    <n v="103.04"/>
    <n v="42.94"/>
    <n v="60.100000000000009"/>
    <n v="0.58326863354037273"/>
  </r>
  <r>
    <n v="4018"/>
    <d v="2026-09-29T00:00:00"/>
    <n v="2026"/>
    <x v="2"/>
    <n v="9"/>
    <x v="8"/>
    <x v="1"/>
    <x v="6"/>
    <x v="0"/>
    <s v="New"/>
    <x v="4"/>
    <s v="Training Mat"/>
    <n v="1"/>
    <n v="50.42"/>
    <n v="0"/>
    <n v="21.68"/>
    <n v="50.42"/>
    <n v="21.68"/>
    <n v="28.740000000000002"/>
    <n v="0.57001190003966684"/>
  </r>
  <r>
    <n v="4118"/>
    <d v="2026-09-29T00:00:00"/>
    <n v="2026"/>
    <x v="2"/>
    <n v="9"/>
    <x v="8"/>
    <x v="1"/>
    <x v="14"/>
    <x v="1"/>
    <s v="Returning"/>
    <x v="1"/>
    <s v="Summit Backpack 45L"/>
    <n v="10"/>
    <n v="157.79"/>
    <n v="0.1"/>
    <n v="77.900000000000006"/>
    <n v="1420.11"/>
    <n v="779"/>
    <n v="641.1099999999999"/>
    <n v="0.4514509439409623"/>
  </r>
  <r>
    <n v="4251"/>
    <d v="2026-09-29T00:00:00"/>
    <n v="2026"/>
    <x v="2"/>
    <n v="9"/>
    <x v="8"/>
    <x v="1"/>
    <x v="11"/>
    <x v="0"/>
    <s v="Returning"/>
    <x v="0"/>
    <s v="Compact Repair Kit"/>
    <n v="1"/>
    <n v="40.409999999999997"/>
    <n v="0.15"/>
    <n v="16.3"/>
    <n v="34.348499999999994"/>
    <n v="16.3"/>
    <n v="18.048499999999994"/>
    <n v="0.52545234871974023"/>
  </r>
  <r>
    <n v="4557"/>
    <d v="2026-09-29T00:00:00"/>
    <n v="2026"/>
    <x v="2"/>
    <n v="9"/>
    <x v="8"/>
    <x v="3"/>
    <x v="8"/>
    <x v="0"/>
    <s v="New"/>
    <x v="0"/>
    <s v="Trail Bike Light"/>
    <n v="2"/>
    <n v="50.17"/>
    <n v="0.05"/>
    <n v="22.83"/>
    <n v="95.322999999999993"/>
    <n v="45.66"/>
    <n v="49.662999999999997"/>
    <n v="0.52099703114673268"/>
  </r>
  <r>
    <n v="4811"/>
    <d v="2026-09-29T00:00:00"/>
    <n v="2026"/>
    <x v="2"/>
    <n v="9"/>
    <x v="8"/>
    <x v="1"/>
    <x v="14"/>
    <x v="0"/>
    <s v="New"/>
    <x v="1"/>
    <s v="Summit Backpack 45L"/>
    <n v="1"/>
    <n v="155.55000000000001"/>
    <n v="0.1"/>
    <n v="79.2"/>
    <n v="139.995"/>
    <n v="79.2"/>
    <n v="60.795000000000002"/>
    <n v="0.43426550948248149"/>
  </r>
  <r>
    <n v="306"/>
    <d v="2026-09-30T00:00:00"/>
    <n v="2026"/>
    <x v="2"/>
    <n v="9"/>
    <x v="8"/>
    <x v="2"/>
    <x v="10"/>
    <x v="2"/>
    <s v="Business"/>
    <x v="0"/>
    <s v="Trail Bike Light"/>
    <n v="1"/>
    <n v="51.81"/>
    <n v="0.1"/>
    <n v="22.65"/>
    <n v="46.629000000000005"/>
    <n v="22.65"/>
    <n v="23.979000000000006"/>
    <n v="0.51425078813613856"/>
  </r>
  <r>
    <n v="1158"/>
    <d v="2026-09-30T00:00:00"/>
    <n v="2026"/>
    <x v="2"/>
    <n v="9"/>
    <x v="8"/>
    <x v="0"/>
    <x v="9"/>
    <x v="2"/>
    <s v="Returning"/>
    <x v="4"/>
    <s v="Resistance Band Set"/>
    <n v="1"/>
    <n v="40.61"/>
    <n v="0.1"/>
    <n v="14.28"/>
    <n v="36.548999999999999"/>
    <n v="14.28"/>
    <n v="22.268999999999998"/>
    <n v="0.60929163588607071"/>
  </r>
  <r>
    <n v="1639"/>
    <d v="2026-09-30T00:00:00"/>
    <n v="2026"/>
    <x v="2"/>
    <n v="9"/>
    <x v="8"/>
    <x v="2"/>
    <x v="2"/>
    <x v="2"/>
    <s v="Business"/>
    <x v="1"/>
    <s v="Trail Boots"/>
    <n v="1"/>
    <n v="140.78"/>
    <n v="0.05"/>
    <n v="80.8"/>
    <n v="133.74099999999999"/>
    <n v="80.8"/>
    <n v="52.940999999999988"/>
    <n v="0.39584719719457756"/>
  </r>
  <r>
    <n v="2247"/>
    <d v="2026-09-30T00:00:00"/>
    <n v="2026"/>
    <x v="2"/>
    <n v="9"/>
    <x v="8"/>
    <x v="1"/>
    <x v="6"/>
    <x v="2"/>
    <s v="Business"/>
    <x v="2"/>
    <s v="Travel Backpack 35L"/>
    <n v="1"/>
    <n v="163.13999999999999"/>
    <n v="0"/>
    <n v="87.53"/>
    <n v="163.13999999999999"/>
    <n v="87.53"/>
    <n v="75.609999999999985"/>
    <n v="0.4634669608924849"/>
  </r>
  <r>
    <n v="3119"/>
    <d v="2026-09-30T00:00:00"/>
    <n v="2026"/>
    <x v="2"/>
    <n v="9"/>
    <x v="8"/>
    <x v="3"/>
    <x v="4"/>
    <x v="2"/>
    <s v="Returning"/>
    <x v="1"/>
    <s v="Trekking Poles"/>
    <n v="1"/>
    <n v="70.91"/>
    <n v="0"/>
    <n v="31.73"/>
    <n v="70.91"/>
    <n v="31.73"/>
    <n v="39.179999999999993"/>
    <n v="0.55253137780284856"/>
  </r>
  <r>
    <n v="3267"/>
    <d v="2026-09-30T00:00:00"/>
    <n v="2026"/>
    <x v="2"/>
    <n v="9"/>
    <x v="8"/>
    <x v="3"/>
    <x v="13"/>
    <x v="3"/>
    <s v="Returning"/>
    <x v="0"/>
    <s v="Commuter Helmet"/>
    <n v="2"/>
    <n v="81.99"/>
    <n v="0"/>
    <n v="43.95"/>
    <n v="163.98"/>
    <n v="87.9"/>
    <n v="76.079999999999984"/>
    <n v="0.46395901939260881"/>
  </r>
  <r>
    <n v="3382"/>
    <d v="2026-09-30T00:00:00"/>
    <n v="2026"/>
    <x v="2"/>
    <n v="9"/>
    <x v="8"/>
    <x v="3"/>
    <x v="4"/>
    <x v="3"/>
    <s v="New"/>
    <x v="0"/>
    <s v="Commuter Helmet"/>
    <n v="2"/>
    <n v="81.13"/>
    <n v="0"/>
    <n v="43.7"/>
    <n v="162.26"/>
    <n v="87.4"/>
    <n v="74.859999999999985"/>
    <n v="0.46135831381733017"/>
  </r>
  <r>
    <n v="3814"/>
    <d v="2026-09-30T00:00:00"/>
    <n v="2026"/>
    <x v="2"/>
    <n v="9"/>
    <x v="8"/>
    <x v="1"/>
    <x v="12"/>
    <x v="1"/>
    <s v="Returning"/>
    <x v="1"/>
    <s v="Trail Boots"/>
    <n v="5"/>
    <n v="141.08000000000001"/>
    <n v="0.05"/>
    <n v="78.23"/>
    <n v="670.13000000000011"/>
    <n v="391.15000000000003"/>
    <n v="278.98000000000008"/>
    <n v="0.4163072836613792"/>
  </r>
  <r>
    <n v="3818"/>
    <d v="2026-09-30T00:00:00"/>
    <n v="2026"/>
    <x v="2"/>
    <n v="9"/>
    <x v="8"/>
    <x v="0"/>
    <x v="15"/>
    <x v="0"/>
    <s v="Returning"/>
    <x v="2"/>
    <s v="Insulated Bottle"/>
    <n v="5"/>
    <n v="36.18"/>
    <n v="0"/>
    <n v="13.66"/>
    <n v="180.9"/>
    <n v="68.3"/>
    <n v="112.60000000000001"/>
    <n v="0.62244333886124936"/>
  </r>
  <r>
    <n v="4347"/>
    <d v="2026-09-30T00:00:00"/>
    <n v="2026"/>
    <x v="2"/>
    <n v="9"/>
    <x v="8"/>
    <x v="3"/>
    <x v="13"/>
    <x v="3"/>
    <s v="New"/>
    <x v="0"/>
    <s v="Commuter Helmet"/>
    <n v="1"/>
    <n v="81.06"/>
    <n v="0.05"/>
    <n v="43.54"/>
    <n v="77.007000000000005"/>
    <n v="43.54"/>
    <n v="33.467000000000006"/>
    <n v="0.434596854831379"/>
  </r>
  <r>
    <n v="4646"/>
    <d v="2026-09-30T00:00:00"/>
    <n v="2026"/>
    <x v="2"/>
    <n v="9"/>
    <x v="8"/>
    <x v="2"/>
    <x v="3"/>
    <x v="0"/>
    <s v="Business"/>
    <x v="4"/>
    <s v="Training Mat"/>
    <n v="1"/>
    <n v="49.51"/>
    <n v="0.15"/>
    <n v="21.4"/>
    <n v="42.083499999999994"/>
    <n v="21.4"/>
    <n v="20.683499999999995"/>
    <n v="0.49148716242707946"/>
  </r>
  <r>
    <n v="5102"/>
    <d v="2026-09-30T00:00:00"/>
    <n v="2026"/>
    <x v="2"/>
    <n v="9"/>
    <x v="8"/>
    <x v="1"/>
    <x v="14"/>
    <x v="0"/>
    <s v="New"/>
    <x v="3"/>
    <s v="Trail Tent 2P"/>
    <n v="1"/>
    <n v="196.74"/>
    <n v="0.15"/>
    <n v="102.01"/>
    <n v="167.22900000000001"/>
    <n v="102.01"/>
    <n v="65.219000000000008"/>
    <n v="0.38999814625453721"/>
  </r>
  <r>
    <n v="5152"/>
    <d v="2026-09-30T00:00:00"/>
    <n v="2026"/>
    <x v="2"/>
    <n v="9"/>
    <x v="8"/>
    <x v="3"/>
    <x v="13"/>
    <x v="0"/>
    <s v="New"/>
    <x v="1"/>
    <s v="Hiking Daypack 20L"/>
    <n v="2"/>
    <n v="91.78"/>
    <n v="0.1"/>
    <n v="45.51"/>
    <n v="165.20400000000001"/>
    <n v="91.02"/>
    <n v="74.184000000000012"/>
    <n v="0.44904481731677204"/>
  </r>
  <r>
    <n v="151"/>
    <d v="2026-10-01T00:00:00"/>
    <n v="2026"/>
    <x v="3"/>
    <n v="10"/>
    <x v="9"/>
    <x v="2"/>
    <x v="10"/>
    <x v="0"/>
    <s v="New"/>
    <x v="1"/>
    <s v="Trail Boots"/>
    <n v="5"/>
    <n v="146.69"/>
    <n v="0"/>
    <n v="79"/>
    <n v="733.45"/>
    <n v="395"/>
    <n v="338.45000000000005"/>
    <n v="0.46144931488172342"/>
  </r>
  <r>
    <n v="1292"/>
    <d v="2026-10-01T00:00:00"/>
    <n v="2026"/>
    <x v="3"/>
    <n v="10"/>
    <x v="9"/>
    <x v="0"/>
    <x v="9"/>
    <x v="2"/>
    <s v="New"/>
    <x v="3"/>
    <s v="Portable Camp Stove"/>
    <n v="1"/>
    <n v="79.81"/>
    <n v="0"/>
    <n v="39.08"/>
    <n v="79.81"/>
    <n v="39.08"/>
    <n v="40.730000000000004"/>
    <n v="0.5103370504949255"/>
  </r>
  <r>
    <n v="1862"/>
    <d v="2026-10-01T00:00:00"/>
    <n v="2026"/>
    <x v="3"/>
    <n v="10"/>
    <x v="9"/>
    <x v="3"/>
    <x v="8"/>
    <x v="0"/>
    <s v="New"/>
    <x v="3"/>
    <s v="Compact Sleeping Bag"/>
    <n v="5"/>
    <n v="121.63"/>
    <n v="0.05"/>
    <n v="61.7"/>
    <n v="577.74249999999995"/>
    <n v="308.5"/>
    <n v="269.24249999999995"/>
    <n v="0.46602508903187834"/>
  </r>
  <r>
    <n v="2569"/>
    <d v="2026-10-01T00:00:00"/>
    <n v="2026"/>
    <x v="3"/>
    <n v="10"/>
    <x v="9"/>
    <x v="3"/>
    <x v="13"/>
    <x v="1"/>
    <s v="Business"/>
    <x v="0"/>
    <s v="Trail Bike Light"/>
    <n v="10"/>
    <n v="50.42"/>
    <n v="0.05"/>
    <n v="22.5"/>
    <n v="478.99"/>
    <n v="225"/>
    <n v="253.99"/>
    <n v="0.53026159210004387"/>
  </r>
  <r>
    <n v="3333"/>
    <d v="2026-10-01T00:00:00"/>
    <n v="2026"/>
    <x v="3"/>
    <n v="10"/>
    <x v="9"/>
    <x v="2"/>
    <x v="5"/>
    <x v="0"/>
    <s v="New"/>
    <x v="3"/>
    <s v="Portable Camp Stove"/>
    <n v="3"/>
    <n v="80.67"/>
    <n v="0"/>
    <n v="39.94"/>
    <n v="242.01"/>
    <n v="119.82"/>
    <n v="122.19"/>
    <n v="0.50489649188050079"/>
  </r>
  <r>
    <n v="3830"/>
    <d v="2026-10-01T00:00:00"/>
    <n v="2026"/>
    <x v="3"/>
    <n v="10"/>
    <x v="9"/>
    <x v="3"/>
    <x v="13"/>
    <x v="0"/>
    <s v="Business"/>
    <x v="1"/>
    <s v="Summit Backpack 45L"/>
    <n v="2"/>
    <n v="152.12"/>
    <n v="0"/>
    <n v="79.53"/>
    <n v="304.24"/>
    <n v="159.06"/>
    <n v="145.18"/>
    <n v="0.47718906126742044"/>
  </r>
  <r>
    <n v="4868"/>
    <d v="2026-10-01T00:00:00"/>
    <n v="2026"/>
    <x v="3"/>
    <n v="10"/>
    <x v="9"/>
    <x v="2"/>
    <x v="5"/>
    <x v="1"/>
    <s v="New"/>
    <x v="3"/>
    <s v="Portable Camp Stove"/>
    <n v="4"/>
    <n v="82.54"/>
    <n v="0.15"/>
    <n v="39.74"/>
    <n v="280.63600000000002"/>
    <n v="158.96"/>
    <n v="121.67600000000002"/>
    <n v="0.43357231431462823"/>
  </r>
  <r>
    <n v="2250"/>
    <d v="2026-10-02T00:00:00"/>
    <n v="2026"/>
    <x v="3"/>
    <n v="10"/>
    <x v="9"/>
    <x v="3"/>
    <x v="13"/>
    <x v="2"/>
    <s v="Returning"/>
    <x v="0"/>
    <s v="Trail Bike Light"/>
    <n v="2"/>
    <n v="50.43"/>
    <n v="0"/>
    <n v="23.04"/>
    <n v="100.86"/>
    <n v="46.08"/>
    <n v="54.78"/>
    <n v="0.54312908982748365"/>
  </r>
  <r>
    <n v="2516"/>
    <d v="2026-10-02T00:00:00"/>
    <n v="2026"/>
    <x v="3"/>
    <n v="10"/>
    <x v="9"/>
    <x v="2"/>
    <x v="10"/>
    <x v="0"/>
    <s v="New"/>
    <x v="3"/>
    <s v="Trail Tent 2P"/>
    <n v="2"/>
    <n v="198.57"/>
    <n v="0.15"/>
    <n v="101.08"/>
    <n v="337.56899999999996"/>
    <n v="202.16"/>
    <n v="135.40899999999996"/>
    <n v="0.4011298430839324"/>
  </r>
  <r>
    <n v="809"/>
    <d v="2026-10-03T00:00:00"/>
    <n v="2026"/>
    <x v="3"/>
    <n v="10"/>
    <x v="9"/>
    <x v="3"/>
    <x v="8"/>
    <x v="0"/>
    <s v="New"/>
    <x v="4"/>
    <s v="Resistance Band Set"/>
    <n v="2"/>
    <n v="41.06"/>
    <n v="0.05"/>
    <n v="14.54"/>
    <n v="78.013999999999996"/>
    <n v="29.08"/>
    <n v="48.933999999999997"/>
    <n v="0.62724639167328944"/>
  </r>
  <r>
    <n v="1852"/>
    <d v="2026-10-03T00:00:00"/>
    <n v="2026"/>
    <x v="3"/>
    <n v="10"/>
    <x v="9"/>
    <x v="1"/>
    <x v="12"/>
    <x v="1"/>
    <s v="Business"/>
    <x v="2"/>
    <s v="Travel Backpack 35L"/>
    <n v="4"/>
    <n v="162.19"/>
    <n v="0.15"/>
    <n v="89.81"/>
    <n v="551.44600000000003"/>
    <n v="359.24"/>
    <n v="192.20600000000002"/>
    <n v="0.34854908730863948"/>
  </r>
  <r>
    <n v="3627"/>
    <d v="2026-10-03T00:00:00"/>
    <n v="2026"/>
    <x v="3"/>
    <n v="10"/>
    <x v="9"/>
    <x v="3"/>
    <x v="4"/>
    <x v="2"/>
    <s v="New"/>
    <x v="3"/>
    <s v="Trail Tent 2P"/>
    <n v="2"/>
    <n v="192.99"/>
    <n v="0"/>
    <n v="101.73"/>
    <n v="385.98"/>
    <n v="203.46"/>
    <n v="182.52"/>
    <n v="0.47287424218871443"/>
  </r>
  <r>
    <n v="4135"/>
    <d v="2026-10-03T00:00:00"/>
    <n v="2026"/>
    <x v="3"/>
    <n v="10"/>
    <x v="9"/>
    <x v="0"/>
    <x v="15"/>
    <x v="0"/>
    <s v="New"/>
    <x v="1"/>
    <s v="Trail Boots"/>
    <n v="3"/>
    <n v="142.33000000000001"/>
    <n v="0.1"/>
    <n v="79.19"/>
    <n v="384.291"/>
    <n v="237.57"/>
    <n v="146.721"/>
    <n v="0.3817966072585619"/>
  </r>
  <r>
    <n v="4138"/>
    <d v="2026-10-03T00:00:00"/>
    <n v="2026"/>
    <x v="3"/>
    <n v="10"/>
    <x v="9"/>
    <x v="1"/>
    <x v="11"/>
    <x v="2"/>
    <s v="Business"/>
    <x v="1"/>
    <s v="Trail Boots"/>
    <n v="4"/>
    <n v="143.63"/>
    <n v="0"/>
    <n v="80.510000000000005"/>
    <n v="574.52"/>
    <n v="322.04000000000002"/>
    <n v="252.47999999999996"/>
    <n v="0.43946250783262542"/>
  </r>
  <r>
    <n v="4286"/>
    <d v="2026-10-03T00:00:00"/>
    <n v="2026"/>
    <x v="3"/>
    <n v="10"/>
    <x v="9"/>
    <x v="1"/>
    <x v="6"/>
    <x v="2"/>
    <s v="Returning"/>
    <x v="3"/>
    <s v="Alpine Tent 4P"/>
    <n v="4"/>
    <n v="341.95"/>
    <n v="0.05"/>
    <n v="199.9"/>
    <n v="1299.4099999999999"/>
    <n v="799.6"/>
    <n v="499.80999999999983"/>
    <n v="0.38464379987840625"/>
  </r>
  <r>
    <n v="4371"/>
    <d v="2026-10-03T00:00:00"/>
    <n v="2026"/>
    <x v="3"/>
    <n v="10"/>
    <x v="9"/>
    <x v="1"/>
    <x v="6"/>
    <x v="0"/>
    <s v="Returning"/>
    <x v="4"/>
    <s v="Weighted Vest"/>
    <n v="1"/>
    <n v="123.81"/>
    <n v="0"/>
    <n v="68.72"/>
    <n v="123.81"/>
    <n v="68.72"/>
    <n v="55.09"/>
    <n v="0.44495598093853489"/>
  </r>
  <r>
    <n v="905"/>
    <d v="2026-10-04T00:00:00"/>
    <n v="2026"/>
    <x v="3"/>
    <n v="10"/>
    <x v="9"/>
    <x v="2"/>
    <x v="3"/>
    <x v="0"/>
    <s v="New"/>
    <x v="1"/>
    <s v="Trail Boots"/>
    <n v="1"/>
    <n v="146.1"/>
    <n v="0"/>
    <n v="79.739999999999995"/>
    <n v="146.1"/>
    <n v="79.739999999999995"/>
    <n v="66.36"/>
    <n v="0.45420944558521564"/>
  </r>
  <r>
    <n v="1415"/>
    <d v="2026-10-04T00:00:00"/>
    <n v="2026"/>
    <x v="3"/>
    <n v="10"/>
    <x v="9"/>
    <x v="1"/>
    <x v="11"/>
    <x v="3"/>
    <s v="Returning"/>
    <x v="2"/>
    <s v="Travel Backpack 35L"/>
    <n v="1"/>
    <n v="161.07"/>
    <n v="0.05"/>
    <n v="89.81"/>
    <n v="153.01649999999998"/>
    <n v="89.81"/>
    <n v="63.206499999999977"/>
    <n v="0.41306983233834249"/>
  </r>
  <r>
    <n v="2205"/>
    <d v="2026-10-04T00:00:00"/>
    <n v="2026"/>
    <x v="3"/>
    <n v="10"/>
    <x v="9"/>
    <x v="3"/>
    <x v="13"/>
    <x v="0"/>
    <s v="New"/>
    <x v="1"/>
    <s v="Hiking Daypack 20L"/>
    <n v="5"/>
    <n v="90.12"/>
    <n v="0"/>
    <n v="46.67"/>
    <n v="450.6"/>
    <n v="233.35000000000002"/>
    <n v="217.25"/>
    <n v="0.48213493120284062"/>
  </r>
  <r>
    <n v="2374"/>
    <d v="2026-10-04T00:00:00"/>
    <n v="2026"/>
    <x v="3"/>
    <n v="10"/>
    <x v="9"/>
    <x v="3"/>
    <x v="13"/>
    <x v="3"/>
    <s v="Returning"/>
    <x v="1"/>
    <s v="Trekking Poles"/>
    <n v="1"/>
    <n v="70.400000000000006"/>
    <n v="0"/>
    <n v="32.43"/>
    <n v="70.400000000000006"/>
    <n v="32.43"/>
    <n v="37.970000000000006"/>
    <n v="0.53934659090909098"/>
  </r>
  <r>
    <n v="4840"/>
    <d v="2026-10-04T00:00:00"/>
    <n v="2026"/>
    <x v="3"/>
    <n v="10"/>
    <x v="9"/>
    <x v="1"/>
    <x v="12"/>
    <x v="1"/>
    <s v="Business"/>
    <x v="3"/>
    <s v="Trail Tent 2P"/>
    <n v="6"/>
    <n v="191.08"/>
    <n v="0.1"/>
    <n v="102.93"/>
    <n v="1031.8320000000001"/>
    <n v="617.58000000000004"/>
    <n v="414.25200000000007"/>
    <n v="0.40147233270532412"/>
  </r>
  <r>
    <n v="4984"/>
    <d v="2026-10-04T00:00:00"/>
    <n v="2026"/>
    <x v="3"/>
    <n v="10"/>
    <x v="9"/>
    <x v="2"/>
    <x v="16"/>
    <x v="0"/>
    <s v="Returning"/>
    <x v="4"/>
    <s v="Recovery Roller"/>
    <n v="1"/>
    <n v="36.590000000000003"/>
    <n v="0"/>
    <n v="13.62"/>
    <n v="36.590000000000003"/>
    <n v="13.62"/>
    <n v="22.970000000000006"/>
    <n v="0.62776714949439749"/>
  </r>
  <r>
    <n v="641"/>
    <d v="2026-10-05T00:00:00"/>
    <n v="2026"/>
    <x v="3"/>
    <n v="10"/>
    <x v="9"/>
    <x v="1"/>
    <x v="11"/>
    <x v="2"/>
    <s v="Returning"/>
    <x v="3"/>
    <s v="Compact Sleeping Bag"/>
    <n v="2"/>
    <n v="125.38"/>
    <n v="0.05"/>
    <n v="59.12"/>
    <n v="238.22199999999998"/>
    <n v="118.24"/>
    <n v="119.98199999999999"/>
    <n v="0.5036562534106841"/>
  </r>
  <r>
    <n v="1358"/>
    <d v="2026-10-05T00:00:00"/>
    <n v="2026"/>
    <x v="3"/>
    <n v="10"/>
    <x v="9"/>
    <x v="0"/>
    <x v="0"/>
    <x v="0"/>
    <s v="New"/>
    <x v="2"/>
    <s v="Insulated Bottle"/>
    <n v="1"/>
    <n v="35.71"/>
    <n v="0"/>
    <n v="13.3"/>
    <n v="35.71"/>
    <n v="13.3"/>
    <n v="22.41"/>
    <n v="0.62755530663679637"/>
  </r>
  <r>
    <n v="3904"/>
    <d v="2026-10-05T00:00:00"/>
    <n v="2026"/>
    <x v="3"/>
    <n v="10"/>
    <x v="9"/>
    <x v="1"/>
    <x v="6"/>
    <x v="0"/>
    <s v="Returning"/>
    <x v="2"/>
    <s v="Packing Cube Set"/>
    <n v="2"/>
    <n v="46.72"/>
    <n v="0"/>
    <n v="18.39"/>
    <n v="93.44"/>
    <n v="36.78"/>
    <n v="56.66"/>
    <n v="0.60637842465753422"/>
  </r>
  <r>
    <n v="4336"/>
    <d v="2026-10-05T00:00:00"/>
    <n v="2026"/>
    <x v="3"/>
    <n v="10"/>
    <x v="9"/>
    <x v="0"/>
    <x v="15"/>
    <x v="3"/>
    <s v="Returning"/>
    <x v="1"/>
    <s v="Trail Boots"/>
    <n v="1"/>
    <n v="143.16999999999999"/>
    <n v="0.05"/>
    <n v="81.290000000000006"/>
    <n v="136.01149999999998"/>
    <n v="81.290000000000006"/>
    <n v="54.721499999999978"/>
    <n v="0.40232995004098904"/>
  </r>
  <r>
    <n v="4705"/>
    <d v="2026-10-05T00:00:00"/>
    <n v="2026"/>
    <x v="3"/>
    <n v="10"/>
    <x v="9"/>
    <x v="0"/>
    <x v="0"/>
    <x v="2"/>
    <s v="Returning"/>
    <x v="3"/>
    <s v="Compact Sleeping Bag"/>
    <n v="1"/>
    <n v="125.88"/>
    <n v="0"/>
    <n v="62.46"/>
    <n v="125.88"/>
    <n v="62.46"/>
    <n v="63.419999999999995"/>
    <n v="0.50381315538608196"/>
  </r>
  <r>
    <n v="1094"/>
    <d v="2026-10-06T00:00:00"/>
    <n v="2026"/>
    <x v="3"/>
    <n v="10"/>
    <x v="9"/>
    <x v="3"/>
    <x v="4"/>
    <x v="0"/>
    <s v="New"/>
    <x v="4"/>
    <s v="Weighted Vest"/>
    <n v="2"/>
    <n v="121.81"/>
    <n v="0.05"/>
    <n v="67.72"/>
    <n v="231.43899999999999"/>
    <n v="135.44"/>
    <n v="95.998999999999995"/>
    <n v="0.41479180259161158"/>
  </r>
  <r>
    <n v="3926"/>
    <d v="2026-10-06T00:00:00"/>
    <n v="2026"/>
    <x v="3"/>
    <n v="10"/>
    <x v="9"/>
    <x v="2"/>
    <x v="5"/>
    <x v="0"/>
    <s v="Business"/>
    <x v="1"/>
    <s v="Summit Backpack 45L"/>
    <n v="6"/>
    <n v="154.93"/>
    <n v="0.05"/>
    <n v="79.430000000000007"/>
    <n v="883.101"/>
    <n v="476.58000000000004"/>
    <n v="406.52099999999996"/>
    <n v="0.46033352923391546"/>
  </r>
  <r>
    <n v="524"/>
    <d v="2026-10-07T00:00:00"/>
    <n v="2026"/>
    <x v="3"/>
    <n v="10"/>
    <x v="9"/>
    <x v="3"/>
    <x v="8"/>
    <x v="2"/>
    <s v="New"/>
    <x v="0"/>
    <s v="Cycling Pack 12L"/>
    <n v="2"/>
    <n v="101.1"/>
    <n v="0.15"/>
    <n v="51.61"/>
    <n v="171.86999999999998"/>
    <n v="103.22"/>
    <n v="68.649999999999977"/>
    <n v="0.39942980159422814"/>
  </r>
  <r>
    <n v="2277"/>
    <d v="2026-10-07T00:00:00"/>
    <n v="2026"/>
    <x v="3"/>
    <n v="10"/>
    <x v="9"/>
    <x v="0"/>
    <x v="0"/>
    <x v="0"/>
    <s v="New"/>
    <x v="0"/>
    <s v="Cycling Pack 12L"/>
    <n v="2"/>
    <n v="105"/>
    <n v="0"/>
    <n v="50.3"/>
    <n v="210"/>
    <n v="100.6"/>
    <n v="109.4"/>
    <n v="0.52095238095238094"/>
  </r>
  <r>
    <n v="2442"/>
    <d v="2026-10-07T00:00:00"/>
    <n v="2026"/>
    <x v="3"/>
    <n v="10"/>
    <x v="9"/>
    <x v="2"/>
    <x v="2"/>
    <x v="1"/>
    <s v="Business"/>
    <x v="1"/>
    <s v="Summit Backpack 45L"/>
    <n v="4"/>
    <n v="157.12"/>
    <n v="0.15"/>
    <n v="77.98"/>
    <n v="534.20799999999997"/>
    <n v="311.92"/>
    <n v="222.28799999999995"/>
    <n v="0.41610758356295668"/>
  </r>
  <r>
    <n v="2809"/>
    <d v="2026-10-07T00:00:00"/>
    <n v="2026"/>
    <x v="3"/>
    <n v="10"/>
    <x v="9"/>
    <x v="3"/>
    <x v="8"/>
    <x v="0"/>
    <s v="Returning"/>
    <x v="1"/>
    <s v="Trekking Poles"/>
    <n v="3"/>
    <n v="70.239999999999995"/>
    <n v="0.05"/>
    <n v="31.96"/>
    <n v="200.18399999999997"/>
    <n v="95.88"/>
    <n v="104.30399999999997"/>
    <n v="0.5210406426087999"/>
  </r>
  <r>
    <n v="2946"/>
    <d v="2026-10-07T00:00:00"/>
    <n v="2026"/>
    <x v="3"/>
    <n v="10"/>
    <x v="9"/>
    <x v="2"/>
    <x v="16"/>
    <x v="0"/>
    <s v="Returning"/>
    <x v="0"/>
    <s v="Cycling Pack 12L"/>
    <n v="1"/>
    <n v="103.48"/>
    <n v="0.1"/>
    <n v="51.33"/>
    <n v="93.132000000000005"/>
    <n v="51.33"/>
    <n v="41.802000000000007"/>
    <n v="0.4488467980930293"/>
  </r>
  <r>
    <n v="4147"/>
    <d v="2026-10-07T00:00:00"/>
    <n v="2026"/>
    <x v="3"/>
    <n v="10"/>
    <x v="9"/>
    <x v="1"/>
    <x v="12"/>
    <x v="2"/>
    <s v="Returning"/>
    <x v="0"/>
    <s v="Compact Repair Kit"/>
    <n v="3"/>
    <n v="40.770000000000003"/>
    <n v="0.05"/>
    <n v="16.68"/>
    <n v="116.19449999999999"/>
    <n v="50.04"/>
    <n v="66.154499999999985"/>
    <n v="0.56934278300608021"/>
  </r>
  <r>
    <n v="4164"/>
    <d v="2026-10-07T00:00:00"/>
    <n v="2026"/>
    <x v="3"/>
    <n v="10"/>
    <x v="9"/>
    <x v="0"/>
    <x v="9"/>
    <x v="2"/>
    <s v="New"/>
    <x v="1"/>
    <s v="Trail Boots"/>
    <n v="2"/>
    <n v="143.41999999999999"/>
    <n v="0"/>
    <n v="81.44"/>
    <n v="286.83999999999997"/>
    <n v="162.88"/>
    <n v="123.95999999999998"/>
    <n v="0.43215730023706594"/>
  </r>
  <r>
    <n v="4275"/>
    <d v="2026-10-07T00:00:00"/>
    <n v="2026"/>
    <x v="3"/>
    <n v="10"/>
    <x v="9"/>
    <x v="3"/>
    <x v="7"/>
    <x v="3"/>
    <s v="Returning"/>
    <x v="0"/>
    <s v="Trail Bike Light"/>
    <n v="1"/>
    <n v="49.56"/>
    <n v="0.05"/>
    <n v="22.88"/>
    <n v="47.082000000000001"/>
    <n v="22.88"/>
    <n v="24.202000000000002"/>
    <n v="0.51403933562720361"/>
  </r>
  <r>
    <n v="5062"/>
    <d v="2026-10-07T00:00:00"/>
    <n v="2026"/>
    <x v="3"/>
    <n v="10"/>
    <x v="9"/>
    <x v="1"/>
    <x v="12"/>
    <x v="0"/>
    <s v="Returning"/>
    <x v="2"/>
    <s v="Carry-On Duffel"/>
    <n v="4"/>
    <n v="131.05000000000001"/>
    <n v="0"/>
    <n v="67.37"/>
    <n v="524.20000000000005"/>
    <n v="269.48"/>
    <n v="254.72000000000003"/>
    <n v="0.48592140404425793"/>
  </r>
  <r>
    <n v="1126"/>
    <d v="2026-10-08T00:00:00"/>
    <n v="2026"/>
    <x v="3"/>
    <n v="10"/>
    <x v="9"/>
    <x v="0"/>
    <x v="9"/>
    <x v="0"/>
    <s v="Business"/>
    <x v="0"/>
    <s v="Trail Bike Light"/>
    <n v="1"/>
    <n v="51.35"/>
    <n v="0"/>
    <n v="22.98"/>
    <n v="51.35"/>
    <n v="22.98"/>
    <n v="28.37"/>
    <n v="0.55248296007789677"/>
  </r>
  <r>
    <n v="1865"/>
    <d v="2026-10-08T00:00:00"/>
    <n v="2026"/>
    <x v="3"/>
    <n v="10"/>
    <x v="9"/>
    <x v="3"/>
    <x v="8"/>
    <x v="0"/>
    <s v="Returning"/>
    <x v="4"/>
    <s v="Resistance Band Set"/>
    <n v="1"/>
    <n v="39.659999999999997"/>
    <n v="0"/>
    <n v="14.39"/>
    <n v="39.659999999999997"/>
    <n v="14.39"/>
    <n v="25.269999999999996"/>
    <n v="0.63716591023701463"/>
  </r>
  <r>
    <n v="2471"/>
    <d v="2026-10-08T00:00:00"/>
    <n v="2026"/>
    <x v="3"/>
    <n v="10"/>
    <x v="9"/>
    <x v="3"/>
    <x v="13"/>
    <x v="2"/>
    <s v="New"/>
    <x v="4"/>
    <s v="Resistance Band Set"/>
    <n v="1"/>
    <n v="39.79"/>
    <n v="0"/>
    <n v="14.76"/>
    <n v="39.79"/>
    <n v="14.76"/>
    <n v="25.03"/>
    <n v="0.62905252576024129"/>
  </r>
  <r>
    <n v="3208"/>
    <d v="2026-10-08T00:00:00"/>
    <n v="2026"/>
    <x v="3"/>
    <n v="10"/>
    <x v="9"/>
    <x v="2"/>
    <x v="10"/>
    <x v="1"/>
    <s v="New"/>
    <x v="0"/>
    <s v="Compact Repair Kit"/>
    <n v="6"/>
    <n v="41.27"/>
    <n v="0.1"/>
    <n v="16.61"/>
    <n v="222.858"/>
    <n v="99.66"/>
    <n v="123.19800000000001"/>
    <n v="0.55280941227149127"/>
  </r>
  <r>
    <n v="4285"/>
    <d v="2026-10-08T00:00:00"/>
    <n v="2026"/>
    <x v="3"/>
    <n v="10"/>
    <x v="9"/>
    <x v="3"/>
    <x v="4"/>
    <x v="0"/>
    <s v="Returning"/>
    <x v="1"/>
    <s v="Hiking Daypack 20L"/>
    <n v="1"/>
    <n v="93.39"/>
    <n v="0"/>
    <n v="45.98"/>
    <n v="93.39"/>
    <n v="45.98"/>
    <n v="47.410000000000004"/>
    <n v="0.50765606595995294"/>
  </r>
  <r>
    <n v="261"/>
    <d v="2026-10-09T00:00:00"/>
    <n v="2026"/>
    <x v="3"/>
    <n v="10"/>
    <x v="9"/>
    <x v="2"/>
    <x v="3"/>
    <x v="0"/>
    <s v="Business"/>
    <x v="3"/>
    <s v="Alpine Tent 4P"/>
    <n v="1"/>
    <n v="336.56"/>
    <n v="0"/>
    <n v="189.74"/>
    <n v="336.56"/>
    <n v="189.74"/>
    <n v="146.82"/>
    <n v="0.43623722367482765"/>
  </r>
  <r>
    <n v="291"/>
    <d v="2026-10-09T00:00:00"/>
    <n v="2026"/>
    <x v="3"/>
    <n v="10"/>
    <x v="9"/>
    <x v="2"/>
    <x v="2"/>
    <x v="0"/>
    <s v="New"/>
    <x v="2"/>
    <s v="Carry-On Duffel"/>
    <n v="2"/>
    <n v="132.47999999999999"/>
    <n v="0.1"/>
    <n v="67.48"/>
    <n v="238.464"/>
    <n v="134.96"/>
    <n v="103.50399999999999"/>
    <n v="0.43404455179817497"/>
  </r>
  <r>
    <n v="670"/>
    <d v="2026-10-09T00:00:00"/>
    <n v="2026"/>
    <x v="3"/>
    <n v="10"/>
    <x v="9"/>
    <x v="1"/>
    <x v="14"/>
    <x v="2"/>
    <s v="Returning"/>
    <x v="1"/>
    <s v="Hiking Daypack 20L"/>
    <n v="1"/>
    <n v="92.59"/>
    <n v="0"/>
    <n v="44.46"/>
    <n v="92.59"/>
    <n v="44.46"/>
    <n v="48.13"/>
    <n v="0.51981855491953777"/>
  </r>
  <r>
    <n v="1306"/>
    <d v="2026-10-09T00:00:00"/>
    <n v="2026"/>
    <x v="3"/>
    <n v="10"/>
    <x v="9"/>
    <x v="3"/>
    <x v="8"/>
    <x v="2"/>
    <s v="Business"/>
    <x v="4"/>
    <s v="Recovery Roller"/>
    <n v="1"/>
    <n v="35.450000000000003"/>
    <n v="0.05"/>
    <n v="14.23"/>
    <n v="33.677500000000002"/>
    <n v="14.23"/>
    <n v="19.447500000000002"/>
    <n v="0.57746269764679681"/>
  </r>
  <r>
    <n v="2400"/>
    <d v="2026-10-09T00:00:00"/>
    <n v="2026"/>
    <x v="3"/>
    <n v="10"/>
    <x v="9"/>
    <x v="2"/>
    <x v="2"/>
    <x v="0"/>
    <s v="New"/>
    <x v="1"/>
    <s v="Hiking Daypack 20L"/>
    <n v="2"/>
    <n v="93.83"/>
    <n v="0.1"/>
    <n v="44.27"/>
    <n v="168.89400000000001"/>
    <n v="88.54"/>
    <n v="80.353999999999999"/>
    <n v="0.47576586498040191"/>
  </r>
  <r>
    <n v="3816"/>
    <d v="2026-10-09T00:00:00"/>
    <n v="2026"/>
    <x v="3"/>
    <n v="10"/>
    <x v="9"/>
    <x v="1"/>
    <x v="12"/>
    <x v="0"/>
    <s v="New"/>
    <x v="4"/>
    <s v="Recovery Roller"/>
    <n v="1"/>
    <n v="36.32"/>
    <n v="0"/>
    <n v="13.6"/>
    <n v="36.32"/>
    <n v="13.6"/>
    <n v="22.72"/>
    <n v="0.62555066079295152"/>
  </r>
  <r>
    <n v="4038"/>
    <d v="2026-10-09T00:00:00"/>
    <n v="2026"/>
    <x v="3"/>
    <n v="10"/>
    <x v="9"/>
    <x v="0"/>
    <x v="15"/>
    <x v="0"/>
    <s v="Returning"/>
    <x v="4"/>
    <s v="Weighted Vest"/>
    <n v="2"/>
    <n v="125.56"/>
    <n v="0.1"/>
    <n v="67.260000000000005"/>
    <n v="226.00800000000001"/>
    <n v="134.52000000000001"/>
    <n v="91.488"/>
    <n v="0.40479983009450993"/>
  </r>
  <r>
    <n v="4686"/>
    <d v="2026-10-09T00:00:00"/>
    <n v="2026"/>
    <x v="3"/>
    <n v="10"/>
    <x v="9"/>
    <x v="0"/>
    <x v="15"/>
    <x v="3"/>
    <s v="New"/>
    <x v="3"/>
    <s v="Compact Sleeping Bag"/>
    <n v="2"/>
    <n v="124.91"/>
    <n v="0"/>
    <n v="60.33"/>
    <n v="249.82"/>
    <n v="120.66"/>
    <n v="129.16"/>
    <n v="0.51701224881914976"/>
  </r>
  <r>
    <n v="5076"/>
    <d v="2026-10-09T00:00:00"/>
    <n v="2026"/>
    <x v="3"/>
    <n v="10"/>
    <x v="9"/>
    <x v="1"/>
    <x v="12"/>
    <x v="0"/>
    <s v="New"/>
    <x v="3"/>
    <s v="Trail Tent 2P"/>
    <n v="1"/>
    <n v="199.32"/>
    <n v="0"/>
    <n v="103.83"/>
    <n v="199.32"/>
    <n v="103.83"/>
    <n v="95.49"/>
    <n v="0.4790788681517158"/>
  </r>
  <r>
    <n v="1339"/>
    <d v="2026-10-10T00:00:00"/>
    <n v="2026"/>
    <x v="3"/>
    <n v="10"/>
    <x v="9"/>
    <x v="1"/>
    <x v="11"/>
    <x v="0"/>
    <s v="Returning"/>
    <x v="3"/>
    <s v="Alpine Tent 4P"/>
    <n v="4"/>
    <n v="337.38"/>
    <n v="0.05"/>
    <n v="194.94"/>
    <n v="1282.0439999999999"/>
    <n v="779.76"/>
    <n v="502.28399999999988"/>
    <n v="0.39178374533167343"/>
  </r>
  <r>
    <n v="1884"/>
    <d v="2026-10-10T00:00:00"/>
    <n v="2026"/>
    <x v="3"/>
    <n v="10"/>
    <x v="9"/>
    <x v="2"/>
    <x v="2"/>
    <x v="0"/>
    <s v="Business"/>
    <x v="3"/>
    <s v="Portable Camp Stove"/>
    <n v="3"/>
    <n v="82.18"/>
    <n v="0.1"/>
    <n v="39.82"/>
    <n v="221.88600000000002"/>
    <n v="119.46000000000001"/>
    <n v="102.42600000000002"/>
    <n v="0.46161542413671885"/>
  </r>
  <r>
    <n v="3568"/>
    <d v="2026-10-10T00:00:00"/>
    <n v="2026"/>
    <x v="3"/>
    <n v="10"/>
    <x v="9"/>
    <x v="0"/>
    <x v="15"/>
    <x v="1"/>
    <s v="New"/>
    <x v="1"/>
    <s v="Trekking Poles"/>
    <n v="15"/>
    <n v="70.25"/>
    <n v="0.1"/>
    <n v="32.19"/>
    <n v="948.375"/>
    <n v="482.84999999999997"/>
    <n v="465.52500000000003"/>
    <n v="0.49086595492289448"/>
  </r>
  <r>
    <n v="4171"/>
    <d v="2026-10-10T00:00:00"/>
    <n v="2026"/>
    <x v="3"/>
    <n v="10"/>
    <x v="9"/>
    <x v="3"/>
    <x v="7"/>
    <x v="2"/>
    <s v="New"/>
    <x v="2"/>
    <s v="Insulated Bottle"/>
    <n v="2"/>
    <n v="35.36"/>
    <n v="0"/>
    <n v="13.49"/>
    <n v="70.72"/>
    <n v="26.98"/>
    <n v="43.739999999999995"/>
    <n v="0.61849547511312208"/>
  </r>
  <r>
    <n v="4477"/>
    <d v="2026-10-10T00:00:00"/>
    <n v="2026"/>
    <x v="3"/>
    <n v="10"/>
    <x v="9"/>
    <x v="2"/>
    <x v="5"/>
    <x v="2"/>
    <s v="New"/>
    <x v="2"/>
    <s v="Packing Cube Set"/>
    <n v="1"/>
    <n v="46.01"/>
    <n v="0"/>
    <n v="18.239999999999998"/>
    <n v="46.01"/>
    <n v="18.239999999999998"/>
    <n v="27.77"/>
    <n v="0.6035644425124973"/>
  </r>
  <r>
    <n v="3368"/>
    <d v="2026-10-11T00:00:00"/>
    <n v="2026"/>
    <x v="3"/>
    <n v="10"/>
    <x v="9"/>
    <x v="0"/>
    <x v="9"/>
    <x v="0"/>
    <s v="Returning"/>
    <x v="1"/>
    <s v="Hiking Daypack 20L"/>
    <n v="1"/>
    <n v="89.88"/>
    <n v="0"/>
    <n v="46.15"/>
    <n v="89.88"/>
    <n v="46.15"/>
    <n v="43.73"/>
    <n v="0.48653760569648419"/>
  </r>
  <r>
    <n v="3566"/>
    <d v="2026-10-11T00:00:00"/>
    <n v="2026"/>
    <x v="3"/>
    <n v="10"/>
    <x v="9"/>
    <x v="1"/>
    <x v="12"/>
    <x v="0"/>
    <s v="New"/>
    <x v="4"/>
    <s v="Resistance Band Set"/>
    <n v="1"/>
    <n v="41.33"/>
    <n v="0"/>
    <n v="14.47"/>
    <n v="41.33"/>
    <n v="14.47"/>
    <n v="26.86"/>
    <n v="0.6498911202516332"/>
  </r>
  <r>
    <n v="4420"/>
    <d v="2026-10-11T00:00:00"/>
    <n v="2026"/>
    <x v="3"/>
    <n v="10"/>
    <x v="9"/>
    <x v="2"/>
    <x v="5"/>
    <x v="1"/>
    <s v="Business"/>
    <x v="0"/>
    <s v="Compact Repair Kit"/>
    <n v="15"/>
    <n v="40.78"/>
    <n v="0.15"/>
    <n v="17.07"/>
    <n v="519.94500000000005"/>
    <n v="256.05"/>
    <n v="263.89500000000004"/>
    <n v="0.5075440671609498"/>
  </r>
  <r>
    <n v="513"/>
    <d v="2026-10-12T00:00:00"/>
    <n v="2026"/>
    <x v="3"/>
    <n v="10"/>
    <x v="9"/>
    <x v="3"/>
    <x v="7"/>
    <x v="0"/>
    <s v="Business"/>
    <x v="2"/>
    <s v="Travel Backpack 35L"/>
    <n v="1"/>
    <n v="163.87"/>
    <n v="0"/>
    <n v="85.76"/>
    <n v="163.87"/>
    <n v="85.76"/>
    <n v="78.11"/>
    <n v="0.47665832672240188"/>
  </r>
  <r>
    <n v="786"/>
    <d v="2026-10-12T00:00:00"/>
    <n v="2026"/>
    <x v="3"/>
    <n v="10"/>
    <x v="9"/>
    <x v="2"/>
    <x v="3"/>
    <x v="0"/>
    <s v="New"/>
    <x v="4"/>
    <s v="Recovery Roller"/>
    <n v="1"/>
    <n v="35.39"/>
    <n v="0.05"/>
    <n v="13.68"/>
    <n v="33.6205"/>
    <n v="13.68"/>
    <n v="19.9405"/>
    <n v="0.59310539700480358"/>
  </r>
  <r>
    <n v="3771"/>
    <d v="2026-10-12T00:00:00"/>
    <n v="2026"/>
    <x v="3"/>
    <n v="10"/>
    <x v="9"/>
    <x v="2"/>
    <x v="3"/>
    <x v="0"/>
    <s v="Business"/>
    <x v="3"/>
    <s v="Portable Camp Stove"/>
    <n v="2"/>
    <n v="80.2"/>
    <n v="0"/>
    <n v="39.590000000000003"/>
    <n v="160.4"/>
    <n v="79.180000000000007"/>
    <n v="81.22"/>
    <n v="0.50635910224438896"/>
  </r>
  <r>
    <n v="3910"/>
    <d v="2026-10-12T00:00:00"/>
    <n v="2026"/>
    <x v="3"/>
    <n v="10"/>
    <x v="9"/>
    <x v="2"/>
    <x v="2"/>
    <x v="0"/>
    <s v="Business"/>
    <x v="0"/>
    <s v="Compact Repair Kit"/>
    <n v="3"/>
    <n v="41.09"/>
    <n v="0"/>
    <n v="17.18"/>
    <n v="123.27000000000001"/>
    <n v="51.54"/>
    <n v="71.730000000000018"/>
    <n v="0.58189340472134354"/>
  </r>
  <r>
    <n v="330"/>
    <d v="2026-10-13T00:00:00"/>
    <n v="2026"/>
    <x v="3"/>
    <n v="10"/>
    <x v="9"/>
    <x v="1"/>
    <x v="12"/>
    <x v="1"/>
    <s v="Business"/>
    <x v="2"/>
    <s v="Insulated Bottle"/>
    <n v="5"/>
    <n v="36.97"/>
    <n v="0.15"/>
    <n v="13.93"/>
    <n v="157.1225"/>
    <n v="69.650000000000006"/>
    <n v="87.472499999999997"/>
    <n v="0.55671530175500006"/>
  </r>
  <r>
    <n v="707"/>
    <d v="2026-10-13T00:00:00"/>
    <n v="2026"/>
    <x v="3"/>
    <n v="10"/>
    <x v="9"/>
    <x v="2"/>
    <x v="5"/>
    <x v="2"/>
    <s v="New"/>
    <x v="2"/>
    <s v="Insulated Bottle"/>
    <n v="4"/>
    <n v="35.880000000000003"/>
    <n v="0.05"/>
    <n v="13.45"/>
    <n v="136.34399999999999"/>
    <n v="53.8"/>
    <n v="82.543999999999997"/>
    <n v="0.60540984568444522"/>
  </r>
  <r>
    <n v="989"/>
    <d v="2026-10-13T00:00:00"/>
    <n v="2026"/>
    <x v="3"/>
    <n v="10"/>
    <x v="9"/>
    <x v="1"/>
    <x v="11"/>
    <x v="0"/>
    <s v="Returning"/>
    <x v="0"/>
    <s v="Compact Repair Kit"/>
    <n v="3"/>
    <n v="40.42"/>
    <n v="0"/>
    <n v="16.79"/>
    <n v="121.26"/>
    <n v="50.37"/>
    <n v="70.890000000000015"/>
    <n v="0.58461157842652167"/>
  </r>
  <r>
    <n v="1904"/>
    <d v="2026-10-13T00:00:00"/>
    <n v="2026"/>
    <x v="3"/>
    <n v="10"/>
    <x v="9"/>
    <x v="3"/>
    <x v="8"/>
    <x v="2"/>
    <s v="Returning"/>
    <x v="0"/>
    <s v="Trail Bike Light"/>
    <n v="1"/>
    <n v="50.34"/>
    <n v="0.15"/>
    <n v="22.56"/>
    <n v="42.789000000000001"/>
    <n v="22.56"/>
    <n v="20.229000000000003"/>
    <n v="0.47276169108883132"/>
  </r>
  <r>
    <n v="2854"/>
    <d v="2026-10-13T00:00:00"/>
    <n v="2026"/>
    <x v="3"/>
    <n v="10"/>
    <x v="9"/>
    <x v="0"/>
    <x v="15"/>
    <x v="2"/>
    <s v="New"/>
    <x v="2"/>
    <s v="Insulated Bottle"/>
    <n v="3"/>
    <n v="36.049999999999997"/>
    <n v="0.1"/>
    <n v="13.87"/>
    <n v="97.334999999999994"/>
    <n v="41.61"/>
    <n v="55.724999999999994"/>
    <n v="0.57250732008013561"/>
  </r>
  <r>
    <n v="3212"/>
    <d v="2026-10-13T00:00:00"/>
    <n v="2026"/>
    <x v="3"/>
    <n v="10"/>
    <x v="9"/>
    <x v="2"/>
    <x v="2"/>
    <x v="1"/>
    <s v="Returning"/>
    <x v="0"/>
    <s v="Compact Repair Kit"/>
    <n v="15"/>
    <n v="40"/>
    <n v="0.1"/>
    <n v="16.420000000000002"/>
    <n v="540"/>
    <n v="246.3"/>
    <n v="293.7"/>
    <n v="0.54388888888888887"/>
  </r>
  <r>
    <n v="4479"/>
    <d v="2026-10-13T00:00:00"/>
    <n v="2026"/>
    <x v="3"/>
    <n v="10"/>
    <x v="9"/>
    <x v="3"/>
    <x v="7"/>
    <x v="2"/>
    <s v="Returning"/>
    <x v="1"/>
    <s v="Summit Backpack 45L"/>
    <n v="1"/>
    <n v="151.68"/>
    <n v="0.05"/>
    <n v="78.98"/>
    <n v="144.096"/>
    <n v="78.98"/>
    <n v="65.116"/>
    <n v="0.45189318232289583"/>
  </r>
  <r>
    <n v="4574"/>
    <d v="2026-10-13T00:00:00"/>
    <n v="2026"/>
    <x v="3"/>
    <n v="10"/>
    <x v="9"/>
    <x v="1"/>
    <x v="14"/>
    <x v="0"/>
    <s v="Business"/>
    <x v="4"/>
    <s v="Recovery Roller"/>
    <n v="1"/>
    <n v="36.53"/>
    <n v="0"/>
    <n v="14.01"/>
    <n v="36.53"/>
    <n v="14.01"/>
    <n v="22.520000000000003"/>
    <n v="0.61647960580344929"/>
  </r>
  <r>
    <n v="4815"/>
    <d v="2026-10-13T00:00:00"/>
    <n v="2026"/>
    <x v="3"/>
    <n v="10"/>
    <x v="9"/>
    <x v="0"/>
    <x v="0"/>
    <x v="2"/>
    <s v="Business"/>
    <x v="0"/>
    <s v="Compact Repair Kit"/>
    <n v="1"/>
    <n v="39.89"/>
    <n v="0.05"/>
    <n v="16.91"/>
    <n v="37.895499999999998"/>
    <n v="16.91"/>
    <n v="20.985499999999998"/>
    <n v="0.55377287540737019"/>
  </r>
  <r>
    <n v="5027"/>
    <d v="2026-10-13T00:00:00"/>
    <n v="2026"/>
    <x v="3"/>
    <n v="10"/>
    <x v="9"/>
    <x v="2"/>
    <x v="10"/>
    <x v="0"/>
    <s v="New"/>
    <x v="1"/>
    <s v="Summit Backpack 45L"/>
    <n v="1"/>
    <n v="154.53"/>
    <n v="0"/>
    <n v="77.930000000000007"/>
    <n v="154.53"/>
    <n v="77.930000000000007"/>
    <n v="76.599999999999994"/>
    <n v="0.49569662848637802"/>
  </r>
  <r>
    <n v="1794"/>
    <d v="2026-10-14T00:00:00"/>
    <n v="2026"/>
    <x v="3"/>
    <n v="10"/>
    <x v="9"/>
    <x v="3"/>
    <x v="8"/>
    <x v="3"/>
    <s v="Business"/>
    <x v="0"/>
    <s v="Trail Bike Light"/>
    <n v="2"/>
    <n v="50.64"/>
    <n v="0.05"/>
    <n v="22.28"/>
    <n v="96.215999999999994"/>
    <n v="44.56"/>
    <n v="51.655999999999992"/>
    <n v="0.53687536376486233"/>
  </r>
  <r>
    <n v="1867"/>
    <d v="2026-10-14T00:00:00"/>
    <n v="2026"/>
    <x v="3"/>
    <n v="10"/>
    <x v="9"/>
    <x v="0"/>
    <x v="0"/>
    <x v="0"/>
    <s v="New"/>
    <x v="4"/>
    <s v="Resistance Band Set"/>
    <n v="3"/>
    <n v="40.880000000000003"/>
    <n v="0.05"/>
    <n v="14.59"/>
    <n v="116.50800000000001"/>
    <n v="43.769999999999996"/>
    <n v="72.738000000000014"/>
    <n v="0.62431764342362761"/>
  </r>
  <r>
    <n v="2088"/>
    <d v="2026-10-14T00:00:00"/>
    <n v="2026"/>
    <x v="3"/>
    <n v="10"/>
    <x v="9"/>
    <x v="3"/>
    <x v="4"/>
    <x v="2"/>
    <s v="Returning"/>
    <x v="1"/>
    <s v="Trail Boots"/>
    <n v="1"/>
    <n v="141.77000000000001"/>
    <n v="0"/>
    <n v="78.48"/>
    <n v="141.77000000000001"/>
    <n v="78.48"/>
    <n v="63.290000000000006"/>
    <n v="0.44642731184312623"/>
  </r>
  <r>
    <n v="2270"/>
    <d v="2026-10-14T00:00:00"/>
    <n v="2026"/>
    <x v="3"/>
    <n v="10"/>
    <x v="9"/>
    <x v="3"/>
    <x v="7"/>
    <x v="0"/>
    <s v="New"/>
    <x v="3"/>
    <s v="Trail Tent 2P"/>
    <n v="3"/>
    <n v="199.99"/>
    <n v="0.15"/>
    <n v="101.86"/>
    <n v="509.97450000000003"/>
    <n v="305.58"/>
    <n v="204.39450000000005"/>
    <n v="0.40079356909021929"/>
  </r>
  <r>
    <n v="3789"/>
    <d v="2026-10-14T00:00:00"/>
    <n v="2026"/>
    <x v="3"/>
    <n v="10"/>
    <x v="9"/>
    <x v="3"/>
    <x v="4"/>
    <x v="3"/>
    <s v="New"/>
    <x v="0"/>
    <s v="Trail Bike Light"/>
    <n v="2"/>
    <n v="50.56"/>
    <n v="0"/>
    <n v="23.04"/>
    <n v="101.12"/>
    <n v="46.08"/>
    <n v="55.040000000000006"/>
    <n v="0.54430379746835444"/>
  </r>
  <r>
    <n v="4323"/>
    <d v="2026-10-14T00:00:00"/>
    <n v="2026"/>
    <x v="3"/>
    <n v="10"/>
    <x v="9"/>
    <x v="3"/>
    <x v="7"/>
    <x v="0"/>
    <s v="New"/>
    <x v="2"/>
    <s v="Packing Cube Set"/>
    <n v="1"/>
    <n v="47.38"/>
    <n v="0"/>
    <n v="17.86"/>
    <n v="47.38"/>
    <n v="17.86"/>
    <n v="29.520000000000003"/>
    <n v="0.62304769945124527"/>
  </r>
  <r>
    <n v="276"/>
    <d v="2026-10-15T00:00:00"/>
    <n v="2026"/>
    <x v="3"/>
    <n v="10"/>
    <x v="9"/>
    <x v="2"/>
    <x v="2"/>
    <x v="0"/>
    <s v="Business"/>
    <x v="1"/>
    <s v="Hiking Daypack 20L"/>
    <n v="1"/>
    <n v="92.74"/>
    <n v="0.15"/>
    <n v="44.52"/>
    <n v="78.828999999999994"/>
    <n v="44.52"/>
    <n v="34.30899999999999"/>
    <n v="0.43523322635070844"/>
  </r>
  <r>
    <n v="791"/>
    <d v="2026-10-15T00:00:00"/>
    <n v="2026"/>
    <x v="3"/>
    <n v="10"/>
    <x v="9"/>
    <x v="3"/>
    <x v="13"/>
    <x v="2"/>
    <s v="Returning"/>
    <x v="0"/>
    <s v="Trail Bike Light"/>
    <n v="3"/>
    <n v="51.57"/>
    <n v="0.1"/>
    <n v="21.82"/>
    <n v="139.239"/>
    <n v="65.460000000000008"/>
    <n v="73.778999999999996"/>
    <n v="0.52987309589985565"/>
  </r>
  <r>
    <n v="1033"/>
    <d v="2026-10-15T00:00:00"/>
    <n v="2026"/>
    <x v="3"/>
    <n v="10"/>
    <x v="9"/>
    <x v="1"/>
    <x v="12"/>
    <x v="0"/>
    <s v="New"/>
    <x v="1"/>
    <s v="Trekking Poles"/>
    <n v="1"/>
    <n v="70.47"/>
    <n v="0.1"/>
    <n v="31.52"/>
    <n v="63.423000000000002"/>
    <n v="31.52"/>
    <n v="31.903000000000002"/>
    <n v="0.50301940936253409"/>
  </r>
  <r>
    <n v="1247"/>
    <d v="2026-10-15T00:00:00"/>
    <n v="2026"/>
    <x v="3"/>
    <n v="10"/>
    <x v="9"/>
    <x v="0"/>
    <x v="0"/>
    <x v="0"/>
    <s v="New"/>
    <x v="1"/>
    <s v="Trekking Poles"/>
    <n v="1"/>
    <n v="71.05"/>
    <n v="0"/>
    <n v="33.32"/>
    <n v="71.05"/>
    <n v="33.32"/>
    <n v="37.729999999999997"/>
    <n v="0.53103448275862064"/>
  </r>
  <r>
    <n v="1321"/>
    <d v="2026-10-15T00:00:00"/>
    <n v="2026"/>
    <x v="3"/>
    <n v="10"/>
    <x v="9"/>
    <x v="3"/>
    <x v="13"/>
    <x v="2"/>
    <s v="Returning"/>
    <x v="0"/>
    <s v="Compact Repair Kit"/>
    <n v="3"/>
    <n v="39.83"/>
    <n v="0.1"/>
    <n v="16.93"/>
    <n v="107.541"/>
    <n v="50.79"/>
    <n v="56.750999999999998"/>
    <n v="0.52771501101905316"/>
  </r>
  <r>
    <n v="2048"/>
    <d v="2026-10-15T00:00:00"/>
    <n v="2026"/>
    <x v="3"/>
    <n v="10"/>
    <x v="9"/>
    <x v="3"/>
    <x v="7"/>
    <x v="0"/>
    <s v="New"/>
    <x v="4"/>
    <s v="Training Mat"/>
    <n v="3"/>
    <n v="49.5"/>
    <n v="0.05"/>
    <n v="22"/>
    <n v="141.07499999999999"/>
    <n v="66"/>
    <n v="75.074999999999989"/>
    <n v="0.53216374269005839"/>
  </r>
  <r>
    <n v="2082"/>
    <d v="2026-10-15T00:00:00"/>
    <n v="2026"/>
    <x v="3"/>
    <n v="10"/>
    <x v="9"/>
    <x v="1"/>
    <x v="6"/>
    <x v="3"/>
    <s v="New"/>
    <x v="1"/>
    <s v="Hiking Daypack 20L"/>
    <n v="1"/>
    <n v="91.99"/>
    <n v="0"/>
    <n v="44.86"/>
    <n v="91.99"/>
    <n v="44.86"/>
    <n v="47.129999999999995"/>
    <n v="0.51233829764104788"/>
  </r>
  <r>
    <n v="2177"/>
    <d v="2026-10-15T00:00:00"/>
    <n v="2026"/>
    <x v="3"/>
    <n v="10"/>
    <x v="9"/>
    <x v="0"/>
    <x v="15"/>
    <x v="3"/>
    <s v="Returning"/>
    <x v="0"/>
    <s v="Commuter Helmet"/>
    <n v="1"/>
    <n v="79.78"/>
    <n v="0.05"/>
    <n v="41.59"/>
    <n v="75.790999999999997"/>
    <n v="41.59"/>
    <n v="34.200999999999993"/>
    <n v="0.45125410668812915"/>
  </r>
  <r>
    <n v="3776"/>
    <d v="2026-10-15T00:00:00"/>
    <n v="2026"/>
    <x v="3"/>
    <n v="10"/>
    <x v="9"/>
    <x v="3"/>
    <x v="8"/>
    <x v="0"/>
    <s v="Returning"/>
    <x v="0"/>
    <s v="Commuter Helmet"/>
    <n v="1"/>
    <n v="82.97"/>
    <n v="0"/>
    <n v="43.09"/>
    <n v="82.97"/>
    <n v="43.09"/>
    <n v="39.879999999999995"/>
    <n v="0.48065565867180904"/>
  </r>
  <r>
    <n v="4542"/>
    <d v="2026-10-15T00:00:00"/>
    <n v="2026"/>
    <x v="3"/>
    <n v="10"/>
    <x v="9"/>
    <x v="0"/>
    <x v="9"/>
    <x v="0"/>
    <s v="Business"/>
    <x v="0"/>
    <s v="Cycling Pack 12L"/>
    <n v="1"/>
    <n v="103.33"/>
    <n v="0"/>
    <n v="50.85"/>
    <n v="103.33"/>
    <n v="50.85"/>
    <n v="52.48"/>
    <n v="0.5078873512048776"/>
  </r>
  <r>
    <n v="36"/>
    <d v="2026-10-16T00:00:00"/>
    <n v="2026"/>
    <x v="3"/>
    <n v="10"/>
    <x v="9"/>
    <x v="0"/>
    <x v="9"/>
    <x v="0"/>
    <s v="New"/>
    <x v="1"/>
    <s v="Trail Boots"/>
    <n v="3"/>
    <n v="142.54"/>
    <n v="0.05"/>
    <n v="81.599999999999994"/>
    <n v="406.23899999999998"/>
    <n v="244.79999999999998"/>
    <n v="161.43899999999999"/>
    <n v="0.39739906803630376"/>
  </r>
  <r>
    <n v="64"/>
    <d v="2026-10-16T00:00:00"/>
    <n v="2026"/>
    <x v="3"/>
    <n v="10"/>
    <x v="9"/>
    <x v="2"/>
    <x v="16"/>
    <x v="0"/>
    <s v="New"/>
    <x v="1"/>
    <s v="Hiking Daypack 20L"/>
    <n v="3"/>
    <n v="92.14"/>
    <n v="0.1"/>
    <n v="46.43"/>
    <n v="248.77800000000002"/>
    <n v="139.29"/>
    <n v="109.48800000000003"/>
    <n v="0.44010322456165746"/>
  </r>
  <r>
    <n v="529"/>
    <d v="2026-10-16T00:00:00"/>
    <n v="2026"/>
    <x v="3"/>
    <n v="10"/>
    <x v="9"/>
    <x v="3"/>
    <x v="7"/>
    <x v="2"/>
    <s v="Business"/>
    <x v="2"/>
    <s v="Travel Backpack 35L"/>
    <n v="2"/>
    <n v="165.23"/>
    <n v="0"/>
    <n v="88.87"/>
    <n v="330.46"/>
    <n v="177.74"/>
    <n v="152.71999999999997"/>
    <n v="0.46214367850874533"/>
  </r>
  <r>
    <n v="1815"/>
    <d v="2026-10-16T00:00:00"/>
    <n v="2026"/>
    <x v="3"/>
    <n v="10"/>
    <x v="9"/>
    <x v="3"/>
    <x v="4"/>
    <x v="0"/>
    <s v="Business"/>
    <x v="4"/>
    <s v="Weighted Vest"/>
    <n v="1"/>
    <n v="121.92"/>
    <n v="0"/>
    <n v="71.02"/>
    <n v="121.92"/>
    <n v="71.02"/>
    <n v="50.900000000000006"/>
    <n v="0.41748687664042"/>
  </r>
  <r>
    <n v="1820"/>
    <d v="2026-10-16T00:00:00"/>
    <n v="2026"/>
    <x v="3"/>
    <n v="10"/>
    <x v="9"/>
    <x v="1"/>
    <x v="1"/>
    <x v="0"/>
    <s v="Returning"/>
    <x v="2"/>
    <s v="Insulated Bottle"/>
    <n v="3"/>
    <n v="36.46"/>
    <n v="0.05"/>
    <n v="13.9"/>
    <n v="103.91099999999999"/>
    <n v="41.7"/>
    <n v="62.210999999999984"/>
    <n v="0.5986950370990558"/>
  </r>
  <r>
    <n v="2028"/>
    <d v="2026-10-16T00:00:00"/>
    <n v="2026"/>
    <x v="3"/>
    <n v="10"/>
    <x v="9"/>
    <x v="3"/>
    <x v="4"/>
    <x v="2"/>
    <s v="Business"/>
    <x v="4"/>
    <s v="Training Mat"/>
    <n v="3"/>
    <n v="51.89"/>
    <n v="0.1"/>
    <n v="21.56"/>
    <n v="140.10300000000001"/>
    <n v="64.679999999999993"/>
    <n v="75.423000000000016"/>
    <n v="0.53833965011455864"/>
  </r>
  <r>
    <n v="2741"/>
    <d v="2026-10-16T00:00:00"/>
    <n v="2026"/>
    <x v="3"/>
    <n v="10"/>
    <x v="9"/>
    <x v="3"/>
    <x v="4"/>
    <x v="0"/>
    <s v="Returning"/>
    <x v="4"/>
    <s v="Resistance Band Set"/>
    <n v="1"/>
    <n v="40.75"/>
    <n v="0"/>
    <n v="14.7"/>
    <n v="40.75"/>
    <n v="14.7"/>
    <n v="26.05"/>
    <n v="0.63926380368098157"/>
  </r>
  <r>
    <n v="3602"/>
    <d v="2026-10-16T00:00:00"/>
    <n v="2026"/>
    <x v="3"/>
    <n v="10"/>
    <x v="9"/>
    <x v="2"/>
    <x v="5"/>
    <x v="1"/>
    <s v="Business"/>
    <x v="3"/>
    <s v="Alpine Tent 4P"/>
    <n v="4"/>
    <n v="345.13"/>
    <n v="0.05"/>
    <n v="200.02"/>
    <n v="1311.4939999999999"/>
    <n v="800.08"/>
    <n v="511.41399999999987"/>
    <n v="0.38994764749209671"/>
  </r>
  <r>
    <n v="4116"/>
    <d v="2026-10-16T00:00:00"/>
    <n v="2026"/>
    <x v="3"/>
    <n v="10"/>
    <x v="9"/>
    <x v="1"/>
    <x v="6"/>
    <x v="2"/>
    <s v="New"/>
    <x v="2"/>
    <s v="Insulated Bottle"/>
    <n v="2"/>
    <n v="37.1"/>
    <n v="0"/>
    <n v="13.31"/>
    <n v="74.2"/>
    <n v="26.62"/>
    <n v="47.58"/>
    <n v="0.64123989218328836"/>
  </r>
  <r>
    <n v="4197"/>
    <d v="2026-10-16T00:00:00"/>
    <n v="2026"/>
    <x v="3"/>
    <n v="10"/>
    <x v="9"/>
    <x v="3"/>
    <x v="7"/>
    <x v="3"/>
    <s v="New"/>
    <x v="1"/>
    <s v="Hiking Daypack 20L"/>
    <n v="3"/>
    <n v="94.19"/>
    <n v="0"/>
    <n v="44.89"/>
    <n v="282.57"/>
    <n v="134.67000000000002"/>
    <n v="147.89999999999998"/>
    <n v="0.52341012846374346"/>
  </r>
  <r>
    <n v="360"/>
    <d v="2026-10-17T00:00:00"/>
    <n v="2026"/>
    <x v="3"/>
    <n v="10"/>
    <x v="9"/>
    <x v="3"/>
    <x v="8"/>
    <x v="0"/>
    <s v="Returning"/>
    <x v="3"/>
    <s v="Portable Camp Stove"/>
    <n v="2"/>
    <n v="82.52"/>
    <n v="0.05"/>
    <n v="38.61"/>
    <n v="156.78799999999998"/>
    <n v="77.22"/>
    <n v="79.567999999999984"/>
    <n v="0.50748781794525089"/>
  </r>
  <r>
    <n v="427"/>
    <d v="2026-10-17T00:00:00"/>
    <n v="2026"/>
    <x v="3"/>
    <n v="10"/>
    <x v="9"/>
    <x v="3"/>
    <x v="13"/>
    <x v="0"/>
    <s v="Business"/>
    <x v="1"/>
    <s v="Summit Backpack 45L"/>
    <n v="1"/>
    <n v="155.16"/>
    <n v="0"/>
    <n v="78.84"/>
    <n v="155.16"/>
    <n v="78.84"/>
    <n v="76.319999999999993"/>
    <n v="0.49187935034802782"/>
  </r>
  <r>
    <n v="1018"/>
    <d v="2026-10-17T00:00:00"/>
    <n v="2026"/>
    <x v="3"/>
    <n v="10"/>
    <x v="9"/>
    <x v="3"/>
    <x v="13"/>
    <x v="3"/>
    <s v="Returning"/>
    <x v="2"/>
    <s v="Packing Cube Set"/>
    <n v="1"/>
    <n v="46.36"/>
    <n v="0.05"/>
    <n v="18.399999999999999"/>
    <n v="44.041999999999994"/>
    <n v="18.399999999999999"/>
    <n v="25.641999999999996"/>
    <n v="0.58221697470596245"/>
  </r>
  <r>
    <n v="1179"/>
    <d v="2026-10-17T00:00:00"/>
    <n v="2026"/>
    <x v="3"/>
    <n v="10"/>
    <x v="9"/>
    <x v="2"/>
    <x v="16"/>
    <x v="0"/>
    <s v="Business"/>
    <x v="0"/>
    <s v="Commuter Helmet"/>
    <n v="1"/>
    <n v="81.47"/>
    <n v="0"/>
    <n v="43.67"/>
    <n v="81.47"/>
    <n v="43.67"/>
    <n v="37.799999999999997"/>
    <n v="0.463974469129741"/>
  </r>
  <r>
    <n v="2267"/>
    <d v="2026-10-17T00:00:00"/>
    <n v="2026"/>
    <x v="3"/>
    <n v="10"/>
    <x v="9"/>
    <x v="0"/>
    <x v="15"/>
    <x v="0"/>
    <s v="Returning"/>
    <x v="2"/>
    <s v="Carry-On Duffel"/>
    <n v="1"/>
    <n v="134.31"/>
    <n v="0.05"/>
    <n v="67.239999999999995"/>
    <n v="127.5945"/>
    <n v="67.239999999999995"/>
    <n v="60.354500000000002"/>
    <n v="0.47301803761133909"/>
  </r>
  <r>
    <n v="2656"/>
    <d v="2026-10-17T00:00:00"/>
    <n v="2026"/>
    <x v="3"/>
    <n v="10"/>
    <x v="9"/>
    <x v="2"/>
    <x v="16"/>
    <x v="0"/>
    <s v="New"/>
    <x v="3"/>
    <s v="Compact Sleeping Bag"/>
    <n v="1"/>
    <n v="123.11"/>
    <n v="0"/>
    <n v="58.99"/>
    <n v="123.11"/>
    <n v="58.99"/>
    <n v="64.12"/>
    <n v="0.52083502558687356"/>
  </r>
  <r>
    <n v="2867"/>
    <d v="2026-10-17T00:00:00"/>
    <n v="2026"/>
    <x v="3"/>
    <n v="10"/>
    <x v="9"/>
    <x v="1"/>
    <x v="6"/>
    <x v="0"/>
    <s v="New"/>
    <x v="3"/>
    <s v="Portable Camp Stove"/>
    <n v="1"/>
    <n v="81.239999999999995"/>
    <n v="0"/>
    <n v="38.65"/>
    <n v="81.239999999999995"/>
    <n v="38.65"/>
    <n v="42.589999999999996"/>
    <n v="0.52424913835548992"/>
  </r>
  <r>
    <n v="3335"/>
    <d v="2026-10-17T00:00:00"/>
    <n v="2026"/>
    <x v="3"/>
    <n v="10"/>
    <x v="9"/>
    <x v="0"/>
    <x v="9"/>
    <x v="3"/>
    <s v="Returning"/>
    <x v="1"/>
    <s v="Trekking Poles"/>
    <n v="1"/>
    <n v="70.81"/>
    <n v="0.15"/>
    <n v="32.93"/>
    <n v="60.188499999999998"/>
    <n v="32.93"/>
    <n v="27.258499999999998"/>
    <n v="0.45288551799762411"/>
  </r>
  <r>
    <n v="3770"/>
    <d v="2026-10-17T00:00:00"/>
    <n v="2026"/>
    <x v="3"/>
    <n v="10"/>
    <x v="9"/>
    <x v="3"/>
    <x v="13"/>
    <x v="0"/>
    <s v="Business"/>
    <x v="3"/>
    <s v="Trail Tent 2P"/>
    <n v="6"/>
    <n v="200.26"/>
    <n v="0"/>
    <n v="106.71"/>
    <n v="1201.56"/>
    <n v="640.26"/>
    <n v="561.29999999999995"/>
    <n v="0.46714271447118744"/>
  </r>
  <r>
    <n v="4065"/>
    <d v="2026-10-17T00:00:00"/>
    <n v="2026"/>
    <x v="3"/>
    <n v="10"/>
    <x v="9"/>
    <x v="3"/>
    <x v="4"/>
    <x v="0"/>
    <s v="New"/>
    <x v="4"/>
    <s v="Recovery Roller"/>
    <n v="3"/>
    <n v="36.75"/>
    <n v="0.05"/>
    <n v="13.71"/>
    <n v="104.7375"/>
    <n v="41.13"/>
    <n v="63.607499999999995"/>
    <n v="0.60730397422126747"/>
  </r>
  <r>
    <n v="4222"/>
    <d v="2026-10-17T00:00:00"/>
    <n v="2026"/>
    <x v="3"/>
    <n v="10"/>
    <x v="9"/>
    <x v="2"/>
    <x v="16"/>
    <x v="0"/>
    <s v="Returning"/>
    <x v="1"/>
    <s v="Hiking Daypack 20L"/>
    <n v="2"/>
    <n v="92.41"/>
    <n v="0.1"/>
    <n v="45.42"/>
    <n v="166.33799999999999"/>
    <n v="90.84"/>
    <n v="75.49799999999999"/>
    <n v="0.4538830573891714"/>
  </r>
  <r>
    <n v="4304"/>
    <d v="2026-10-17T00:00:00"/>
    <n v="2026"/>
    <x v="3"/>
    <n v="10"/>
    <x v="9"/>
    <x v="1"/>
    <x v="14"/>
    <x v="2"/>
    <s v="New"/>
    <x v="4"/>
    <s v="Resistance Band Set"/>
    <n v="1"/>
    <n v="40.67"/>
    <n v="0"/>
    <n v="15.09"/>
    <n v="40.67"/>
    <n v="15.09"/>
    <n v="25.580000000000002"/>
    <n v="0.62896483894762722"/>
  </r>
  <r>
    <n v="109"/>
    <d v="2026-10-18T00:00:00"/>
    <n v="2026"/>
    <x v="3"/>
    <n v="10"/>
    <x v="9"/>
    <x v="1"/>
    <x v="1"/>
    <x v="0"/>
    <s v="Returning"/>
    <x v="1"/>
    <s v="Hiking Daypack 20L"/>
    <n v="1"/>
    <n v="90.09"/>
    <n v="0"/>
    <n v="45.17"/>
    <n v="90.09"/>
    <n v="45.17"/>
    <n v="44.92"/>
    <n v="0.49861249861249862"/>
  </r>
  <r>
    <n v="744"/>
    <d v="2026-10-18T00:00:00"/>
    <n v="2026"/>
    <x v="3"/>
    <n v="10"/>
    <x v="9"/>
    <x v="2"/>
    <x v="10"/>
    <x v="0"/>
    <s v="Returning"/>
    <x v="2"/>
    <s v="Insulated Bottle"/>
    <n v="1"/>
    <n v="36.83"/>
    <n v="0"/>
    <n v="13.64"/>
    <n v="36.83"/>
    <n v="13.64"/>
    <n v="23.189999999999998"/>
    <n v="0.62964974205810476"/>
  </r>
  <r>
    <n v="960"/>
    <d v="2026-10-18T00:00:00"/>
    <n v="2026"/>
    <x v="3"/>
    <n v="10"/>
    <x v="9"/>
    <x v="1"/>
    <x v="12"/>
    <x v="3"/>
    <s v="Returning"/>
    <x v="3"/>
    <s v="Trail Tent 2P"/>
    <n v="5"/>
    <n v="196.37"/>
    <n v="0.05"/>
    <n v="103.51"/>
    <n v="932.75749999999994"/>
    <n v="517.55000000000007"/>
    <n v="415.20749999999987"/>
    <n v="0.44513981393877816"/>
  </r>
  <r>
    <n v="1389"/>
    <d v="2026-10-18T00:00:00"/>
    <n v="2026"/>
    <x v="3"/>
    <n v="10"/>
    <x v="9"/>
    <x v="0"/>
    <x v="15"/>
    <x v="0"/>
    <s v="New"/>
    <x v="1"/>
    <s v="Hiking Daypack 20L"/>
    <n v="2"/>
    <n v="93.73"/>
    <n v="0"/>
    <n v="44.79"/>
    <n v="187.46"/>
    <n v="89.58"/>
    <n v="97.88000000000001"/>
    <n v="0.52213805611863873"/>
  </r>
  <r>
    <n v="1493"/>
    <d v="2026-10-18T00:00:00"/>
    <n v="2026"/>
    <x v="3"/>
    <n v="10"/>
    <x v="9"/>
    <x v="2"/>
    <x v="10"/>
    <x v="0"/>
    <s v="Business"/>
    <x v="2"/>
    <s v="Insulated Bottle"/>
    <n v="1"/>
    <n v="36.46"/>
    <n v="0.05"/>
    <n v="13.35"/>
    <n v="34.637"/>
    <n v="13.35"/>
    <n v="21.286999999999999"/>
    <n v="0.61457401045125148"/>
  </r>
  <r>
    <n v="1967"/>
    <d v="2026-10-18T00:00:00"/>
    <n v="2026"/>
    <x v="3"/>
    <n v="10"/>
    <x v="9"/>
    <x v="1"/>
    <x v="14"/>
    <x v="0"/>
    <s v="Returning"/>
    <x v="3"/>
    <s v="Compact Sleeping Bag"/>
    <n v="2"/>
    <n v="125.91"/>
    <n v="0"/>
    <n v="61.95"/>
    <n v="251.82"/>
    <n v="123.9"/>
    <n v="127.91999999999999"/>
    <n v="0.50798189182749576"/>
  </r>
  <r>
    <n v="2132"/>
    <d v="2026-10-18T00:00:00"/>
    <n v="2026"/>
    <x v="3"/>
    <n v="10"/>
    <x v="9"/>
    <x v="3"/>
    <x v="8"/>
    <x v="2"/>
    <s v="New"/>
    <x v="1"/>
    <s v="Hiking Daypack 20L"/>
    <n v="1"/>
    <n v="92.56"/>
    <n v="0.1"/>
    <n v="44.23"/>
    <n v="83.304000000000002"/>
    <n v="44.23"/>
    <n v="39.074000000000005"/>
    <n v="0.46905310669355621"/>
  </r>
  <r>
    <n v="2882"/>
    <d v="2026-10-18T00:00:00"/>
    <n v="2026"/>
    <x v="3"/>
    <n v="10"/>
    <x v="9"/>
    <x v="3"/>
    <x v="8"/>
    <x v="3"/>
    <s v="New"/>
    <x v="1"/>
    <s v="Trekking Poles"/>
    <n v="4"/>
    <n v="70.02"/>
    <n v="0"/>
    <n v="32.86"/>
    <n v="280.08"/>
    <n v="131.44"/>
    <n v="148.63999999999999"/>
    <n v="0.53070551271065403"/>
  </r>
  <r>
    <n v="3345"/>
    <d v="2026-10-18T00:00:00"/>
    <n v="2026"/>
    <x v="3"/>
    <n v="10"/>
    <x v="9"/>
    <x v="0"/>
    <x v="15"/>
    <x v="0"/>
    <s v="Returning"/>
    <x v="0"/>
    <s v="Trail Bike Light"/>
    <n v="3"/>
    <n v="51.62"/>
    <n v="0.1"/>
    <n v="22.94"/>
    <n v="139.374"/>
    <n v="68.820000000000007"/>
    <n v="70.553999999999988"/>
    <n v="0.50622067243531788"/>
  </r>
  <r>
    <n v="4089"/>
    <d v="2026-10-18T00:00:00"/>
    <n v="2026"/>
    <x v="3"/>
    <n v="10"/>
    <x v="9"/>
    <x v="2"/>
    <x v="2"/>
    <x v="0"/>
    <s v="New"/>
    <x v="3"/>
    <s v="Trail Tent 2P"/>
    <n v="1"/>
    <n v="196.39"/>
    <n v="0"/>
    <n v="104.66"/>
    <n v="196.39"/>
    <n v="104.66"/>
    <n v="91.72999999999999"/>
    <n v="0.46708080859514228"/>
  </r>
  <r>
    <n v="4119"/>
    <d v="2026-10-18T00:00:00"/>
    <n v="2026"/>
    <x v="3"/>
    <n v="10"/>
    <x v="9"/>
    <x v="3"/>
    <x v="8"/>
    <x v="1"/>
    <s v="Business"/>
    <x v="4"/>
    <s v="Resistance Band Set"/>
    <n v="10"/>
    <n v="41.26"/>
    <n v="0.1"/>
    <n v="15.06"/>
    <n v="371.34"/>
    <n v="150.6"/>
    <n v="220.73999999999998"/>
    <n v="0.59444175149458711"/>
  </r>
  <r>
    <n v="4968"/>
    <d v="2026-10-18T00:00:00"/>
    <n v="2026"/>
    <x v="3"/>
    <n v="10"/>
    <x v="9"/>
    <x v="2"/>
    <x v="3"/>
    <x v="3"/>
    <s v="New"/>
    <x v="2"/>
    <s v="Insulated Bottle"/>
    <n v="1"/>
    <n v="35.549999999999997"/>
    <n v="0.05"/>
    <n v="13.44"/>
    <n v="33.772499999999994"/>
    <n v="13.44"/>
    <n v="20.332499999999996"/>
    <n v="0.60204308238951809"/>
  </r>
  <r>
    <n v="5197"/>
    <d v="2026-10-18T00:00:00"/>
    <n v="2026"/>
    <x v="3"/>
    <n v="10"/>
    <x v="9"/>
    <x v="3"/>
    <x v="8"/>
    <x v="0"/>
    <s v="New"/>
    <x v="0"/>
    <s v="Trail Bike Light"/>
    <n v="1"/>
    <n v="49.5"/>
    <n v="0"/>
    <n v="22.36"/>
    <n v="49.5"/>
    <n v="22.36"/>
    <n v="27.14"/>
    <n v="0.54828282828282826"/>
  </r>
  <r>
    <n v="66"/>
    <d v="2026-10-19T00:00:00"/>
    <n v="2026"/>
    <x v="3"/>
    <n v="10"/>
    <x v="9"/>
    <x v="0"/>
    <x v="15"/>
    <x v="0"/>
    <s v="Business"/>
    <x v="3"/>
    <s v="Portable Camp Stove"/>
    <n v="1"/>
    <n v="80.58"/>
    <n v="0"/>
    <n v="40.43"/>
    <n v="80.58"/>
    <n v="40.43"/>
    <n v="40.15"/>
    <n v="0.49826259617771157"/>
  </r>
  <r>
    <n v="585"/>
    <d v="2026-10-19T00:00:00"/>
    <n v="2026"/>
    <x v="3"/>
    <n v="10"/>
    <x v="9"/>
    <x v="2"/>
    <x v="5"/>
    <x v="2"/>
    <s v="Business"/>
    <x v="2"/>
    <s v="Travel Backpack 35L"/>
    <n v="2"/>
    <n v="161.59"/>
    <n v="0.05"/>
    <n v="89.57"/>
    <n v="307.02100000000002"/>
    <n v="179.14"/>
    <n v="127.88100000000003"/>
    <n v="0.41652199686666391"/>
  </r>
  <r>
    <n v="856"/>
    <d v="2026-10-19T00:00:00"/>
    <n v="2026"/>
    <x v="3"/>
    <n v="10"/>
    <x v="9"/>
    <x v="3"/>
    <x v="8"/>
    <x v="0"/>
    <s v="Business"/>
    <x v="3"/>
    <s v="Portable Camp Stove"/>
    <n v="1"/>
    <n v="80.319999999999993"/>
    <n v="0"/>
    <n v="39.729999999999997"/>
    <n v="80.319999999999993"/>
    <n v="39.729999999999997"/>
    <n v="40.589999999999996"/>
    <n v="0.50535358565737054"/>
  </r>
  <r>
    <n v="1793"/>
    <d v="2026-10-19T00:00:00"/>
    <n v="2026"/>
    <x v="3"/>
    <n v="10"/>
    <x v="9"/>
    <x v="0"/>
    <x v="9"/>
    <x v="3"/>
    <s v="New"/>
    <x v="2"/>
    <s v="Travel Backpack 35L"/>
    <n v="1"/>
    <n v="164.25"/>
    <n v="0"/>
    <n v="86.6"/>
    <n v="164.25"/>
    <n v="86.6"/>
    <n v="77.650000000000006"/>
    <n v="0.47275494672754947"/>
  </r>
  <r>
    <n v="4763"/>
    <d v="2026-10-19T00:00:00"/>
    <n v="2026"/>
    <x v="3"/>
    <n v="10"/>
    <x v="9"/>
    <x v="3"/>
    <x v="8"/>
    <x v="3"/>
    <s v="New"/>
    <x v="0"/>
    <s v="Cycling Pack 12L"/>
    <n v="6"/>
    <n v="101.6"/>
    <n v="0"/>
    <n v="50.17"/>
    <n v="609.59999999999991"/>
    <n v="301.02"/>
    <n v="308.57999999999993"/>
    <n v="0.50620078740157481"/>
  </r>
  <r>
    <n v="1716"/>
    <d v="2026-10-20T00:00:00"/>
    <n v="2026"/>
    <x v="3"/>
    <n v="10"/>
    <x v="9"/>
    <x v="0"/>
    <x v="0"/>
    <x v="2"/>
    <s v="Returning"/>
    <x v="4"/>
    <s v="Recovery Roller"/>
    <n v="5"/>
    <n v="35.99"/>
    <n v="0"/>
    <n v="14.19"/>
    <n v="179.95000000000002"/>
    <n v="70.95"/>
    <n v="109.00000000000001"/>
    <n v="0.60572381217004723"/>
  </r>
  <r>
    <n v="1759"/>
    <d v="2026-10-20T00:00:00"/>
    <n v="2026"/>
    <x v="3"/>
    <n v="10"/>
    <x v="9"/>
    <x v="3"/>
    <x v="8"/>
    <x v="0"/>
    <s v="Returning"/>
    <x v="4"/>
    <s v="Recovery Roller"/>
    <n v="2"/>
    <n v="36.57"/>
    <n v="0.1"/>
    <n v="13.79"/>
    <n v="65.826000000000008"/>
    <n v="27.58"/>
    <n v="38.246000000000009"/>
    <n v="0.58101661957281325"/>
  </r>
  <r>
    <n v="1811"/>
    <d v="2026-10-20T00:00:00"/>
    <n v="2026"/>
    <x v="3"/>
    <n v="10"/>
    <x v="9"/>
    <x v="1"/>
    <x v="6"/>
    <x v="0"/>
    <s v="New"/>
    <x v="0"/>
    <s v="Compact Repair Kit"/>
    <n v="1"/>
    <n v="40.99"/>
    <n v="0.1"/>
    <n v="17.16"/>
    <n v="36.891000000000005"/>
    <n v="17.16"/>
    <n v="19.731000000000005"/>
    <n v="0.5348458973733432"/>
  </r>
  <r>
    <n v="2918"/>
    <d v="2026-10-20T00:00:00"/>
    <n v="2026"/>
    <x v="3"/>
    <n v="10"/>
    <x v="9"/>
    <x v="3"/>
    <x v="8"/>
    <x v="2"/>
    <s v="Returning"/>
    <x v="3"/>
    <s v="Portable Camp Stove"/>
    <n v="3"/>
    <n v="80.47"/>
    <n v="0"/>
    <n v="40.090000000000003"/>
    <n v="241.41"/>
    <n v="120.27000000000001"/>
    <n v="121.13999999999999"/>
    <n v="0.50180191375667949"/>
  </r>
  <r>
    <n v="4150"/>
    <d v="2026-10-20T00:00:00"/>
    <n v="2026"/>
    <x v="3"/>
    <n v="10"/>
    <x v="9"/>
    <x v="3"/>
    <x v="13"/>
    <x v="2"/>
    <s v="Business"/>
    <x v="1"/>
    <s v="Trail Boots"/>
    <n v="5"/>
    <n v="140.32"/>
    <n v="0"/>
    <n v="80.08"/>
    <n v="701.59999999999991"/>
    <n v="400.4"/>
    <n v="301.19999999999993"/>
    <n v="0.4293044469783352"/>
  </r>
  <r>
    <n v="4830"/>
    <d v="2026-10-20T00:00:00"/>
    <n v="2026"/>
    <x v="3"/>
    <n v="10"/>
    <x v="9"/>
    <x v="1"/>
    <x v="11"/>
    <x v="0"/>
    <s v="New"/>
    <x v="4"/>
    <s v="Weighted Vest"/>
    <n v="3"/>
    <n v="125.93"/>
    <n v="0.1"/>
    <n v="68.45"/>
    <n v="340.01100000000002"/>
    <n v="205.35000000000002"/>
    <n v="134.661"/>
    <n v="0.39604895135745605"/>
  </r>
  <r>
    <n v="4698"/>
    <d v="2026-10-21T00:00:00"/>
    <n v="2026"/>
    <x v="3"/>
    <n v="10"/>
    <x v="9"/>
    <x v="3"/>
    <x v="8"/>
    <x v="0"/>
    <s v="Returning"/>
    <x v="1"/>
    <s v="Trail Boots"/>
    <n v="2"/>
    <n v="141.4"/>
    <n v="0.05"/>
    <n v="77.48"/>
    <n v="268.66000000000003"/>
    <n v="154.96"/>
    <n v="113.70000000000002"/>
    <n v="0.42321149408173903"/>
  </r>
  <r>
    <n v="4846"/>
    <d v="2026-10-21T00:00:00"/>
    <n v="2026"/>
    <x v="3"/>
    <n v="10"/>
    <x v="9"/>
    <x v="0"/>
    <x v="0"/>
    <x v="1"/>
    <s v="Business"/>
    <x v="0"/>
    <s v="Trail Bike Light"/>
    <n v="8"/>
    <n v="51.91"/>
    <n v="0.05"/>
    <n v="22.99"/>
    <n v="394.51599999999996"/>
    <n v="183.92"/>
    <n v="210.59599999999998"/>
    <n v="0.53380851473704483"/>
  </r>
  <r>
    <n v="5024"/>
    <d v="2026-10-21T00:00:00"/>
    <n v="2026"/>
    <x v="3"/>
    <n v="10"/>
    <x v="9"/>
    <x v="3"/>
    <x v="7"/>
    <x v="3"/>
    <s v="Returning"/>
    <x v="3"/>
    <s v="Trail Tent 2P"/>
    <n v="1"/>
    <n v="192.62"/>
    <n v="0"/>
    <n v="102.51"/>
    <n v="192.62"/>
    <n v="102.51"/>
    <n v="90.11"/>
    <n v="0.46781227286886096"/>
  </r>
  <r>
    <n v="1157"/>
    <d v="2026-10-22T00:00:00"/>
    <n v="2026"/>
    <x v="3"/>
    <n v="10"/>
    <x v="9"/>
    <x v="3"/>
    <x v="4"/>
    <x v="0"/>
    <s v="New"/>
    <x v="0"/>
    <s v="Trail Bike Light"/>
    <n v="1"/>
    <n v="51.25"/>
    <n v="0"/>
    <n v="22.58"/>
    <n v="51.25"/>
    <n v="22.58"/>
    <n v="28.67"/>
    <n v="0.55941463414634152"/>
  </r>
  <r>
    <n v="1427"/>
    <d v="2026-10-22T00:00:00"/>
    <n v="2026"/>
    <x v="3"/>
    <n v="10"/>
    <x v="9"/>
    <x v="3"/>
    <x v="4"/>
    <x v="2"/>
    <s v="New"/>
    <x v="2"/>
    <s v="Packing Cube Set"/>
    <n v="1"/>
    <n v="45.97"/>
    <n v="0.05"/>
    <n v="18.760000000000002"/>
    <n v="43.671499999999995"/>
    <n v="18.760000000000002"/>
    <n v="24.911499999999993"/>
    <n v="0.57042922729926826"/>
  </r>
  <r>
    <n v="1622"/>
    <d v="2026-10-22T00:00:00"/>
    <n v="2026"/>
    <x v="3"/>
    <n v="10"/>
    <x v="9"/>
    <x v="2"/>
    <x v="2"/>
    <x v="3"/>
    <s v="Returning"/>
    <x v="3"/>
    <s v="Compact Sleeping Bag"/>
    <n v="1"/>
    <n v="123.29"/>
    <n v="0"/>
    <n v="59.48"/>
    <n v="123.29"/>
    <n v="59.48"/>
    <n v="63.810000000000009"/>
    <n v="0.51756022386243816"/>
  </r>
  <r>
    <n v="1879"/>
    <d v="2026-10-22T00:00:00"/>
    <n v="2026"/>
    <x v="3"/>
    <n v="10"/>
    <x v="9"/>
    <x v="3"/>
    <x v="8"/>
    <x v="1"/>
    <s v="Business"/>
    <x v="2"/>
    <s v="Insulated Bottle"/>
    <n v="8"/>
    <n v="35.83"/>
    <n v="0.05"/>
    <n v="13.89"/>
    <n v="272.30799999999999"/>
    <n v="111.12"/>
    <n v="161.18799999999999"/>
    <n v="0.59193266448286497"/>
  </r>
  <r>
    <n v="2483"/>
    <d v="2026-10-22T00:00:00"/>
    <n v="2026"/>
    <x v="3"/>
    <n v="10"/>
    <x v="9"/>
    <x v="0"/>
    <x v="0"/>
    <x v="0"/>
    <s v="New"/>
    <x v="3"/>
    <s v="Portable Camp Stove"/>
    <n v="1"/>
    <n v="80.56"/>
    <n v="0"/>
    <n v="39.53"/>
    <n v="80.56"/>
    <n v="39.53"/>
    <n v="41.03"/>
    <n v="0.5093098311817279"/>
  </r>
  <r>
    <n v="4451"/>
    <d v="2026-10-22T00:00:00"/>
    <n v="2026"/>
    <x v="3"/>
    <n v="10"/>
    <x v="9"/>
    <x v="3"/>
    <x v="7"/>
    <x v="0"/>
    <s v="New"/>
    <x v="0"/>
    <s v="Compact Repair Kit"/>
    <n v="1"/>
    <n v="40.47"/>
    <n v="0.05"/>
    <n v="16.73"/>
    <n v="38.4465"/>
    <n v="16.73"/>
    <n v="21.7165"/>
    <n v="0.5648498562938109"/>
  </r>
  <r>
    <n v="93"/>
    <d v="2026-10-23T00:00:00"/>
    <n v="2026"/>
    <x v="3"/>
    <n v="10"/>
    <x v="9"/>
    <x v="1"/>
    <x v="12"/>
    <x v="1"/>
    <s v="Business"/>
    <x v="2"/>
    <s v="Carry-On Duffel"/>
    <n v="15"/>
    <n v="133.52000000000001"/>
    <n v="0.2"/>
    <n v="66"/>
    <n v="1602.2400000000002"/>
    <n v="990"/>
    <n v="612.24000000000024"/>
    <n v="0.38211503894547644"/>
  </r>
  <r>
    <n v="265"/>
    <d v="2026-10-23T00:00:00"/>
    <n v="2026"/>
    <x v="3"/>
    <n v="10"/>
    <x v="9"/>
    <x v="1"/>
    <x v="6"/>
    <x v="0"/>
    <s v="Returning"/>
    <x v="0"/>
    <s v="Commuter Helmet"/>
    <n v="1"/>
    <n v="82.28"/>
    <n v="0"/>
    <n v="42.08"/>
    <n v="82.28"/>
    <n v="42.08"/>
    <n v="40.200000000000003"/>
    <n v="0.48857559552746721"/>
  </r>
  <r>
    <n v="555"/>
    <d v="2026-10-23T00:00:00"/>
    <n v="2026"/>
    <x v="3"/>
    <n v="10"/>
    <x v="9"/>
    <x v="1"/>
    <x v="11"/>
    <x v="0"/>
    <s v="New"/>
    <x v="2"/>
    <s v="Insulated Bottle"/>
    <n v="6"/>
    <n v="35.479999999999997"/>
    <n v="0"/>
    <n v="13.37"/>
    <n v="212.88"/>
    <n v="80.22"/>
    <n v="132.66"/>
    <n v="0.62316798196166856"/>
  </r>
  <r>
    <n v="1993"/>
    <d v="2026-10-23T00:00:00"/>
    <n v="2026"/>
    <x v="3"/>
    <n v="10"/>
    <x v="9"/>
    <x v="2"/>
    <x v="3"/>
    <x v="2"/>
    <s v="New"/>
    <x v="1"/>
    <s v="Summit Backpack 45L"/>
    <n v="1"/>
    <n v="152.38"/>
    <n v="0.15"/>
    <n v="78.92"/>
    <n v="129.523"/>
    <n v="78.92"/>
    <n v="50.602999999999994"/>
    <n v="0.39068736826663986"/>
  </r>
  <r>
    <n v="3116"/>
    <d v="2026-10-23T00:00:00"/>
    <n v="2026"/>
    <x v="3"/>
    <n v="10"/>
    <x v="9"/>
    <x v="1"/>
    <x v="1"/>
    <x v="3"/>
    <s v="New"/>
    <x v="1"/>
    <s v="Hiking Daypack 20L"/>
    <n v="1"/>
    <n v="93.64"/>
    <n v="0"/>
    <n v="44.34"/>
    <n v="93.64"/>
    <n v="44.34"/>
    <n v="49.3"/>
    <n v="0.52648440837249033"/>
  </r>
  <r>
    <n v="3631"/>
    <d v="2026-10-23T00:00:00"/>
    <n v="2026"/>
    <x v="3"/>
    <n v="10"/>
    <x v="9"/>
    <x v="3"/>
    <x v="7"/>
    <x v="2"/>
    <s v="Returning"/>
    <x v="4"/>
    <s v="Weighted Vest"/>
    <n v="1"/>
    <n v="123.6"/>
    <n v="0"/>
    <n v="67.3"/>
    <n v="123.6"/>
    <n v="67.3"/>
    <n v="56.3"/>
    <n v="0.45550161812297735"/>
  </r>
  <r>
    <n v="4216"/>
    <d v="2026-10-23T00:00:00"/>
    <n v="2026"/>
    <x v="3"/>
    <n v="10"/>
    <x v="9"/>
    <x v="1"/>
    <x v="1"/>
    <x v="0"/>
    <s v="New"/>
    <x v="4"/>
    <s v="Weighted Vest"/>
    <n v="3"/>
    <n v="124.6"/>
    <n v="0.05"/>
    <n v="69.12"/>
    <n v="355.10999999999996"/>
    <n v="207.36"/>
    <n v="147.74999999999994"/>
    <n v="0.41606826053898782"/>
  </r>
  <r>
    <n v="4956"/>
    <d v="2026-10-23T00:00:00"/>
    <n v="2026"/>
    <x v="3"/>
    <n v="10"/>
    <x v="9"/>
    <x v="3"/>
    <x v="13"/>
    <x v="2"/>
    <s v="Business"/>
    <x v="1"/>
    <s v="Summit Backpack 45L"/>
    <n v="2"/>
    <n v="151.66"/>
    <n v="0"/>
    <n v="77.17"/>
    <n v="303.32"/>
    <n v="154.34"/>
    <n v="148.97999999999999"/>
    <n v="0.49116444678886984"/>
  </r>
  <r>
    <n v="439"/>
    <d v="2026-10-24T00:00:00"/>
    <n v="2026"/>
    <x v="3"/>
    <n v="10"/>
    <x v="9"/>
    <x v="2"/>
    <x v="5"/>
    <x v="2"/>
    <s v="New"/>
    <x v="2"/>
    <s v="Insulated Bottle"/>
    <n v="1"/>
    <n v="36.76"/>
    <n v="0"/>
    <n v="13.18"/>
    <n v="36.76"/>
    <n v="13.18"/>
    <n v="23.58"/>
    <n v="0.64145810663764957"/>
  </r>
  <r>
    <n v="1076"/>
    <d v="2026-10-24T00:00:00"/>
    <n v="2026"/>
    <x v="3"/>
    <n v="10"/>
    <x v="9"/>
    <x v="0"/>
    <x v="9"/>
    <x v="3"/>
    <s v="Returning"/>
    <x v="3"/>
    <s v="Trail Tent 2P"/>
    <n v="1"/>
    <n v="195.67"/>
    <n v="0"/>
    <n v="105.88"/>
    <n v="195.67"/>
    <n v="105.88"/>
    <n v="89.789999999999992"/>
    <n v="0.45888485715745897"/>
  </r>
  <r>
    <n v="1130"/>
    <d v="2026-10-24T00:00:00"/>
    <n v="2026"/>
    <x v="3"/>
    <n v="10"/>
    <x v="9"/>
    <x v="0"/>
    <x v="15"/>
    <x v="2"/>
    <s v="Returning"/>
    <x v="0"/>
    <s v="Compact Repair Kit"/>
    <n v="1"/>
    <n v="40.83"/>
    <n v="0.1"/>
    <n v="16.54"/>
    <n v="36.747"/>
    <n v="16.54"/>
    <n v="20.207000000000001"/>
    <n v="0.54989522954254766"/>
  </r>
  <r>
    <n v="2820"/>
    <d v="2026-10-24T00:00:00"/>
    <n v="2026"/>
    <x v="3"/>
    <n v="10"/>
    <x v="9"/>
    <x v="3"/>
    <x v="7"/>
    <x v="1"/>
    <s v="Business"/>
    <x v="1"/>
    <s v="Trekking Poles"/>
    <n v="6"/>
    <n v="72.73"/>
    <n v="0.05"/>
    <n v="32.700000000000003"/>
    <n v="414.56099999999998"/>
    <n v="196.20000000000002"/>
    <n v="218.36099999999996"/>
    <n v="0.52672827400551425"/>
  </r>
  <r>
    <n v="4213"/>
    <d v="2026-10-24T00:00:00"/>
    <n v="2026"/>
    <x v="3"/>
    <n v="10"/>
    <x v="9"/>
    <x v="1"/>
    <x v="14"/>
    <x v="1"/>
    <s v="Business"/>
    <x v="3"/>
    <s v="Portable Camp Stove"/>
    <n v="4"/>
    <n v="81.23"/>
    <n v="0.1"/>
    <n v="38.96"/>
    <n v="292.428"/>
    <n v="155.84"/>
    <n v="136.58799999999999"/>
    <n v="0.46708249552026482"/>
  </r>
  <r>
    <n v="4375"/>
    <d v="2026-10-24T00:00:00"/>
    <n v="2026"/>
    <x v="3"/>
    <n v="10"/>
    <x v="9"/>
    <x v="1"/>
    <x v="1"/>
    <x v="0"/>
    <s v="Business"/>
    <x v="2"/>
    <s v="Packing Cube Set"/>
    <n v="1"/>
    <n v="46.38"/>
    <n v="0.15"/>
    <n v="17.87"/>
    <n v="39.423000000000002"/>
    <n v="17.87"/>
    <n v="21.553000000000001"/>
    <n v="0.54671131065621592"/>
  </r>
  <r>
    <n v="5072"/>
    <d v="2026-10-24T00:00:00"/>
    <n v="2026"/>
    <x v="3"/>
    <n v="10"/>
    <x v="9"/>
    <x v="3"/>
    <x v="7"/>
    <x v="1"/>
    <s v="Business"/>
    <x v="2"/>
    <s v="Packing Cube Set"/>
    <n v="5"/>
    <n v="45.9"/>
    <n v="0.1"/>
    <n v="17.940000000000001"/>
    <n v="206.55"/>
    <n v="89.7"/>
    <n v="116.85000000000001"/>
    <n v="0.56572258533042852"/>
  </r>
  <r>
    <n v="310"/>
    <d v="2026-10-25T00:00:00"/>
    <n v="2026"/>
    <x v="3"/>
    <n v="10"/>
    <x v="9"/>
    <x v="1"/>
    <x v="12"/>
    <x v="0"/>
    <s v="Business"/>
    <x v="1"/>
    <s v="Trail Boots"/>
    <n v="5"/>
    <n v="144.04"/>
    <n v="0.1"/>
    <n v="78.069999999999993"/>
    <n v="648.17999999999995"/>
    <n v="390.34999999999997"/>
    <n v="257.83"/>
    <n v="0.39777530932765592"/>
  </r>
  <r>
    <n v="317"/>
    <d v="2026-10-25T00:00:00"/>
    <n v="2026"/>
    <x v="3"/>
    <n v="10"/>
    <x v="9"/>
    <x v="2"/>
    <x v="10"/>
    <x v="3"/>
    <s v="New"/>
    <x v="0"/>
    <s v="Commuter Helmet"/>
    <n v="2"/>
    <n v="80.69"/>
    <n v="0.05"/>
    <n v="43.81"/>
    <n v="153.31099999999998"/>
    <n v="87.62"/>
    <n v="65.690999999999974"/>
    <n v="0.42848197454846676"/>
  </r>
  <r>
    <n v="684"/>
    <d v="2026-10-25T00:00:00"/>
    <n v="2026"/>
    <x v="3"/>
    <n v="10"/>
    <x v="9"/>
    <x v="3"/>
    <x v="4"/>
    <x v="0"/>
    <s v="Business"/>
    <x v="3"/>
    <s v="Trail Tent 2P"/>
    <n v="1"/>
    <n v="191.91"/>
    <n v="0"/>
    <n v="101.89"/>
    <n v="191.91"/>
    <n v="101.89"/>
    <n v="90.02"/>
    <n v="0.46907404512531914"/>
  </r>
  <r>
    <n v="1430"/>
    <d v="2026-10-25T00:00:00"/>
    <n v="2026"/>
    <x v="3"/>
    <n v="10"/>
    <x v="9"/>
    <x v="3"/>
    <x v="13"/>
    <x v="2"/>
    <s v="New"/>
    <x v="4"/>
    <s v="Recovery Roller"/>
    <n v="1"/>
    <n v="36.630000000000003"/>
    <n v="0.05"/>
    <n v="13.97"/>
    <n v="34.798500000000004"/>
    <n v="13.97"/>
    <n v="20.828500000000005"/>
    <n v="0.59854591433538806"/>
  </r>
  <r>
    <n v="2049"/>
    <d v="2026-10-25T00:00:00"/>
    <n v="2026"/>
    <x v="3"/>
    <n v="10"/>
    <x v="9"/>
    <x v="3"/>
    <x v="4"/>
    <x v="1"/>
    <s v="Business"/>
    <x v="2"/>
    <s v="Insulated Bottle"/>
    <n v="6"/>
    <n v="35.380000000000003"/>
    <n v="0.05"/>
    <n v="13.9"/>
    <n v="201.66600000000003"/>
    <n v="83.4"/>
    <n v="118.26600000000002"/>
    <n v="0.58644491386748387"/>
  </r>
  <r>
    <n v="2199"/>
    <d v="2026-10-25T00:00:00"/>
    <n v="2026"/>
    <x v="3"/>
    <n v="10"/>
    <x v="9"/>
    <x v="1"/>
    <x v="12"/>
    <x v="3"/>
    <s v="Returning"/>
    <x v="2"/>
    <s v="Carry-On Duffel"/>
    <n v="1"/>
    <n v="132.63"/>
    <n v="0.05"/>
    <n v="67.489999999999995"/>
    <n v="125.99849999999999"/>
    <n v="67.489999999999995"/>
    <n v="58.508499999999998"/>
    <n v="0.46435870268296847"/>
  </r>
  <r>
    <n v="2954"/>
    <d v="2026-10-25T00:00:00"/>
    <n v="2026"/>
    <x v="3"/>
    <n v="10"/>
    <x v="9"/>
    <x v="3"/>
    <x v="4"/>
    <x v="0"/>
    <s v="New"/>
    <x v="1"/>
    <s v="Trekking Poles"/>
    <n v="1"/>
    <n v="71.17"/>
    <n v="0"/>
    <n v="32.57"/>
    <n v="71.17"/>
    <n v="32.57"/>
    <n v="38.6"/>
    <n v="0.54236335534635383"/>
  </r>
  <r>
    <n v="3218"/>
    <d v="2026-10-25T00:00:00"/>
    <n v="2026"/>
    <x v="3"/>
    <n v="10"/>
    <x v="9"/>
    <x v="0"/>
    <x v="15"/>
    <x v="1"/>
    <s v="Business"/>
    <x v="2"/>
    <s v="Carry-On Duffel"/>
    <n v="6"/>
    <n v="132.08000000000001"/>
    <n v="0.1"/>
    <n v="67.61"/>
    <n v="713.23200000000008"/>
    <n v="405.65999999999997"/>
    <n v="307.57200000000012"/>
    <n v="0.43123696076451995"/>
  </r>
  <r>
    <n v="3965"/>
    <d v="2026-10-25T00:00:00"/>
    <n v="2026"/>
    <x v="3"/>
    <n v="10"/>
    <x v="9"/>
    <x v="1"/>
    <x v="11"/>
    <x v="2"/>
    <s v="Returning"/>
    <x v="3"/>
    <s v="Portable Camp Stove"/>
    <n v="3"/>
    <n v="82.75"/>
    <n v="0.05"/>
    <n v="38.53"/>
    <n v="235.83749999999998"/>
    <n v="115.59"/>
    <n v="120.24749999999997"/>
    <n v="0.50987438384480832"/>
  </r>
  <r>
    <n v="2278"/>
    <d v="2026-10-26T00:00:00"/>
    <n v="2026"/>
    <x v="3"/>
    <n v="10"/>
    <x v="9"/>
    <x v="0"/>
    <x v="15"/>
    <x v="0"/>
    <s v="Returning"/>
    <x v="4"/>
    <s v="Training Mat"/>
    <n v="5"/>
    <n v="51.5"/>
    <n v="0.1"/>
    <n v="21.38"/>
    <n v="231.75"/>
    <n v="106.89999999999999"/>
    <n v="124.85000000000001"/>
    <n v="0.53872707659115426"/>
  </r>
  <r>
    <n v="3132"/>
    <d v="2026-10-26T00:00:00"/>
    <n v="2026"/>
    <x v="3"/>
    <n v="10"/>
    <x v="9"/>
    <x v="2"/>
    <x v="5"/>
    <x v="0"/>
    <s v="New"/>
    <x v="1"/>
    <s v="Trail Boots"/>
    <n v="3"/>
    <n v="140.49"/>
    <n v="0.05"/>
    <n v="77.45"/>
    <n v="400.3965"/>
    <n v="232.35000000000002"/>
    <n v="168.04649999999998"/>
    <n v="0.41970022215478903"/>
  </r>
  <r>
    <n v="3144"/>
    <d v="2026-10-26T00:00:00"/>
    <n v="2026"/>
    <x v="3"/>
    <n v="10"/>
    <x v="9"/>
    <x v="2"/>
    <x v="2"/>
    <x v="3"/>
    <s v="New"/>
    <x v="4"/>
    <s v="Recovery Roller"/>
    <n v="4"/>
    <n v="36.200000000000003"/>
    <n v="0.15"/>
    <n v="13.53"/>
    <n v="123.08000000000001"/>
    <n v="54.12"/>
    <n v="68.960000000000008"/>
    <n v="0.56028599285017877"/>
  </r>
  <r>
    <n v="3501"/>
    <d v="2026-10-26T00:00:00"/>
    <n v="2026"/>
    <x v="3"/>
    <n v="10"/>
    <x v="9"/>
    <x v="3"/>
    <x v="7"/>
    <x v="2"/>
    <s v="New"/>
    <x v="3"/>
    <s v="Compact Sleeping Bag"/>
    <n v="1"/>
    <n v="120.5"/>
    <n v="0.05"/>
    <n v="61.71"/>
    <n v="114.47499999999999"/>
    <n v="61.71"/>
    <n v="52.764999999999993"/>
    <n v="0.4609303341340904"/>
  </r>
  <r>
    <n v="458"/>
    <d v="2026-10-27T00:00:00"/>
    <n v="2026"/>
    <x v="3"/>
    <n v="10"/>
    <x v="9"/>
    <x v="2"/>
    <x v="2"/>
    <x v="2"/>
    <s v="Business"/>
    <x v="0"/>
    <s v="Cycling Pack 12L"/>
    <n v="1"/>
    <n v="102.44"/>
    <n v="0.05"/>
    <n v="49.14"/>
    <n v="97.317999999999998"/>
    <n v="49.14"/>
    <n v="48.177999999999997"/>
    <n v="0.49505744055570394"/>
  </r>
  <r>
    <n v="1065"/>
    <d v="2026-10-27T00:00:00"/>
    <n v="2026"/>
    <x v="3"/>
    <n v="10"/>
    <x v="9"/>
    <x v="2"/>
    <x v="5"/>
    <x v="0"/>
    <s v="New"/>
    <x v="4"/>
    <s v="Weighted Vest"/>
    <n v="6"/>
    <n v="121.58"/>
    <n v="0.15"/>
    <n v="68.86"/>
    <n v="620.05799999999999"/>
    <n v="413.15999999999997"/>
    <n v="206.89800000000002"/>
    <n v="0.33367523683268346"/>
  </r>
  <r>
    <n v="1707"/>
    <d v="2026-10-27T00:00:00"/>
    <n v="2026"/>
    <x v="3"/>
    <n v="10"/>
    <x v="9"/>
    <x v="2"/>
    <x v="16"/>
    <x v="0"/>
    <s v="New"/>
    <x v="2"/>
    <s v="Insulated Bottle"/>
    <n v="2"/>
    <n v="35.36"/>
    <n v="0"/>
    <n v="13.33"/>
    <n v="70.72"/>
    <n v="26.66"/>
    <n v="44.06"/>
    <n v="0.62302036199095023"/>
  </r>
  <r>
    <n v="1989"/>
    <d v="2026-10-27T00:00:00"/>
    <n v="2026"/>
    <x v="3"/>
    <n v="10"/>
    <x v="9"/>
    <x v="3"/>
    <x v="4"/>
    <x v="0"/>
    <s v="New"/>
    <x v="3"/>
    <s v="Alpine Tent 4P"/>
    <n v="2"/>
    <n v="335.73"/>
    <n v="0"/>
    <n v="199.44"/>
    <n v="671.46"/>
    <n v="398.88"/>
    <n v="272.58000000000004"/>
    <n v="0.4059512107943884"/>
  </r>
  <r>
    <n v="2852"/>
    <d v="2026-10-27T00:00:00"/>
    <n v="2026"/>
    <x v="3"/>
    <n v="10"/>
    <x v="9"/>
    <x v="1"/>
    <x v="12"/>
    <x v="1"/>
    <s v="Business"/>
    <x v="1"/>
    <s v="Trail Boots"/>
    <n v="3"/>
    <n v="141.96"/>
    <n v="0.1"/>
    <n v="77.42"/>
    <n v="383.29200000000003"/>
    <n v="232.26"/>
    <n v="151.03200000000004"/>
    <n v="0.39403900942362485"/>
  </r>
  <r>
    <n v="4762"/>
    <d v="2026-10-27T00:00:00"/>
    <n v="2026"/>
    <x v="3"/>
    <n v="10"/>
    <x v="9"/>
    <x v="1"/>
    <x v="12"/>
    <x v="3"/>
    <s v="New"/>
    <x v="4"/>
    <s v="Training Mat"/>
    <n v="2"/>
    <n v="51.76"/>
    <n v="0"/>
    <n v="21.64"/>
    <n v="103.52"/>
    <n v="43.28"/>
    <n v="60.239999999999995"/>
    <n v="0.58191653786707875"/>
  </r>
  <r>
    <n v="4997"/>
    <d v="2026-10-27T00:00:00"/>
    <n v="2026"/>
    <x v="3"/>
    <n v="10"/>
    <x v="9"/>
    <x v="3"/>
    <x v="7"/>
    <x v="0"/>
    <s v="Returning"/>
    <x v="3"/>
    <s v="Trail Tent 2P"/>
    <n v="3"/>
    <n v="194.09"/>
    <n v="0.1"/>
    <n v="105.84"/>
    <n v="524.04300000000001"/>
    <n v="317.52"/>
    <n v="206.52300000000002"/>
    <n v="0.39409552269565667"/>
  </r>
  <r>
    <n v="1238"/>
    <d v="2026-10-28T00:00:00"/>
    <n v="2026"/>
    <x v="3"/>
    <n v="10"/>
    <x v="9"/>
    <x v="1"/>
    <x v="12"/>
    <x v="0"/>
    <s v="Returning"/>
    <x v="3"/>
    <s v="Compact Sleeping Bag"/>
    <n v="1"/>
    <n v="125.39"/>
    <n v="0.05"/>
    <n v="61.19"/>
    <n v="119.12049999999999"/>
    <n v="61.19"/>
    <n v="57.930499999999995"/>
    <n v="0.48631847582909743"/>
  </r>
  <r>
    <n v="2622"/>
    <d v="2026-10-28T00:00:00"/>
    <n v="2026"/>
    <x v="3"/>
    <n v="10"/>
    <x v="9"/>
    <x v="0"/>
    <x v="15"/>
    <x v="3"/>
    <s v="New"/>
    <x v="3"/>
    <s v="Portable Camp Stove"/>
    <n v="3"/>
    <n v="83.73"/>
    <n v="0.15"/>
    <n v="39.43"/>
    <n v="213.51149999999998"/>
    <n v="118.28999999999999"/>
    <n v="95.221499999999992"/>
    <n v="0.44597831966896395"/>
  </r>
  <r>
    <n v="3106"/>
    <d v="2026-10-28T00:00:00"/>
    <n v="2026"/>
    <x v="3"/>
    <n v="10"/>
    <x v="9"/>
    <x v="3"/>
    <x v="8"/>
    <x v="3"/>
    <s v="Business"/>
    <x v="4"/>
    <s v="Recovery Roller"/>
    <n v="3"/>
    <n v="36.99"/>
    <n v="0.05"/>
    <n v="14.14"/>
    <n v="105.42149999999999"/>
    <n v="42.42"/>
    <n v="63.001499999999993"/>
    <n v="0.59761528720422297"/>
  </r>
  <r>
    <n v="3274"/>
    <d v="2026-10-28T00:00:00"/>
    <n v="2026"/>
    <x v="3"/>
    <n v="10"/>
    <x v="9"/>
    <x v="3"/>
    <x v="7"/>
    <x v="3"/>
    <s v="New"/>
    <x v="4"/>
    <s v="Resistance Band Set"/>
    <n v="1"/>
    <n v="39.42"/>
    <n v="0"/>
    <n v="14.58"/>
    <n v="39.42"/>
    <n v="14.58"/>
    <n v="24.840000000000003"/>
    <n v="0.63013698630136994"/>
  </r>
  <r>
    <n v="3542"/>
    <d v="2026-10-28T00:00:00"/>
    <n v="2026"/>
    <x v="3"/>
    <n v="10"/>
    <x v="9"/>
    <x v="3"/>
    <x v="4"/>
    <x v="0"/>
    <s v="New"/>
    <x v="0"/>
    <s v="Trail Bike Light"/>
    <n v="2"/>
    <n v="50.66"/>
    <n v="0"/>
    <n v="22.02"/>
    <n v="101.32"/>
    <n v="44.04"/>
    <n v="57.279999999999994"/>
    <n v="0.56533754441373862"/>
  </r>
  <r>
    <n v="3704"/>
    <d v="2026-10-28T00:00:00"/>
    <n v="2026"/>
    <x v="3"/>
    <n v="10"/>
    <x v="9"/>
    <x v="1"/>
    <x v="12"/>
    <x v="0"/>
    <s v="Returning"/>
    <x v="1"/>
    <s v="Trekking Poles"/>
    <n v="4"/>
    <n v="71.959999999999994"/>
    <n v="0.1"/>
    <n v="31.51"/>
    <n v="259.05599999999998"/>
    <n v="126.04"/>
    <n v="133.01599999999996"/>
    <n v="0.51346427027360864"/>
  </r>
  <r>
    <n v="4699"/>
    <d v="2026-10-28T00:00:00"/>
    <n v="2026"/>
    <x v="3"/>
    <n v="10"/>
    <x v="9"/>
    <x v="2"/>
    <x v="5"/>
    <x v="2"/>
    <s v="Returning"/>
    <x v="0"/>
    <s v="Trail Bike Light"/>
    <n v="1"/>
    <n v="49.72"/>
    <n v="0.05"/>
    <n v="22.5"/>
    <n v="47.233999999999995"/>
    <n v="22.5"/>
    <n v="24.733999999999995"/>
    <n v="0.52364821950290041"/>
  </r>
  <r>
    <n v="1226"/>
    <d v="2026-10-29T00:00:00"/>
    <n v="2026"/>
    <x v="3"/>
    <n v="10"/>
    <x v="9"/>
    <x v="0"/>
    <x v="0"/>
    <x v="3"/>
    <s v="Returning"/>
    <x v="2"/>
    <s v="Insulated Bottle"/>
    <n v="1"/>
    <n v="36.58"/>
    <n v="0"/>
    <n v="13.5"/>
    <n v="36.58"/>
    <n v="13.5"/>
    <n v="23.08"/>
    <n v="0.63094587206123565"/>
  </r>
  <r>
    <n v="1245"/>
    <d v="2026-10-29T00:00:00"/>
    <n v="2026"/>
    <x v="3"/>
    <n v="10"/>
    <x v="9"/>
    <x v="1"/>
    <x v="6"/>
    <x v="3"/>
    <s v="Returning"/>
    <x v="4"/>
    <s v="Resistance Band Set"/>
    <n v="2"/>
    <n v="41.06"/>
    <n v="0.05"/>
    <n v="15.07"/>
    <n v="78.013999999999996"/>
    <n v="30.14"/>
    <n v="47.873999999999995"/>
    <n v="0.6136590868305688"/>
  </r>
  <r>
    <n v="1477"/>
    <d v="2026-10-29T00:00:00"/>
    <n v="2026"/>
    <x v="3"/>
    <n v="10"/>
    <x v="9"/>
    <x v="1"/>
    <x v="14"/>
    <x v="3"/>
    <s v="Returning"/>
    <x v="3"/>
    <s v="Compact Sleeping Bag"/>
    <n v="1"/>
    <n v="121.78"/>
    <n v="0.15"/>
    <n v="61.55"/>
    <n v="103.51300000000001"/>
    <n v="61.55"/>
    <n v="41.963000000000008"/>
    <n v="0.40538869513974096"/>
  </r>
  <r>
    <n v="1575"/>
    <d v="2026-10-29T00:00:00"/>
    <n v="2026"/>
    <x v="3"/>
    <n v="10"/>
    <x v="9"/>
    <x v="3"/>
    <x v="7"/>
    <x v="1"/>
    <s v="Returning"/>
    <x v="2"/>
    <s v="Carry-On Duffel"/>
    <n v="5"/>
    <n v="130.68"/>
    <n v="0.2"/>
    <n v="67.209999999999994"/>
    <n v="522.72000000000014"/>
    <n v="336.04999999999995"/>
    <n v="186.67000000000019"/>
    <n v="0.35711279461279488"/>
  </r>
  <r>
    <n v="2830"/>
    <d v="2026-10-29T00:00:00"/>
    <n v="2026"/>
    <x v="3"/>
    <n v="10"/>
    <x v="9"/>
    <x v="2"/>
    <x v="2"/>
    <x v="0"/>
    <s v="New"/>
    <x v="2"/>
    <s v="Travel Backpack 35L"/>
    <n v="1"/>
    <n v="161.94999999999999"/>
    <n v="0"/>
    <n v="86.61"/>
    <n v="161.94999999999999"/>
    <n v="86.61"/>
    <n v="75.339999999999989"/>
    <n v="0.46520531028095086"/>
  </r>
  <r>
    <n v="2884"/>
    <d v="2026-10-29T00:00:00"/>
    <n v="2026"/>
    <x v="3"/>
    <n v="10"/>
    <x v="9"/>
    <x v="0"/>
    <x v="15"/>
    <x v="2"/>
    <s v="Returning"/>
    <x v="0"/>
    <s v="Commuter Helmet"/>
    <n v="2"/>
    <n v="83.6"/>
    <n v="0"/>
    <n v="43.01"/>
    <n v="167.2"/>
    <n v="86.02"/>
    <n v="81.179999999999993"/>
    <n v="0.48552631578947369"/>
  </r>
  <r>
    <n v="3093"/>
    <d v="2026-10-29T00:00:00"/>
    <n v="2026"/>
    <x v="3"/>
    <n v="10"/>
    <x v="9"/>
    <x v="3"/>
    <x v="4"/>
    <x v="1"/>
    <s v="Business"/>
    <x v="3"/>
    <s v="Trail Tent 2P"/>
    <n v="3"/>
    <n v="194.19"/>
    <n v="0.15"/>
    <n v="104.22"/>
    <n v="495.18449999999996"/>
    <n v="312.65999999999997"/>
    <n v="182.52449999999999"/>
    <n v="0.36859897674503139"/>
  </r>
  <r>
    <n v="3613"/>
    <d v="2026-10-29T00:00:00"/>
    <n v="2026"/>
    <x v="3"/>
    <n v="10"/>
    <x v="9"/>
    <x v="1"/>
    <x v="12"/>
    <x v="0"/>
    <s v="Returning"/>
    <x v="2"/>
    <s v="Travel Backpack 35L"/>
    <n v="3"/>
    <n v="167.41"/>
    <n v="0"/>
    <n v="85.33"/>
    <n v="502.23"/>
    <n v="255.99"/>
    <n v="246.24"/>
    <n v="0.49029329191804549"/>
  </r>
  <r>
    <n v="4496"/>
    <d v="2026-10-29T00:00:00"/>
    <n v="2026"/>
    <x v="3"/>
    <n v="10"/>
    <x v="9"/>
    <x v="3"/>
    <x v="8"/>
    <x v="0"/>
    <s v="Returning"/>
    <x v="4"/>
    <s v="Resistance Band Set"/>
    <n v="2"/>
    <n v="40.83"/>
    <n v="0.1"/>
    <n v="14.91"/>
    <n v="73.494"/>
    <n v="29.82"/>
    <n v="43.673999999999999"/>
    <n v="0.59425259204833047"/>
  </r>
  <r>
    <n v="5194"/>
    <d v="2026-10-29T00:00:00"/>
    <n v="2026"/>
    <x v="3"/>
    <n v="10"/>
    <x v="9"/>
    <x v="0"/>
    <x v="9"/>
    <x v="1"/>
    <s v="Business"/>
    <x v="3"/>
    <s v="Portable Camp Stove"/>
    <n v="12"/>
    <n v="80.84"/>
    <n v="0.1"/>
    <n v="38.39"/>
    <n v="873.072"/>
    <n v="460.68"/>
    <n v="412.392"/>
    <n v="0.4723459233602727"/>
  </r>
  <r>
    <n v="339"/>
    <d v="2026-10-30T00:00:00"/>
    <n v="2026"/>
    <x v="3"/>
    <n v="10"/>
    <x v="9"/>
    <x v="3"/>
    <x v="13"/>
    <x v="0"/>
    <s v="Returning"/>
    <x v="0"/>
    <s v="Compact Repair Kit"/>
    <n v="1"/>
    <n v="39.65"/>
    <n v="0"/>
    <n v="16.38"/>
    <n v="39.65"/>
    <n v="16.38"/>
    <n v="23.27"/>
    <n v="0.58688524590163937"/>
  </r>
  <r>
    <n v="1199"/>
    <d v="2026-10-30T00:00:00"/>
    <n v="2026"/>
    <x v="3"/>
    <n v="10"/>
    <x v="9"/>
    <x v="1"/>
    <x v="12"/>
    <x v="0"/>
    <s v="New"/>
    <x v="0"/>
    <s v="Cycling Pack 12L"/>
    <n v="1"/>
    <n v="102.47"/>
    <n v="0.1"/>
    <n v="49.75"/>
    <n v="92.222999999999999"/>
    <n v="49.75"/>
    <n v="42.472999999999999"/>
    <n v="0.46054671828068922"/>
  </r>
  <r>
    <n v="1253"/>
    <d v="2026-10-30T00:00:00"/>
    <n v="2026"/>
    <x v="3"/>
    <n v="10"/>
    <x v="9"/>
    <x v="3"/>
    <x v="13"/>
    <x v="2"/>
    <s v="Business"/>
    <x v="4"/>
    <s v="Resistance Band Set"/>
    <n v="2"/>
    <n v="40.43"/>
    <n v="0"/>
    <n v="14.88"/>
    <n v="80.86"/>
    <n v="29.76"/>
    <n v="51.099999999999994"/>
    <n v="0.63195646796932969"/>
  </r>
  <r>
    <n v="1407"/>
    <d v="2026-10-30T00:00:00"/>
    <n v="2026"/>
    <x v="3"/>
    <n v="10"/>
    <x v="9"/>
    <x v="3"/>
    <x v="8"/>
    <x v="2"/>
    <s v="Business"/>
    <x v="2"/>
    <s v="Insulated Bottle"/>
    <n v="2"/>
    <n v="35.880000000000003"/>
    <n v="0.05"/>
    <n v="13.52"/>
    <n v="68.171999999999997"/>
    <n v="27.04"/>
    <n v="41.131999999999998"/>
    <n v="0.60335621662852779"/>
  </r>
  <r>
    <n v="2532"/>
    <d v="2026-10-30T00:00:00"/>
    <n v="2026"/>
    <x v="3"/>
    <n v="10"/>
    <x v="9"/>
    <x v="0"/>
    <x v="15"/>
    <x v="3"/>
    <s v="New"/>
    <x v="0"/>
    <s v="Commuter Helmet"/>
    <n v="1"/>
    <n v="80.400000000000006"/>
    <n v="0"/>
    <n v="43.34"/>
    <n v="80.400000000000006"/>
    <n v="43.34"/>
    <n v="37.06"/>
    <n v="0.46094527363184079"/>
  </r>
  <r>
    <n v="307"/>
    <d v="2026-10-31T00:00:00"/>
    <n v="2026"/>
    <x v="3"/>
    <n v="10"/>
    <x v="9"/>
    <x v="3"/>
    <x v="8"/>
    <x v="0"/>
    <s v="Returning"/>
    <x v="4"/>
    <s v="Recovery Roller"/>
    <n v="1"/>
    <n v="37.08"/>
    <n v="0"/>
    <n v="13.62"/>
    <n v="37.08"/>
    <n v="13.62"/>
    <n v="23.46"/>
    <n v="0.63268608414239491"/>
  </r>
  <r>
    <n v="3257"/>
    <d v="2026-10-31T00:00:00"/>
    <n v="2026"/>
    <x v="3"/>
    <n v="10"/>
    <x v="9"/>
    <x v="3"/>
    <x v="4"/>
    <x v="2"/>
    <s v="New"/>
    <x v="2"/>
    <s v="Travel Backpack 35L"/>
    <n v="6"/>
    <n v="165.92"/>
    <n v="0"/>
    <n v="87.55"/>
    <n v="995.52"/>
    <n v="525.29999999999995"/>
    <n v="470.22"/>
    <n v="0.4723360655737705"/>
  </r>
  <r>
    <n v="3739"/>
    <d v="2026-10-31T00:00:00"/>
    <n v="2026"/>
    <x v="3"/>
    <n v="10"/>
    <x v="9"/>
    <x v="1"/>
    <x v="12"/>
    <x v="3"/>
    <s v="New"/>
    <x v="2"/>
    <s v="Carry-On Duffel"/>
    <n v="1"/>
    <n v="135.19"/>
    <n v="0"/>
    <n v="68.319999999999993"/>
    <n v="135.19"/>
    <n v="68.319999999999993"/>
    <n v="66.87"/>
    <n v="0.49463717730601381"/>
  </r>
  <r>
    <n v="77"/>
    <d v="2026-11-01T00:00:00"/>
    <n v="2026"/>
    <x v="3"/>
    <n v="11"/>
    <x v="10"/>
    <x v="1"/>
    <x v="11"/>
    <x v="0"/>
    <s v="New"/>
    <x v="2"/>
    <s v="Carry-On Duffel"/>
    <n v="2"/>
    <n v="133.96"/>
    <n v="0.1"/>
    <n v="65.44"/>
    <n v="241.12800000000001"/>
    <n v="130.88"/>
    <n v="110.24800000000002"/>
    <n v="0.4572177432732823"/>
  </r>
  <r>
    <n v="461"/>
    <d v="2026-11-01T00:00:00"/>
    <n v="2026"/>
    <x v="3"/>
    <n v="11"/>
    <x v="10"/>
    <x v="1"/>
    <x v="11"/>
    <x v="3"/>
    <s v="Business"/>
    <x v="0"/>
    <s v="Trail Bike Light"/>
    <n v="3"/>
    <n v="51.67"/>
    <n v="0.05"/>
    <n v="22.8"/>
    <n v="147.25949999999997"/>
    <n v="68.400000000000006"/>
    <n v="78.859499999999969"/>
    <n v="0.53551383781691497"/>
  </r>
  <r>
    <n v="732"/>
    <d v="2026-11-01T00:00:00"/>
    <n v="2026"/>
    <x v="3"/>
    <n v="11"/>
    <x v="10"/>
    <x v="1"/>
    <x v="1"/>
    <x v="3"/>
    <s v="Returning"/>
    <x v="1"/>
    <s v="Summit Backpack 45L"/>
    <n v="1"/>
    <n v="150.46"/>
    <n v="0.15"/>
    <n v="78.39"/>
    <n v="127.89100000000001"/>
    <n v="78.39"/>
    <n v="49.501000000000005"/>
    <n v="0.38705616501552104"/>
  </r>
  <r>
    <n v="919"/>
    <d v="2026-11-01T00:00:00"/>
    <n v="2026"/>
    <x v="3"/>
    <n v="11"/>
    <x v="10"/>
    <x v="3"/>
    <x v="13"/>
    <x v="0"/>
    <s v="New"/>
    <x v="0"/>
    <s v="Cycling Pack 12L"/>
    <n v="1"/>
    <n v="103.53"/>
    <n v="0.1"/>
    <n v="51.75"/>
    <n v="93.177000000000007"/>
    <n v="51.75"/>
    <n v="41.427000000000007"/>
    <n v="0.4446054283782479"/>
  </r>
  <r>
    <n v="949"/>
    <d v="2026-11-01T00:00:00"/>
    <n v="2026"/>
    <x v="3"/>
    <n v="11"/>
    <x v="10"/>
    <x v="2"/>
    <x v="2"/>
    <x v="0"/>
    <s v="Returning"/>
    <x v="0"/>
    <s v="Cycling Pack 12L"/>
    <n v="4"/>
    <n v="103.33"/>
    <n v="0"/>
    <n v="49.15"/>
    <n v="413.32"/>
    <n v="196.6"/>
    <n v="216.72"/>
    <n v="0.5243394948224136"/>
  </r>
  <r>
    <n v="1185"/>
    <d v="2026-11-01T00:00:00"/>
    <n v="2026"/>
    <x v="3"/>
    <n v="11"/>
    <x v="10"/>
    <x v="3"/>
    <x v="8"/>
    <x v="1"/>
    <s v="Business"/>
    <x v="2"/>
    <s v="Insulated Bottle"/>
    <n v="5"/>
    <n v="37.08"/>
    <n v="0.15"/>
    <n v="13.27"/>
    <n v="157.58999999999997"/>
    <n v="66.349999999999994"/>
    <n v="91.239999999999981"/>
    <n v="0.57897074687480166"/>
  </r>
  <r>
    <n v="1248"/>
    <d v="2026-11-01T00:00:00"/>
    <n v="2026"/>
    <x v="3"/>
    <n v="11"/>
    <x v="10"/>
    <x v="0"/>
    <x v="0"/>
    <x v="1"/>
    <s v="Business"/>
    <x v="2"/>
    <s v="Carry-On Duffel"/>
    <n v="5"/>
    <n v="132.33000000000001"/>
    <n v="0.2"/>
    <n v="65.2"/>
    <n v="529.32000000000005"/>
    <n v="326"/>
    <n v="203.32000000000005"/>
    <n v="0.3841154689034989"/>
  </r>
  <r>
    <n v="2129"/>
    <d v="2026-11-01T00:00:00"/>
    <n v="2026"/>
    <x v="3"/>
    <n v="11"/>
    <x v="10"/>
    <x v="3"/>
    <x v="13"/>
    <x v="2"/>
    <s v="New"/>
    <x v="0"/>
    <s v="Trail Bike Light"/>
    <n v="2"/>
    <n v="50.43"/>
    <n v="0"/>
    <n v="22.54"/>
    <n v="100.86"/>
    <n v="45.08"/>
    <n v="55.78"/>
    <n v="0.55304382312115807"/>
  </r>
  <r>
    <n v="2850"/>
    <d v="2026-11-01T00:00:00"/>
    <n v="2026"/>
    <x v="3"/>
    <n v="11"/>
    <x v="10"/>
    <x v="2"/>
    <x v="2"/>
    <x v="1"/>
    <s v="Returning"/>
    <x v="4"/>
    <s v="Training Mat"/>
    <n v="3"/>
    <n v="50.05"/>
    <n v="0.15"/>
    <n v="22.36"/>
    <n v="127.62749999999998"/>
    <n v="67.08"/>
    <n v="60.547499999999985"/>
    <n v="0.47440794499618022"/>
  </r>
  <r>
    <n v="3477"/>
    <d v="2026-11-01T00:00:00"/>
    <n v="2026"/>
    <x v="3"/>
    <n v="11"/>
    <x v="10"/>
    <x v="3"/>
    <x v="13"/>
    <x v="0"/>
    <s v="Returning"/>
    <x v="3"/>
    <s v="Trail Tent 2P"/>
    <n v="1"/>
    <n v="197.14"/>
    <n v="0.05"/>
    <n v="102.87"/>
    <n v="187.28299999999999"/>
    <n v="102.87"/>
    <n v="84.412999999999982"/>
    <n v="0.45072430492890431"/>
  </r>
  <r>
    <n v="4673"/>
    <d v="2026-11-01T00:00:00"/>
    <n v="2026"/>
    <x v="3"/>
    <n v="11"/>
    <x v="10"/>
    <x v="0"/>
    <x v="0"/>
    <x v="1"/>
    <s v="Business"/>
    <x v="1"/>
    <s v="Trekking Poles"/>
    <n v="5"/>
    <n v="72.13"/>
    <n v="0.1"/>
    <n v="31.41"/>
    <n v="324.58499999999998"/>
    <n v="157.05000000000001"/>
    <n v="167.53499999999997"/>
    <n v="0.51615139331762094"/>
  </r>
  <r>
    <n v="4679"/>
    <d v="2026-11-01T00:00:00"/>
    <n v="2026"/>
    <x v="3"/>
    <n v="11"/>
    <x v="10"/>
    <x v="1"/>
    <x v="12"/>
    <x v="1"/>
    <s v="Returning"/>
    <x v="3"/>
    <s v="Alpine Tent 4P"/>
    <n v="8"/>
    <n v="341.51"/>
    <n v="0.1"/>
    <n v="200.1"/>
    <n v="2458.8719999999998"/>
    <n v="1600.8"/>
    <n v="858.07199999999989"/>
    <n v="0.34896977150498276"/>
  </r>
  <r>
    <n v="4809"/>
    <d v="2026-11-01T00:00:00"/>
    <n v="2026"/>
    <x v="3"/>
    <n v="11"/>
    <x v="10"/>
    <x v="1"/>
    <x v="11"/>
    <x v="0"/>
    <s v="New"/>
    <x v="2"/>
    <s v="Insulated Bottle"/>
    <n v="1"/>
    <n v="36.47"/>
    <n v="0.05"/>
    <n v="13.88"/>
    <n v="34.646499999999996"/>
    <n v="13.88"/>
    <n v="20.766499999999994"/>
    <n v="0.59938233299178834"/>
  </r>
  <r>
    <n v="4849"/>
    <d v="2026-11-01T00:00:00"/>
    <n v="2026"/>
    <x v="3"/>
    <n v="11"/>
    <x v="10"/>
    <x v="0"/>
    <x v="0"/>
    <x v="0"/>
    <s v="New"/>
    <x v="2"/>
    <s v="Insulated Bottle"/>
    <n v="4"/>
    <n v="35.69"/>
    <n v="0.15"/>
    <n v="13.52"/>
    <n v="121.34599999999999"/>
    <n v="54.08"/>
    <n v="67.265999999999991"/>
    <n v="0.55433224004087478"/>
  </r>
  <r>
    <n v="436"/>
    <d v="2026-11-02T00:00:00"/>
    <n v="2026"/>
    <x v="3"/>
    <n v="11"/>
    <x v="10"/>
    <x v="2"/>
    <x v="10"/>
    <x v="0"/>
    <s v="New"/>
    <x v="2"/>
    <s v="Insulated Bottle"/>
    <n v="2"/>
    <n v="35.340000000000003"/>
    <n v="0.1"/>
    <n v="13.82"/>
    <n v="63.612000000000009"/>
    <n v="27.64"/>
    <n v="35.972000000000008"/>
    <n v="0.56549078790165386"/>
  </r>
  <r>
    <n v="879"/>
    <d v="2026-11-02T00:00:00"/>
    <n v="2026"/>
    <x v="3"/>
    <n v="11"/>
    <x v="10"/>
    <x v="2"/>
    <x v="10"/>
    <x v="0"/>
    <s v="New"/>
    <x v="2"/>
    <s v="Packing Cube Set"/>
    <n v="4"/>
    <n v="46.8"/>
    <n v="0.05"/>
    <n v="18.52"/>
    <n v="177.83999999999997"/>
    <n v="74.08"/>
    <n v="103.75999999999998"/>
    <n v="0.58344579397210972"/>
  </r>
  <r>
    <n v="955"/>
    <d v="2026-11-02T00:00:00"/>
    <n v="2026"/>
    <x v="3"/>
    <n v="11"/>
    <x v="10"/>
    <x v="3"/>
    <x v="13"/>
    <x v="2"/>
    <s v="New"/>
    <x v="3"/>
    <s v="Trail Tent 2P"/>
    <n v="1"/>
    <n v="198.34"/>
    <n v="0.05"/>
    <n v="103.2"/>
    <n v="188.423"/>
    <n v="103.2"/>
    <n v="85.222999999999999"/>
    <n v="0.45229616341954004"/>
  </r>
  <r>
    <n v="1068"/>
    <d v="2026-11-02T00:00:00"/>
    <n v="2026"/>
    <x v="3"/>
    <n v="11"/>
    <x v="10"/>
    <x v="1"/>
    <x v="6"/>
    <x v="0"/>
    <s v="Returning"/>
    <x v="4"/>
    <s v="Weighted Vest"/>
    <n v="5"/>
    <n v="122.26"/>
    <n v="0.1"/>
    <n v="68.3"/>
    <n v="550.17000000000007"/>
    <n v="341.5"/>
    <n v="208.67000000000007"/>
    <n v="0.37928276714470083"/>
  </r>
  <r>
    <n v="1733"/>
    <d v="2026-11-02T00:00:00"/>
    <n v="2026"/>
    <x v="3"/>
    <n v="11"/>
    <x v="10"/>
    <x v="0"/>
    <x v="9"/>
    <x v="1"/>
    <s v="Returning"/>
    <x v="1"/>
    <s v="Trekking Poles"/>
    <n v="3"/>
    <n v="71.12"/>
    <n v="0.15"/>
    <n v="33.090000000000003"/>
    <n v="181.35599999999999"/>
    <n v="99.27000000000001"/>
    <n v="82.085999999999984"/>
    <n v="0.45262356911268437"/>
  </r>
  <r>
    <n v="3270"/>
    <d v="2026-11-02T00:00:00"/>
    <n v="2026"/>
    <x v="3"/>
    <n v="11"/>
    <x v="10"/>
    <x v="1"/>
    <x v="12"/>
    <x v="2"/>
    <s v="Returning"/>
    <x v="0"/>
    <s v="Commuter Helmet"/>
    <n v="2"/>
    <n v="81.900000000000006"/>
    <n v="0.15"/>
    <n v="41.91"/>
    <n v="139.23000000000002"/>
    <n v="83.82"/>
    <n v="55.410000000000025"/>
    <n v="0.39797457444516282"/>
  </r>
  <r>
    <n v="3484"/>
    <d v="2026-11-02T00:00:00"/>
    <n v="2026"/>
    <x v="3"/>
    <n v="11"/>
    <x v="10"/>
    <x v="2"/>
    <x v="2"/>
    <x v="3"/>
    <s v="Returning"/>
    <x v="2"/>
    <s v="Travel Backpack 35L"/>
    <n v="4"/>
    <n v="165.12"/>
    <n v="0.05"/>
    <n v="89.65"/>
    <n v="627.45600000000002"/>
    <n v="358.6"/>
    <n v="268.85599999999999"/>
    <n v="0.42848582211342306"/>
  </r>
  <r>
    <n v="3608"/>
    <d v="2026-11-02T00:00:00"/>
    <n v="2026"/>
    <x v="3"/>
    <n v="11"/>
    <x v="10"/>
    <x v="3"/>
    <x v="8"/>
    <x v="2"/>
    <s v="New"/>
    <x v="1"/>
    <s v="Hiking Daypack 20L"/>
    <n v="1"/>
    <n v="91.35"/>
    <n v="0"/>
    <n v="45.5"/>
    <n v="91.35"/>
    <n v="45.5"/>
    <n v="45.849999999999994"/>
    <n v="0.50191570881226055"/>
  </r>
  <r>
    <n v="4036"/>
    <d v="2026-11-02T00:00:00"/>
    <n v="2026"/>
    <x v="3"/>
    <n v="11"/>
    <x v="10"/>
    <x v="2"/>
    <x v="3"/>
    <x v="0"/>
    <s v="Business"/>
    <x v="4"/>
    <s v="Recovery Roller"/>
    <n v="1"/>
    <n v="36.96"/>
    <n v="0.1"/>
    <n v="14.18"/>
    <n v="33.264000000000003"/>
    <n v="14.18"/>
    <n v="19.084000000000003"/>
    <n v="0.57371332371332373"/>
  </r>
  <r>
    <n v="408"/>
    <d v="2026-11-03T00:00:00"/>
    <n v="2026"/>
    <x v="3"/>
    <n v="11"/>
    <x v="10"/>
    <x v="3"/>
    <x v="13"/>
    <x v="0"/>
    <s v="Returning"/>
    <x v="0"/>
    <s v="Trail Bike Light"/>
    <n v="1"/>
    <n v="49.61"/>
    <n v="0"/>
    <n v="22.8"/>
    <n v="49.61"/>
    <n v="22.8"/>
    <n v="26.81"/>
    <n v="0.54041523886313236"/>
  </r>
  <r>
    <n v="939"/>
    <d v="2026-11-03T00:00:00"/>
    <n v="2026"/>
    <x v="3"/>
    <n v="11"/>
    <x v="10"/>
    <x v="1"/>
    <x v="11"/>
    <x v="2"/>
    <s v="Returning"/>
    <x v="0"/>
    <s v="Trail Bike Light"/>
    <n v="1"/>
    <n v="49.76"/>
    <n v="0.1"/>
    <n v="21.94"/>
    <n v="44.783999999999999"/>
    <n v="21.94"/>
    <n v="22.843999999999998"/>
    <n v="0.51009289031797067"/>
  </r>
  <r>
    <n v="1022"/>
    <d v="2026-11-03T00:00:00"/>
    <n v="2026"/>
    <x v="3"/>
    <n v="11"/>
    <x v="10"/>
    <x v="3"/>
    <x v="7"/>
    <x v="0"/>
    <s v="Returning"/>
    <x v="0"/>
    <s v="Compact Repair Kit"/>
    <n v="1"/>
    <n v="39.97"/>
    <n v="0.1"/>
    <n v="16.93"/>
    <n v="35.972999999999999"/>
    <n v="16.93"/>
    <n v="19.042999999999999"/>
    <n v="0.52936924915909156"/>
  </r>
  <r>
    <n v="1997"/>
    <d v="2026-11-03T00:00:00"/>
    <n v="2026"/>
    <x v="3"/>
    <n v="11"/>
    <x v="10"/>
    <x v="1"/>
    <x v="12"/>
    <x v="3"/>
    <s v="Returning"/>
    <x v="3"/>
    <s v="Alpine Tent 4P"/>
    <n v="2"/>
    <n v="335.46"/>
    <n v="0.1"/>
    <n v="199.87"/>
    <n v="603.82799999999997"/>
    <n v="399.74"/>
    <n v="204.08799999999997"/>
    <n v="0.33799028862523761"/>
  </r>
  <r>
    <n v="3978"/>
    <d v="2026-11-03T00:00:00"/>
    <n v="2026"/>
    <x v="3"/>
    <n v="11"/>
    <x v="10"/>
    <x v="1"/>
    <x v="12"/>
    <x v="0"/>
    <s v="New"/>
    <x v="1"/>
    <s v="Summit Backpack 45L"/>
    <n v="4"/>
    <n v="154.46"/>
    <n v="0.05"/>
    <n v="80.48"/>
    <n v="586.94799999999998"/>
    <n v="321.92"/>
    <n v="265.02799999999996"/>
    <n v="0.45153574081519993"/>
  </r>
  <r>
    <n v="4715"/>
    <d v="2026-11-03T00:00:00"/>
    <n v="2026"/>
    <x v="3"/>
    <n v="11"/>
    <x v="10"/>
    <x v="0"/>
    <x v="0"/>
    <x v="1"/>
    <s v="Business"/>
    <x v="4"/>
    <s v="Resistance Band Set"/>
    <n v="10"/>
    <n v="39.869999999999997"/>
    <n v="0.15"/>
    <n v="14.31"/>
    <n v="338.89499999999998"/>
    <n v="143.1"/>
    <n v="195.79499999999999"/>
    <n v="0.57774531934670026"/>
  </r>
  <r>
    <n v="145"/>
    <d v="2026-11-04T00:00:00"/>
    <n v="2026"/>
    <x v="3"/>
    <n v="11"/>
    <x v="10"/>
    <x v="0"/>
    <x v="15"/>
    <x v="0"/>
    <s v="Business"/>
    <x v="1"/>
    <s v="Hiking Daypack 20L"/>
    <n v="2"/>
    <n v="93.19"/>
    <n v="0.2"/>
    <n v="45.7"/>
    <n v="149.10400000000001"/>
    <n v="91.4"/>
    <n v="57.704000000000008"/>
    <n v="0.38700504345959869"/>
  </r>
  <r>
    <n v="465"/>
    <d v="2026-11-04T00:00:00"/>
    <n v="2026"/>
    <x v="3"/>
    <n v="11"/>
    <x v="10"/>
    <x v="1"/>
    <x v="12"/>
    <x v="0"/>
    <s v="Returning"/>
    <x v="4"/>
    <s v="Resistance Band Set"/>
    <n v="3"/>
    <n v="41.29"/>
    <n v="0.05"/>
    <n v="14.43"/>
    <n v="117.6765"/>
    <n v="43.29"/>
    <n v="74.386500000000012"/>
    <n v="0.63212706020318421"/>
  </r>
  <r>
    <n v="1449"/>
    <d v="2026-11-04T00:00:00"/>
    <n v="2026"/>
    <x v="3"/>
    <n v="11"/>
    <x v="10"/>
    <x v="3"/>
    <x v="8"/>
    <x v="0"/>
    <s v="Returning"/>
    <x v="0"/>
    <s v="Trail Bike Light"/>
    <n v="1"/>
    <n v="50.76"/>
    <n v="0.1"/>
    <n v="22.72"/>
    <n v="45.683999999999997"/>
    <n v="22.72"/>
    <n v="22.963999999999999"/>
    <n v="0.50267051921898254"/>
  </r>
  <r>
    <n v="1802"/>
    <d v="2026-11-04T00:00:00"/>
    <n v="2026"/>
    <x v="3"/>
    <n v="11"/>
    <x v="10"/>
    <x v="2"/>
    <x v="16"/>
    <x v="2"/>
    <s v="Business"/>
    <x v="2"/>
    <s v="Insulated Bottle"/>
    <n v="1"/>
    <n v="35.94"/>
    <n v="0.05"/>
    <n v="13.39"/>
    <n v="34.142999999999994"/>
    <n v="13.39"/>
    <n v="20.752999999999993"/>
    <n v="0.60782590867820629"/>
  </r>
  <r>
    <n v="2645"/>
    <d v="2026-11-04T00:00:00"/>
    <n v="2026"/>
    <x v="3"/>
    <n v="11"/>
    <x v="10"/>
    <x v="0"/>
    <x v="15"/>
    <x v="2"/>
    <s v="New"/>
    <x v="1"/>
    <s v="Trekking Poles"/>
    <n v="4"/>
    <n v="70.010000000000005"/>
    <n v="0.05"/>
    <n v="31.43"/>
    <n v="266.03800000000001"/>
    <n v="125.72"/>
    <n v="140.31800000000001"/>
    <n v="0.52743593020545942"/>
  </r>
  <r>
    <n v="3539"/>
    <d v="2026-11-04T00:00:00"/>
    <n v="2026"/>
    <x v="3"/>
    <n v="11"/>
    <x v="10"/>
    <x v="0"/>
    <x v="15"/>
    <x v="3"/>
    <s v="Returning"/>
    <x v="1"/>
    <s v="Summit Backpack 45L"/>
    <n v="3"/>
    <n v="152.32"/>
    <n v="0.1"/>
    <n v="79.36"/>
    <n v="411.26400000000001"/>
    <n v="238.07999999999998"/>
    <n v="173.18400000000003"/>
    <n v="0.42110177404295057"/>
  </r>
  <r>
    <n v="4309"/>
    <d v="2026-11-04T00:00:00"/>
    <n v="2026"/>
    <x v="3"/>
    <n v="11"/>
    <x v="10"/>
    <x v="3"/>
    <x v="8"/>
    <x v="0"/>
    <s v="Business"/>
    <x v="0"/>
    <s v="Trail Bike Light"/>
    <n v="1"/>
    <n v="50.32"/>
    <n v="0.05"/>
    <n v="22.46"/>
    <n v="47.803999999999995"/>
    <n v="22.46"/>
    <n v="25.343999999999994"/>
    <n v="0.53016483976236295"/>
  </r>
  <r>
    <n v="4355"/>
    <d v="2026-11-04T00:00:00"/>
    <n v="2026"/>
    <x v="3"/>
    <n v="11"/>
    <x v="10"/>
    <x v="2"/>
    <x v="2"/>
    <x v="2"/>
    <s v="Returning"/>
    <x v="1"/>
    <s v="Summit Backpack 45L"/>
    <n v="2"/>
    <n v="151.04"/>
    <n v="0.15"/>
    <n v="76.97"/>
    <n v="256.76799999999997"/>
    <n v="153.94"/>
    <n v="102.82799999999997"/>
    <n v="0.40047046360917243"/>
  </r>
  <r>
    <n v="5052"/>
    <d v="2026-11-04T00:00:00"/>
    <n v="2026"/>
    <x v="3"/>
    <n v="11"/>
    <x v="10"/>
    <x v="0"/>
    <x v="15"/>
    <x v="3"/>
    <s v="Returning"/>
    <x v="0"/>
    <s v="Compact Repair Kit"/>
    <n v="3"/>
    <n v="41.12"/>
    <n v="0.1"/>
    <n v="16.670000000000002"/>
    <n v="111.02399999999999"/>
    <n v="50.010000000000005"/>
    <n v="61.013999999999982"/>
    <n v="0.54955685257241671"/>
  </r>
  <r>
    <n v="9"/>
    <d v="2026-11-05T00:00:00"/>
    <n v="2026"/>
    <x v="3"/>
    <n v="11"/>
    <x v="10"/>
    <x v="0"/>
    <x v="15"/>
    <x v="0"/>
    <s v="New"/>
    <x v="1"/>
    <s v="Trail Boots"/>
    <n v="1"/>
    <n v="140.59"/>
    <n v="0.1"/>
    <n v="79.510000000000005"/>
    <n v="126.53100000000001"/>
    <n v="79.510000000000005"/>
    <n v="47.021000000000001"/>
    <n v="0.37161644182058151"/>
  </r>
  <r>
    <n v="703"/>
    <d v="2026-11-05T00:00:00"/>
    <n v="2026"/>
    <x v="3"/>
    <n v="11"/>
    <x v="10"/>
    <x v="1"/>
    <x v="14"/>
    <x v="0"/>
    <s v="Returning"/>
    <x v="2"/>
    <s v="Travel Backpack 35L"/>
    <n v="2"/>
    <n v="160.68"/>
    <n v="0"/>
    <n v="89.49"/>
    <n v="321.36"/>
    <n v="178.98"/>
    <n v="142.38000000000002"/>
    <n v="0.4430545182972368"/>
  </r>
  <r>
    <n v="1627"/>
    <d v="2026-11-05T00:00:00"/>
    <n v="2026"/>
    <x v="3"/>
    <n v="11"/>
    <x v="10"/>
    <x v="3"/>
    <x v="4"/>
    <x v="0"/>
    <s v="Returning"/>
    <x v="4"/>
    <s v="Training Mat"/>
    <n v="6"/>
    <n v="49.7"/>
    <n v="0"/>
    <n v="22.34"/>
    <n v="298.20000000000005"/>
    <n v="134.04"/>
    <n v="164.16000000000005"/>
    <n v="0.55050301810865199"/>
  </r>
  <r>
    <n v="1760"/>
    <d v="2026-11-05T00:00:00"/>
    <n v="2026"/>
    <x v="3"/>
    <n v="11"/>
    <x v="10"/>
    <x v="1"/>
    <x v="11"/>
    <x v="2"/>
    <s v="Returning"/>
    <x v="0"/>
    <s v="Commuter Helmet"/>
    <n v="3"/>
    <n v="80.400000000000006"/>
    <n v="0.05"/>
    <n v="42.82"/>
    <n v="229.14000000000001"/>
    <n v="128.46"/>
    <n v="100.68"/>
    <n v="0.43938203718250851"/>
  </r>
  <r>
    <n v="2268"/>
    <d v="2026-11-05T00:00:00"/>
    <n v="2026"/>
    <x v="3"/>
    <n v="11"/>
    <x v="10"/>
    <x v="1"/>
    <x v="1"/>
    <x v="2"/>
    <s v="New"/>
    <x v="1"/>
    <s v="Summit Backpack 45L"/>
    <n v="4"/>
    <n v="151.38999999999999"/>
    <n v="0.05"/>
    <n v="80.66"/>
    <n v="575.28199999999993"/>
    <n v="322.64"/>
    <n v="252.64199999999994"/>
    <n v="0.43916201097896329"/>
  </r>
  <r>
    <n v="2636"/>
    <d v="2026-11-05T00:00:00"/>
    <n v="2026"/>
    <x v="3"/>
    <n v="11"/>
    <x v="10"/>
    <x v="1"/>
    <x v="14"/>
    <x v="2"/>
    <s v="Business"/>
    <x v="2"/>
    <s v="Packing Cube Set"/>
    <n v="2"/>
    <n v="45.44"/>
    <n v="0.05"/>
    <n v="18.2"/>
    <n v="86.335999999999999"/>
    <n v="36.4"/>
    <n v="49.936"/>
    <n v="0.57839140103780584"/>
  </r>
  <r>
    <n v="3255"/>
    <d v="2026-11-05T00:00:00"/>
    <n v="2026"/>
    <x v="3"/>
    <n v="11"/>
    <x v="10"/>
    <x v="3"/>
    <x v="13"/>
    <x v="0"/>
    <s v="New"/>
    <x v="1"/>
    <s v="Trekking Poles"/>
    <n v="2"/>
    <n v="70.790000000000006"/>
    <n v="0.15"/>
    <n v="33.32"/>
    <n v="120.343"/>
    <n v="66.64"/>
    <n v="53.703000000000003"/>
    <n v="0.44624947026416162"/>
  </r>
  <r>
    <n v="4326"/>
    <d v="2026-11-05T00:00:00"/>
    <n v="2026"/>
    <x v="3"/>
    <n v="11"/>
    <x v="10"/>
    <x v="2"/>
    <x v="5"/>
    <x v="2"/>
    <s v="Returning"/>
    <x v="2"/>
    <s v="Insulated Bottle"/>
    <n v="1"/>
    <n v="35.630000000000003"/>
    <n v="0"/>
    <n v="13.47"/>
    <n v="35.630000000000003"/>
    <n v="13.47"/>
    <n v="22.160000000000004"/>
    <n v="0.62194779680044909"/>
  </r>
  <r>
    <n v="4346"/>
    <d v="2026-11-05T00:00:00"/>
    <n v="2026"/>
    <x v="3"/>
    <n v="11"/>
    <x v="10"/>
    <x v="0"/>
    <x v="15"/>
    <x v="0"/>
    <s v="Business"/>
    <x v="1"/>
    <s v="Trekking Poles"/>
    <n v="3"/>
    <n v="73.010000000000005"/>
    <n v="0.15"/>
    <n v="32.49"/>
    <n v="186.17550000000003"/>
    <n v="97.47"/>
    <n v="88.705500000000029"/>
    <n v="0.47646172562984934"/>
  </r>
  <r>
    <n v="266"/>
    <d v="2026-11-06T00:00:00"/>
    <n v="2026"/>
    <x v="3"/>
    <n v="11"/>
    <x v="10"/>
    <x v="1"/>
    <x v="1"/>
    <x v="3"/>
    <s v="Business"/>
    <x v="1"/>
    <s v="Hiking Daypack 20L"/>
    <n v="1"/>
    <n v="93.48"/>
    <n v="0.05"/>
    <n v="46.34"/>
    <n v="88.805999999999997"/>
    <n v="46.34"/>
    <n v="42.465999999999994"/>
    <n v="0.47818841069297113"/>
  </r>
  <r>
    <n v="274"/>
    <d v="2026-11-06T00:00:00"/>
    <n v="2026"/>
    <x v="3"/>
    <n v="11"/>
    <x v="10"/>
    <x v="1"/>
    <x v="1"/>
    <x v="0"/>
    <s v="Business"/>
    <x v="0"/>
    <s v="Commuter Helmet"/>
    <n v="1"/>
    <n v="82.89"/>
    <n v="0"/>
    <n v="41.44"/>
    <n v="82.89"/>
    <n v="41.44"/>
    <n v="41.45"/>
    <n v="0.50006032090722652"/>
  </r>
  <r>
    <n v="1135"/>
    <d v="2026-11-06T00:00:00"/>
    <n v="2026"/>
    <x v="3"/>
    <n v="11"/>
    <x v="10"/>
    <x v="3"/>
    <x v="7"/>
    <x v="0"/>
    <s v="New"/>
    <x v="2"/>
    <s v="Insulated Bottle"/>
    <n v="2"/>
    <n v="35.71"/>
    <n v="0.2"/>
    <n v="13.48"/>
    <n v="57.136000000000003"/>
    <n v="26.96"/>
    <n v="30.176000000000002"/>
    <n v="0.52814337720526461"/>
  </r>
  <r>
    <n v="2166"/>
    <d v="2026-11-06T00:00:00"/>
    <n v="2026"/>
    <x v="3"/>
    <n v="11"/>
    <x v="10"/>
    <x v="3"/>
    <x v="13"/>
    <x v="2"/>
    <s v="New"/>
    <x v="4"/>
    <s v="Resistance Band Set"/>
    <n v="1"/>
    <n v="40.380000000000003"/>
    <n v="0.15"/>
    <n v="14.53"/>
    <n v="34.323"/>
    <n v="14.53"/>
    <n v="19.792999999999999"/>
    <n v="0.57666870611543275"/>
  </r>
  <r>
    <n v="3620"/>
    <d v="2026-11-06T00:00:00"/>
    <n v="2026"/>
    <x v="3"/>
    <n v="11"/>
    <x v="10"/>
    <x v="1"/>
    <x v="12"/>
    <x v="3"/>
    <s v="New"/>
    <x v="1"/>
    <s v="Trail Boots"/>
    <n v="1"/>
    <n v="142"/>
    <n v="0.05"/>
    <n v="81.099999999999994"/>
    <n v="134.9"/>
    <n v="81.099999999999994"/>
    <n v="53.800000000000011"/>
    <n v="0.39881393624907346"/>
  </r>
  <r>
    <n v="3986"/>
    <d v="2026-11-06T00:00:00"/>
    <n v="2026"/>
    <x v="3"/>
    <n v="11"/>
    <x v="10"/>
    <x v="0"/>
    <x v="15"/>
    <x v="3"/>
    <s v="New"/>
    <x v="2"/>
    <s v="Insulated Bottle"/>
    <n v="2"/>
    <n v="36.29"/>
    <n v="0.15"/>
    <n v="13.93"/>
    <n v="61.692999999999998"/>
    <n v="27.86"/>
    <n v="33.832999999999998"/>
    <n v="0.54840905775371596"/>
  </r>
  <r>
    <n v="4384"/>
    <d v="2026-11-06T00:00:00"/>
    <n v="2026"/>
    <x v="3"/>
    <n v="11"/>
    <x v="10"/>
    <x v="3"/>
    <x v="8"/>
    <x v="0"/>
    <s v="New"/>
    <x v="3"/>
    <s v="Compact Sleeping Bag"/>
    <n v="1"/>
    <n v="121.66"/>
    <n v="0"/>
    <n v="61.66"/>
    <n v="121.66"/>
    <n v="61.66"/>
    <n v="60"/>
    <n v="0.49317770836758179"/>
  </r>
  <r>
    <n v="4565"/>
    <d v="2026-11-06T00:00:00"/>
    <n v="2026"/>
    <x v="3"/>
    <n v="11"/>
    <x v="10"/>
    <x v="1"/>
    <x v="14"/>
    <x v="0"/>
    <s v="Returning"/>
    <x v="3"/>
    <s v="Compact Sleeping Bag"/>
    <n v="3"/>
    <n v="124.65"/>
    <n v="0.05"/>
    <n v="62.27"/>
    <n v="355.25250000000005"/>
    <n v="186.81"/>
    <n v="168.44250000000005"/>
    <n v="0.47414866890451163"/>
  </r>
  <r>
    <n v="4634"/>
    <d v="2026-11-06T00:00:00"/>
    <n v="2026"/>
    <x v="3"/>
    <n v="11"/>
    <x v="10"/>
    <x v="0"/>
    <x v="15"/>
    <x v="0"/>
    <s v="New"/>
    <x v="0"/>
    <s v="Commuter Helmet"/>
    <n v="2"/>
    <n v="80.61"/>
    <n v="0"/>
    <n v="43.72"/>
    <n v="161.22"/>
    <n v="87.44"/>
    <n v="73.78"/>
    <n v="0.45763552909068356"/>
  </r>
  <r>
    <n v="104"/>
    <d v="2026-11-07T00:00:00"/>
    <n v="2026"/>
    <x v="3"/>
    <n v="11"/>
    <x v="10"/>
    <x v="1"/>
    <x v="11"/>
    <x v="0"/>
    <s v="New"/>
    <x v="1"/>
    <s v="Summit Backpack 45L"/>
    <n v="1"/>
    <n v="153.96"/>
    <n v="0"/>
    <n v="80.62"/>
    <n v="153.96"/>
    <n v="80.62"/>
    <n v="73.34"/>
    <n v="0.47635749545336453"/>
  </r>
  <r>
    <n v="181"/>
    <d v="2026-11-07T00:00:00"/>
    <n v="2026"/>
    <x v="3"/>
    <n v="11"/>
    <x v="10"/>
    <x v="1"/>
    <x v="1"/>
    <x v="2"/>
    <s v="Returning"/>
    <x v="2"/>
    <s v="Insulated Bottle"/>
    <n v="1"/>
    <n v="35.58"/>
    <n v="0"/>
    <n v="13.4"/>
    <n v="35.58"/>
    <n v="13.4"/>
    <n v="22.18"/>
    <n v="0.62338392355255767"/>
  </r>
  <r>
    <n v="823"/>
    <d v="2026-11-07T00:00:00"/>
    <n v="2026"/>
    <x v="3"/>
    <n v="11"/>
    <x v="10"/>
    <x v="0"/>
    <x v="0"/>
    <x v="3"/>
    <s v="New"/>
    <x v="4"/>
    <s v="Recovery Roller"/>
    <n v="5"/>
    <n v="36.369999999999997"/>
    <n v="0.15"/>
    <n v="13.65"/>
    <n v="154.57249999999999"/>
    <n v="68.25"/>
    <n v="86.322499999999991"/>
    <n v="0.55845962250723769"/>
  </r>
  <r>
    <n v="1730"/>
    <d v="2026-11-07T00:00:00"/>
    <n v="2026"/>
    <x v="3"/>
    <n v="11"/>
    <x v="10"/>
    <x v="3"/>
    <x v="4"/>
    <x v="3"/>
    <s v="Returning"/>
    <x v="1"/>
    <s v="Summit Backpack 45L"/>
    <n v="2"/>
    <n v="151.55000000000001"/>
    <n v="0.1"/>
    <n v="80.48"/>
    <n v="272.79000000000002"/>
    <n v="160.96"/>
    <n v="111.83000000000001"/>
    <n v="0.40994904505297114"/>
  </r>
  <r>
    <n v="2710"/>
    <d v="2026-11-07T00:00:00"/>
    <n v="2026"/>
    <x v="3"/>
    <n v="11"/>
    <x v="10"/>
    <x v="0"/>
    <x v="9"/>
    <x v="2"/>
    <s v="New"/>
    <x v="3"/>
    <s v="Portable Camp Stove"/>
    <n v="2"/>
    <n v="80.67"/>
    <n v="0"/>
    <n v="40.5"/>
    <n v="161.34"/>
    <n v="81"/>
    <n v="80.34"/>
    <n v="0.49795462997396805"/>
  </r>
  <r>
    <n v="3018"/>
    <d v="2026-11-07T00:00:00"/>
    <n v="2026"/>
    <x v="3"/>
    <n v="11"/>
    <x v="10"/>
    <x v="3"/>
    <x v="7"/>
    <x v="1"/>
    <s v="Business"/>
    <x v="0"/>
    <s v="Commuter Helmet"/>
    <n v="10"/>
    <n v="81.48"/>
    <n v="0.05"/>
    <n v="43.7"/>
    <n v="774.06000000000006"/>
    <n v="437"/>
    <n v="337.06000000000006"/>
    <n v="0.43544428080510561"/>
  </r>
  <r>
    <n v="3735"/>
    <d v="2026-11-07T00:00:00"/>
    <n v="2026"/>
    <x v="3"/>
    <n v="11"/>
    <x v="10"/>
    <x v="3"/>
    <x v="8"/>
    <x v="2"/>
    <s v="Returning"/>
    <x v="2"/>
    <s v="Travel Backpack 35L"/>
    <n v="2"/>
    <n v="163.58000000000001"/>
    <n v="0.1"/>
    <n v="88.14"/>
    <n v="294.44400000000002"/>
    <n v="176.28"/>
    <n v="118.16400000000002"/>
    <n v="0.40131230386762851"/>
  </r>
  <r>
    <n v="4460"/>
    <d v="2026-11-07T00:00:00"/>
    <n v="2026"/>
    <x v="3"/>
    <n v="11"/>
    <x v="10"/>
    <x v="0"/>
    <x v="9"/>
    <x v="2"/>
    <s v="Returning"/>
    <x v="1"/>
    <s v="Trekking Poles"/>
    <n v="2"/>
    <n v="71.88"/>
    <n v="0.15"/>
    <n v="31.65"/>
    <n v="122.19599999999998"/>
    <n v="63.3"/>
    <n v="58.895999999999987"/>
    <n v="0.48197977020524396"/>
  </r>
  <r>
    <n v="319"/>
    <d v="2026-11-08T00:00:00"/>
    <n v="2026"/>
    <x v="3"/>
    <n v="11"/>
    <x v="10"/>
    <x v="3"/>
    <x v="8"/>
    <x v="0"/>
    <s v="Returning"/>
    <x v="2"/>
    <s v="Insulated Bottle"/>
    <n v="2"/>
    <n v="36.299999999999997"/>
    <n v="0.15"/>
    <n v="13.38"/>
    <n v="61.709999999999994"/>
    <n v="26.76"/>
    <n v="34.949999999999989"/>
    <n v="0.56635877491492448"/>
  </r>
  <r>
    <n v="595"/>
    <d v="2026-11-08T00:00:00"/>
    <n v="2026"/>
    <x v="3"/>
    <n v="11"/>
    <x v="10"/>
    <x v="1"/>
    <x v="12"/>
    <x v="0"/>
    <s v="New"/>
    <x v="4"/>
    <s v="Recovery Roller"/>
    <n v="2"/>
    <n v="36.159999999999997"/>
    <n v="0.1"/>
    <n v="13.79"/>
    <n v="65.087999999999994"/>
    <n v="27.58"/>
    <n v="37.507999999999996"/>
    <n v="0.57626597836774829"/>
  </r>
  <r>
    <n v="1623"/>
    <d v="2026-11-08T00:00:00"/>
    <n v="2026"/>
    <x v="3"/>
    <n v="11"/>
    <x v="10"/>
    <x v="2"/>
    <x v="5"/>
    <x v="0"/>
    <s v="Returning"/>
    <x v="2"/>
    <s v="Insulated Bottle"/>
    <n v="2"/>
    <n v="35.49"/>
    <n v="0.1"/>
    <n v="13.78"/>
    <n v="63.882000000000005"/>
    <n v="27.56"/>
    <n v="36.322000000000003"/>
    <n v="0.56857956857956859"/>
  </r>
  <r>
    <n v="2638"/>
    <d v="2026-11-08T00:00:00"/>
    <n v="2026"/>
    <x v="3"/>
    <n v="11"/>
    <x v="10"/>
    <x v="0"/>
    <x v="9"/>
    <x v="0"/>
    <s v="New"/>
    <x v="1"/>
    <s v="Trekking Poles"/>
    <n v="1"/>
    <n v="69.760000000000005"/>
    <n v="0.15"/>
    <n v="32.39"/>
    <n v="59.295999999999999"/>
    <n v="32.39"/>
    <n v="26.905999999999999"/>
    <n v="0.45375742039935241"/>
  </r>
  <r>
    <n v="2666"/>
    <d v="2026-11-08T00:00:00"/>
    <n v="2026"/>
    <x v="3"/>
    <n v="11"/>
    <x v="10"/>
    <x v="1"/>
    <x v="12"/>
    <x v="2"/>
    <s v="Business"/>
    <x v="3"/>
    <s v="Portable Camp Stove"/>
    <n v="6"/>
    <n v="81.37"/>
    <n v="0"/>
    <n v="39.5"/>
    <n v="488.22"/>
    <n v="237"/>
    <n v="251.22000000000003"/>
    <n v="0.5145631067961165"/>
  </r>
  <r>
    <n v="3505"/>
    <d v="2026-11-08T00:00:00"/>
    <n v="2026"/>
    <x v="3"/>
    <n v="11"/>
    <x v="10"/>
    <x v="1"/>
    <x v="12"/>
    <x v="1"/>
    <s v="Returning"/>
    <x v="0"/>
    <s v="Commuter Helmet"/>
    <n v="5"/>
    <n v="82.82"/>
    <n v="0.15"/>
    <n v="43.8"/>
    <n v="351.98499999999996"/>
    <n v="219"/>
    <n v="132.98499999999996"/>
    <n v="0.37781439549980816"/>
  </r>
  <r>
    <n v="3626"/>
    <d v="2026-11-08T00:00:00"/>
    <n v="2026"/>
    <x v="3"/>
    <n v="11"/>
    <x v="10"/>
    <x v="3"/>
    <x v="13"/>
    <x v="1"/>
    <s v="Business"/>
    <x v="0"/>
    <s v="Trail Bike Light"/>
    <n v="15"/>
    <n v="51.05"/>
    <n v="0.1"/>
    <n v="21.95"/>
    <n v="689.17500000000007"/>
    <n v="329.25"/>
    <n v="359.92500000000007"/>
    <n v="0.52225486995320491"/>
  </r>
  <r>
    <n v="3801"/>
    <d v="2026-11-08T00:00:00"/>
    <n v="2026"/>
    <x v="3"/>
    <n v="11"/>
    <x v="10"/>
    <x v="0"/>
    <x v="15"/>
    <x v="0"/>
    <s v="Returning"/>
    <x v="0"/>
    <s v="Cycling Pack 12L"/>
    <n v="3"/>
    <n v="101.68"/>
    <n v="0.1"/>
    <n v="51.9"/>
    <n v="274.536"/>
    <n v="155.69999999999999"/>
    <n v="118.83600000000001"/>
    <n v="0.43286126409651199"/>
  </r>
  <r>
    <n v="4685"/>
    <d v="2026-11-08T00:00:00"/>
    <n v="2026"/>
    <x v="3"/>
    <n v="11"/>
    <x v="10"/>
    <x v="3"/>
    <x v="13"/>
    <x v="1"/>
    <s v="Business"/>
    <x v="3"/>
    <s v="Portable Camp Stove"/>
    <n v="6"/>
    <n v="80.83"/>
    <n v="0.15"/>
    <n v="39.32"/>
    <n v="412.233"/>
    <n v="235.92000000000002"/>
    <n v="176.31299999999999"/>
    <n v="0.42770229457612563"/>
  </r>
  <r>
    <n v="4843"/>
    <d v="2026-11-08T00:00:00"/>
    <n v="2026"/>
    <x v="3"/>
    <n v="11"/>
    <x v="10"/>
    <x v="1"/>
    <x v="12"/>
    <x v="0"/>
    <s v="New"/>
    <x v="3"/>
    <s v="Compact Sleeping Bag"/>
    <n v="6"/>
    <n v="123.67"/>
    <n v="0.15"/>
    <n v="60.55"/>
    <n v="630.71699999999998"/>
    <n v="363.29999999999995"/>
    <n v="267.41700000000003"/>
    <n v="0.42398888883603902"/>
  </r>
  <r>
    <n v="4890"/>
    <d v="2026-11-08T00:00:00"/>
    <n v="2026"/>
    <x v="3"/>
    <n v="11"/>
    <x v="10"/>
    <x v="0"/>
    <x v="15"/>
    <x v="0"/>
    <s v="New"/>
    <x v="1"/>
    <s v="Hiking Daypack 20L"/>
    <n v="2"/>
    <n v="93.16"/>
    <n v="0.1"/>
    <n v="44.19"/>
    <n v="167.68799999999999"/>
    <n v="88.38"/>
    <n v="79.307999999999993"/>
    <n v="0.47294976384714471"/>
  </r>
  <r>
    <n v="4913"/>
    <d v="2026-11-08T00:00:00"/>
    <n v="2026"/>
    <x v="3"/>
    <n v="11"/>
    <x v="10"/>
    <x v="2"/>
    <x v="2"/>
    <x v="3"/>
    <s v="New"/>
    <x v="0"/>
    <s v="Commuter Helmet"/>
    <n v="1"/>
    <n v="83.79"/>
    <n v="0.1"/>
    <n v="42.8"/>
    <n v="75.411000000000001"/>
    <n v="42.8"/>
    <n v="32.611000000000004"/>
    <n v="0.43244354271923197"/>
  </r>
  <r>
    <n v="5079"/>
    <d v="2026-11-08T00:00:00"/>
    <n v="2026"/>
    <x v="3"/>
    <n v="11"/>
    <x v="10"/>
    <x v="2"/>
    <x v="16"/>
    <x v="0"/>
    <s v="New"/>
    <x v="4"/>
    <s v="Weighted Vest"/>
    <n v="1"/>
    <n v="120.98"/>
    <n v="0.1"/>
    <n v="70.59"/>
    <n v="108.88200000000001"/>
    <n v="70.59"/>
    <n v="38.292000000000002"/>
    <n v="0.35168347385242738"/>
  </r>
  <r>
    <n v="366"/>
    <d v="2026-11-09T00:00:00"/>
    <n v="2026"/>
    <x v="3"/>
    <n v="11"/>
    <x v="10"/>
    <x v="3"/>
    <x v="13"/>
    <x v="2"/>
    <s v="Returning"/>
    <x v="1"/>
    <s v="Summit Backpack 45L"/>
    <n v="1"/>
    <n v="152.05000000000001"/>
    <n v="0.15"/>
    <n v="80.56"/>
    <n v="129.24250000000001"/>
    <n v="80.56"/>
    <n v="48.682500000000005"/>
    <n v="0.37667562914675901"/>
  </r>
  <r>
    <n v="567"/>
    <d v="2026-11-09T00:00:00"/>
    <n v="2026"/>
    <x v="3"/>
    <n v="11"/>
    <x v="10"/>
    <x v="0"/>
    <x v="9"/>
    <x v="2"/>
    <s v="New"/>
    <x v="2"/>
    <s v="Insulated Bottle"/>
    <n v="3"/>
    <n v="36.14"/>
    <n v="0.1"/>
    <n v="13.23"/>
    <n v="97.578000000000003"/>
    <n v="39.69"/>
    <n v="57.888000000000005"/>
    <n v="0.59324847814056447"/>
  </r>
  <r>
    <n v="1051"/>
    <d v="2026-11-09T00:00:00"/>
    <n v="2026"/>
    <x v="3"/>
    <n v="11"/>
    <x v="10"/>
    <x v="3"/>
    <x v="13"/>
    <x v="1"/>
    <s v="Business"/>
    <x v="1"/>
    <s v="Hiking Daypack 20L"/>
    <n v="12"/>
    <n v="90.99"/>
    <n v="0.2"/>
    <n v="45.51"/>
    <n v="873.50399999999991"/>
    <n v="546.12"/>
    <n v="327.3839999999999"/>
    <n v="0.37479393339927458"/>
  </r>
  <r>
    <n v="1934"/>
    <d v="2026-11-09T00:00:00"/>
    <n v="2026"/>
    <x v="3"/>
    <n v="11"/>
    <x v="10"/>
    <x v="3"/>
    <x v="13"/>
    <x v="3"/>
    <s v="Business"/>
    <x v="0"/>
    <s v="Trail Bike Light"/>
    <n v="1"/>
    <n v="50.55"/>
    <n v="0.05"/>
    <n v="22.09"/>
    <n v="48.022499999999994"/>
    <n v="22.09"/>
    <n v="25.932499999999994"/>
    <n v="0.54000728825029931"/>
  </r>
  <r>
    <n v="2056"/>
    <d v="2026-11-09T00:00:00"/>
    <n v="2026"/>
    <x v="3"/>
    <n v="11"/>
    <x v="10"/>
    <x v="0"/>
    <x v="0"/>
    <x v="2"/>
    <s v="New"/>
    <x v="4"/>
    <s v="Training Mat"/>
    <n v="1"/>
    <n v="51.65"/>
    <n v="0.15"/>
    <n v="21.86"/>
    <n v="43.902499999999996"/>
    <n v="21.86"/>
    <n v="22.042499999999997"/>
    <n v="0.50207846933545919"/>
  </r>
  <r>
    <n v="2115"/>
    <d v="2026-11-09T00:00:00"/>
    <n v="2026"/>
    <x v="3"/>
    <n v="11"/>
    <x v="10"/>
    <x v="1"/>
    <x v="12"/>
    <x v="0"/>
    <s v="New"/>
    <x v="0"/>
    <s v="Commuter Helmet"/>
    <n v="5"/>
    <n v="82.96"/>
    <n v="0"/>
    <n v="43.55"/>
    <n v="414.79999999999995"/>
    <n v="217.75"/>
    <n v="197.04999999999995"/>
    <n v="0.47504821600771452"/>
  </r>
  <r>
    <n v="2437"/>
    <d v="2026-11-09T00:00:00"/>
    <n v="2026"/>
    <x v="3"/>
    <n v="11"/>
    <x v="10"/>
    <x v="3"/>
    <x v="4"/>
    <x v="3"/>
    <s v="Business"/>
    <x v="1"/>
    <s v="Trekking Poles"/>
    <n v="1"/>
    <n v="70.3"/>
    <n v="0.05"/>
    <n v="33.31"/>
    <n v="66.784999999999997"/>
    <n v="33.31"/>
    <n v="33.474999999999994"/>
    <n v="0.50123530732949007"/>
  </r>
  <r>
    <n v="3380"/>
    <d v="2026-11-09T00:00:00"/>
    <n v="2026"/>
    <x v="3"/>
    <n v="11"/>
    <x v="10"/>
    <x v="2"/>
    <x v="2"/>
    <x v="2"/>
    <s v="Returning"/>
    <x v="2"/>
    <s v="Packing Cube Set"/>
    <n v="2"/>
    <n v="47.12"/>
    <n v="0.15"/>
    <n v="18.64"/>
    <n v="80.103999999999999"/>
    <n v="37.28"/>
    <n v="42.823999999999998"/>
    <n v="0.5346050134824728"/>
  </r>
  <r>
    <n v="3648"/>
    <d v="2026-11-09T00:00:00"/>
    <n v="2026"/>
    <x v="3"/>
    <n v="11"/>
    <x v="10"/>
    <x v="0"/>
    <x v="15"/>
    <x v="3"/>
    <s v="New"/>
    <x v="4"/>
    <s v="Resistance Band Set"/>
    <n v="4"/>
    <n v="39.82"/>
    <n v="0.2"/>
    <n v="14.98"/>
    <n v="127.42400000000001"/>
    <n v="59.92"/>
    <n v="67.504000000000005"/>
    <n v="0.52975891511803119"/>
  </r>
  <r>
    <n v="3692"/>
    <d v="2026-11-09T00:00:00"/>
    <n v="2026"/>
    <x v="3"/>
    <n v="11"/>
    <x v="10"/>
    <x v="1"/>
    <x v="14"/>
    <x v="0"/>
    <s v="Returning"/>
    <x v="1"/>
    <s v="Summit Backpack 45L"/>
    <n v="4"/>
    <n v="154.27000000000001"/>
    <n v="0.05"/>
    <n v="78.36"/>
    <n v="586.226"/>
    <n v="313.44"/>
    <n v="272.786"/>
    <n v="0.46532565938733528"/>
  </r>
  <r>
    <n v="4406"/>
    <d v="2026-11-09T00:00:00"/>
    <n v="2026"/>
    <x v="3"/>
    <n v="11"/>
    <x v="10"/>
    <x v="0"/>
    <x v="0"/>
    <x v="0"/>
    <s v="New"/>
    <x v="1"/>
    <s v="Trail Boots"/>
    <n v="1"/>
    <n v="143.02000000000001"/>
    <n v="0.1"/>
    <n v="79.25"/>
    <n v="128.71800000000002"/>
    <n v="79.25"/>
    <n v="49.468000000000018"/>
    <n v="0.3843129942976119"/>
  </r>
  <r>
    <n v="4550"/>
    <d v="2026-11-09T00:00:00"/>
    <n v="2026"/>
    <x v="3"/>
    <n v="11"/>
    <x v="10"/>
    <x v="2"/>
    <x v="10"/>
    <x v="2"/>
    <s v="Returning"/>
    <x v="4"/>
    <s v="Recovery Roller"/>
    <n v="1"/>
    <n v="35.36"/>
    <n v="0"/>
    <n v="13.74"/>
    <n v="35.36"/>
    <n v="13.74"/>
    <n v="21.619999999999997"/>
    <n v="0.61142533936651577"/>
  </r>
  <r>
    <n v="4855"/>
    <d v="2026-11-09T00:00:00"/>
    <n v="2026"/>
    <x v="3"/>
    <n v="11"/>
    <x v="10"/>
    <x v="1"/>
    <x v="6"/>
    <x v="0"/>
    <s v="Returning"/>
    <x v="1"/>
    <s v="Summit Backpack 45L"/>
    <n v="1"/>
    <n v="156.82"/>
    <n v="0.1"/>
    <n v="77.12"/>
    <n v="141.13800000000001"/>
    <n v="77.12"/>
    <n v="64.018000000000001"/>
    <n v="0.45358443509189589"/>
  </r>
  <r>
    <n v="5151"/>
    <d v="2026-11-09T00:00:00"/>
    <n v="2026"/>
    <x v="3"/>
    <n v="11"/>
    <x v="10"/>
    <x v="2"/>
    <x v="16"/>
    <x v="1"/>
    <s v="Business"/>
    <x v="4"/>
    <s v="Resistance Band Set"/>
    <n v="10"/>
    <n v="40.98"/>
    <n v="0.1"/>
    <n v="14.6"/>
    <n v="368.82"/>
    <n v="146"/>
    <n v="222.82"/>
    <n v="0.60414294235670518"/>
  </r>
  <r>
    <n v="5189"/>
    <d v="2026-11-09T00:00:00"/>
    <n v="2026"/>
    <x v="3"/>
    <n v="11"/>
    <x v="10"/>
    <x v="3"/>
    <x v="8"/>
    <x v="2"/>
    <s v="New"/>
    <x v="1"/>
    <s v="Trail Boots"/>
    <n v="3"/>
    <n v="144.22999999999999"/>
    <n v="0"/>
    <n v="80.959999999999994"/>
    <n v="432.68999999999994"/>
    <n v="242.88"/>
    <n v="189.80999999999995"/>
    <n v="0.43867433959647778"/>
  </r>
  <r>
    <n v="726"/>
    <d v="2026-11-10T00:00:00"/>
    <n v="2026"/>
    <x v="3"/>
    <n v="11"/>
    <x v="10"/>
    <x v="3"/>
    <x v="7"/>
    <x v="0"/>
    <s v="New"/>
    <x v="1"/>
    <s v="Hiking Daypack 20L"/>
    <n v="1"/>
    <n v="90.23"/>
    <n v="0"/>
    <n v="44.06"/>
    <n v="90.23"/>
    <n v="44.06"/>
    <n v="46.17"/>
    <n v="0.51169234179319512"/>
  </r>
  <r>
    <n v="2154"/>
    <d v="2026-11-10T00:00:00"/>
    <n v="2026"/>
    <x v="3"/>
    <n v="11"/>
    <x v="10"/>
    <x v="3"/>
    <x v="7"/>
    <x v="0"/>
    <s v="New"/>
    <x v="1"/>
    <s v="Summit Backpack 45L"/>
    <n v="5"/>
    <n v="152.82"/>
    <n v="0.1"/>
    <n v="80.09"/>
    <n v="687.68999999999994"/>
    <n v="400.45000000000005"/>
    <n v="287.2399999999999"/>
    <n v="0.417688202533118"/>
  </r>
  <r>
    <n v="4403"/>
    <d v="2026-11-10T00:00:00"/>
    <n v="2026"/>
    <x v="3"/>
    <n v="11"/>
    <x v="10"/>
    <x v="0"/>
    <x v="0"/>
    <x v="0"/>
    <s v="Business"/>
    <x v="2"/>
    <s v="Insulated Bottle"/>
    <n v="2"/>
    <n v="36.61"/>
    <n v="0.05"/>
    <n v="13.31"/>
    <n v="69.558999999999997"/>
    <n v="26.62"/>
    <n v="42.938999999999993"/>
    <n v="0.61730329648212301"/>
  </r>
  <r>
    <n v="4924"/>
    <d v="2026-11-10T00:00:00"/>
    <n v="2026"/>
    <x v="3"/>
    <n v="11"/>
    <x v="10"/>
    <x v="3"/>
    <x v="8"/>
    <x v="1"/>
    <s v="Business"/>
    <x v="1"/>
    <s v="Summit Backpack 45L"/>
    <n v="12"/>
    <n v="150.75"/>
    <n v="0.1"/>
    <n v="80.569999999999993"/>
    <n v="1628.1000000000001"/>
    <n v="966.83999999999992"/>
    <n v="661.26000000000022"/>
    <n v="0.40615441311958733"/>
  </r>
  <r>
    <n v="25"/>
    <d v="2026-11-11T00:00:00"/>
    <n v="2026"/>
    <x v="3"/>
    <n v="11"/>
    <x v="10"/>
    <x v="0"/>
    <x v="0"/>
    <x v="0"/>
    <s v="Returning"/>
    <x v="1"/>
    <s v="Trail Boots"/>
    <n v="1"/>
    <n v="145.83000000000001"/>
    <n v="0.1"/>
    <n v="79.14"/>
    <n v="131.24700000000001"/>
    <n v="79.14"/>
    <n v="52.107000000000014"/>
    <n v="0.39701478890946085"/>
  </r>
  <r>
    <n v="252"/>
    <d v="2026-11-11T00:00:00"/>
    <n v="2026"/>
    <x v="3"/>
    <n v="11"/>
    <x v="10"/>
    <x v="0"/>
    <x v="0"/>
    <x v="0"/>
    <s v="Returning"/>
    <x v="2"/>
    <s v="Travel Backpack 35L"/>
    <n v="4"/>
    <n v="162.04"/>
    <n v="0"/>
    <n v="85.77"/>
    <n v="648.16"/>
    <n v="343.08"/>
    <n v="305.08"/>
    <n v="0.47068625030856581"/>
  </r>
  <r>
    <n v="1203"/>
    <d v="2026-11-11T00:00:00"/>
    <n v="2026"/>
    <x v="3"/>
    <n v="11"/>
    <x v="10"/>
    <x v="3"/>
    <x v="8"/>
    <x v="2"/>
    <s v="Returning"/>
    <x v="1"/>
    <s v="Trail Boots"/>
    <n v="2"/>
    <n v="141.33000000000001"/>
    <n v="0.05"/>
    <n v="79.739999999999995"/>
    <n v="268.52699999999999"/>
    <n v="159.47999999999999"/>
    <n v="109.047"/>
    <n v="0.40609324202035552"/>
  </r>
  <r>
    <n v="1567"/>
    <d v="2026-11-11T00:00:00"/>
    <n v="2026"/>
    <x v="3"/>
    <n v="11"/>
    <x v="10"/>
    <x v="2"/>
    <x v="16"/>
    <x v="0"/>
    <s v="Returning"/>
    <x v="3"/>
    <s v="Compact Sleeping Bag"/>
    <n v="1"/>
    <n v="125.11"/>
    <n v="0.1"/>
    <n v="61.65"/>
    <n v="112.599"/>
    <n v="61.65"/>
    <n v="50.949000000000005"/>
    <n v="0.45248181600191834"/>
  </r>
  <r>
    <n v="2060"/>
    <d v="2026-11-11T00:00:00"/>
    <n v="2026"/>
    <x v="3"/>
    <n v="11"/>
    <x v="10"/>
    <x v="2"/>
    <x v="5"/>
    <x v="0"/>
    <s v="Business"/>
    <x v="3"/>
    <s v="Compact Sleeping Bag"/>
    <n v="3"/>
    <n v="124.55"/>
    <n v="0.15"/>
    <n v="60.68"/>
    <n v="317.60249999999996"/>
    <n v="182.04"/>
    <n v="135.56249999999997"/>
    <n v="0.42683070819656643"/>
  </r>
  <r>
    <n v="2485"/>
    <d v="2026-11-11T00:00:00"/>
    <n v="2026"/>
    <x v="3"/>
    <n v="11"/>
    <x v="10"/>
    <x v="2"/>
    <x v="10"/>
    <x v="2"/>
    <s v="Returning"/>
    <x v="1"/>
    <s v="Trail Boots"/>
    <n v="1"/>
    <n v="143.77000000000001"/>
    <n v="0.1"/>
    <n v="81.02"/>
    <n v="129.393"/>
    <n v="81.02"/>
    <n v="48.373000000000005"/>
    <n v="0.3738455712441941"/>
  </r>
  <r>
    <n v="3101"/>
    <d v="2026-11-11T00:00:00"/>
    <n v="2026"/>
    <x v="3"/>
    <n v="11"/>
    <x v="10"/>
    <x v="3"/>
    <x v="8"/>
    <x v="0"/>
    <s v="New"/>
    <x v="3"/>
    <s v="Compact Sleeping Bag"/>
    <n v="3"/>
    <n v="124.72"/>
    <n v="0.15"/>
    <n v="60.35"/>
    <n v="318.03599999999994"/>
    <n v="181.05"/>
    <n v="136.98599999999993"/>
    <n v="0.4307248236048748"/>
  </r>
  <r>
    <n v="3165"/>
    <d v="2026-11-11T00:00:00"/>
    <n v="2026"/>
    <x v="3"/>
    <n v="11"/>
    <x v="10"/>
    <x v="2"/>
    <x v="2"/>
    <x v="2"/>
    <s v="Returning"/>
    <x v="4"/>
    <s v="Recovery Roller"/>
    <n v="1"/>
    <n v="35.729999999999997"/>
    <n v="0.1"/>
    <n v="14.15"/>
    <n v="32.156999999999996"/>
    <n v="14.15"/>
    <n v="18.006999999999998"/>
    <n v="0.55997139036601673"/>
  </r>
  <r>
    <n v="4179"/>
    <d v="2026-11-11T00:00:00"/>
    <n v="2026"/>
    <x v="3"/>
    <n v="11"/>
    <x v="10"/>
    <x v="2"/>
    <x v="3"/>
    <x v="2"/>
    <s v="Business"/>
    <x v="2"/>
    <s v="Travel Backpack 35L"/>
    <n v="2"/>
    <n v="166.1"/>
    <n v="0.05"/>
    <n v="88.2"/>
    <n v="315.58999999999997"/>
    <n v="176.4"/>
    <n v="139.18999999999997"/>
    <n v="0.44104692797617157"/>
  </r>
  <r>
    <n v="4829"/>
    <d v="2026-11-11T00:00:00"/>
    <n v="2026"/>
    <x v="3"/>
    <n v="11"/>
    <x v="10"/>
    <x v="2"/>
    <x v="16"/>
    <x v="3"/>
    <s v="New"/>
    <x v="0"/>
    <s v="Commuter Helmet"/>
    <n v="2"/>
    <n v="81.27"/>
    <n v="0.05"/>
    <n v="43.04"/>
    <n v="154.41299999999998"/>
    <n v="86.08"/>
    <n v="68.332999999999984"/>
    <n v="0.44253398353765544"/>
  </r>
  <r>
    <n v="4943"/>
    <d v="2026-11-11T00:00:00"/>
    <n v="2026"/>
    <x v="3"/>
    <n v="11"/>
    <x v="10"/>
    <x v="0"/>
    <x v="9"/>
    <x v="1"/>
    <s v="Returning"/>
    <x v="3"/>
    <s v="Trail Tent 2P"/>
    <n v="10"/>
    <n v="191.98"/>
    <n v="0.1"/>
    <n v="102.73"/>
    <n v="1727.82"/>
    <n v="1027.3"/>
    <n v="700.52"/>
    <n v="0.40543575140929033"/>
  </r>
  <r>
    <n v="887"/>
    <d v="2026-11-12T00:00:00"/>
    <n v="2026"/>
    <x v="3"/>
    <n v="11"/>
    <x v="10"/>
    <x v="3"/>
    <x v="8"/>
    <x v="2"/>
    <s v="Returning"/>
    <x v="1"/>
    <s v="Hiking Daypack 20L"/>
    <n v="6"/>
    <n v="89.87"/>
    <n v="0.2"/>
    <n v="44.47"/>
    <n v="431.37600000000003"/>
    <n v="266.82"/>
    <n v="164.55600000000004"/>
    <n v="0.3814676755313231"/>
  </r>
  <r>
    <n v="1090"/>
    <d v="2026-11-12T00:00:00"/>
    <n v="2026"/>
    <x v="3"/>
    <n v="11"/>
    <x v="10"/>
    <x v="1"/>
    <x v="14"/>
    <x v="3"/>
    <s v="New"/>
    <x v="0"/>
    <s v="Trail Bike Light"/>
    <n v="3"/>
    <n v="51.44"/>
    <n v="0.1"/>
    <n v="23.11"/>
    <n v="138.88800000000001"/>
    <n v="69.33"/>
    <n v="69.558000000000007"/>
    <n v="0.50082080525315364"/>
  </r>
  <r>
    <n v="2090"/>
    <d v="2026-11-12T00:00:00"/>
    <n v="2026"/>
    <x v="3"/>
    <n v="11"/>
    <x v="10"/>
    <x v="3"/>
    <x v="4"/>
    <x v="3"/>
    <s v="New"/>
    <x v="2"/>
    <s v="Packing Cube Set"/>
    <n v="4"/>
    <n v="46.68"/>
    <n v="0.05"/>
    <n v="17.96"/>
    <n v="177.38399999999999"/>
    <n v="71.84"/>
    <n v="105.54399999999998"/>
    <n v="0.59500293149325756"/>
  </r>
  <r>
    <n v="2561"/>
    <d v="2026-11-12T00:00:00"/>
    <n v="2026"/>
    <x v="3"/>
    <n v="11"/>
    <x v="10"/>
    <x v="1"/>
    <x v="12"/>
    <x v="2"/>
    <s v="New"/>
    <x v="1"/>
    <s v="Trekking Poles"/>
    <n v="4"/>
    <n v="73.05"/>
    <n v="0.2"/>
    <n v="32.82"/>
    <n v="233.76"/>
    <n v="131.28"/>
    <n v="102.47999999999999"/>
    <n v="0.4383983572895277"/>
  </r>
  <r>
    <n v="2855"/>
    <d v="2026-11-12T00:00:00"/>
    <n v="2026"/>
    <x v="3"/>
    <n v="11"/>
    <x v="10"/>
    <x v="2"/>
    <x v="10"/>
    <x v="3"/>
    <s v="New"/>
    <x v="3"/>
    <s v="Compact Sleeping Bag"/>
    <n v="1"/>
    <n v="125.32"/>
    <n v="0.15"/>
    <n v="59.49"/>
    <n v="106.52199999999999"/>
    <n v="59.49"/>
    <n v="47.031999999999989"/>
    <n v="0.44152381667636725"/>
  </r>
  <r>
    <n v="4421"/>
    <d v="2026-11-12T00:00:00"/>
    <n v="2026"/>
    <x v="3"/>
    <n v="11"/>
    <x v="10"/>
    <x v="1"/>
    <x v="11"/>
    <x v="3"/>
    <s v="Business"/>
    <x v="4"/>
    <s v="Weighted Vest"/>
    <n v="2"/>
    <n v="123.49"/>
    <n v="0.15"/>
    <n v="68.08"/>
    <n v="209.93299999999999"/>
    <n v="136.16"/>
    <n v="73.772999999999996"/>
    <n v="0.35141211719929694"/>
  </r>
  <r>
    <n v="195"/>
    <d v="2026-11-13T00:00:00"/>
    <n v="2026"/>
    <x v="3"/>
    <n v="11"/>
    <x v="10"/>
    <x v="1"/>
    <x v="12"/>
    <x v="2"/>
    <s v="Returning"/>
    <x v="2"/>
    <s v="Packing Cube Set"/>
    <n v="1"/>
    <n v="47.37"/>
    <n v="0.2"/>
    <n v="18.739999999999998"/>
    <n v="37.896000000000001"/>
    <n v="18.739999999999998"/>
    <n v="19.156000000000002"/>
    <n v="0.50548870593202455"/>
  </r>
  <r>
    <n v="520"/>
    <d v="2026-11-13T00:00:00"/>
    <n v="2026"/>
    <x v="3"/>
    <n v="11"/>
    <x v="10"/>
    <x v="1"/>
    <x v="12"/>
    <x v="1"/>
    <s v="Business"/>
    <x v="1"/>
    <s v="Hiking Daypack 20L"/>
    <n v="6"/>
    <n v="92.31"/>
    <n v="0.05"/>
    <n v="46.12"/>
    <n v="526.16700000000003"/>
    <n v="276.71999999999997"/>
    <n v="249.44700000000006"/>
    <n v="0.47408332335551268"/>
  </r>
  <r>
    <n v="646"/>
    <d v="2026-11-13T00:00:00"/>
    <n v="2026"/>
    <x v="3"/>
    <n v="11"/>
    <x v="10"/>
    <x v="2"/>
    <x v="16"/>
    <x v="2"/>
    <s v="Returning"/>
    <x v="0"/>
    <s v="Trail Bike Light"/>
    <n v="1"/>
    <n v="49.53"/>
    <n v="0.1"/>
    <n v="22.18"/>
    <n v="44.577000000000005"/>
    <n v="22.18"/>
    <n v="22.397000000000006"/>
    <n v="0.50243399062296712"/>
  </r>
  <r>
    <n v="893"/>
    <d v="2026-11-13T00:00:00"/>
    <n v="2026"/>
    <x v="3"/>
    <n v="11"/>
    <x v="10"/>
    <x v="3"/>
    <x v="8"/>
    <x v="0"/>
    <s v="New"/>
    <x v="2"/>
    <s v="Packing Cube Set"/>
    <n v="4"/>
    <n v="47.62"/>
    <n v="0.2"/>
    <n v="18.100000000000001"/>
    <n v="152.38399999999999"/>
    <n v="72.400000000000006"/>
    <n v="79.98399999999998"/>
    <n v="0.52488450230995376"/>
  </r>
  <r>
    <n v="916"/>
    <d v="2026-11-13T00:00:00"/>
    <n v="2026"/>
    <x v="3"/>
    <n v="11"/>
    <x v="10"/>
    <x v="1"/>
    <x v="6"/>
    <x v="0"/>
    <s v="New"/>
    <x v="0"/>
    <s v="Trail Bike Light"/>
    <n v="4"/>
    <n v="51.93"/>
    <n v="0.05"/>
    <n v="22.62"/>
    <n v="197.334"/>
    <n v="90.48"/>
    <n v="106.854"/>
    <n v="0.54148803551339353"/>
  </r>
  <r>
    <n v="1295"/>
    <d v="2026-11-13T00:00:00"/>
    <n v="2026"/>
    <x v="3"/>
    <n v="11"/>
    <x v="10"/>
    <x v="1"/>
    <x v="11"/>
    <x v="3"/>
    <s v="New"/>
    <x v="1"/>
    <s v="Summit Backpack 45L"/>
    <n v="1"/>
    <n v="155.44999999999999"/>
    <n v="0.05"/>
    <n v="77.25"/>
    <n v="147.67749999999998"/>
    <n v="77.25"/>
    <n v="70.427499999999981"/>
    <n v="0.47690067884410281"/>
  </r>
  <r>
    <n v="3438"/>
    <d v="2026-11-13T00:00:00"/>
    <n v="2026"/>
    <x v="3"/>
    <n v="11"/>
    <x v="10"/>
    <x v="0"/>
    <x v="0"/>
    <x v="0"/>
    <s v="Returning"/>
    <x v="0"/>
    <s v="Compact Repair Kit"/>
    <n v="4"/>
    <n v="40.03"/>
    <n v="0.05"/>
    <n v="16.78"/>
    <n v="152.114"/>
    <n v="67.12"/>
    <n v="84.994"/>
    <n v="0.5587519886400989"/>
  </r>
  <r>
    <n v="3573"/>
    <d v="2026-11-13T00:00:00"/>
    <n v="2026"/>
    <x v="3"/>
    <n v="11"/>
    <x v="10"/>
    <x v="0"/>
    <x v="9"/>
    <x v="0"/>
    <s v="Returning"/>
    <x v="1"/>
    <s v="Summit Backpack 45L"/>
    <n v="2"/>
    <n v="152.96"/>
    <n v="0.1"/>
    <n v="79.12"/>
    <n v="275.32800000000003"/>
    <n v="158.24"/>
    <n v="117.08800000000002"/>
    <n v="0.4252673175267318"/>
  </r>
  <r>
    <n v="4257"/>
    <d v="2026-11-13T00:00:00"/>
    <n v="2026"/>
    <x v="3"/>
    <n v="11"/>
    <x v="10"/>
    <x v="3"/>
    <x v="13"/>
    <x v="2"/>
    <s v="New"/>
    <x v="4"/>
    <s v="Weighted Vest"/>
    <n v="2"/>
    <n v="124.06"/>
    <n v="0.05"/>
    <n v="69.98"/>
    <n v="235.714"/>
    <n v="139.96"/>
    <n v="95.753999999999991"/>
    <n v="0.40622958330858577"/>
  </r>
  <r>
    <n v="4389"/>
    <d v="2026-11-13T00:00:00"/>
    <n v="2026"/>
    <x v="3"/>
    <n v="11"/>
    <x v="10"/>
    <x v="2"/>
    <x v="10"/>
    <x v="3"/>
    <s v="New"/>
    <x v="1"/>
    <s v="Summit Backpack 45L"/>
    <n v="1"/>
    <n v="151.66"/>
    <n v="0.1"/>
    <n v="80.209999999999994"/>
    <n v="136.494"/>
    <n v="80.209999999999994"/>
    <n v="56.284000000000006"/>
    <n v="0.41235512183685735"/>
  </r>
  <r>
    <n v="4887"/>
    <d v="2026-11-13T00:00:00"/>
    <n v="2026"/>
    <x v="3"/>
    <n v="11"/>
    <x v="10"/>
    <x v="3"/>
    <x v="8"/>
    <x v="0"/>
    <s v="New"/>
    <x v="1"/>
    <s v="Trail Boots"/>
    <n v="2"/>
    <n v="142.30000000000001"/>
    <n v="0.15"/>
    <n v="77.760000000000005"/>
    <n v="241.91000000000003"/>
    <n v="155.52000000000001"/>
    <n v="86.390000000000015"/>
    <n v="0.35711628291513375"/>
  </r>
  <r>
    <n v="5007"/>
    <d v="2026-11-13T00:00:00"/>
    <n v="2026"/>
    <x v="3"/>
    <n v="11"/>
    <x v="10"/>
    <x v="1"/>
    <x v="14"/>
    <x v="0"/>
    <s v="Business"/>
    <x v="2"/>
    <s v="Travel Backpack 35L"/>
    <n v="4"/>
    <n v="161.97"/>
    <n v="0.05"/>
    <n v="87.2"/>
    <n v="615.48599999999999"/>
    <n v="348.8"/>
    <n v="266.68599999999998"/>
    <n v="0.4332933649181297"/>
  </r>
  <r>
    <n v="5111"/>
    <d v="2026-11-13T00:00:00"/>
    <n v="2026"/>
    <x v="3"/>
    <n v="11"/>
    <x v="10"/>
    <x v="1"/>
    <x v="14"/>
    <x v="1"/>
    <s v="Business"/>
    <x v="2"/>
    <s v="Carry-On Duffel"/>
    <n v="5"/>
    <n v="133.99"/>
    <n v="0.15"/>
    <n v="65.55"/>
    <n v="569.45749999999998"/>
    <n v="327.75"/>
    <n v="241.70749999999998"/>
    <n v="0.42445221987593451"/>
  </r>
  <r>
    <n v="5177"/>
    <d v="2026-11-13T00:00:00"/>
    <n v="2026"/>
    <x v="3"/>
    <n v="11"/>
    <x v="10"/>
    <x v="1"/>
    <x v="6"/>
    <x v="2"/>
    <s v="Returning"/>
    <x v="3"/>
    <s v="Portable Camp Stove"/>
    <n v="2"/>
    <n v="83.18"/>
    <n v="0.1"/>
    <n v="40.479999999999997"/>
    <n v="149.72400000000002"/>
    <n v="80.959999999999994"/>
    <n v="68.764000000000024"/>
    <n v="0.45927172664369115"/>
  </r>
  <r>
    <n v="584"/>
    <d v="2026-11-14T00:00:00"/>
    <n v="2026"/>
    <x v="3"/>
    <n v="11"/>
    <x v="10"/>
    <x v="1"/>
    <x v="12"/>
    <x v="0"/>
    <s v="New"/>
    <x v="1"/>
    <s v="Hiking Daypack 20L"/>
    <n v="1"/>
    <n v="91.95"/>
    <n v="0"/>
    <n v="46.64"/>
    <n v="91.95"/>
    <n v="46.64"/>
    <n v="45.31"/>
    <n v="0.49276780859162589"/>
  </r>
  <r>
    <n v="621"/>
    <d v="2026-11-14T00:00:00"/>
    <n v="2026"/>
    <x v="3"/>
    <n v="11"/>
    <x v="10"/>
    <x v="3"/>
    <x v="13"/>
    <x v="1"/>
    <s v="Business"/>
    <x v="2"/>
    <s v="Insulated Bottle"/>
    <n v="5"/>
    <n v="35.68"/>
    <n v="0.15"/>
    <n v="13.48"/>
    <n v="151.64000000000001"/>
    <n v="67.400000000000006"/>
    <n v="84.240000000000009"/>
    <n v="0.55552624637298864"/>
  </r>
  <r>
    <n v="623"/>
    <d v="2026-11-14T00:00:00"/>
    <n v="2026"/>
    <x v="3"/>
    <n v="11"/>
    <x v="10"/>
    <x v="2"/>
    <x v="16"/>
    <x v="0"/>
    <s v="Returning"/>
    <x v="3"/>
    <s v="Alpine Tent 4P"/>
    <n v="3"/>
    <n v="336.58"/>
    <n v="0.15"/>
    <n v="198.99"/>
    <n v="858.279"/>
    <n v="596.97"/>
    <n v="261.30899999999997"/>
    <n v="0.3044569423229509"/>
  </r>
  <r>
    <n v="1431"/>
    <d v="2026-11-14T00:00:00"/>
    <n v="2026"/>
    <x v="3"/>
    <n v="11"/>
    <x v="10"/>
    <x v="2"/>
    <x v="2"/>
    <x v="0"/>
    <s v="New"/>
    <x v="4"/>
    <s v="Recovery Roller"/>
    <n v="2"/>
    <n v="36.979999999999997"/>
    <n v="0.15"/>
    <n v="14.13"/>
    <n v="62.865999999999993"/>
    <n v="28.26"/>
    <n v="34.605999999999995"/>
    <n v="0.55047243342983487"/>
  </r>
  <r>
    <n v="1520"/>
    <d v="2026-11-14T00:00:00"/>
    <n v="2026"/>
    <x v="3"/>
    <n v="11"/>
    <x v="10"/>
    <x v="3"/>
    <x v="13"/>
    <x v="3"/>
    <s v="New"/>
    <x v="4"/>
    <s v="Recovery Roller"/>
    <n v="2"/>
    <n v="36.15"/>
    <n v="0"/>
    <n v="13.51"/>
    <n v="72.3"/>
    <n v="27.02"/>
    <n v="45.28"/>
    <n v="0.62627939142461964"/>
  </r>
  <r>
    <n v="1791"/>
    <d v="2026-11-14T00:00:00"/>
    <n v="2026"/>
    <x v="3"/>
    <n v="11"/>
    <x v="10"/>
    <x v="2"/>
    <x v="2"/>
    <x v="0"/>
    <s v="Business"/>
    <x v="4"/>
    <s v="Weighted Vest"/>
    <n v="1"/>
    <n v="121.86"/>
    <n v="0.05"/>
    <n v="69.900000000000006"/>
    <n v="115.767"/>
    <n v="69.900000000000006"/>
    <n v="45.86699999999999"/>
    <n v="0.396200989919407"/>
  </r>
  <r>
    <n v="2191"/>
    <d v="2026-11-14T00:00:00"/>
    <n v="2026"/>
    <x v="3"/>
    <n v="11"/>
    <x v="10"/>
    <x v="2"/>
    <x v="5"/>
    <x v="2"/>
    <s v="Returning"/>
    <x v="0"/>
    <s v="Trail Bike Light"/>
    <n v="6"/>
    <n v="49.85"/>
    <n v="0.05"/>
    <n v="22.68"/>
    <n v="284.14499999999998"/>
    <n v="136.07999999999998"/>
    <n v="148.065"/>
    <n v="0.52108958454310306"/>
  </r>
  <r>
    <n v="2365"/>
    <d v="2026-11-14T00:00:00"/>
    <n v="2026"/>
    <x v="3"/>
    <n v="11"/>
    <x v="10"/>
    <x v="2"/>
    <x v="5"/>
    <x v="2"/>
    <s v="Business"/>
    <x v="1"/>
    <s v="Hiking Daypack 20L"/>
    <n v="2"/>
    <n v="91.95"/>
    <n v="0.05"/>
    <n v="46.45"/>
    <n v="174.70499999999998"/>
    <n v="92.9"/>
    <n v="81.804999999999978"/>
    <n v="0.46824647262528252"/>
  </r>
  <r>
    <n v="2603"/>
    <d v="2026-11-14T00:00:00"/>
    <n v="2026"/>
    <x v="3"/>
    <n v="11"/>
    <x v="10"/>
    <x v="3"/>
    <x v="8"/>
    <x v="3"/>
    <s v="Returning"/>
    <x v="0"/>
    <s v="Trail Bike Light"/>
    <n v="2"/>
    <n v="51.71"/>
    <n v="0.15"/>
    <n v="22.93"/>
    <n v="87.906999999999996"/>
    <n v="45.86"/>
    <n v="42.046999999999997"/>
    <n v="0.47831230732478641"/>
  </r>
  <r>
    <n v="4098"/>
    <d v="2026-11-14T00:00:00"/>
    <n v="2026"/>
    <x v="3"/>
    <n v="11"/>
    <x v="10"/>
    <x v="1"/>
    <x v="1"/>
    <x v="2"/>
    <s v="Returning"/>
    <x v="4"/>
    <s v="Resistance Band Set"/>
    <n v="1"/>
    <n v="41.05"/>
    <n v="0.05"/>
    <n v="14.6"/>
    <n v="38.997499999999995"/>
    <n v="14.6"/>
    <n v="24.397499999999994"/>
    <n v="0.62561702673248276"/>
  </r>
  <r>
    <n v="1176"/>
    <d v="2026-11-15T00:00:00"/>
    <n v="2026"/>
    <x v="3"/>
    <n v="11"/>
    <x v="10"/>
    <x v="1"/>
    <x v="6"/>
    <x v="1"/>
    <s v="Business"/>
    <x v="3"/>
    <s v="Alpine Tent 4P"/>
    <n v="10"/>
    <n v="333.09"/>
    <n v="0.15"/>
    <n v="197.95"/>
    <n v="2831.2649999999994"/>
    <n v="1979.5"/>
    <n v="851.76499999999942"/>
    <n v="0.30084255624252748"/>
  </r>
  <r>
    <n v="1895"/>
    <d v="2026-11-15T00:00:00"/>
    <n v="2026"/>
    <x v="3"/>
    <n v="11"/>
    <x v="10"/>
    <x v="3"/>
    <x v="4"/>
    <x v="0"/>
    <s v="Business"/>
    <x v="0"/>
    <s v="Trail Bike Light"/>
    <n v="3"/>
    <n v="51.79"/>
    <n v="0.2"/>
    <n v="22.23"/>
    <n v="124.29600000000001"/>
    <n v="66.69"/>
    <n v="57.606000000000009"/>
    <n v="0.4634581965630431"/>
  </r>
  <r>
    <n v="3385"/>
    <d v="2026-11-15T00:00:00"/>
    <n v="2026"/>
    <x v="3"/>
    <n v="11"/>
    <x v="10"/>
    <x v="1"/>
    <x v="11"/>
    <x v="3"/>
    <s v="New"/>
    <x v="1"/>
    <s v="Trekking Poles"/>
    <n v="1"/>
    <n v="71.040000000000006"/>
    <n v="0.1"/>
    <n v="31.59"/>
    <n v="63.936000000000007"/>
    <n v="31.59"/>
    <n v="32.346000000000004"/>
    <n v="0.50591216216216217"/>
  </r>
  <r>
    <n v="3581"/>
    <d v="2026-11-15T00:00:00"/>
    <n v="2026"/>
    <x v="3"/>
    <n v="11"/>
    <x v="10"/>
    <x v="3"/>
    <x v="4"/>
    <x v="3"/>
    <s v="Business"/>
    <x v="1"/>
    <s v="Trail Boots"/>
    <n v="2"/>
    <n v="141.21"/>
    <n v="0.1"/>
    <n v="78.31"/>
    <n v="254.17800000000003"/>
    <n v="156.62"/>
    <n v="97.558000000000021"/>
    <n v="0.38381763960688969"/>
  </r>
  <r>
    <n v="4528"/>
    <d v="2026-11-15T00:00:00"/>
    <n v="2026"/>
    <x v="3"/>
    <n v="11"/>
    <x v="10"/>
    <x v="0"/>
    <x v="15"/>
    <x v="3"/>
    <s v="New"/>
    <x v="1"/>
    <s v="Trail Boots"/>
    <n v="2"/>
    <n v="141.63999999999999"/>
    <n v="0.15"/>
    <n v="80.349999999999994"/>
    <n v="240.78799999999998"/>
    <n v="160.69999999999999"/>
    <n v="80.087999999999994"/>
    <n v="0.33260793727262156"/>
  </r>
  <r>
    <n v="4633"/>
    <d v="2026-11-15T00:00:00"/>
    <n v="2026"/>
    <x v="3"/>
    <n v="11"/>
    <x v="10"/>
    <x v="2"/>
    <x v="10"/>
    <x v="0"/>
    <s v="Returning"/>
    <x v="1"/>
    <s v="Trekking Poles"/>
    <n v="1"/>
    <n v="71.78"/>
    <n v="0.15"/>
    <n v="32.869999999999997"/>
    <n v="61.012999999999998"/>
    <n v="32.869999999999997"/>
    <n v="28.143000000000001"/>
    <n v="0.46126235392457349"/>
  </r>
  <r>
    <n v="5195"/>
    <d v="2026-11-15T00:00:00"/>
    <n v="2026"/>
    <x v="3"/>
    <n v="11"/>
    <x v="10"/>
    <x v="2"/>
    <x v="16"/>
    <x v="0"/>
    <s v="Business"/>
    <x v="1"/>
    <s v="Summit Backpack 45L"/>
    <n v="3"/>
    <n v="153.88999999999999"/>
    <n v="0.1"/>
    <n v="80.36"/>
    <n v="415.50299999999999"/>
    <n v="241.07999999999998"/>
    <n v="174.423"/>
    <n v="0.41978758276113531"/>
  </r>
  <r>
    <n v="2778"/>
    <d v="2026-11-16T00:00:00"/>
    <n v="2026"/>
    <x v="3"/>
    <n v="11"/>
    <x v="10"/>
    <x v="3"/>
    <x v="4"/>
    <x v="3"/>
    <s v="Returning"/>
    <x v="1"/>
    <s v="Trail Boots"/>
    <n v="1"/>
    <n v="145.4"/>
    <n v="0.1"/>
    <n v="77.66"/>
    <n v="130.86000000000001"/>
    <n v="77.66"/>
    <n v="53.200000000000017"/>
    <n v="0.40654134189209851"/>
  </r>
  <r>
    <n v="341"/>
    <d v="2026-11-17T00:00:00"/>
    <n v="2026"/>
    <x v="3"/>
    <n v="11"/>
    <x v="10"/>
    <x v="3"/>
    <x v="8"/>
    <x v="0"/>
    <s v="Returning"/>
    <x v="2"/>
    <s v="Carry-On Duffel"/>
    <n v="1"/>
    <n v="132.94999999999999"/>
    <n v="0.05"/>
    <n v="65.36"/>
    <n v="126.30249999999998"/>
    <n v="65.36"/>
    <n v="60.942499999999981"/>
    <n v="0.48251222264009019"/>
  </r>
  <r>
    <n v="374"/>
    <d v="2026-11-17T00:00:00"/>
    <n v="2026"/>
    <x v="3"/>
    <n v="11"/>
    <x v="10"/>
    <x v="3"/>
    <x v="7"/>
    <x v="2"/>
    <s v="Returning"/>
    <x v="4"/>
    <s v="Training Mat"/>
    <n v="1"/>
    <n v="51.34"/>
    <n v="0.15"/>
    <n v="21.37"/>
    <n v="43.639000000000003"/>
    <n v="21.37"/>
    <n v="22.269000000000002"/>
    <n v="0.5103004193496643"/>
  </r>
  <r>
    <n v="598"/>
    <d v="2026-11-17T00:00:00"/>
    <n v="2026"/>
    <x v="3"/>
    <n v="11"/>
    <x v="10"/>
    <x v="0"/>
    <x v="0"/>
    <x v="0"/>
    <s v="New"/>
    <x v="0"/>
    <s v="Trail Bike Light"/>
    <n v="1"/>
    <n v="49.98"/>
    <n v="0.1"/>
    <n v="22.25"/>
    <n v="44.981999999999999"/>
    <n v="22.25"/>
    <n v="22.731999999999999"/>
    <n v="0.50535769863500957"/>
  </r>
  <r>
    <n v="690"/>
    <d v="2026-11-17T00:00:00"/>
    <n v="2026"/>
    <x v="3"/>
    <n v="11"/>
    <x v="10"/>
    <x v="3"/>
    <x v="8"/>
    <x v="0"/>
    <s v="Returning"/>
    <x v="2"/>
    <s v="Travel Backpack 35L"/>
    <n v="2"/>
    <n v="168.08"/>
    <n v="0.1"/>
    <n v="87.63"/>
    <n v="302.54400000000004"/>
    <n v="175.26"/>
    <n v="127.28400000000005"/>
    <n v="0.42071235919403471"/>
  </r>
  <r>
    <n v="1296"/>
    <d v="2026-11-17T00:00:00"/>
    <n v="2026"/>
    <x v="3"/>
    <n v="11"/>
    <x v="10"/>
    <x v="3"/>
    <x v="13"/>
    <x v="0"/>
    <s v="New"/>
    <x v="3"/>
    <s v="Trail Tent 2P"/>
    <n v="1"/>
    <n v="191.85"/>
    <n v="0.15"/>
    <n v="104.41"/>
    <n v="163.07249999999999"/>
    <n v="104.41"/>
    <n v="58.662499999999994"/>
    <n v="0.35973263425776875"/>
  </r>
  <r>
    <n v="1585"/>
    <d v="2026-11-17T00:00:00"/>
    <n v="2026"/>
    <x v="3"/>
    <n v="11"/>
    <x v="10"/>
    <x v="1"/>
    <x v="14"/>
    <x v="2"/>
    <s v="Returning"/>
    <x v="1"/>
    <s v="Hiking Daypack 20L"/>
    <n v="4"/>
    <n v="93.99"/>
    <n v="0.1"/>
    <n v="44.07"/>
    <n v="338.36399999999998"/>
    <n v="176.28"/>
    <n v="162.08399999999997"/>
    <n v="0.47902259105578604"/>
  </r>
  <r>
    <n v="2194"/>
    <d v="2026-11-17T00:00:00"/>
    <n v="2026"/>
    <x v="3"/>
    <n v="11"/>
    <x v="10"/>
    <x v="3"/>
    <x v="13"/>
    <x v="0"/>
    <s v="Returning"/>
    <x v="2"/>
    <s v="Insulated Bottle"/>
    <n v="4"/>
    <n v="36.57"/>
    <n v="0.05"/>
    <n v="13.35"/>
    <n v="138.96600000000001"/>
    <n v="53.4"/>
    <n v="85.566000000000003"/>
    <n v="0.61573334484694098"/>
  </r>
  <r>
    <n v="2221"/>
    <d v="2026-11-17T00:00:00"/>
    <n v="2026"/>
    <x v="3"/>
    <n v="11"/>
    <x v="10"/>
    <x v="1"/>
    <x v="12"/>
    <x v="3"/>
    <s v="Returning"/>
    <x v="0"/>
    <s v="Compact Repair Kit"/>
    <n v="1"/>
    <n v="39.81"/>
    <n v="0.05"/>
    <n v="16.25"/>
    <n v="37.819499999999998"/>
    <n v="16.25"/>
    <n v="21.569499999999998"/>
    <n v="0.57032747656632155"/>
  </r>
  <r>
    <n v="3836"/>
    <d v="2026-11-17T00:00:00"/>
    <n v="2026"/>
    <x v="3"/>
    <n v="11"/>
    <x v="10"/>
    <x v="3"/>
    <x v="4"/>
    <x v="2"/>
    <s v="Returning"/>
    <x v="1"/>
    <s v="Hiking Daypack 20L"/>
    <n v="1"/>
    <n v="91.43"/>
    <n v="0.1"/>
    <n v="45.06"/>
    <n v="82.287000000000006"/>
    <n v="45.06"/>
    <n v="37.227000000000004"/>
    <n v="0.45240438951474715"/>
  </r>
  <r>
    <n v="4437"/>
    <d v="2026-11-17T00:00:00"/>
    <n v="2026"/>
    <x v="3"/>
    <n v="11"/>
    <x v="10"/>
    <x v="2"/>
    <x v="2"/>
    <x v="0"/>
    <s v="Returning"/>
    <x v="4"/>
    <s v="Weighted Vest"/>
    <n v="1"/>
    <n v="122.64"/>
    <n v="0"/>
    <n v="68.58"/>
    <n v="122.64"/>
    <n v="68.58"/>
    <n v="54.06"/>
    <n v="0.44080234833659493"/>
  </r>
  <r>
    <n v="4735"/>
    <d v="2026-11-17T00:00:00"/>
    <n v="2026"/>
    <x v="3"/>
    <n v="11"/>
    <x v="10"/>
    <x v="1"/>
    <x v="12"/>
    <x v="0"/>
    <s v="Business"/>
    <x v="0"/>
    <s v="Commuter Helmet"/>
    <n v="1"/>
    <n v="80.959999999999994"/>
    <n v="0.1"/>
    <n v="43.86"/>
    <n v="72.86399999999999"/>
    <n v="43.86"/>
    <n v="29.003999999999991"/>
    <n v="0.39805665349143604"/>
  </r>
  <r>
    <n v="554"/>
    <d v="2026-11-18T00:00:00"/>
    <n v="2026"/>
    <x v="3"/>
    <n v="11"/>
    <x v="10"/>
    <x v="2"/>
    <x v="5"/>
    <x v="3"/>
    <s v="Business"/>
    <x v="4"/>
    <s v="Recovery Roller"/>
    <n v="1"/>
    <n v="36.380000000000003"/>
    <n v="0.05"/>
    <n v="14.06"/>
    <n v="34.561"/>
    <n v="14.06"/>
    <n v="20.500999999999998"/>
    <n v="0.59318306761957118"/>
  </r>
  <r>
    <n v="1205"/>
    <d v="2026-11-18T00:00:00"/>
    <n v="2026"/>
    <x v="3"/>
    <n v="11"/>
    <x v="10"/>
    <x v="3"/>
    <x v="13"/>
    <x v="0"/>
    <s v="Returning"/>
    <x v="0"/>
    <s v="Cycling Pack 12L"/>
    <n v="2"/>
    <n v="100.72"/>
    <n v="0.1"/>
    <n v="51.68"/>
    <n v="181.29599999999999"/>
    <n v="103.36"/>
    <n v="77.935999999999993"/>
    <n v="0.42988262289294854"/>
  </r>
  <r>
    <n v="1979"/>
    <d v="2026-11-18T00:00:00"/>
    <n v="2026"/>
    <x v="3"/>
    <n v="11"/>
    <x v="10"/>
    <x v="1"/>
    <x v="11"/>
    <x v="2"/>
    <s v="Returning"/>
    <x v="3"/>
    <s v="Compact Sleeping Bag"/>
    <n v="3"/>
    <n v="120.29"/>
    <n v="0"/>
    <n v="62.04"/>
    <n v="360.87"/>
    <n v="186.12"/>
    <n v="174.75"/>
    <n v="0.48424640452240419"/>
  </r>
  <r>
    <n v="2151"/>
    <d v="2026-11-18T00:00:00"/>
    <n v="2026"/>
    <x v="3"/>
    <n v="11"/>
    <x v="10"/>
    <x v="1"/>
    <x v="1"/>
    <x v="0"/>
    <s v="New"/>
    <x v="3"/>
    <s v="Compact Sleeping Bag"/>
    <n v="2"/>
    <n v="124.18"/>
    <n v="0.15"/>
    <n v="60.72"/>
    <n v="211.10599999999999"/>
    <n v="121.44"/>
    <n v="89.665999999999997"/>
    <n v="0.42474396748552862"/>
  </r>
  <r>
    <n v="2730"/>
    <d v="2026-11-18T00:00:00"/>
    <n v="2026"/>
    <x v="3"/>
    <n v="11"/>
    <x v="10"/>
    <x v="0"/>
    <x v="0"/>
    <x v="0"/>
    <s v="Returning"/>
    <x v="1"/>
    <s v="Summit Backpack 45L"/>
    <n v="3"/>
    <n v="154.07"/>
    <n v="0.05"/>
    <n v="77.73"/>
    <n v="439.09949999999998"/>
    <n v="233.19"/>
    <n v="205.90949999999998"/>
    <n v="0.46893585622393102"/>
  </r>
  <r>
    <n v="2779"/>
    <d v="2026-11-18T00:00:00"/>
    <n v="2026"/>
    <x v="3"/>
    <n v="11"/>
    <x v="10"/>
    <x v="0"/>
    <x v="15"/>
    <x v="1"/>
    <s v="Business"/>
    <x v="4"/>
    <s v="Weighted Vest"/>
    <n v="4"/>
    <n v="123.4"/>
    <n v="0.05"/>
    <n v="70.930000000000007"/>
    <n v="468.92"/>
    <n v="283.72000000000003"/>
    <n v="185.2"/>
    <n v="0.3949500980977565"/>
  </r>
  <r>
    <n v="2853"/>
    <d v="2026-11-18T00:00:00"/>
    <n v="2026"/>
    <x v="3"/>
    <n v="11"/>
    <x v="10"/>
    <x v="2"/>
    <x v="3"/>
    <x v="0"/>
    <s v="New"/>
    <x v="0"/>
    <s v="Cycling Pack 12L"/>
    <n v="1"/>
    <n v="104.64"/>
    <n v="0"/>
    <n v="50.79"/>
    <n v="104.64"/>
    <n v="50.79"/>
    <n v="53.85"/>
    <n v="0.51462155963302758"/>
  </r>
  <r>
    <n v="3825"/>
    <d v="2026-11-18T00:00:00"/>
    <n v="2026"/>
    <x v="3"/>
    <n v="11"/>
    <x v="10"/>
    <x v="3"/>
    <x v="8"/>
    <x v="0"/>
    <s v="New"/>
    <x v="2"/>
    <s v="Packing Cube Set"/>
    <n v="2"/>
    <n v="46.44"/>
    <n v="0.1"/>
    <n v="18.190000000000001"/>
    <n v="83.591999999999999"/>
    <n v="36.380000000000003"/>
    <n v="47.211999999999996"/>
    <n v="0.56479088908029473"/>
  </r>
  <r>
    <n v="4808"/>
    <d v="2026-11-18T00:00:00"/>
    <n v="2026"/>
    <x v="3"/>
    <n v="11"/>
    <x v="10"/>
    <x v="2"/>
    <x v="16"/>
    <x v="0"/>
    <s v="New"/>
    <x v="3"/>
    <s v="Portable Camp Stove"/>
    <n v="2"/>
    <n v="81.67"/>
    <n v="0.05"/>
    <n v="40.43"/>
    <n v="155.173"/>
    <n v="80.86"/>
    <n v="74.313000000000002"/>
    <n v="0.4789041908063903"/>
  </r>
  <r>
    <n v="5131"/>
    <d v="2026-11-18T00:00:00"/>
    <n v="2026"/>
    <x v="3"/>
    <n v="11"/>
    <x v="10"/>
    <x v="3"/>
    <x v="8"/>
    <x v="2"/>
    <s v="New"/>
    <x v="1"/>
    <s v="Trekking Poles"/>
    <n v="3"/>
    <n v="70.599999999999994"/>
    <n v="0.05"/>
    <n v="32.68"/>
    <n v="201.20999999999998"/>
    <n v="98.039999999999992"/>
    <n v="103.16999999999999"/>
    <n v="0.5127478753541076"/>
  </r>
  <r>
    <n v="1502"/>
    <d v="2026-11-19T00:00:00"/>
    <n v="2026"/>
    <x v="3"/>
    <n v="11"/>
    <x v="10"/>
    <x v="3"/>
    <x v="7"/>
    <x v="3"/>
    <s v="New"/>
    <x v="4"/>
    <s v="Recovery Roller"/>
    <n v="1"/>
    <n v="35.770000000000003"/>
    <n v="0.15"/>
    <n v="13.69"/>
    <n v="30.404500000000002"/>
    <n v="13.69"/>
    <n v="16.714500000000001"/>
    <n v="0.54973770330049831"/>
  </r>
  <r>
    <n v="2470"/>
    <d v="2026-11-19T00:00:00"/>
    <n v="2026"/>
    <x v="3"/>
    <n v="11"/>
    <x v="10"/>
    <x v="1"/>
    <x v="6"/>
    <x v="2"/>
    <s v="Business"/>
    <x v="1"/>
    <s v="Hiking Daypack 20L"/>
    <n v="1"/>
    <n v="92.13"/>
    <n v="0.15"/>
    <n v="45.85"/>
    <n v="78.31049999999999"/>
    <n v="45.85"/>
    <n v="32.460499999999989"/>
    <n v="0.41451018701195874"/>
  </r>
  <r>
    <n v="3452"/>
    <d v="2026-11-19T00:00:00"/>
    <n v="2026"/>
    <x v="3"/>
    <n v="11"/>
    <x v="10"/>
    <x v="1"/>
    <x v="12"/>
    <x v="0"/>
    <s v="Returning"/>
    <x v="1"/>
    <s v="Summit Backpack 45L"/>
    <n v="5"/>
    <n v="151.09"/>
    <n v="0.05"/>
    <n v="79.33"/>
    <n v="717.67750000000001"/>
    <n v="396.65"/>
    <n v="321.02750000000003"/>
    <n v="0.44731442744129507"/>
  </r>
  <r>
    <n v="4207"/>
    <d v="2026-11-19T00:00:00"/>
    <n v="2026"/>
    <x v="3"/>
    <n v="11"/>
    <x v="10"/>
    <x v="1"/>
    <x v="12"/>
    <x v="0"/>
    <s v="New"/>
    <x v="0"/>
    <s v="Cycling Pack 12L"/>
    <n v="2"/>
    <n v="103.99"/>
    <n v="0"/>
    <n v="50.36"/>
    <n v="207.98"/>
    <n v="100.72"/>
    <n v="107.25999999999999"/>
    <n v="0.51572266564092695"/>
  </r>
  <r>
    <n v="695"/>
    <d v="2026-11-20T00:00:00"/>
    <n v="2026"/>
    <x v="3"/>
    <n v="11"/>
    <x v="10"/>
    <x v="2"/>
    <x v="3"/>
    <x v="0"/>
    <s v="Returning"/>
    <x v="2"/>
    <s v="Insulated Bottle"/>
    <n v="1"/>
    <n v="36.909999999999997"/>
    <n v="0.1"/>
    <n v="13.43"/>
    <n v="33.219000000000001"/>
    <n v="13.43"/>
    <n v="19.789000000000001"/>
    <n v="0.59571329660736327"/>
  </r>
  <r>
    <n v="1127"/>
    <d v="2026-11-20T00:00:00"/>
    <n v="2026"/>
    <x v="3"/>
    <n v="11"/>
    <x v="10"/>
    <x v="0"/>
    <x v="0"/>
    <x v="3"/>
    <s v="New"/>
    <x v="0"/>
    <s v="Commuter Helmet"/>
    <n v="2"/>
    <n v="81.02"/>
    <n v="0"/>
    <n v="43.22"/>
    <n v="162.04"/>
    <n v="86.44"/>
    <n v="75.599999999999994"/>
    <n v="0.46655146877314241"/>
  </r>
  <r>
    <n v="1174"/>
    <d v="2026-11-20T00:00:00"/>
    <n v="2026"/>
    <x v="3"/>
    <n v="11"/>
    <x v="10"/>
    <x v="0"/>
    <x v="0"/>
    <x v="3"/>
    <s v="New"/>
    <x v="2"/>
    <s v="Travel Backpack 35L"/>
    <n v="3"/>
    <n v="164.36"/>
    <n v="0.05"/>
    <n v="88.7"/>
    <n v="468.42600000000004"/>
    <n v="266.10000000000002"/>
    <n v="202.32600000000002"/>
    <n v="0.43192734818306416"/>
  </r>
  <r>
    <n v="3968"/>
    <d v="2026-11-20T00:00:00"/>
    <n v="2026"/>
    <x v="3"/>
    <n v="11"/>
    <x v="10"/>
    <x v="1"/>
    <x v="11"/>
    <x v="1"/>
    <s v="Business"/>
    <x v="4"/>
    <s v="Training Mat"/>
    <n v="5"/>
    <n v="51.36"/>
    <n v="0.1"/>
    <n v="22.45"/>
    <n v="231.12"/>
    <n v="112.25"/>
    <n v="118.87"/>
    <n v="0.51432156455520939"/>
  </r>
  <r>
    <n v="4049"/>
    <d v="2026-11-20T00:00:00"/>
    <n v="2026"/>
    <x v="3"/>
    <n v="11"/>
    <x v="10"/>
    <x v="2"/>
    <x v="16"/>
    <x v="3"/>
    <s v="Returning"/>
    <x v="2"/>
    <s v="Insulated Bottle"/>
    <n v="1"/>
    <n v="36.590000000000003"/>
    <n v="0"/>
    <n v="13.73"/>
    <n v="36.590000000000003"/>
    <n v="13.73"/>
    <n v="22.860000000000003"/>
    <n v="0.62476086362394101"/>
  </r>
  <r>
    <n v="3"/>
    <d v="2026-11-21T00:00:00"/>
    <n v="2026"/>
    <x v="3"/>
    <n v="11"/>
    <x v="10"/>
    <x v="3"/>
    <x v="7"/>
    <x v="2"/>
    <s v="Returning"/>
    <x v="3"/>
    <s v="Compact Sleeping Bag"/>
    <n v="5"/>
    <n v="122.33"/>
    <n v="0.15"/>
    <n v="58.98"/>
    <n v="519.90249999999992"/>
    <n v="294.89999999999998"/>
    <n v="225.00249999999994"/>
    <n v="0.43277826130861069"/>
  </r>
  <r>
    <n v="1603"/>
    <d v="2026-11-21T00:00:00"/>
    <n v="2026"/>
    <x v="3"/>
    <n v="11"/>
    <x v="10"/>
    <x v="3"/>
    <x v="8"/>
    <x v="0"/>
    <s v="Returning"/>
    <x v="3"/>
    <s v="Portable Camp Stove"/>
    <n v="1"/>
    <n v="83.49"/>
    <n v="0.05"/>
    <n v="39.659999999999997"/>
    <n v="79.315499999999986"/>
    <n v="39.659999999999997"/>
    <n v="39.655499999999989"/>
    <n v="0.49997163227868446"/>
  </r>
  <r>
    <n v="2073"/>
    <d v="2026-11-21T00:00:00"/>
    <n v="2026"/>
    <x v="3"/>
    <n v="11"/>
    <x v="10"/>
    <x v="1"/>
    <x v="12"/>
    <x v="0"/>
    <s v="New"/>
    <x v="0"/>
    <s v="Trail Bike Light"/>
    <n v="2"/>
    <n v="51.48"/>
    <n v="0.1"/>
    <n v="22.51"/>
    <n v="92.664000000000001"/>
    <n v="45.02"/>
    <n v="47.643999999999998"/>
    <n v="0.51415868082534744"/>
  </r>
  <r>
    <n v="2487"/>
    <d v="2026-11-21T00:00:00"/>
    <n v="2026"/>
    <x v="3"/>
    <n v="11"/>
    <x v="10"/>
    <x v="2"/>
    <x v="2"/>
    <x v="3"/>
    <s v="New"/>
    <x v="3"/>
    <s v="Compact Sleeping Bag"/>
    <n v="1"/>
    <n v="123.43"/>
    <n v="0.15"/>
    <n v="60.8"/>
    <n v="104.91550000000001"/>
    <n v="60.8"/>
    <n v="44.115500000000011"/>
    <n v="0.42048601017008935"/>
  </r>
  <r>
    <n v="3407"/>
    <d v="2026-11-21T00:00:00"/>
    <n v="2026"/>
    <x v="3"/>
    <n v="11"/>
    <x v="10"/>
    <x v="3"/>
    <x v="7"/>
    <x v="0"/>
    <s v="New"/>
    <x v="2"/>
    <s v="Travel Backpack 35L"/>
    <n v="1"/>
    <n v="164.85"/>
    <n v="0.1"/>
    <n v="89.4"/>
    <n v="148.36500000000001"/>
    <n v="89.4"/>
    <n v="58.965000000000003"/>
    <n v="0.39743200889697705"/>
  </r>
  <r>
    <n v="4052"/>
    <d v="2026-11-21T00:00:00"/>
    <n v="2026"/>
    <x v="3"/>
    <n v="11"/>
    <x v="10"/>
    <x v="0"/>
    <x v="0"/>
    <x v="0"/>
    <s v="New"/>
    <x v="2"/>
    <s v="Packing Cube Set"/>
    <n v="1"/>
    <n v="46.82"/>
    <n v="0.2"/>
    <n v="18.27"/>
    <n v="37.456000000000003"/>
    <n v="18.27"/>
    <n v="19.186000000000003"/>
    <n v="0.51222768047842804"/>
  </r>
  <r>
    <n v="119"/>
    <d v="2026-11-22T00:00:00"/>
    <n v="2026"/>
    <x v="3"/>
    <n v="11"/>
    <x v="10"/>
    <x v="0"/>
    <x v="9"/>
    <x v="0"/>
    <s v="New"/>
    <x v="4"/>
    <s v="Resistance Band Set"/>
    <n v="1"/>
    <n v="41.16"/>
    <n v="0.1"/>
    <n v="14.82"/>
    <n v="37.043999999999997"/>
    <n v="14.82"/>
    <n v="22.223999999999997"/>
    <n v="0.59993521218011014"/>
  </r>
  <r>
    <n v="298"/>
    <d v="2026-11-22T00:00:00"/>
    <n v="2026"/>
    <x v="3"/>
    <n v="11"/>
    <x v="10"/>
    <x v="1"/>
    <x v="12"/>
    <x v="3"/>
    <s v="New"/>
    <x v="3"/>
    <s v="Trail Tent 2P"/>
    <n v="1"/>
    <n v="196.08"/>
    <n v="0.1"/>
    <n v="104.19"/>
    <n v="176.47200000000001"/>
    <n v="104.19"/>
    <n v="72.282000000000011"/>
    <n v="0.40959472324221408"/>
  </r>
  <r>
    <n v="419"/>
    <d v="2026-11-22T00:00:00"/>
    <n v="2026"/>
    <x v="3"/>
    <n v="11"/>
    <x v="10"/>
    <x v="3"/>
    <x v="8"/>
    <x v="2"/>
    <s v="New"/>
    <x v="3"/>
    <s v="Trail Tent 2P"/>
    <n v="1"/>
    <n v="192.62"/>
    <n v="0.1"/>
    <n v="105.97"/>
    <n v="173.358"/>
    <n v="105.97"/>
    <n v="67.388000000000005"/>
    <n v="0.38872160500236508"/>
  </r>
  <r>
    <n v="1181"/>
    <d v="2026-11-22T00:00:00"/>
    <n v="2026"/>
    <x v="3"/>
    <n v="11"/>
    <x v="10"/>
    <x v="1"/>
    <x v="12"/>
    <x v="3"/>
    <s v="New"/>
    <x v="0"/>
    <s v="Cycling Pack 12L"/>
    <n v="2"/>
    <n v="102.87"/>
    <n v="0.05"/>
    <n v="51.69"/>
    <n v="195.453"/>
    <n v="103.38"/>
    <n v="92.073000000000008"/>
    <n v="0.4710748875688785"/>
  </r>
  <r>
    <n v="1924"/>
    <d v="2026-11-22T00:00:00"/>
    <n v="2026"/>
    <x v="3"/>
    <n v="11"/>
    <x v="10"/>
    <x v="0"/>
    <x v="15"/>
    <x v="0"/>
    <s v="New"/>
    <x v="0"/>
    <s v="Trail Bike Light"/>
    <n v="3"/>
    <n v="50.99"/>
    <n v="0.2"/>
    <n v="22.53"/>
    <n v="122.376"/>
    <n v="67.59"/>
    <n v="54.786000000000001"/>
    <n v="0.44768582074916652"/>
  </r>
  <r>
    <n v="3829"/>
    <d v="2026-11-22T00:00:00"/>
    <n v="2026"/>
    <x v="3"/>
    <n v="11"/>
    <x v="10"/>
    <x v="1"/>
    <x v="12"/>
    <x v="2"/>
    <s v="New"/>
    <x v="0"/>
    <s v="Compact Repair Kit"/>
    <n v="1"/>
    <n v="39.94"/>
    <n v="0.1"/>
    <n v="16.89"/>
    <n v="35.945999999999998"/>
    <n v="16.89"/>
    <n v="19.055999999999997"/>
    <n v="0.53012852612251704"/>
  </r>
  <r>
    <n v="5065"/>
    <d v="2026-11-22T00:00:00"/>
    <n v="2026"/>
    <x v="3"/>
    <n v="11"/>
    <x v="10"/>
    <x v="3"/>
    <x v="8"/>
    <x v="0"/>
    <s v="New"/>
    <x v="2"/>
    <s v="Travel Backpack 35L"/>
    <n v="2"/>
    <n v="166.15"/>
    <n v="0"/>
    <n v="86.42"/>
    <n v="332.3"/>
    <n v="172.84"/>
    <n v="159.46"/>
    <n v="0.47986758952753539"/>
  </r>
  <r>
    <n v="5146"/>
    <d v="2026-11-22T00:00:00"/>
    <n v="2026"/>
    <x v="3"/>
    <n v="11"/>
    <x v="10"/>
    <x v="1"/>
    <x v="6"/>
    <x v="0"/>
    <s v="New"/>
    <x v="4"/>
    <s v="Recovery Roller"/>
    <n v="1"/>
    <n v="35.79"/>
    <n v="0.1"/>
    <n v="14.17"/>
    <n v="32.210999999999999"/>
    <n v="14.17"/>
    <n v="18.040999999999997"/>
    <n v="0.56008816863804278"/>
  </r>
  <r>
    <n v="320"/>
    <d v="2026-11-23T00:00:00"/>
    <n v="2026"/>
    <x v="3"/>
    <n v="11"/>
    <x v="10"/>
    <x v="2"/>
    <x v="2"/>
    <x v="0"/>
    <s v="New"/>
    <x v="3"/>
    <s v="Trail Tent 2P"/>
    <n v="5"/>
    <n v="196.53"/>
    <n v="0.15"/>
    <n v="105.01"/>
    <n v="835.25249999999994"/>
    <n v="525.05000000000007"/>
    <n v="310.20249999999987"/>
    <n v="0.37138769414039452"/>
  </r>
  <r>
    <n v="1250"/>
    <d v="2026-11-23T00:00:00"/>
    <n v="2026"/>
    <x v="3"/>
    <n v="11"/>
    <x v="10"/>
    <x v="1"/>
    <x v="12"/>
    <x v="0"/>
    <s v="New"/>
    <x v="2"/>
    <s v="Insulated Bottle"/>
    <n v="6"/>
    <n v="36.35"/>
    <n v="0"/>
    <n v="13.24"/>
    <n v="218.10000000000002"/>
    <n v="79.44"/>
    <n v="138.66000000000003"/>
    <n v="0.63576341127922975"/>
  </r>
  <r>
    <n v="2584"/>
    <d v="2026-11-23T00:00:00"/>
    <n v="2026"/>
    <x v="3"/>
    <n v="11"/>
    <x v="10"/>
    <x v="1"/>
    <x v="6"/>
    <x v="1"/>
    <s v="Returning"/>
    <x v="3"/>
    <s v="Trail Tent 2P"/>
    <n v="15"/>
    <n v="192.23"/>
    <n v="0.15"/>
    <n v="106.34"/>
    <n v="2450.9324999999999"/>
    <n v="1595.1000000000001"/>
    <n v="855.83249999999975"/>
    <n v="0.34918648310387979"/>
  </r>
  <r>
    <n v="2717"/>
    <d v="2026-11-23T00:00:00"/>
    <n v="2026"/>
    <x v="3"/>
    <n v="11"/>
    <x v="10"/>
    <x v="1"/>
    <x v="12"/>
    <x v="0"/>
    <s v="New"/>
    <x v="2"/>
    <s v="Travel Backpack 35L"/>
    <n v="2"/>
    <n v="167.9"/>
    <n v="0.15"/>
    <n v="89.55"/>
    <n v="285.43"/>
    <n v="179.1"/>
    <n v="106.33000000000001"/>
    <n v="0.37252566303471957"/>
  </r>
  <r>
    <n v="2737"/>
    <d v="2026-11-23T00:00:00"/>
    <n v="2026"/>
    <x v="3"/>
    <n v="11"/>
    <x v="10"/>
    <x v="1"/>
    <x v="6"/>
    <x v="0"/>
    <s v="Business"/>
    <x v="3"/>
    <s v="Portable Camp Stove"/>
    <n v="2"/>
    <n v="80.709999999999994"/>
    <n v="0.1"/>
    <n v="39.33"/>
    <n v="145.27799999999999"/>
    <n v="78.66"/>
    <n v="66.617999999999995"/>
    <n v="0.45855532152149669"/>
  </r>
  <r>
    <n v="3021"/>
    <d v="2026-11-23T00:00:00"/>
    <n v="2026"/>
    <x v="3"/>
    <n v="11"/>
    <x v="10"/>
    <x v="0"/>
    <x v="15"/>
    <x v="0"/>
    <s v="Business"/>
    <x v="1"/>
    <s v="Trekking Poles"/>
    <n v="1"/>
    <n v="71.66"/>
    <n v="0.2"/>
    <n v="31.83"/>
    <n v="57.328000000000003"/>
    <n v="31.83"/>
    <n v="25.498000000000005"/>
    <n v="0.44477393245883345"/>
  </r>
  <r>
    <n v="5199"/>
    <d v="2026-11-23T00:00:00"/>
    <n v="2026"/>
    <x v="3"/>
    <n v="11"/>
    <x v="10"/>
    <x v="2"/>
    <x v="3"/>
    <x v="0"/>
    <s v="Returning"/>
    <x v="3"/>
    <s v="Compact Sleeping Bag"/>
    <n v="5"/>
    <n v="125.23"/>
    <n v="0.05"/>
    <n v="59.84"/>
    <n v="594.84249999999997"/>
    <n v="299.20000000000005"/>
    <n v="295.64249999999993"/>
    <n v="0.49700971265503041"/>
  </r>
  <r>
    <n v="1202"/>
    <d v="2026-11-24T00:00:00"/>
    <n v="2026"/>
    <x v="3"/>
    <n v="11"/>
    <x v="10"/>
    <x v="0"/>
    <x v="15"/>
    <x v="3"/>
    <s v="Returning"/>
    <x v="1"/>
    <s v="Hiking Daypack 20L"/>
    <n v="2"/>
    <n v="91.33"/>
    <n v="0.15"/>
    <n v="45.45"/>
    <n v="155.261"/>
    <n v="90.9"/>
    <n v="64.36099999999999"/>
    <n v="0.41453423589954974"/>
  </r>
  <r>
    <n v="1365"/>
    <d v="2026-11-24T00:00:00"/>
    <n v="2026"/>
    <x v="3"/>
    <n v="11"/>
    <x v="10"/>
    <x v="0"/>
    <x v="0"/>
    <x v="3"/>
    <s v="New"/>
    <x v="1"/>
    <s v="Summit Backpack 45L"/>
    <n v="4"/>
    <n v="155.91"/>
    <n v="0"/>
    <n v="79.91"/>
    <n v="623.64"/>
    <n v="319.64"/>
    <n v="304"/>
    <n v="0.48746071451478418"/>
  </r>
  <r>
    <n v="2575"/>
    <d v="2026-11-24T00:00:00"/>
    <n v="2026"/>
    <x v="3"/>
    <n v="11"/>
    <x v="10"/>
    <x v="2"/>
    <x v="10"/>
    <x v="2"/>
    <s v="Returning"/>
    <x v="4"/>
    <s v="Resistance Band Set"/>
    <n v="1"/>
    <n v="39.42"/>
    <n v="0"/>
    <n v="14.63"/>
    <n v="39.42"/>
    <n v="14.63"/>
    <n v="24.79"/>
    <n v="0.62886859462201927"/>
  </r>
  <r>
    <n v="2673"/>
    <d v="2026-11-24T00:00:00"/>
    <n v="2026"/>
    <x v="3"/>
    <n v="11"/>
    <x v="10"/>
    <x v="2"/>
    <x v="2"/>
    <x v="0"/>
    <s v="Returning"/>
    <x v="0"/>
    <s v="Trail Bike Light"/>
    <n v="2"/>
    <n v="51.56"/>
    <n v="0.05"/>
    <n v="22.7"/>
    <n v="97.963999999999999"/>
    <n v="45.4"/>
    <n v="52.564"/>
    <n v="0.5365644522477645"/>
  </r>
  <r>
    <n v="4145"/>
    <d v="2026-11-24T00:00:00"/>
    <n v="2026"/>
    <x v="3"/>
    <n v="11"/>
    <x v="10"/>
    <x v="0"/>
    <x v="0"/>
    <x v="0"/>
    <s v="Returning"/>
    <x v="3"/>
    <s v="Compact Sleeping Bag"/>
    <n v="1"/>
    <n v="120.49"/>
    <n v="0.15"/>
    <n v="61.22"/>
    <n v="102.4165"/>
    <n v="61.22"/>
    <n v="41.1965"/>
    <n v="0.40224475548373556"/>
  </r>
  <r>
    <n v="4610"/>
    <d v="2026-11-24T00:00:00"/>
    <n v="2026"/>
    <x v="3"/>
    <n v="11"/>
    <x v="10"/>
    <x v="2"/>
    <x v="16"/>
    <x v="2"/>
    <s v="Returning"/>
    <x v="1"/>
    <s v="Summit Backpack 45L"/>
    <n v="2"/>
    <n v="153.96"/>
    <n v="0"/>
    <n v="79.33"/>
    <n v="307.92"/>
    <n v="158.66"/>
    <n v="149.26000000000002"/>
    <n v="0.48473629514159527"/>
  </r>
  <r>
    <n v="4721"/>
    <d v="2026-11-24T00:00:00"/>
    <n v="2026"/>
    <x v="3"/>
    <n v="11"/>
    <x v="10"/>
    <x v="2"/>
    <x v="16"/>
    <x v="2"/>
    <s v="New"/>
    <x v="0"/>
    <s v="Compact Repair Kit"/>
    <n v="1"/>
    <n v="39.85"/>
    <n v="0"/>
    <n v="16.3"/>
    <n v="39.85"/>
    <n v="16.3"/>
    <n v="23.55"/>
    <n v="0.59096612296110418"/>
  </r>
  <r>
    <n v="324"/>
    <d v="2026-11-25T00:00:00"/>
    <n v="2026"/>
    <x v="3"/>
    <n v="11"/>
    <x v="10"/>
    <x v="3"/>
    <x v="13"/>
    <x v="3"/>
    <s v="Returning"/>
    <x v="0"/>
    <s v="Cycling Pack 12L"/>
    <n v="2"/>
    <n v="103.88"/>
    <n v="0.15"/>
    <n v="49.26"/>
    <n v="176.59599999999998"/>
    <n v="98.52"/>
    <n v="78.075999999999979"/>
    <n v="0.44211646922920106"/>
  </r>
  <r>
    <n v="559"/>
    <d v="2026-11-25T00:00:00"/>
    <n v="2026"/>
    <x v="3"/>
    <n v="11"/>
    <x v="10"/>
    <x v="3"/>
    <x v="7"/>
    <x v="0"/>
    <s v="Returning"/>
    <x v="2"/>
    <s v="Carry-On Duffel"/>
    <n v="2"/>
    <n v="134.19"/>
    <n v="0.1"/>
    <n v="65.39"/>
    <n v="241.542"/>
    <n v="130.78"/>
    <n v="110.762"/>
    <n v="0.45856207202060095"/>
  </r>
  <r>
    <n v="1108"/>
    <d v="2026-11-25T00:00:00"/>
    <n v="2026"/>
    <x v="3"/>
    <n v="11"/>
    <x v="10"/>
    <x v="1"/>
    <x v="1"/>
    <x v="3"/>
    <s v="New"/>
    <x v="2"/>
    <s v="Insulated Bottle"/>
    <n v="1"/>
    <n v="37.06"/>
    <n v="0.1"/>
    <n v="13.18"/>
    <n v="33.354000000000006"/>
    <n v="13.18"/>
    <n v="20.174000000000007"/>
    <n v="0.6048449961024166"/>
  </r>
  <r>
    <n v="1344"/>
    <d v="2026-11-25T00:00:00"/>
    <n v="2026"/>
    <x v="3"/>
    <n v="11"/>
    <x v="10"/>
    <x v="2"/>
    <x v="10"/>
    <x v="0"/>
    <s v="New"/>
    <x v="2"/>
    <s v="Carry-On Duffel"/>
    <n v="4"/>
    <n v="135.21"/>
    <n v="0.05"/>
    <n v="68.64"/>
    <n v="513.798"/>
    <n v="274.56"/>
    <n v="239.238"/>
    <n v="0.46562656919645462"/>
  </r>
  <r>
    <n v="1922"/>
    <d v="2026-11-25T00:00:00"/>
    <n v="2026"/>
    <x v="3"/>
    <n v="11"/>
    <x v="10"/>
    <x v="0"/>
    <x v="9"/>
    <x v="3"/>
    <s v="Returning"/>
    <x v="1"/>
    <s v="Trail Boots"/>
    <n v="2"/>
    <n v="145.77000000000001"/>
    <n v="0.1"/>
    <n v="78.14"/>
    <n v="262.38600000000002"/>
    <n v="156.28"/>
    <n v="106.10600000000002"/>
    <n v="0.40438895367893107"/>
  </r>
  <r>
    <n v="2343"/>
    <d v="2026-11-25T00:00:00"/>
    <n v="2026"/>
    <x v="3"/>
    <n v="11"/>
    <x v="10"/>
    <x v="0"/>
    <x v="15"/>
    <x v="2"/>
    <s v="New"/>
    <x v="3"/>
    <s v="Compact Sleeping Bag"/>
    <n v="1"/>
    <n v="121.53"/>
    <n v="0.15"/>
    <n v="62.14"/>
    <n v="103.3005"/>
    <n v="62.14"/>
    <n v="41.160499999999999"/>
    <n v="0.39845402490791426"/>
  </r>
  <r>
    <n v="2466"/>
    <d v="2026-11-25T00:00:00"/>
    <n v="2026"/>
    <x v="3"/>
    <n v="11"/>
    <x v="10"/>
    <x v="2"/>
    <x v="2"/>
    <x v="0"/>
    <s v="Business"/>
    <x v="0"/>
    <s v="Compact Repair Kit"/>
    <n v="2"/>
    <n v="40.51"/>
    <n v="0.05"/>
    <n v="16.45"/>
    <n v="76.968999999999994"/>
    <n v="32.9"/>
    <n v="44.068999999999996"/>
    <n v="0.5725551845548208"/>
  </r>
  <r>
    <n v="2647"/>
    <d v="2026-11-25T00:00:00"/>
    <n v="2026"/>
    <x v="3"/>
    <n v="11"/>
    <x v="10"/>
    <x v="2"/>
    <x v="5"/>
    <x v="0"/>
    <s v="New"/>
    <x v="1"/>
    <s v="Trekking Poles"/>
    <n v="1"/>
    <n v="70.099999999999994"/>
    <n v="0.15"/>
    <n v="32.28"/>
    <n v="59.584999999999994"/>
    <n v="32.28"/>
    <n v="27.304999999999993"/>
    <n v="0.45825291600234952"/>
  </r>
  <r>
    <n v="2958"/>
    <d v="2026-11-25T00:00:00"/>
    <n v="2026"/>
    <x v="3"/>
    <n v="11"/>
    <x v="10"/>
    <x v="1"/>
    <x v="12"/>
    <x v="3"/>
    <s v="New"/>
    <x v="1"/>
    <s v="Trail Boots"/>
    <n v="1"/>
    <n v="144.25"/>
    <n v="0.1"/>
    <n v="79.55"/>
    <n v="129.82500000000002"/>
    <n v="79.55"/>
    <n v="50.27500000000002"/>
    <n v="0.38725207009435791"/>
  </r>
  <r>
    <n v="3527"/>
    <d v="2026-11-25T00:00:00"/>
    <n v="2026"/>
    <x v="3"/>
    <n v="11"/>
    <x v="10"/>
    <x v="1"/>
    <x v="6"/>
    <x v="3"/>
    <s v="Returning"/>
    <x v="1"/>
    <s v="Trail Boots"/>
    <n v="4"/>
    <n v="146.19"/>
    <n v="0.1"/>
    <n v="79.569999999999993"/>
    <n v="526.28399999999999"/>
    <n v="318.27999999999997"/>
    <n v="208.00400000000002"/>
    <n v="0.39523147198090769"/>
  </r>
  <r>
    <n v="3729"/>
    <d v="2026-11-25T00:00:00"/>
    <n v="2026"/>
    <x v="3"/>
    <n v="11"/>
    <x v="10"/>
    <x v="0"/>
    <x v="9"/>
    <x v="0"/>
    <s v="New"/>
    <x v="3"/>
    <s v="Portable Camp Stove"/>
    <n v="1"/>
    <n v="81.89"/>
    <n v="0.05"/>
    <n v="38.33"/>
    <n v="77.79549999999999"/>
    <n v="38.33"/>
    <n v="39.465499999999992"/>
    <n v="0.50729797996028048"/>
  </r>
  <r>
    <n v="4961"/>
    <d v="2026-11-25T00:00:00"/>
    <n v="2026"/>
    <x v="3"/>
    <n v="11"/>
    <x v="10"/>
    <x v="2"/>
    <x v="2"/>
    <x v="2"/>
    <s v="New"/>
    <x v="3"/>
    <s v="Trail Tent 2P"/>
    <n v="2"/>
    <n v="194.78"/>
    <n v="0.15"/>
    <n v="102.51"/>
    <n v="331.12599999999998"/>
    <n v="205.02"/>
    <n v="126.10599999999997"/>
    <n v="0.38083992196324051"/>
  </r>
  <r>
    <n v="5034"/>
    <d v="2026-11-25T00:00:00"/>
    <n v="2026"/>
    <x v="3"/>
    <n v="11"/>
    <x v="10"/>
    <x v="1"/>
    <x v="14"/>
    <x v="0"/>
    <s v="Returning"/>
    <x v="1"/>
    <s v="Trail Boots"/>
    <n v="1"/>
    <n v="141.63"/>
    <n v="0.05"/>
    <n v="77.17"/>
    <n v="134.54849999999999"/>
    <n v="77.17"/>
    <n v="57.378499999999988"/>
    <n v="0.42645217152179321"/>
  </r>
  <r>
    <n v="343"/>
    <d v="2026-11-26T00:00:00"/>
    <n v="2026"/>
    <x v="3"/>
    <n v="11"/>
    <x v="10"/>
    <x v="2"/>
    <x v="16"/>
    <x v="0"/>
    <s v="Returning"/>
    <x v="0"/>
    <s v="Compact Repair Kit"/>
    <n v="1"/>
    <n v="40.86"/>
    <n v="0.05"/>
    <n v="17.14"/>
    <n v="38.817"/>
    <n v="17.14"/>
    <n v="21.677"/>
    <n v="0.55844088930107938"/>
  </r>
  <r>
    <n v="405"/>
    <d v="2026-11-26T00:00:00"/>
    <n v="2026"/>
    <x v="3"/>
    <n v="11"/>
    <x v="10"/>
    <x v="3"/>
    <x v="8"/>
    <x v="0"/>
    <s v="New"/>
    <x v="1"/>
    <s v="Trail Boots"/>
    <n v="1"/>
    <n v="141.61000000000001"/>
    <n v="0.05"/>
    <n v="77.7"/>
    <n v="134.52950000000001"/>
    <n v="77.7"/>
    <n v="56.82950000000001"/>
    <n v="0.42243151130421214"/>
  </r>
  <r>
    <n v="485"/>
    <d v="2026-11-26T00:00:00"/>
    <n v="2026"/>
    <x v="3"/>
    <n v="11"/>
    <x v="10"/>
    <x v="3"/>
    <x v="7"/>
    <x v="0"/>
    <s v="New"/>
    <x v="3"/>
    <s v="Compact Sleeping Bag"/>
    <n v="2"/>
    <n v="122.15"/>
    <n v="0.1"/>
    <n v="61.15"/>
    <n v="219.87"/>
    <n v="122.3"/>
    <n v="97.570000000000007"/>
    <n v="0.44376222313185065"/>
  </r>
  <r>
    <n v="807"/>
    <d v="2026-11-26T00:00:00"/>
    <n v="2026"/>
    <x v="3"/>
    <n v="11"/>
    <x v="10"/>
    <x v="2"/>
    <x v="5"/>
    <x v="2"/>
    <s v="Returning"/>
    <x v="2"/>
    <s v="Carry-On Duffel"/>
    <n v="5"/>
    <n v="130.24"/>
    <n v="0.1"/>
    <n v="66.75"/>
    <n v="586.08000000000004"/>
    <n v="333.75"/>
    <n v="252.33000000000004"/>
    <n v="0.43053849303849306"/>
  </r>
  <r>
    <n v="1666"/>
    <d v="2026-11-26T00:00:00"/>
    <n v="2026"/>
    <x v="3"/>
    <n v="11"/>
    <x v="10"/>
    <x v="0"/>
    <x v="15"/>
    <x v="1"/>
    <s v="Returning"/>
    <x v="0"/>
    <s v="Trail Bike Light"/>
    <n v="3"/>
    <n v="50.18"/>
    <n v="0.1"/>
    <n v="23.12"/>
    <n v="135.48599999999999"/>
    <n v="69.36"/>
    <n v="66.125999999999991"/>
    <n v="0.4880651875470528"/>
  </r>
  <r>
    <n v="3442"/>
    <d v="2026-11-26T00:00:00"/>
    <n v="2026"/>
    <x v="3"/>
    <n v="11"/>
    <x v="10"/>
    <x v="0"/>
    <x v="9"/>
    <x v="2"/>
    <s v="New"/>
    <x v="4"/>
    <s v="Training Mat"/>
    <n v="2"/>
    <n v="50.93"/>
    <n v="0.15"/>
    <n v="22.35"/>
    <n v="86.581000000000003"/>
    <n v="44.7"/>
    <n v="41.881"/>
    <n v="0.48372044674928677"/>
  </r>
  <r>
    <n v="4177"/>
    <d v="2026-11-26T00:00:00"/>
    <n v="2026"/>
    <x v="3"/>
    <n v="11"/>
    <x v="10"/>
    <x v="2"/>
    <x v="10"/>
    <x v="0"/>
    <s v="Business"/>
    <x v="0"/>
    <s v="Trail Bike Light"/>
    <n v="1"/>
    <n v="49.6"/>
    <n v="0"/>
    <n v="22.62"/>
    <n v="49.6"/>
    <n v="22.62"/>
    <n v="26.98"/>
    <n v="0.5439516129032258"/>
  </r>
  <r>
    <n v="4659"/>
    <d v="2026-11-26T00:00:00"/>
    <n v="2026"/>
    <x v="3"/>
    <n v="11"/>
    <x v="10"/>
    <x v="1"/>
    <x v="11"/>
    <x v="1"/>
    <s v="Business"/>
    <x v="3"/>
    <s v="Portable Camp Stove"/>
    <n v="3"/>
    <n v="83.3"/>
    <n v="0.15"/>
    <n v="38.74"/>
    <n v="212.41499999999996"/>
    <n v="116.22"/>
    <n v="96.194999999999965"/>
    <n v="0.45286349834051259"/>
  </r>
  <r>
    <n v="4667"/>
    <d v="2026-11-26T00:00:00"/>
    <n v="2026"/>
    <x v="3"/>
    <n v="11"/>
    <x v="10"/>
    <x v="1"/>
    <x v="14"/>
    <x v="3"/>
    <s v="Business"/>
    <x v="2"/>
    <s v="Insulated Bottle"/>
    <n v="1"/>
    <n v="35.89"/>
    <n v="0.05"/>
    <n v="13.53"/>
    <n v="34.095500000000001"/>
    <n v="13.53"/>
    <n v="20.5655"/>
    <n v="0.60317343931017287"/>
  </r>
  <r>
    <n v="197"/>
    <d v="2026-11-27T00:00:00"/>
    <n v="2026"/>
    <x v="3"/>
    <n v="11"/>
    <x v="10"/>
    <x v="3"/>
    <x v="4"/>
    <x v="2"/>
    <s v="New"/>
    <x v="3"/>
    <s v="Trail Tent 2P"/>
    <n v="1"/>
    <n v="195.32"/>
    <n v="0"/>
    <n v="103.21"/>
    <n v="195.32"/>
    <n v="103.21"/>
    <n v="92.11"/>
    <n v="0.47158509113250052"/>
  </r>
  <r>
    <n v="361"/>
    <d v="2026-11-27T00:00:00"/>
    <n v="2026"/>
    <x v="3"/>
    <n v="11"/>
    <x v="10"/>
    <x v="1"/>
    <x v="6"/>
    <x v="0"/>
    <s v="Returning"/>
    <x v="2"/>
    <s v="Insulated Bottle"/>
    <n v="1"/>
    <n v="36.36"/>
    <n v="0.05"/>
    <n v="13.33"/>
    <n v="34.541999999999994"/>
    <n v="13.33"/>
    <n v="21.211999999999996"/>
    <n v="0.61409298824619307"/>
  </r>
  <r>
    <n v="841"/>
    <d v="2026-11-27T00:00:00"/>
    <n v="2026"/>
    <x v="3"/>
    <n v="11"/>
    <x v="10"/>
    <x v="1"/>
    <x v="12"/>
    <x v="0"/>
    <s v="Returning"/>
    <x v="2"/>
    <s v="Insulated Bottle"/>
    <n v="2"/>
    <n v="35.85"/>
    <n v="0.05"/>
    <n v="13.69"/>
    <n v="68.114999999999995"/>
    <n v="27.38"/>
    <n v="40.734999999999999"/>
    <n v="0.59803273875064233"/>
  </r>
  <r>
    <n v="903"/>
    <d v="2026-11-27T00:00:00"/>
    <n v="2026"/>
    <x v="3"/>
    <n v="11"/>
    <x v="10"/>
    <x v="3"/>
    <x v="8"/>
    <x v="0"/>
    <s v="New"/>
    <x v="2"/>
    <s v="Packing Cube Set"/>
    <n v="4"/>
    <n v="46.73"/>
    <n v="0"/>
    <n v="17.989999999999998"/>
    <n v="186.92"/>
    <n v="71.959999999999994"/>
    <n v="114.96"/>
    <n v="0.61502246950567085"/>
  </r>
  <r>
    <n v="1278"/>
    <d v="2026-11-27T00:00:00"/>
    <n v="2026"/>
    <x v="3"/>
    <n v="11"/>
    <x v="10"/>
    <x v="3"/>
    <x v="13"/>
    <x v="2"/>
    <s v="Returning"/>
    <x v="1"/>
    <s v="Trail Boots"/>
    <n v="3"/>
    <n v="143.72"/>
    <n v="0.15"/>
    <n v="78.56"/>
    <n v="366.48599999999999"/>
    <n v="235.68"/>
    <n v="130.80599999999998"/>
    <n v="0.35691950033561987"/>
  </r>
  <r>
    <n v="2091"/>
    <d v="2026-11-27T00:00:00"/>
    <n v="2026"/>
    <x v="3"/>
    <n v="11"/>
    <x v="10"/>
    <x v="1"/>
    <x v="12"/>
    <x v="3"/>
    <s v="New"/>
    <x v="4"/>
    <s v="Recovery Roller"/>
    <n v="1"/>
    <n v="35.590000000000003"/>
    <n v="0"/>
    <n v="13.57"/>
    <n v="35.590000000000003"/>
    <n v="13.57"/>
    <n v="22.020000000000003"/>
    <n v="0.61871312166338865"/>
  </r>
  <r>
    <n v="3070"/>
    <d v="2026-11-27T00:00:00"/>
    <n v="2026"/>
    <x v="3"/>
    <n v="11"/>
    <x v="10"/>
    <x v="3"/>
    <x v="13"/>
    <x v="3"/>
    <s v="Returning"/>
    <x v="1"/>
    <s v="Trekking Poles"/>
    <n v="4"/>
    <n v="71.11"/>
    <n v="0.05"/>
    <n v="32.25"/>
    <n v="270.21799999999996"/>
    <n v="129"/>
    <n v="141.21799999999996"/>
    <n v="0.52260767232382732"/>
  </r>
  <r>
    <n v="4007"/>
    <d v="2026-11-27T00:00:00"/>
    <n v="2026"/>
    <x v="3"/>
    <n v="11"/>
    <x v="10"/>
    <x v="0"/>
    <x v="9"/>
    <x v="3"/>
    <s v="Business"/>
    <x v="0"/>
    <s v="Trail Bike Light"/>
    <n v="5"/>
    <n v="51.04"/>
    <n v="0"/>
    <n v="22.69"/>
    <n v="255.2"/>
    <n v="113.45"/>
    <n v="141.75"/>
    <n v="0.55544670846394983"/>
  </r>
  <r>
    <n v="4488"/>
    <d v="2026-11-27T00:00:00"/>
    <n v="2026"/>
    <x v="3"/>
    <n v="11"/>
    <x v="10"/>
    <x v="1"/>
    <x v="14"/>
    <x v="2"/>
    <s v="Returning"/>
    <x v="2"/>
    <s v="Travel Backpack 35L"/>
    <n v="3"/>
    <n v="161.66"/>
    <n v="0.05"/>
    <n v="88.3"/>
    <n v="460.73099999999999"/>
    <n v="264.89999999999998"/>
    <n v="195.83100000000002"/>
    <n v="0.42504411467863029"/>
  </r>
  <r>
    <n v="5159"/>
    <d v="2026-11-27T00:00:00"/>
    <n v="2026"/>
    <x v="3"/>
    <n v="11"/>
    <x v="10"/>
    <x v="3"/>
    <x v="13"/>
    <x v="0"/>
    <s v="Business"/>
    <x v="3"/>
    <s v="Portable Camp Stove"/>
    <n v="2"/>
    <n v="80.400000000000006"/>
    <n v="0.15"/>
    <n v="38.869999999999997"/>
    <n v="136.68"/>
    <n v="77.739999999999995"/>
    <n v="58.940000000000012"/>
    <n v="0.43122622183201648"/>
  </r>
  <r>
    <n v="669"/>
    <d v="2026-11-28T00:00:00"/>
    <n v="2026"/>
    <x v="3"/>
    <n v="11"/>
    <x v="10"/>
    <x v="2"/>
    <x v="3"/>
    <x v="0"/>
    <s v="Returning"/>
    <x v="4"/>
    <s v="Recovery Roller"/>
    <n v="3"/>
    <n v="36.81"/>
    <n v="0.05"/>
    <n v="13.82"/>
    <n v="104.9085"/>
    <n v="41.46"/>
    <n v="63.448500000000003"/>
    <n v="0.60479846723573405"/>
  </r>
  <r>
    <n v="686"/>
    <d v="2026-11-28T00:00:00"/>
    <n v="2026"/>
    <x v="3"/>
    <n v="11"/>
    <x v="10"/>
    <x v="1"/>
    <x v="12"/>
    <x v="3"/>
    <s v="Returning"/>
    <x v="2"/>
    <s v="Carry-On Duffel"/>
    <n v="2"/>
    <n v="132.61000000000001"/>
    <n v="0.1"/>
    <n v="67.3"/>
    <n v="238.69800000000004"/>
    <n v="134.6"/>
    <n v="104.09800000000004"/>
    <n v="0.43610755012610086"/>
  </r>
  <r>
    <n v="990"/>
    <d v="2026-11-28T00:00:00"/>
    <n v="2026"/>
    <x v="3"/>
    <n v="11"/>
    <x v="10"/>
    <x v="0"/>
    <x v="15"/>
    <x v="0"/>
    <s v="Returning"/>
    <x v="0"/>
    <s v="Compact Repair Kit"/>
    <n v="5"/>
    <n v="39.79"/>
    <n v="0.1"/>
    <n v="17.09"/>
    <n v="179.05500000000001"/>
    <n v="85.45"/>
    <n v="93.605000000000004"/>
    <n v="0.52277233252352628"/>
  </r>
  <r>
    <n v="1134"/>
    <d v="2026-11-28T00:00:00"/>
    <n v="2026"/>
    <x v="3"/>
    <n v="11"/>
    <x v="10"/>
    <x v="3"/>
    <x v="4"/>
    <x v="0"/>
    <s v="Returning"/>
    <x v="2"/>
    <s v="Insulated Bottle"/>
    <n v="2"/>
    <n v="36.119999999999997"/>
    <n v="0.1"/>
    <n v="13.61"/>
    <n v="65.015999999999991"/>
    <n v="27.22"/>
    <n v="37.795999999999992"/>
    <n v="0.58133382551987201"/>
  </r>
  <r>
    <n v="1770"/>
    <d v="2026-11-28T00:00:00"/>
    <n v="2026"/>
    <x v="3"/>
    <n v="11"/>
    <x v="10"/>
    <x v="3"/>
    <x v="7"/>
    <x v="2"/>
    <s v="Returning"/>
    <x v="1"/>
    <s v="Summit Backpack 45L"/>
    <n v="5"/>
    <n v="153.93"/>
    <n v="0.05"/>
    <n v="77.27"/>
    <n v="731.16750000000002"/>
    <n v="386.34999999999997"/>
    <n v="344.81750000000005"/>
    <n v="0.4715985051304934"/>
  </r>
  <r>
    <n v="3396"/>
    <d v="2026-11-28T00:00:00"/>
    <n v="2026"/>
    <x v="3"/>
    <n v="11"/>
    <x v="10"/>
    <x v="2"/>
    <x v="3"/>
    <x v="2"/>
    <s v="New"/>
    <x v="4"/>
    <s v="Training Mat"/>
    <n v="3"/>
    <n v="50.67"/>
    <n v="0.05"/>
    <n v="22.25"/>
    <n v="144.40949999999998"/>
    <n v="66.75"/>
    <n v="77.65949999999998"/>
    <n v="0.53777279195620775"/>
  </r>
  <r>
    <n v="4259"/>
    <d v="2026-11-28T00:00:00"/>
    <n v="2026"/>
    <x v="3"/>
    <n v="11"/>
    <x v="10"/>
    <x v="2"/>
    <x v="3"/>
    <x v="0"/>
    <s v="Returning"/>
    <x v="1"/>
    <s v="Trekking Poles"/>
    <n v="4"/>
    <n v="72.77"/>
    <n v="0"/>
    <n v="32.090000000000003"/>
    <n v="291.08"/>
    <n v="128.36000000000001"/>
    <n v="162.71999999999997"/>
    <n v="0.55902157482479031"/>
  </r>
  <r>
    <n v="4440"/>
    <d v="2026-11-28T00:00:00"/>
    <n v="2026"/>
    <x v="3"/>
    <n v="11"/>
    <x v="10"/>
    <x v="2"/>
    <x v="10"/>
    <x v="3"/>
    <s v="New"/>
    <x v="2"/>
    <s v="Packing Cube Set"/>
    <n v="1"/>
    <n v="46.45"/>
    <n v="0.1"/>
    <n v="17.96"/>
    <n v="41.805000000000007"/>
    <n v="17.96"/>
    <n v="23.845000000000006"/>
    <n v="0.57038631742614521"/>
  </r>
  <r>
    <n v="5115"/>
    <d v="2026-11-28T00:00:00"/>
    <n v="2026"/>
    <x v="3"/>
    <n v="11"/>
    <x v="10"/>
    <x v="0"/>
    <x v="15"/>
    <x v="0"/>
    <s v="New"/>
    <x v="2"/>
    <s v="Travel Backpack 35L"/>
    <n v="1"/>
    <n v="165.75"/>
    <n v="0.2"/>
    <n v="89.16"/>
    <n v="132.6"/>
    <n v="89.16"/>
    <n v="43.44"/>
    <n v="0.32760180995475113"/>
  </r>
  <r>
    <n v="5136"/>
    <d v="2026-11-28T00:00:00"/>
    <n v="2026"/>
    <x v="3"/>
    <n v="11"/>
    <x v="10"/>
    <x v="2"/>
    <x v="2"/>
    <x v="3"/>
    <s v="New"/>
    <x v="3"/>
    <s v="Trail Tent 2P"/>
    <n v="4"/>
    <n v="198.02"/>
    <n v="0.05"/>
    <n v="103.82"/>
    <n v="752.476"/>
    <n v="415.28"/>
    <n v="337.19600000000003"/>
    <n v="0.44811528872681655"/>
  </r>
  <r>
    <n v="562"/>
    <d v="2026-11-29T00:00:00"/>
    <n v="2026"/>
    <x v="3"/>
    <n v="11"/>
    <x v="10"/>
    <x v="1"/>
    <x v="12"/>
    <x v="0"/>
    <s v="New"/>
    <x v="2"/>
    <s v="Packing Cube Set"/>
    <n v="1"/>
    <n v="46.3"/>
    <n v="0.2"/>
    <n v="18.78"/>
    <n v="37.04"/>
    <n v="18.78"/>
    <n v="18.259999999999998"/>
    <n v="0.49298056155507552"/>
  </r>
  <r>
    <n v="806"/>
    <d v="2026-11-29T00:00:00"/>
    <n v="2026"/>
    <x v="3"/>
    <n v="11"/>
    <x v="10"/>
    <x v="0"/>
    <x v="15"/>
    <x v="3"/>
    <s v="Returning"/>
    <x v="4"/>
    <s v="Resistance Band Set"/>
    <n v="1"/>
    <n v="39.659999999999997"/>
    <n v="0"/>
    <n v="14.76"/>
    <n v="39.659999999999997"/>
    <n v="14.76"/>
    <n v="24.9"/>
    <n v="0.62783661119515888"/>
  </r>
  <r>
    <n v="3150"/>
    <d v="2026-11-29T00:00:00"/>
    <n v="2026"/>
    <x v="3"/>
    <n v="11"/>
    <x v="10"/>
    <x v="1"/>
    <x v="6"/>
    <x v="0"/>
    <s v="New"/>
    <x v="3"/>
    <s v="Portable Camp Stove"/>
    <n v="3"/>
    <n v="80.72"/>
    <n v="0.05"/>
    <n v="39.130000000000003"/>
    <n v="230.05199999999999"/>
    <n v="117.39000000000001"/>
    <n v="112.66199999999998"/>
    <n v="0.48972406238589528"/>
  </r>
  <r>
    <n v="4847"/>
    <d v="2026-11-29T00:00:00"/>
    <n v="2026"/>
    <x v="3"/>
    <n v="11"/>
    <x v="10"/>
    <x v="1"/>
    <x v="14"/>
    <x v="3"/>
    <s v="New"/>
    <x v="2"/>
    <s v="Insulated Bottle"/>
    <n v="2"/>
    <n v="35.51"/>
    <n v="0.05"/>
    <n v="13.24"/>
    <n v="67.468999999999994"/>
    <n v="26.48"/>
    <n v="40.98899999999999"/>
    <n v="0.60752345521646967"/>
  </r>
  <r>
    <n v="221"/>
    <d v="2026-11-30T00:00:00"/>
    <n v="2026"/>
    <x v="3"/>
    <n v="11"/>
    <x v="10"/>
    <x v="3"/>
    <x v="8"/>
    <x v="2"/>
    <s v="Business"/>
    <x v="2"/>
    <s v="Carry-On Duffel"/>
    <n v="1"/>
    <n v="132.06"/>
    <n v="0.15"/>
    <n v="67.53"/>
    <n v="112.251"/>
    <n v="67.53"/>
    <n v="44.721000000000004"/>
    <n v="0.39840179597509157"/>
  </r>
  <r>
    <n v="630"/>
    <d v="2026-11-30T00:00:00"/>
    <n v="2026"/>
    <x v="3"/>
    <n v="11"/>
    <x v="10"/>
    <x v="3"/>
    <x v="8"/>
    <x v="0"/>
    <s v="Business"/>
    <x v="0"/>
    <s v="Compact Repair Kit"/>
    <n v="3"/>
    <n v="41.07"/>
    <n v="0.1"/>
    <n v="16.86"/>
    <n v="110.88900000000001"/>
    <n v="50.58"/>
    <n v="60.309000000000012"/>
    <n v="0.54386819251684126"/>
  </r>
  <r>
    <n v="1789"/>
    <d v="2026-11-30T00:00:00"/>
    <n v="2026"/>
    <x v="3"/>
    <n v="11"/>
    <x v="10"/>
    <x v="1"/>
    <x v="12"/>
    <x v="0"/>
    <s v="New"/>
    <x v="1"/>
    <s v="Summit Backpack 45L"/>
    <n v="2"/>
    <n v="151.49"/>
    <n v="0.1"/>
    <n v="81.39"/>
    <n v="272.68200000000002"/>
    <n v="162.78"/>
    <n v="109.90200000000002"/>
    <n v="0.40304090479019522"/>
  </r>
  <r>
    <n v="1947"/>
    <d v="2026-11-30T00:00:00"/>
    <n v="2026"/>
    <x v="3"/>
    <n v="11"/>
    <x v="10"/>
    <x v="0"/>
    <x v="0"/>
    <x v="2"/>
    <s v="Business"/>
    <x v="4"/>
    <s v="Recovery Roller"/>
    <n v="1"/>
    <n v="35.729999999999997"/>
    <n v="0.2"/>
    <n v="14.33"/>
    <n v="28.584"/>
    <n v="14.33"/>
    <n v="14.254"/>
    <n v="0.49867058494262523"/>
  </r>
  <r>
    <n v="2279"/>
    <d v="2026-11-30T00:00:00"/>
    <n v="2026"/>
    <x v="3"/>
    <n v="11"/>
    <x v="10"/>
    <x v="0"/>
    <x v="0"/>
    <x v="2"/>
    <s v="Returning"/>
    <x v="0"/>
    <s v="Trail Bike Light"/>
    <n v="2"/>
    <n v="50.38"/>
    <n v="0.1"/>
    <n v="22.41"/>
    <n v="90.684000000000012"/>
    <n v="44.82"/>
    <n v="45.864000000000011"/>
    <n v="0.50575625248114342"/>
  </r>
  <r>
    <n v="2439"/>
    <d v="2026-11-30T00:00:00"/>
    <n v="2026"/>
    <x v="3"/>
    <n v="11"/>
    <x v="10"/>
    <x v="0"/>
    <x v="9"/>
    <x v="0"/>
    <s v="Business"/>
    <x v="4"/>
    <s v="Recovery Roller"/>
    <n v="1"/>
    <n v="35.67"/>
    <n v="0.1"/>
    <n v="13.81"/>
    <n v="32.103000000000002"/>
    <n v="13.81"/>
    <n v="18.292999999999999"/>
    <n v="0.5698221350029592"/>
  </r>
  <r>
    <n v="2540"/>
    <d v="2026-11-30T00:00:00"/>
    <n v="2026"/>
    <x v="3"/>
    <n v="11"/>
    <x v="10"/>
    <x v="1"/>
    <x v="14"/>
    <x v="1"/>
    <s v="Business"/>
    <x v="3"/>
    <s v="Portable Camp Stove"/>
    <n v="12"/>
    <n v="81.150000000000006"/>
    <n v="0.15"/>
    <n v="39.590000000000003"/>
    <n v="827.73"/>
    <n v="475.08000000000004"/>
    <n v="352.65"/>
    <n v="0.42604472472907828"/>
  </r>
  <r>
    <n v="2747"/>
    <d v="2026-11-30T00:00:00"/>
    <n v="2026"/>
    <x v="3"/>
    <n v="11"/>
    <x v="10"/>
    <x v="0"/>
    <x v="15"/>
    <x v="2"/>
    <s v="Returning"/>
    <x v="3"/>
    <s v="Trail Tent 2P"/>
    <n v="1"/>
    <n v="194.73"/>
    <n v="0"/>
    <n v="104.48"/>
    <n v="194.73"/>
    <n v="104.48"/>
    <n v="90.249999999999986"/>
    <n v="0.46346222975401835"/>
  </r>
  <r>
    <n v="3094"/>
    <d v="2026-11-30T00:00:00"/>
    <n v="2026"/>
    <x v="3"/>
    <n v="11"/>
    <x v="10"/>
    <x v="1"/>
    <x v="1"/>
    <x v="3"/>
    <s v="Business"/>
    <x v="3"/>
    <s v="Compact Sleeping Bag"/>
    <n v="2"/>
    <n v="122.18"/>
    <n v="0.15"/>
    <n v="61.3"/>
    <n v="207.70600000000002"/>
    <n v="122.6"/>
    <n v="85.106000000000023"/>
    <n v="0.40974261696821479"/>
  </r>
  <r>
    <n v="3359"/>
    <d v="2026-11-30T00:00:00"/>
    <n v="2026"/>
    <x v="3"/>
    <n v="11"/>
    <x v="10"/>
    <x v="3"/>
    <x v="13"/>
    <x v="0"/>
    <s v="Returning"/>
    <x v="3"/>
    <s v="Portable Camp Stove"/>
    <n v="1"/>
    <n v="83.14"/>
    <n v="0"/>
    <n v="39.369999999999997"/>
    <n v="83.14"/>
    <n v="39.369999999999997"/>
    <n v="43.77"/>
    <n v="0.52646139042578788"/>
  </r>
  <r>
    <n v="3473"/>
    <d v="2026-11-30T00:00:00"/>
    <n v="2026"/>
    <x v="3"/>
    <n v="11"/>
    <x v="10"/>
    <x v="2"/>
    <x v="5"/>
    <x v="0"/>
    <s v="Returning"/>
    <x v="0"/>
    <s v="Commuter Helmet"/>
    <n v="1"/>
    <n v="80.97"/>
    <n v="0"/>
    <n v="43.64"/>
    <n v="80.97"/>
    <n v="43.64"/>
    <n v="37.33"/>
    <n v="0.4610349512164999"/>
  </r>
  <r>
    <n v="3589"/>
    <d v="2026-11-30T00:00:00"/>
    <n v="2026"/>
    <x v="3"/>
    <n v="11"/>
    <x v="10"/>
    <x v="0"/>
    <x v="9"/>
    <x v="0"/>
    <s v="New"/>
    <x v="1"/>
    <s v="Trekking Poles"/>
    <n v="1"/>
    <n v="73.03"/>
    <n v="0"/>
    <n v="32.71"/>
    <n v="73.03"/>
    <n v="32.71"/>
    <n v="40.32"/>
    <n v="0.55210187594139393"/>
  </r>
  <r>
    <n v="4689"/>
    <d v="2026-11-30T00:00:00"/>
    <n v="2026"/>
    <x v="3"/>
    <n v="11"/>
    <x v="10"/>
    <x v="2"/>
    <x v="3"/>
    <x v="0"/>
    <s v="Returning"/>
    <x v="2"/>
    <s v="Packing Cube Set"/>
    <n v="1"/>
    <n v="46.81"/>
    <n v="0.05"/>
    <n v="17.87"/>
    <n v="44.469500000000004"/>
    <n v="17.87"/>
    <n v="26.599500000000003"/>
    <n v="0.59815154206815913"/>
  </r>
  <r>
    <n v="4819"/>
    <d v="2026-11-30T00:00:00"/>
    <n v="2026"/>
    <x v="3"/>
    <n v="11"/>
    <x v="10"/>
    <x v="3"/>
    <x v="7"/>
    <x v="3"/>
    <s v="New"/>
    <x v="1"/>
    <s v="Summit Backpack 45L"/>
    <n v="2"/>
    <n v="153.51"/>
    <n v="0.15"/>
    <n v="81.290000000000006"/>
    <n v="260.96699999999998"/>
    <n v="162.58000000000001"/>
    <n v="98.386999999999972"/>
    <n v="0.3770093536730697"/>
  </r>
  <r>
    <n v="5167"/>
    <d v="2026-11-30T00:00:00"/>
    <n v="2026"/>
    <x v="3"/>
    <n v="11"/>
    <x v="10"/>
    <x v="2"/>
    <x v="5"/>
    <x v="3"/>
    <s v="New"/>
    <x v="3"/>
    <s v="Trail Tent 2P"/>
    <n v="2"/>
    <n v="197.5"/>
    <n v="0"/>
    <n v="104.47"/>
    <n v="395"/>
    <n v="208.94"/>
    <n v="186.06"/>
    <n v="0.4710379746835443"/>
  </r>
  <r>
    <n v="38"/>
    <d v="2026-12-01T00:00:00"/>
    <n v="2026"/>
    <x v="3"/>
    <n v="12"/>
    <x v="11"/>
    <x v="3"/>
    <x v="8"/>
    <x v="1"/>
    <s v="Business"/>
    <x v="1"/>
    <s v="Trail Boots"/>
    <n v="8"/>
    <n v="146.55000000000001"/>
    <n v="0.1"/>
    <n v="78.03"/>
    <n v="1055.1600000000001"/>
    <n v="624.24"/>
    <n v="430.92000000000007"/>
    <n v="0.40839303991811671"/>
  </r>
  <r>
    <n v="364"/>
    <d v="2026-12-01T00:00:00"/>
    <n v="2026"/>
    <x v="3"/>
    <n v="12"/>
    <x v="11"/>
    <x v="3"/>
    <x v="13"/>
    <x v="0"/>
    <s v="Business"/>
    <x v="0"/>
    <s v="Trail Bike Light"/>
    <n v="2"/>
    <n v="51.83"/>
    <n v="0.15"/>
    <n v="22.02"/>
    <n v="88.11099999999999"/>
    <n v="44.04"/>
    <n v="44.070999999999991"/>
    <n v="0.50017591447151888"/>
  </r>
  <r>
    <n v="2040"/>
    <d v="2026-12-01T00:00:00"/>
    <n v="2026"/>
    <x v="3"/>
    <n v="12"/>
    <x v="11"/>
    <x v="1"/>
    <x v="12"/>
    <x v="0"/>
    <s v="New"/>
    <x v="1"/>
    <s v="Trail Boots"/>
    <n v="1"/>
    <n v="140.34"/>
    <n v="0.15"/>
    <n v="79.92"/>
    <n v="119.289"/>
    <n v="79.92"/>
    <n v="39.369"/>
    <n v="0.33003043029952467"/>
  </r>
  <r>
    <n v="2899"/>
    <d v="2026-12-01T00:00:00"/>
    <n v="2026"/>
    <x v="3"/>
    <n v="12"/>
    <x v="11"/>
    <x v="0"/>
    <x v="0"/>
    <x v="0"/>
    <s v="New"/>
    <x v="1"/>
    <s v="Summit Backpack 45L"/>
    <n v="1"/>
    <n v="156.44999999999999"/>
    <n v="0"/>
    <n v="80.56"/>
    <n v="156.44999999999999"/>
    <n v="80.56"/>
    <n v="75.889999999999986"/>
    <n v="0.48507510386705011"/>
  </r>
  <r>
    <n v="3199"/>
    <d v="2026-12-01T00:00:00"/>
    <n v="2026"/>
    <x v="3"/>
    <n v="12"/>
    <x v="11"/>
    <x v="2"/>
    <x v="16"/>
    <x v="3"/>
    <s v="Returning"/>
    <x v="4"/>
    <s v="Resistance Band Set"/>
    <n v="1"/>
    <n v="41.33"/>
    <n v="0"/>
    <n v="15.03"/>
    <n v="41.33"/>
    <n v="15.03"/>
    <n v="26.299999999999997"/>
    <n v="0.6363416404548754"/>
  </r>
  <r>
    <n v="4722"/>
    <d v="2026-12-01T00:00:00"/>
    <n v="2026"/>
    <x v="3"/>
    <n v="12"/>
    <x v="11"/>
    <x v="1"/>
    <x v="11"/>
    <x v="2"/>
    <s v="New"/>
    <x v="0"/>
    <s v="Compact Repair Kit"/>
    <n v="1"/>
    <n v="39.479999999999997"/>
    <n v="0.05"/>
    <n v="16.78"/>
    <n v="37.505999999999993"/>
    <n v="16.78"/>
    <n v="20.725999999999992"/>
    <n v="0.55260491654668575"/>
  </r>
  <r>
    <n v="1423"/>
    <d v="2026-12-02T00:00:00"/>
    <n v="2026"/>
    <x v="3"/>
    <n v="12"/>
    <x v="11"/>
    <x v="2"/>
    <x v="3"/>
    <x v="0"/>
    <s v="Business"/>
    <x v="1"/>
    <s v="Trekking Poles"/>
    <n v="1"/>
    <n v="73.010000000000005"/>
    <n v="0.1"/>
    <n v="31.51"/>
    <n v="65.709000000000003"/>
    <n v="31.51"/>
    <n v="34.198999999999998"/>
    <n v="0.52046142841924237"/>
  </r>
  <r>
    <n v="1505"/>
    <d v="2026-12-02T00:00:00"/>
    <n v="2026"/>
    <x v="3"/>
    <n v="12"/>
    <x v="11"/>
    <x v="0"/>
    <x v="15"/>
    <x v="0"/>
    <s v="Business"/>
    <x v="4"/>
    <s v="Resistance Band Set"/>
    <n v="2"/>
    <n v="40.86"/>
    <n v="0.05"/>
    <n v="15.06"/>
    <n v="77.634"/>
    <n v="30.12"/>
    <n v="47.513999999999996"/>
    <n v="0.6120256588608084"/>
  </r>
  <r>
    <n v="1664"/>
    <d v="2026-12-02T00:00:00"/>
    <n v="2026"/>
    <x v="3"/>
    <n v="12"/>
    <x v="11"/>
    <x v="2"/>
    <x v="5"/>
    <x v="3"/>
    <s v="Returning"/>
    <x v="3"/>
    <s v="Trail Tent 2P"/>
    <n v="6"/>
    <n v="194.79"/>
    <n v="0"/>
    <n v="105.73"/>
    <n v="1168.74"/>
    <n v="634.38"/>
    <n v="534.36"/>
    <n v="0.45721032907233433"/>
  </r>
  <r>
    <n v="2035"/>
    <d v="2026-12-02T00:00:00"/>
    <n v="2026"/>
    <x v="3"/>
    <n v="12"/>
    <x v="11"/>
    <x v="3"/>
    <x v="13"/>
    <x v="0"/>
    <s v="New"/>
    <x v="3"/>
    <s v="Portable Camp Stove"/>
    <n v="4"/>
    <n v="80.98"/>
    <n v="0.2"/>
    <n v="38.6"/>
    <n v="259.13600000000002"/>
    <n v="154.4"/>
    <n v="104.73600000000002"/>
    <n v="0.40417387009138062"/>
  </r>
  <r>
    <n v="2094"/>
    <d v="2026-12-02T00:00:00"/>
    <n v="2026"/>
    <x v="3"/>
    <n v="12"/>
    <x v="11"/>
    <x v="0"/>
    <x v="15"/>
    <x v="0"/>
    <s v="New"/>
    <x v="3"/>
    <s v="Trail Tent 2P"/>
    <n v="3"/>
    <n v="196.48"/>
    <n v="0.05"/>
    <n v="107.2"/>
    <n v="559.96799999999996"/>
    <n v="321.60000000000002"/>
    <n v="238.36799999999994"/>
    <n v="0.42568146751242919"/>
  </r>
  <r>
    <n v="2204"/>
    <d v="2026-12-02T00:00:00"/>
    <n v="2026"/>
    <x v="3"/>
    <n v="12"/>
    <x v="11"/>
    <x v="0"/>
    <x v="9"/>
    <x v="2"/>
    <s v="New"/>
    <x v="2"/>
    <s v="Packing Cube Set"/>
    <n v="2"/>
    <n v="46.63"/>
    <n v="0"/>
    <n v="18.68"/>
    <n v="93.26"/>
    <n v="37.36"/>
    <n v="55.900000000000006"/>
    <n v="0.59939952820072917"/>
  </r>
  <r>
    <n v="3921"/>
    <d v="2026-12-02T00:00:00"/>
    <n v="2026"/>
    <x v="3"/>
    <n v="12"/>
    <x v="11"/>
    <x v="2"/>
    <x v="5"/>
    <x v="1"/>
    <s v="Business"/>
    <x v="1"/>
    <s v="Trail Boots"/>
    <n v="12"/>
    <n v="142.93"/>
    <n v="0.1"/>
    <n v="79.81"/>
    <n v="1543.644"/>
    <n v="957.72"/>
    <n v="585.92399999999998"/>
    <n v="0.37957197384889263"/>
  </r>
  <r>
    <n v="3999"/>
    <d v="2026-12-02T00:00:00"/>
    <n v="2026"/>
    <x v="3"/>
    <n v="12"/>
    <x v="11"/>
    <x v="1"/>
    <x v="12"/>
    <x v="2"/>
    <s v="Returning"/>
    <x v="1"/>
    <s v="Summit Backpack 45L"/>
    <n v="2"/>
    <n v="153.97"/>
    <n v="0"/>
    <n v="79.45"/>
    <n v="307.94"/>
    <n v="158.9"/>
    <n v="149.04"/>
    <n v="0.48399038773787101"/>
  </r>
  <r>
    <n v="4546"/>
    <d v="2026-12-02T00:00:00"/>
    <n v="2026"/>
    <x v="3"/>
    <n v="12"/>
    <x v="11"/>
    <x v="3"/>
    <x v="13"/>
    <x v="0"/>
    <s v="Returning"/>
    <x v="3"/>
    <s v="Alpine Tent 4P"/>
    <n v="1"/>
    <n v="344.63"/>
    <n v="0.05"/>
    <n v="189.22"/>
    <n v="327.39849999999996"/>
    <n v="189.22"/>
    <n v="138.17849999999996"/>
    <n v="0.42204988721695419"/>
  </r>
  <r>
    <n v="158"/>
    <d v="2026-12-03T00:00:00"/>
    <n v="2026"/>
    <x v="3"/>
    <n v="12"/>
    <x v="11"/>
    <x v="3"/>
    <x v="13"/>
    <x v="0"/>
    <s v="New"/>
    <x v="2"/>
    <s v="Packing Cube Set"/>
    <n v="2"/>
    <n v="46.51"/>
    <n v="0.05"/>
    <n v="18.73"/>
    <n v="88.368999999999986"/>
    <n v="37.46"/>
    <n v="50.908999999999985"/>
    <n v="0.57609568966492763"/>
  </r>
  <r>
    <n v="1972"/>
    <d v="2026-12-03T00:00:00"/>
    <n v="2026"/>
    <x v="3"/>
    <n v="12"/>
    <x v="11"/>
    <x v="0"/>
    <x v="9"/>
    <x v="1"/>
    <s v="Business"/>
    <x v="0"/>
    <s v="Commuter Helmet"/>
    <n v="6"/>
    <n v="80.17"/>
    <n v="0.1"/>
    <n v="42.67"/>
    <n v="432.91800000000001"/>
    <n v="256.02"/>
    <n v="176.89800000000002"/>
    <n v="0.40861779828974543"/>
  </r>
  <r>
    <n v="3196"/>
    <d v="2026-12-03T00:00:00"/>
    <n v="2026"/>
    <x v="3"/>
    <n v="12"/>
    <x v="11"/>
    <x v="3"/>
    <x v="13"/>
    <x v="0"/>
    <s v="New"/>
    <x v="3"/>
    <s v="Compact Sleeping Bag"/>
    <n v="2"/>
    <n v="124.62"/>
    <n v="0.1"/>
    <n v="58.91"/>
    <n v="224.316"/>
    <n v="117.82"/>
    <n v="106.49600000000001"/>
    <n v="0.47475882237557737"/>
  </r>
  <r>
    <n v="3722"/>
    <d v="2026-12-03T00:00:00"/>
    <n v="2026"/>
    <x v="3"/>
    <n v="12"/>
    <x v="11"/>
    <x v="2"/>
    <x v="3"/>
    <x v="0"/>
    <s v="Returning"/>
    <x v="1"/>
    <s v="Trail Boots"/>
    <n v="1"/>
    <n v="144.78"/>
    <n v="0.15"/>
    <n v="81.53"/>
    <n v="123.063"/>
    <n v="81.53"/>
    <n v="41.533000000000001"/>
    <n v="0.33749380398657597"/>
  </r>
  <r>
    <n v="4201"/>
    <d v="2026-12-03T00:00:00"/>
    <n v="2026"/>
    <x v="3"/>
    <n v="12"/>
    <x v="11"/>
    <x v="3"/>
    <x v="7"/>
    <x v="0"/>
    <s v="Business"/>
    <x v="2"/>
    <s v="Carry-On Duffel"/>
    <n v="1"/>
    <n v="133.80000000000001"/>
    <n v="0"/>
    <n v="66.349999999999994"/>
    <n v="133.80000000000001"/>
    <n v="66.349999999999994"/>
    <n v="67.450000000000017"/>
    <n v="0.50411061285500758"/>
  </r>
  <r>
    <n v="4498"/>
    <d v="2026-12-03T00:00:00"/>
    <n v="2026"/>
    <x v="3"/>
    <n v="12"/>
    <x v="11"/>
    <x v="3"/>
    <x v="7"/>
    <x v="2"/>
    <s v="New"/>
    <x v="3"/>
    <s v="Compact Sleeping Bag"/>
    <n v="1"/>
    <n v="124.93"/>
    <n v="0"/>
    <n v="59.41"/>
    <n v="124.93"/>
    <n v="59.41"/>
    <n v="65.52000000000001"/>
    <n v="0.52445369406867848"/>
  </r>
  <r>
    <n v="4791"/>
    <d v="2026-12-03T00:00:00"/>
    <n v="2026"/>
    <x v="3"/>
    <n v="12"/>
    <x v="11"/>
    <x v="1"/>
    <x v="12"/>
    <x v="0"/>
    <s v="New"/>
    <x v="1"/>
    <s v="Trekking Poles"/>
    <n v="2"/>
    <n v="70.59"/>
    <n v="0.1"/>
    <n v="32.68"/>
    <n v="127.06200000000001"/>
    <n v="65.36"/>
    <n v="61.702000000000012"/>
    <n v="0.48560545245628123"/>
  </r>
  <r>
    <n v="614"/>
    <d v="2026-12-04T00:00:00"/>
    <n v="2026"/>
    <x v="3"/>
    <n v="12"/>
    <x v="11"/>
    <x v="3"/>
    <x v="7"/>
    <x v="0"/>
    <s v="Returning"/>
    <x v="1"/>
    <s v="Summit Backpack 45L"/>
    <n v="2"/>
    <n v="151.05000000000001"/>
    <n v="0.15"/>
    <n v="80.36"/>
    <n v="256.78500000000003"/>
    <n v="160.72"/>
    <n v="96.065000000000026"/>
    <n v="0.37410674299511271"/>
  </r>
  <r>
    <n v="2301"/>
    <d v="2026-12-04T00:00:00"/>
    <n v="2026"/>
    <x v="3"/>
    <n v="12"/>
    <x v="11"/>
    <x v="3"/>
    <x v="7"/>
    <x v="0"/>
    <s v="Returning"/>
    <x v="3"/>
    <s v="Compact Sleeping Bag"/>
    <n v="2"/>
    <n v="120.37"/>
    <n v="0.2"/>
    <n v="59.39"/>
    <n v="192.59200000000001"/>
    <n v="118.78"/>
    <n v="73.812000000000012"/>
    <n v="0.3832557946332143"/>
  </r>
  <r>
    <n v="4430"/>
    <d v="2026-12-04T00:00:00"/>
    <n v="2026"/>
    <x v="3"/>
    <n v="12"/>
    <x v="11"/>
    <x v="1"/>
    <x v="1"/>
    <x v="0"/>
    <s v="Returning"/>
    <x v="3"/>
    <s v="Trail Tent 2P"/>
    <n v="3"/>
    <n v="193.8"/>
    <n v="0"/>
    <n v="104.55"/>
    <n v="581.40000000000009"/>
    <n v="313.64999999999998"/>
    <n v="267.75000000000011"/>
    <n v="0.46052631578947378"/>
  </r>
  <r>
    <n v="318"/>
    <d v="2026-12-05T00:00:00"/>
    <n v="2026"/>
    <x v="3"/>
    <n v="12"/>
    <x v="11"/>
    <x v="3"/>
    <x v="13"/>
    <x v="0"/>
    <s v="Business"/>
    <x v="1"/>
    <s v="Trail Boots"/>
    <n v="1"/>
    <n v="146.08000000000001"/>
    <n v="0.1"/>
    <n v="81.540000000000006"/>
    <n v="131.47200000000001"/>
    <n v="81.540000000000006"/>
    <n v="49.932000000000002"/>
    <n v="0.37979189485213583"/>
  </r>
  <r>
    <n v="782"/>
    <d v="2026-12-05T00:00:00"/>
    <n v="2026"/>
    <x v="3"/>
    <n v="12"/>
    <x v="11"/>
    <x v="3"/>
    <x v="7"/>
    <x v="1"/>
    <s v="Business"/>
    <x v="0"/>
    <s v="Cycling Pack 12L"/>
    <n v="4"/>
    <n v="101.17"/>
    <n v="0.15"/>
    <n v="50.48"/>
    <n v="343.97800000000001"/>
    <n v="201.92"/>
    <n v="142.05800000000002"/>
    <n v="0.41298571420265257"/>
  </r>
  <r>
    <n v="1402"/>
    <d v="2026-12-05T00:00:00"/>
    <n v="2026"/>
    <x v="3"/>
    <n v="12"/>
    <x v="11"/>
    <x v="1"/>
    <x v="6"/>
    <x v="2"/>
    <s v="New"/>
    <x v="3"/>
    <s v="Compact Sleeping Bag"/>
    <n v="2"/>
    <n v="121.64"/>
    <n v="0"/>
    <n v="61.94"/>
    <n v="243.28"/>
    <n v="123.88"/>
    <n v="119.4"/>
    <n v="0.49079250246629402"/>
  </r>
  <r>
    <n v="1824"/>
    <d v="2026-12-05T00:00:00"/>
    <n v="2026"/>
    <x v="3"/>
    <n v="12"/>
    <x v="11"/>
    <x v="1"/>
    <x v="1"/>
    <x v="0"/>
    <s v="Returning"/>
    <x v="2"/>
    <s v="Travel Backpack 35L"/>
    <n v="1"/>
    <n v="165.1"/>
    <n v="0.05"/>
    <n v="85.23"/>
    <n v="156.845"/>
    <n v="85.23"/>
    <n v="71.614999999999995"/>
    <n v="0.45659727756702473"/>
  </r>
  <r>
    <n v="2141"/>
    <d v="2026-12-05T00:00:00"/>
    <n v="2026"/>
    <x v="3"/>
    <n v="12"/>
    <x v="11"/>
    <x v="3"/>
    <x v="13"/>
    <x v="0"/>
    <s v="New"/>
    <x v="3"/>
    <s v="Trail Tent 2P"/>
    <n v="3"/>
    <n v="194.07"/>
    <n v="0.1"/>
    <n v="102.37"/>
    <n v="523.98900000000003"/>
    <n v="307.11"/>
    <n v="216.87900000000002"/>
    <n v="0.4138999101126169"/>
  </r>
  <r>
    <n v="3517"/>
    <d v="2026-12-05T00:00:00"/>
    <n v="2026"/>
    <x v="3"/>
    <n v="12"/>
    <x v="11"/>
    <x v="3"/>
    <x v="13"/>
    <x v="3"/>
    <s v="New"/>
    <x v="1"/>
    <s v="Summit Backpack 45L"/>
    <n v="1"/>
    <n v="152.44"/>
    <n v="0.1"/>
    <n v="76.91"/>
    <n v="137.196"/>
    <n v="76.91"/>
    <n v="60.286000000000001"/>
    <n v="0.43941514329863846"/>
  </r>
  <r>
    <n v="4055"/>
    <d v="2026-12-05T00:00:00"/>
    <n v="2026"/>
    <x v="3"/>
    <n v="12"/>
    <x v="11"/>
    <x v="1"/>
    <x v="12"/>
    <x v="0"/>
    <s v="Returning"/>
    <x v="3"/>
    <s v="Compact Sleeping Bag"/>
    <n v="1"/>
    <n v="123.82"/>
    <n v="0.05"/>
    <n v="59.19"/>
    <n v="117.62899999999999"/>
    <n v="59.19"/>
    <n v="58.438999999999993"/>
    <n v="0.49680775999115862"/>
  </r>
  <r>
    <n v="4168"/>
    <d v="2026-12-05T00:00:00"/>
    <n v="2026"/>
    <x v="3"/>
    <n v="12"/>
    <x v="11"/>
    <x v="0"/>
    <x v="0"/>
    <x v="0"/>
    <s v="New"/>
    <x v="1"/>
    <s v="Trekking Poles"/>
    <n v="4"/>
    <n v="71.12"/>
    <n v="0.05"/>
    <n v="31.93"/>
    <n v="270.25600000000003"/>
    <n v="127.72"/>
    <n v="142.53600000000003"/>
    <n v="0.52741104730329769"/>
  </r>
  <r>
    <n v="4317"/>
    <d v="2026-12-05T00:00:00"/>
    <n v="2026"/>
    <x v="3"/>
    <n v="12"/>
    <x v="11"/>
    <x v="2"/>
    <x v="16"/>
    <x v="3"/>
    <s v="Returning"/>
    <x v="1"/>
    <s v="Trekking Poles"/>
    <n v="1"/>
    <n v="71.55"/>
    <n v="0.1"/>
    <n v="32.07"/>
    <n v="64.394999999999996"/>
    <n v="32.07"/>
    <n v="32.324999999999996"/>
    <n v="0.50197996738877237"/>
  </r>
  <r>
    <n v="4879"/>
    <d v="2026-12-05T00:00:00"/>
    <n v="2026"/>
    <x v="3"/>
    <n v="12"/>
    <x v="11"/>
    <x v="2"/>
    <x v="2"/>
    <x v="3"/>
    <s v="Returning"/>
    <x v="1"/>
    <s v="Trekking Poles"/>
    <n v="2"/>
    <n v="70.239999999999995"/>
    <n v="0.1"/>
    <n v="33.29"/>
    <n v="126.43199999999999"/>
    <n v="66.58"/>
    <n v="59.85199999999999"/>
    <n v="0.47339281194634264"/>
  </r>
  <r>
    <n v="467"/>
    <d v="2026-12-06T00:00:00"/>
    <n v="2026"/>
    <x v="3"/>
    <n v="12"/>
    <x v="11"/>
    <x v="0"/>
    <x v="0"/>
    <x v="3"/>
    <s v="Returning"/>
    <x v="0"/>
    <s v="Trail Bike Light"/>
    <n v="2"/>
    <n v="50.68"/>
    <n v="0.15"/>
    <n v="22.41"/>
    <n v="86.155999999999992"/>
    <n v="44.82"/>
    <n v="41.335999999999991"/>
    <n v="0.47978086262129155"/>
  </r>
  <r>
    <n v="825"/>
    <d v="2026-12-06T00:00:00"/>
    <n v="2026"/>
    <x v="3"/>
    <n v="12"/>
    <x v="11"/>
    <x v="3"/>
    <x v="7"/>
    <x v="0"/>
    <s v="New"/>
    <x v="0"/>
    <s v="Cycling Pack 12L"/>
    <n v="1"/>
    <n v="101.26"/>
    <n v="0"/>
    <n v="51.7"/>
    <n v="101.26"/>
    <n v="51.7"/>
    <n v="49.56"/>
    <n v="0.4894331424056883"/>
  </r>
  <r>
    <n v="2346"/>
    <d v="2026-12-06T00:00:00"/>
    <n v="2026"/>
    <x v="3"/>
    <n v="12"/>
    <x v="11"/>
    <x v="0"/>
    <x v="0"/>
    <x v="3"/>
    <s v="Business"/>
    <x v="2"/>
    <s v="Packing Cube Set"/>
    <n v="2"/>
    <n v="46.01"/>
    <n v="0.05"/>
    <n v="18.399999999999999"/>
    <n v="87.418999999999997"/>
    <n v="36.799999999999997"/>
    <n v="50.619"/>
    <n v="0.57903888170763795"/>
  </r>
  <r>
    <n v="3095"/>
    <d v="2026-12-06T00:00:00"/>
    <n v="2026"/>
    <x v="3"/>
    <n v="12"/>
    <x v="11"/>
    <x v="1"/>
    <x v="12"/>
    <x v="0"/>
    <s v="New"/>
    <x v="2"/>
    <s v="Carry-On Duffel"/>
    <n v="2"/>
    <n v="131.97999999999999"/>
    <n v="0.1"/>
    <n v="68.02"/>
    <n v="237.56399999999999"/>
    <n v="136.04"/>
    <n v="101.524"/>
    <n v="0.42735431294303855"/>
  </r>
  <r>
    <n v="3580"/>
    <d v="2026-12-06T00:00:00"/>
    <n v="2026"/>
    <x v="3"/>
    <n v="12"/>
    <x v="11"/>
    <x v="3"/>
    <x v="7"/>
    <x v="2"/>
    <s v="New"/>
    <x v="1"/>
    <s v="Trekking Poles"/>
    <n v="2"/>
    <n v="73.16"/>
    <n v="0.15"/>
    <n v="32.64"/>
    <n v="124.37199999999999"/>
    <n v="65.28"/>
    <n v="59.091999999999985"/>
    <n v="0.47512301804264617"/>
  </r>
  <r>
    <n v="4672"/>
    <d v="2026-12-06T00:00:00"/>
    <n v="2026"/>
    <x v="3"/>
    <n v="12"/>
    <x v="11"/>
    <x v="1"/>
    <x v="6"/>
    <x v="0"/>
    <s v="Business"/>
    <x v="2"/>
    <s v="Packing Cube Set"/>
    <n v="2"/>
    <n v="47.43"/>
    <n v="0.05"/>
    <n v="18.63"/>
    <n v="90.11699999999999"/>
    <n v="37.26"/>
    <n v="52.856999999999992"/>
    <n v="0.58653750124837711"/>
  </r>
  <r>
    <n v="533"/>
    <d v="2026-12-07T00:00:00"/>
    <n v="2026"/>
    <x v="3"/>
    <n v="12"/>
    <x v="11"/>
    <x v="0"/>
    <x v="9"/>
    <x v="0"/>
    <s v="New"/>
    <x v="2"/>
    <s v="Insulated Bottle"/>
    <n v="1"/>
    <n v="35.93"/>
    <n v="0.05"/>
    <n v="13.23"/>
    <n v="34.133499999999998"/>
    <n v="13.23"/>
    <n v="20.903499999999998"/>
    <n v="0.6124042363074399"/>
  </r>
  <r>
    <n v="2160"/>
    <d v="2026-12-07T00:00:00"/>
    <n v="2026"/>
    <x v="3"/>
    <n v="12"/>
    <x v="11"/>
    <x v="0"/>
    <x v="15"/>
    <x v="3"/>
    <s v="Returning"/>
    <x v="2"/>
    <s v="Insulated Bottle"/>
    <n v="1"/>
    <n v="35.53"/>
    <n v="0.05"/>
    <n v="13.28"/>
    <n v="33.753500000000003"/>
    <n v="13.28"/>
    <n v="20.473500000000001"/>
    <n v="0.6065593197742456"/>
  </r>
  <r>
    <n v="2841"/>
    <d v="2026-12-07T00:00:00"/>
    <n v="2026"/>
    <x v="3"/>
    <n v="12"/>
    <x v="11"/>
    <x v="1"/>
    <x v="14"/>
    <x v="0"/>
    <s v="New"/>
    <x v="3"/>
    <s v="Trail Tent 2P"/>
    <n v="3"/>
    <n v="196.97"/>
    <n v="0.15"/>
    <n v="101.88"/>
    <n v="502.27349999999996"/>
    <n v="305.64"/>
    <n v="196.63349999999997"/>
    <n v="0.39148690902466482"/>
  </r>
  <r>
    <n v="3433"/>
    <d v="2026-12-07T00:00:00"/>
    <n v="2026"/>
    <x v="3"/>
    <n v="12"/>
    <x v="11"/>
    <x v="0"/>
    <x v="0"/>
    <x v="0"/>
    <s v="New"/>
    <x v="2"/>
    <s v="Insulated Bottle"/>
    <n v="2"/>
    <n v="37.020000000000003"/>
    <n v="0.2"/>
    <n v="13.39"/>
    <n v="59.232000000000006"/>
    <n v="26.78"/>
    <n v="32.452000000000005"/>
    <n v="0.5478795245813074"/>
  </r>
  <r>
    <n v="3763"/>
    <d v="2026-12-07T00:00:00"/>
    <n v="2026"/>
    <x v="3"/>
    <n v="12"/>
    <x v="11"/>
    <x v="1"/>
    <x v="14"/>
    <x v="0"/>
    <s v="New"/>
    <x v="2"/>
    <s v="Packing Cube Set"/>
    <n v="4"/>
    <n v="47.22"/>
    <n v="0"/>
    <n v="18.420000000000002"/>
    <n v="188.88"/>
    <n v="73.680000000000007"/>
    <n v="115.19999999999999"/>
    <n v="0.60991105463786521"/>
  </r>
  <r>
    <n v="706"/>
    <d v="2026-12-08T00:00:00"/>
    <n v="2026"/>
    <x v="3"/>
    <n v="12"/>
    <x v="11"/>
    <x v="1"/>
    <x v="12"/>
    <x v="2"/>
    <s v="Returning"/>
    <x v="2"/>
    <s v="Packing Cube Set"/>
    <n v="4"/>
    <n v="46.48"/>
    <n v="0.1"/>
    <n v="18.66"/>
    <n v="167.328"/>
    <n v="74.64"/>
    <n v="92.688000000000002"/>
    <n v="0.55393000573723461"/>
  </r>
  <r>
    <n v="1086"/>
    <d v="2026-12-08T00:00:00"/>
    <n v="2026"/>
    <x v="3"/>
    <n v="12"/>
    <x v="11"/>
    <x v="3"/>
    <x v="13"/>
    <x v="1"/>
    <s v="Business"/>
    <x v="1"/>
    <s v="Trail Boots"/>
    <n v="12"/>
    <n v="146.99"/>
    <n v="0.15"/>
    <n v="79.239999999999995"/>
    <n v="1499.298"/>
    <n v="950.87999999999988"/>
    <n v="548.41800000000012"/>
    <n v="0.36578318653129671"/>
  </r>
  <r>
    <n v="1204"/>
    <d v="2026-12-08T00:00:00"/>
    <n v="2026"/>
    <x v="3"/>
    <n v="12"/>
    <x v="11"/>
    <x v="2"/>
    <x v="10"/>
    <x v="0"/>
    <s v="New"/>
    <x v="4"/>
    <s v="Resistance Band Set"/>
    <n v="1"/>
    <n v="40.29"/>
    <n v="0"/>
    <n v="15.07"/>
    <n v="40.29"/>
    <n v="15.07"/>
    <n v="25.22"/>
    <n v="0.62596177711590961"/>
  </r>
  <r>
    <n v="1451"/>
    <d v="2026-12-08T00:00:00"/>
    <n v="2026"/>
    <x v="3"/>
    <n v="12"/>
    <x v="11"/>
    <x v="0"/>
    <x v="0"/>
    <x v="1"/>
    <s v="Business"/>
    <x v="3"/>
    <s v="Compact Sleeping Bag"/>
    <n v="4"/>
    <n v="125.82"/>
    <n v="0.15"/>
    <n v="61.39"/>
    <n v="427.78799999999995"/>
    <n v="245.56"/>
    <n v="182.22799999999995"/>
    <n v="0.42597735326844133"/>
  </r>
  <r>
    <n v="1650"/>
    <d v="2026-12-08T00:00:00"/>
    <n v="2026"/>
    <x v="3"/>
    <n v="12"/>
    <x v="11"/>
    <x v="1"/>
    <x v="1"/>
    <x v="0"/>
    <s v="New"/>
    <x v="2"/>
    <s v="Insulated Bottle"/>
    <n v="3"/>
    <n v="36.25"/>
    <n v="0"/>
    <n v="13.67"/>
    <n v="108.75"/>
    <n v="41.01"/>
    <n v="67.740000000000009"/>
    <n v="0.62289655172413805"/>
  </r>
  <r>
    <n v="1740"/>
    <d v="2026-12-08T00:00:00"/>
    <n v="2026"/>
    <x v="3"/>
    <n v="12"/>
    <x v="11"/>
    <x v="2"/>
    <x v="10"/>
    <x v="3"/>
    <s v="Returning"/>
    <x v="2"/>
    <s v="Travel Backpack 35L"/>
    <n v="1"/>
    <n v="165.29"/>
    <n v="0.05"/>
    <n v="89.92"/>
    <n v="157.02549999999999"/>
    <n v="89.92"/>
    <n v="67.105499999999992"/>
    <n v="0.42735415585366704"/>
  </r>
  <r>
    <n v="3191"/>
    <d v="2026-12-08T00:00:00"/>
    <n v="2026"/>
    <x v="3"/>
    <n v="12"/>
    <x v="11"/>
    <x v="3"/>
    <x v="8"/>
    <x v="0"/>
    <s v="New"/>
    <x v="3"/>
    <s v="Portable Camp Stove"/>
    <n v="1"/>
    <n v="82.89"/>
    <n v="0.15"/>
    <n v="38.51"/>
    <n v="70.456500000000005"/>
    <n v="38.51"/>
    <n v="31.946500000000007"/>
    <n v="0.45342161475520365"/>
  </r>
  <r>
    <n v="3662"/>
    <d v="2026-12-08T00:00:00"/>
    <n v="2026"/>
    <x v="3"/>
    <n v="12"/>
    <x v="11"/>
    <x v="1"/>
    <x v="6"/>
    <x v="0"/>
    <s v="Business"/>
    <x v="3"/>
    <s v="Trail Tent 2P"/>
    <n v="1"/>
    <n v="199.66"/>
    <n v="0"/>
    <n v="103.15"/>
    <n v="199.66"/>
    <n v="103.15"/>
    <n v="96.509999999999991"/>
    <n v="0.48337173194430527"/>
  </r>
  <r>
    <n v="3922"/>
    <d v="2026-12-08T00:00:00"/>
    <n v="2026"/>
    <x v="3"/>
    <n v="12"/>
    <x v="11"/>
    <x v="3"/>
    <x v="8"/>
    <x v="2"/>
    <s v="New"/>
    <x v="1"/>
    <s v="Trail Boots"/>
    <n v="2"/>
    <n v="146.25"/>
    <n v="0.05"/>
    <n v="77.3"/>
    <n v="277.875"/>
    <n v="154.6"/>
    <n v="123.27500000000001"/>
    <n v="0.44363472784525421"/>
  </r>
  <r>
    <n v="4022"/>
    <d v="2026-12-08T00:00:00"/>
    <n v="2026"/>
    <x v="3"/>
    <n v="12"/>
    <x v="11"/>
    <x v="0"/>
    <x v="9"/>
    <x v="3"/>
    <s v="Returning"/>
    <x v="3"/>
    <s v="Alpine Tent 4P"/>
    <n v="1"/>
    <n v="333.51"/>
    <n v="0.2"/>
    <n v="199.91"/>
    <n v="266.80799999999999"/>
    <n v="199.91"/>
    <n v="66.897999999999996"/>
    <n v="0.25073461065635211"/>
  </r>
  <r>
    <n v="4366"/>
    <d v="2026-12-08T00:00:00"/>
    <n v="2026"/>
    <x v="3"/>
    <n v="12"/>
    <x v="11"/>
    <x v="1"/>
    <x v="12"/>
    <x v="2"/>
    <s v="New"/>
    <x v="1"/>
    <s v="Summit Backpack 45L"/>
    <n v="1"/>
    <n v="151.97"/>
    <n v="0.05"/>
    <n v="80.239999999999995"/>
    <n v="144.3715"/>
    <n v="80.239999999999995"/>
    <n v="64.131500000000003"/>
    <n v="0.44421163456776441"/>
  </r>
  <r>
    <n v="4880"/>
    <d v="2026-12-08T00:00:00"/>
    <n v="2026"/>
    <x v="3"/>
    <n v="12"/>
    <x v="11"/>
    <x v="3"/>
    <x v="13"/>
    <x v="2"/>
    <s v="New"/>
    <x v="0"/>
    <s v="Compact Repair Kit"/>
    <n v="1"/>
    <n v="41.07"/>
    <n v="0"/>
    <n v="16.600000000000001"/>
    <n v="41.07"/>
    <n v="16.600000000000001"/>
    <n v="24.47"/>
    <n v="0.59581202824446067"/>
  </r>
  <r>
    <n v="5127"/>
    <d v="2026-12-08T00:00:00"/>
    <n v="2026"/>
    <x v="3"/>
    <n v="12"/>
    <x v="11"/>
    <x v="1"/>
    <x v="11"/>
    <x v="3"/>
    <s v="Returning"/>
    <x v="3"/>
    <s v="Compact Sleeping Bag"/>
    <n v="1"/>
    <n v="122.65"/>
    <n v="0"/>
    <n v="58.9"/>
    <n v="122.65"/>
    <n v="58.9"/>
    <n v="63.750000000000007"/>
    <n v="0.51977170811251527"/>
  </r>
  <r>
    <n v="13"/>
    <d v="2026-12-09T00:00:00"/>
    <n v="2026"/>
    <x v="3"/>
    <n v="12"/>
    <x v="11"/>
    <x v="1"/>
    <x v="6"/>
    <x v="0"/>
    <s v="Returning"/>
    <x v="1"/>
    <s v="Trail Boots"/>
    <n v="6"/>
    <n v="143.16"/>
    <n v="0.15"/>
    <n v="80.349999999999994"/>
    <n v="730.11599999999999"/>
    <n v="482.09999999999997"/>
    <n v="248.01600000000002"/>
    <n v="0.33969396643820987"/>
  </r>
  <r>
    <n v="102"/>
    <d v="2026-12-09T00:00:00"/>
    <n v="2026"/>
    <x v="3"/>
    <n v="12"/>
    <x v="11"/>
    <x v="2"/>
    <x v="5"/>
    <x v="2"/>
    <s v="New"/>
    <x v="1"/>
    <s v="Trail Boots"/>
    <n v="3"/>
    <n v="142.75"/>
    <n v="0.1"/>
    <n v="81.739999999999995"/>
    <n v="385.42500000000001"/>
    <n v="245.21999999999997"/>
    <n v="140.20500000000004"/>
    <n v="0.3637672698968672"/>
  </r>
  <r>
    <n v="519"/>
    <d v="2026-12-09T00:00:00"/>
    <n v="2026"/>
    <x v="3"/>
    <n v="12"/>
    <x v="11"/>
    <x v="1"/>
    <x v="12"/>
    <x v="2"/>
    <s v="Returning"/>
    <x v="4"/>
    <s v="Recovery Roller"/>
    <n v="2"/>
    <n v="36.03"/>
    <n v="0.1"/>
    <n v="13.54"/>
    <n v="64.853999999999999"/>
    <n v="27.08"/>
    <n v="37.774000000000001"/>
    <n v="0.58244672649335427"/>
  </r>
  <r>
    <n v="522"/>
    <d v="2026-12-09T00:00:00"/>
    <n v="2026"/>
    <x v="3"/>
    <n v="12"/>
    <x v="11"/>
    <x v="0"/>
    <x v="15"/>
    <x v="2"/>
    <s v="Returning"/>
    <x v="2"/>
    <s v="Carry-On Duffel"/>
    <n v="2"/>
    <n v="133.4"/>
    <n v="0"/>
    <n v="67.69"/>
    <n v="266.8"/>
    <n v="135.38"/>
    <n v="131.42000000000002"/>
    <n v="0.49257871064467768"/>
  </r>
  <r>
    <n v="798"/>
    <d v="2026-12-09T00:00:00"/>
    <n v="2026"/>
    <x v="3"/>
    <n v="12"/>
    <x v="11"/>
    <x v="2"/>
    <x v="2"/>
    <x v="2"/>
    <s v="Returning"/>
    <x v="3"/>
    <s v="Trail Tent 2P"/>
    <n v="3"/>
    <n v="199.31"/>
    <n v="0.05"/>
    <n v="101.19"/>
    <n v="568.0335"/>
    <n v="303.57"/>
    <n v="264.46350000000001"/>
    <n v="0.46557729429690325"/>
  </r>
  <r>
    <n v="1746"/>
    <d v="2026-12-09T00:00:00"/>
    <n v="2026"/>
    <x v="3"/>
    <n v="12"/>
    <x v="11"/>
    <x v="1"/>
    <x v="11"/>
    <x v="0"/>
    <s v="Business"/>
    <x v="2"/>
    <s v="Packing Cube Set"/>
    <n v="1"/>
    <n v="47.44"/>
    <n v="0.15"/>
    <n v="17.899999999999999"/>
    <n v="40.323999999999998"/>
    <n v="17.899999999999999"/>
    <n v="22.423999999999999"/>
    <n v="0.55609562543398472"/>
  </r>
  <r>
    <n v="3412"/>
    <d v="2026-12-09T00:00:00"/>
    <n v="2026"/>
    <x v="3"/>
    <n v="12"/>
    <x v="11"/>
    <x v="0"/>
    <x v="0"/>
    <x v="1"/>
    <s v="Business"/>
    <x v="1"/>
    <s v="Trail Boots"/>
    <n v="10"/>
    <n v="145.30000000000001"/>
    <n v="0.1"/>
    <n v="79.7"/>
    <n v="1307.7"/>
    <n v="797"/>
    <n v="510.70000000000005"/>
    <n v="0.39053299686472437"/>
  </r>
  <r>
    <n v="175"/>
    <d v="2026-12-10T00:00:00"/>
    <n v="2026"/>
    <x v="3"/>
    <n v="12"/>
    <x v="11"/>
    <x v="0"/>
    <x v="0"/>
    <x v="3"/>
    <s v="New"/>
    <x v="0"/>
    <s v="Commuter Helmet"/>
    <n v="1"/>
    <n v="81.010000000000005"/>
    <n v="0.2"/>
    <n v="41.51"/>
    <n v="64.808000000000007"/>
    <n v="41.51"/>
    <n v="23.298000000000009"/>
    <n v="0.35949265522774976"/>
  </r>
  <r>
    <n v="1014"/>
    <d v="2026-12-10T00:00:00"/>
    <n v="2026"/>
    <x v="3"/>
    <n v="12"/>
    <x v="11"/>
    <x v="3"/>
    <x v="7"/>
    <x v="3"/>
    <s v="New"/>
    <x v="2"/>
    <s v="Insulated Bottle"/>
    <n v="2"/>
    <n v="35.619999999999997"/>
    <n v="0"/>
    <n v="13.62"/>
    <n v="71.239999999999995"/>
    <n v="27.24"/>
    <n v="44"/>
    <n v="0.61763054463784395"/>
  </r>
  <r>
    <n v="1763"/>
    <d v="2026-12-10T00:00:00"/>
    <n v="2026"/>
    <x v="3"/>
    <n v="12"/>
    <x v="11"/>
    <x v="0"/>
    <x v="0"/>
    <x v="0"/>
    <s v="New"/>
    <x v="0"/>
    <s v="Trail Bike Light"/>
    <n v="2"/>
    <n v="49.88"/>
    <n v="0.05"/>
    <n v="22.31"/>
    <n v="94.772000000000006"/>
    <n v="44.62"/>
    <n v="50.152000000000008"/>
    <n v="0.52918583547883347"/>
  </r>
  <r>
    <n v="1863"/>
    <d v="2026-12-10T00:00:00"/>
    <n v="2026"/>
    <x v="3"/>
    <n v="12"/>
    <x v="11"/>
    <x v="3"/>
    <x v="7"/>
    <x v="3"/>
    <s v="Returning"/>
    <x v="0"/>
    <s v="Cycling Pack 12L"/>
    <n v="1"/>
    <n v="101.18"/>
    <n v="0.05"/>
    <n v="49.12"/>
    <n v="96.120999999999995"/>
    <n v="49.12"/>
    <n v="47.000999999999998"/>
    <n v="0.48897743469169069"/>
  </r>
  <r>
    <n v="3466"/>
    <d v="2026-12-10T00:00:00"/>
    <n v="2026"/>
    <x v="3"/>
    <n v="12"/>
    <x v="11"/>
    <x v="1"/>
    <x v="12"/>
    <x v="2"/>
    <s v="Business"/>
    <x v="4"/>
    <s v="Recovery Roller"/>
    <n v="2"/>
    <n v="36.64"/>
    <n v="0"/>
    <n v="13.7"/>
    <n v="73.28"/>
    <n v="27.4"/>
    <n v="45.88"/>
    <n v="0.62609170305676853"/>
  </r>
  <r>
    <n v="3630"/>
    <d v="2026-12-10T00:00:00"/>
    <n v="2026"/>
    <x v="3"/>
    <n v="12"/>
    <x v="11"/>
    <x v="1"/>
    <x v="12"/>
    <x v="2"/>
    <s v="Returning"/>
    <x v="0"/>
    <s v="Compact Repair Kit"/>
    <n v="3"/>
    <n v="39.979999999999997"/>
    <n v="0.1"/>
    <n v="16.989999999999998"/>
    <n v="107.946"/>
    <n v="50.97"/>
    <n v="56.975999999999999"/>
    <n v="0.52781946528819967"/>
  </r>
  <r>
    <n v="3633"/>
    <d v="2026-12-10T00:00:00"/>
    <n v="2026"/>
    <x v="3"/>
    <n v="12"/>
    <x v="11"/>
    <x v="3"/>
    <x v="4"/>
    <x v="3"/>
    <s v="Business"/>
    <x v="1"/>
    <s v="Trail Boots"/>
    <n v="3"/>
    <n v="144.16"/>
    <n v="0"/>
    <n v="77.36"/>
    <n v="432.48"/>
    <n v="232.07999999999998"/>
    <n v="200.40000000000003"/>
    <n v="0.46337402885682583"/>
  </r>
  <r>
    <n v="4"/>
    <d v="2026-12-11T00:00:00"/>
    <n v="2026"/>
    <x v="3"/>
    <n v="12"/>
    <x v="11"/>
    <x v="3"/>
    <x v="4"/>
    <x v="0"/>
    <s v="New"/>
    <x v="0"/>
    <s v="Cycling Pack 12L"/>
    <n v="1"/>
    <n v="102.98"/>
    <n v="0.1"/>
    <n v="51.45"/>
    <n v="92.682000000000002"/>
    <n v="51.45"/>
    <n v="41.231999999999999"/>
    <n v="0.4448760277076455"/>
  </r>
  <r>
    <n v="70"/>
    <d v="2026-12-11T00:00:00"/>
    <n v="2026"/>
    <x v="3"/>
    <n v="12"/>
    <x v="11"/>
    <x v="3"/>
    <x v="13"/>
    <x v="0"/>
    <s v="New"/>
    <x v="4"/>
    <s v="Weighted Vest"/>
    <n v="2"/>
    <n v="122.49"/>
    <n v="0.15"/>
    <n v="70.930000000000007"/>
    <n v="208.23299999999998"/>
    <n v="141.86000000000001"/>
    <n v="66.372999999999962"/>
    <n v="0.31874390706564265"/>
  </r>
  <r>
    <n v="948"/>
    <d v="2026-12-11T00:00:00"/>
    <n v="2026"/>
    <x v="3"/>
    <n v="12"/>
    <x v="11"/>
    <x v="1"/>
    <x v="11"/>
    <x v="3"/>
    <s v="New"/>
    <x v="1"/>
    <s v="Trail Boots"/>
    <n v="1"/>
    <n v="141.74"/>
    <n v="0.15"/>
    <n v="78.97"/>
    <n v="120.479"/>
    <n v="78.97"/>
    <n v="41.509"/>
    <n v="0.34453307215365336"/>
  </r>
  <r>
    <n v="1957"/>
    <d v="2026-12-11T00:00:00"/>
    <n v="2026"/>
    <x v="3"/>
    <n v="12"/>
    <x v="11"/>
    <x v="3"/>
    <x v="7"/>
    <x v="0"/>
    <s v="Returning"/>
    <x v="0"/>
    <s v="Compact Repair Kit"/>
    <n v="6"/>
    <n v="39.44"/>
    <n v="0.1"/>
    <n v="16.89"/>
    <n v="212.976"/>
    <n v="101.34"/>
    <n v="111.636"/>
    <n v="0.52417173766058145"/>
  </r>
  <r>
    <n v="3097"/>
    <d v="2026-12-11T00:00:00"/>
    <n v="2026"/>
    <x v="3"/>
    <n v="12"/>
    <x v="11"/>
    <x v="2"/>
    <x v="3"/>
    <x v="2"/>
    <s v="Returning"/>
    <x v="0"/>
    <s v="Trail Bike Light"/>
    <n v="1"/>
    <n v="49.64"/>
    <n v="0.1"/>
    <n v="22"/>
    <n v="44.676000000000002"/>
    <n v="22"/>
    <n v="22.676000000000002"/>
    <n v="0.50756558331094992"/>
  </r>
  <r>
    <n v="3649"/>
    <d v="2026-12-11T00:00:00"/>
    <n v="2026"/>
    <x v="3"/>
    <n v="12"/>
    <x v="11"/>
    <x v="2"/>
    <x v="2"/>
    <x v="0"/>
    <s v="New"/>
    <x v="2"/>
    <s v="Travel Backpack 35L"/>
    <n v="1"/>
    <n v="164.29"/>
    <n v="0.05"/>
    <n v="88.66"/>
    <n v="156.07549999999998"/>
    <n v="88.66"/>
    <n v="67.41549999999998"/>
    <n v="0.43194159237035917"/>
  </r>
  <r>
    <n v="3963"/>
    <d v="2026-12-11T00:00:00"/>
    <n v="2026"/>
    <x v="3"/>
    <n v="12"/>
    <x v="11"/>
    <x v="3"/>
    <x v="8"/>
    <x v="0"/>
    <s v="Returning"/>
    <x v="2"/>
    <s v="Insulated Bottle"/>
    <n v="1"/>
    <n v="35.81"/>
    <n v="0"/>
    <n v="13.28"/>
    <n v="35.81"/>
    <n v="13.28"/>
    <n v="22.53"/>
    <n v="0.62915386763473891"/>
  </r>
  <r>
    <n v="4305"/>
    <d v="2026-12-11T00:00:00"/>
    <n v="2026"/>
    <x v="3"/>
    <n v="12"/>
    <x v="11"/>
    <x v="0"/>
    <x v="9"/>
    <x v="2"/>
    <s v="New"/>
    <x v="4"/>
    <s v="Resistance Band Set"/>
    <n v="1"/>
    <n v="41.31"/>
    <n v="0.05"/>
    <n v="14.56"/>
    <n v="39.244500000000002"/>
    <n v="14.56"/>
    <n v="24.6845"/>
    <n v="0.62899259768884808"/>
  </r>
  <r>
    <n v="4942"/>
    <d v="2026-12-11T00:00:00"/>
    <n v="2026"/>
    <x v="3"/>
    <n v="12"/>
    <x v="11"/>
    <x v="3"/>
    <x v="13"/>
    <x v="3"/>
    <s v="New"/>
    <x v="2"/>
    <s v="Insulated Bottle"/>
    <n v="3"/>
    <n v="36.6"/>
    <n v="0.15"/>
    <n v="13.95"/>
    <n v="93.330000000000013"/>
    <n v="41.849999999999994"/>
    <n v="51.480000000000018"/>
    <n v="0.55159112825458068"/>
  </r>
  <r>
    <n v="19"/>
    <d v="2026-12-12T00:00:00"/>
    <n v="2026"/>
    <x v="3"/>
    <n v="12"/>
    <x v="11"/>
    <x v="1"/>
    <x v="1"/>
    <x v="0"/>
    <s v="New"/>
    <x v="0"/>
    <s v="Trail Bike Light"/>
    <n v="5"/>
    <n v="49.59"/>
    <n v="0"/>
    <n v="22.63"/>
    <n v="247.95000000000002"/>
    <n v="113.14999999999999"/>
    <n v="134.80000000000001"/>
    <n v="0.54365799556362171"/>
  </r>
  <r>
    <n v="4963"/>
    <d v="2026-12-12T00:00:00"/>
    <n v="2026"/>
    <x v="3"/>
    <n v="12"/>
    <x v="11"/>
    <x v="0"/>
    <x v="0"/>
    <x v="0"/>
    <s v="New"/>
    <x v="1"/>
    <s v="Trekking Poles"/>
    <n v="5"/>
    <n v="72.3"/>
    <n v="0.05"/>
    <n v="31.73"/>
    <n v="343.42500000000001"/>
    <n v="158.65"/>
    <n v="184.77500000000001"/>
    <n v="0.53803596127247577"/>
  </r>
  <r>
    <n v="5110"/>
    <d v="2026-12-12T00:00:00"/>
    <n v="2026"/>
    <x v="3"/>
    <n v="12"/>
    <x v="11"/>
    <x v="3"/>
    <x v="4"/>
    <x v="0"/>
    <s v="New"/>
    <x v="0"/>
    <s v="Trail Bike Light"/>
    <n v="1"/>
    <n v="51.57"/>
    <n v="0.1"/>
    <n v="23.11"/>
    <n v="46.413000000000004"/>
    <n v="23.11"/>
    <n v="23.303000000000004"/>
    <n v="0.5020791588563549"/>
  </r>
  <r>
    <n v="10"/>
    <d v="2026-12-13T00:00:00"/>
    <n v="2026"/>
    <x v="3"/>
    <n v="12"/>
    <x v="11"/>
    <x v="0"/>
    <x v="0"/>
    <x v="0"/>
    <s v="Returning"/>
    <x v="2"/>
    <s v="Insulated Bottle"/>
    <n v="3"/>
    <n v="35.380000000000003"/>
    <n v="0"/>
    <n v="13.51"/>
    <n v="106.14000000000001"/>
    <n v="40.53"/>
    <n v="65.610000000000014"/>
    <n v="0.61814584511023185"/>
  </r>
  <r>
    <n v="216"/>
    <d v="2026-12-13T00:00:00"/>
    <n v="2026"/>
    <x v="3"/>
    <n v="12"/>
    <x v="11"/>
    <x v="2"/>
    <x v="2"/>
    <x v="0"/>
    <s v="Business"/>
    <x v="0"/>
    <s v="Commuter Helmet"/>
    <n v="1"/>
    <n v="83.08"/>
    <n v="0.15"/>
    <n v="42.91"/>
    <n v="70.617999999999995"/>
    <n v="42.91"/>
    <n v="27.707999999999998"/>
    <n v="0.39236455294684075"/>
  </r>
  <r>
    <n v="1937"/>
    <d v="2026-12-13T00:00:00"/>
    <n v="2026"/>
    <x v="3"/>
    <n v="12"/>
    <x v="11"/>
    <x v="1"/>
    <x v="12"/>
    <x v="1"/>
    <s v="Business"/>
    <x v="3"/>
    <s v="Compact Sleeping Bag"/>
    <n v="3"/>
    <n v="120.5"/>
    <n v="0.15"/>
    <n v="61.44"/>
    <n v="307.27499999999998"/>
    <n v="184.32"/>
    <n v="122.95499999999998"/>
    <n v="0.40014644862094212"/>
  </r>
  <r>
    <n v="4720"/>
    <d v="2026-12-13T00:00:00"/>
    <n v="2026"/>
    <x v="3"/>
    <n v="12"/>
    <x v="11"/>
    <x v="0"/>
    <x v="0"/>
    <x v="0"/>
    <s v="New"/>
    <x v="1"/>
    <s v="Trekking Poles"/>
    <n v="3"/>
    <n v="73.040000000000006"/>
    <n v="0.1"/>
    <n v="31.78"/>
    <n v="197.208"/>
    <n v="95.34"/>
    <n v="101.86799999999999"/>
    <n v="0.51655105269563095"/>
  </r>
  <r>
    <n v="91"/>
    <d v="2026-12-14T00:00:00"/>
    <n v="2026"/>
    <x v="3"/>
    <n v="12"/>
    <x v="11"/>
    <x v="1"/>
    <x v="1"/>
    <x v="0"/>
    <s v="Returning"/>
    <x v="3"/>
    <s v="Alpine Tent 4P"/>
    <n v="2"/>
    <n v="339.95"/>
    <n v="0"/>
    <n v="195.78"/>
    <n v="679.9"/>
    <n v="391.56"/>
    <n v="288.33999999999997"/>
    <n v="0.42409177820267685"/>
  </r>
  <r>
    <n v="505"/>
    <d v="2026-12-14T00:00:00"/>
    <n v="2026"/>
    <x v="3"/>
    <n v="12"/>
    <x v="11"/>
    <x v="0"/>
    <x v="15"/>
    <x v="3"/>
    <s v="Returning"/>
    <x v="3"/>
    <s v="Trail Tent 2P"/>
    <n v="2"/>
    <n v="199.43"/>
    <n v="0.05"/>
    <n v="106.58"/>
    <n v="378.91699999999997"/>
    <n v="213.16"/>
    <n v="165.75699999999998"/>
    <n v="0.4374493622613923"/>
  </r>
  <r>
    <n v="640"/>
    <d v="2026-12-14T00:00:00"/>
    <n v="2026"/>
    <x v="3"/>
    <n v="12"/>
    <x v="11"/>
    <x v="0"/>
    <x v="15"/>
    <x v="0"/>
    <s v="Returning"/>
    <x v="4"/>
    <s v="Training Mat"/>
    <n v="2"/>
    <n v="51.77"/>
    <n v="0.05"/>
    <n v="21.76"/>
    <n v="98.363"/>
    <n v="43.52"/>
    <n v="54.842999999999996"/>
    <n v="0.55755721155312465"/>
  </r>
  <r>
    <n v="1408"/>
    <d v="2026-12-14T00:00:00"/>
    <n v="2026"/>
    <x v="3"/>
    <n v="12"/>
    <x v="11"/>
    <x v="1"/>
    <x v="1"/>
    <x v="0"/>
    <s v="New"/>
    <x v="2"/>
    <s v="Travel Backpack 35L"/>
    <n v="1"/>
    <n v="161.53"/>
    <n v="0"/>
    <n v="87.43"/>
    <n v="161.53"/>
    <n v="87.43"/>
    <n v="74.099999999999994"/>
    <n v="0.45873831486411187"/>
  </r>
  <r>
    <n v="2074"/>
    <d v="2026-12-14T00:00:00"/>
    <n v="2026"/>
    <x v="3"/>
    <n v="12"/>
    <x v="11"/>
    <x v="1"/>
    <x v="12"/>
    <x v="1"/>
    <s v="Business"/>
    <x v="1"/>
    <s v="Trail Boots"/>
    <n v="4"/>
    <n v="145.85"/>
    <n v="0.1"/>
    <n v="79.47"/>
    <n v="525.05999999999995"/>
    <n v="317.88"/>
    <n v="207.17999999999995"/>
    <n v="0.39458347617415146"/>
  </r>
  <r>
    <n v="2639"/>
    <d v="2026-12-14T00:00:00"/>
    <n v="2026"/>
    <x v="3"/>
    <n v="12"/>
    <x v="11"/>
    <x v="3"/>
    <x v="13"/>
    <x v="0"/>
    <s v="Returning"/>
    <x v="3"/>
    <s v="Trail Tent 2P"/>
    <n v="1"/>
    <n v="197.18"/>
    <n v="0"/>
    <n v="105.28"/>
    <n v="197.18"/>
    <n v="105.28"/>
    <n v="91.9"/>
    <n v="0.46607160969672384"/>
  </r>
  <r>
    <n v="2694"/>
    <d v="2026-12-14T00:00:00"/>
    <n v="2026"/>
    <x v="3"/>
    <n v="12"/>
    <x v="11"/>
    <x v="3"/>
    <x v="7"/>
    <x v="0"/>
    <s v="New"/>
    <x v="3"/>
    <s v="Compact Sleeping Bag"/>
    <n v="1"/>
    <n v="124.9"/>
    <n v="0"/>
    <n v="62.16"/>
    <n v="124.9"/>
    <n v="62.16"/>
    <n v="62.740000000000009"/>
    <n v="0.50232185748598879"/>
  </r>
  <r>
    <n v="2797"/>
    <d v="2026-12-14T00:00:00"/>
    <n v="2026"/>
    <x v="3"/>
    <n v="12"/>
    <x v="11"/>
    <x v="2"/>
    <x v="16"/>
    <x v="2"/>
    <s v="New"/>
    <x v="1"/>
    <s v="Trekking Poles"/>
    <n v="2"/>
    <n v="70.239999999999995"/>
    <n v="0.1"/>
    <n v="32.130000000000003"/>
    <n v="126.43199999999999"/>
    <n v="64.260000000000005"/>
    <n v="62.171999999999983"/>
    <n v="0.49174259681093385"/>
  </r>
  <r>
    <n v="2811"/>
    <d v="2026-12-14T00:00:00"/>
    <n v="2026"/>
    <x v="3"/>
    <n v="12"/>
    <x v="11"/>
    <x v="1"/>
    <x v="11"/>
    <x v="2"/>
    <s v="Business"/>
    <x v="1"/>
    <s v="Trail Boots"/>
    <n v="5"/>
    <n v="145.6"/>
    <n v="0.15"/>
    <n v="81.180000000000007"/>
    <n v="618.79999999999995"/>
    <n v="405.90000000000003"/>
    <n v="212.89999999999992"/>
    <n v="0.34405300581771159"/>
  </r>
  <r>
    <n v="4037"/>
    <d v="2026-12-14T00:00:00"/>
    <n v="2026"/>
    <x v="3"/>
    <n v="12"/>
    <x v="11"/>
    <x v="3"/>
    <x v="8"/>
    <x v="2"/>
    <s v="Returning"/>
    <x v="1"/>
    <s v="Summit Backpack 45L"/>
    <n v="1"/>
    <n v="152.4"/>
    <n v="0.05"/>
    <n v="77.98"/>
    <n v="144.78"/>
    <n v="77.98"/>
    <n v="66.8"/>
    <n v="0.46138969470921398"/>
  </r>
  <r>
    <n v="4629"/>
    <d v="2026-12-14T00:00:00"/>
    <n v="2026"/>
    <x v="3"/>
    <n v="12"/>
    <x v="11"/>
    <x v="2"/>
    <x v="2"/>
    <x v="0"/>
    <s v="New"/>
    <x v="2"/>
    <s v="Insulated Bottle"/>
    <n v="1"/>
    <n v="36.17"/>
    <n v="0.05"/>
    <n v="13.87"/>
    <n v="34.361499999999999"/>
    <n v="13.87"/>
    <n v="20.491500000000002"/>
    <n v="0.59635056676803988"/>
  </r>
  <r>
    <n v="2455"/>
    <d v="2026-12-15T00:00:00"/>
    <n v="2026"/>
    <x v="3"/>
    <n v="12"/>
    <x v="11"/>
    <x v="1"/>
    <x v="12"/>
    <x v="0"/>
    <s v="Returning"/>
    <x v="3"/>
    <s v="Compact Sleeping Bag"/>
    <n v="3"/>
    <n v="126.21"/>
    <n v="0.1"/>
    <n v="60.65"/>
    <n v="340.767"/>
    <n v="181.95"/>
    <n v="158.81700000000001"/>
    <n v="0.46605745274630467"/>
  </r>
  <r>
    <n v="3184"/>
    <d v="2026-12-15T00:00:00"/>
    <n v="2026"/>
    <x v="3"/>
    <n v="12"/>
    <x v="11"/>
    <x v="3"/>
    <x v="13"/>
    <x v="1"/>
    <s v="Returning"/>
    <x v="1"/>
    <s v="Trail Boots"/>
    <n v="6"/>
    <n v="143.72999999999999"/>
    <n v="0.15"/>
    <n v="77.27"/>
    <n v="733.02299999999991"/>
    <n v="463.62"/>
    <n v="269.40299999999991"/>
    <n v="0.36752325643260847"/>
  </r>
  <r>
    <n v="3363"/>
    <d v="2026-12-15T00:00:00"/>
    <n v="2026"/>
    <x v="3"/>
    <n v="12"/>
    <x v="11"/>
    <x v="1"/>
    <x v="12"/>
    <x v="3"/>
    <s v="New"/>
    <x v="1"/>
    <s v="Trail Boots"/>
    <n v="4"/>
    <n v="146.38999999999999"/>
    <n v="0"/>
    <n v="78.95"/>
    <n v="585.55999999999995"/>
    <n v="315.8"/>
    <n v="269.75999999999993"/>
    <n v="0.46068720541020552"/>
  </r>
  <r>
    <n v="3373"/>
    <d v="2026-12-15T00:00:00"/>
    <n v="2026"/>
    <x v="3"/>
    <n v="12"/>
    <x v="11"/>
    <x v="1"/>
    <x v="12"/>
    <x v="3"/>
    <s v="Returning"/>
    <x v="1"/>
    <s v="Hiking Daypack 20L"/>
    <n v="2"/>
    <n v="89.84"/>
    <n v="0.05"/>
    <n v="45.17"/>
    <n v="170.696"/>
    <n v="90.34"/>
    <n v="80.355999999999995"/>
    <n v="0.47075502647982376"/>
  </r>
  <r>
    <n v="3799"/>
    <d v="2026-12-15T00:00:00"/>
    <n v="2026"/>
    <x v="3"/>
    <n v="12"/>
    <x v="11"/>
    <x v="2"/>
    <x v="10"/>
    <x v="2"/>
    <s v="New"/>
    <x v="4"/>
    <s v="Training Mat"/>
    <n v="3"/>
    <n v="49.67"/>
    <n v="0.05"/>
    <n v="21.5"/>
    <n v="141.55949999999999"/>
    <n v="64.5"/>
    <n v="77.059499999999986"/>
    <n v="0.54436120500566898"/>
  </r>
  <r>
    <n v="5002"/>
    <d v="2026-12-15T00:00:00"/>
    <n v="2026"/>
    <x v="3"/>
    <n v="12"/>
    <x v="11"/>
    <x v="1"/>
    <x v="14"/>
    <x v="1"/>
    <s v="Business"/>
    <x v="1"/>
    <s v="Hiking Daypack 20L"/>
    <n v="4"/>
    <n v="94.3"/>
    <n v="0.1"/>
    <n v="44.36"/>
    <n v="339.48"/>
    <n v="177.44"/>
    <n v="162.04000000000002"/>
    <n v="0.47731825144338402"/>
  </r>
  <r>
    <n v="2896"/>
    <d v="2026-12-16T00:00:00"/>
    <n v="2026"/>
    <x v="3"/>
    <n v="12"/>
    <x v="11"/>
    <x v="1"/>
    <x v="12"/>
    <x v="2"/>
    <s v="Business"/>
    <x v="4"/>
    <s v="Recovery Roller"/>
    <n v="2"/>
    <n v="36.020000000000003"/>
    <n v="0.1"/>
    <n v="13.59"/>
    <n v="64.836000000000013"/>
    <n v="27.18"/>
    <n v="37.656000000000013"/>
    <n v="0.58078845086063302"/>
  </r>
  <r>
    <n v="3334"/>
    <d v="2026-12-16T00:00:00"/>
    <n v="2026"/>
    <x v="3"/>
    <n v="12"/>
    <x v="11"/>
    <x v="1"/>
    <x v="14"/>
    <x v="0"/>
    <s v="Returning"/>
    <x v="1"/>
    <s v="Summit Backpack 45L"/>
    <n v="1"/>
    <n v="154.12"/>
    <n v="0"/>
    <n v="77.45"/>
    <n v="154.12"/>
    <n v="77.45"/>
    <n v="76.67"/>
    <n v="0.49746950428237735"/>
  </r>
  <r>
    <n v="3469"/>
    <d v="2026-12-16T00:00:00"/>
    <n v="2026"/>
    <x v="3"/>
    <n v="12"/>
    <x v="11"/>
    <x v="0"/>
    <x v="9"/>
    <x v="0"/>
    <s v="Returning"/>
    <x v="1"/>
    <s v="Summit Backpack 45L"/>
    <n v="1"/>
    <n v="150.88"/>
    <n v="0.05"/>
    <n v="81.02"/>
    <n v="143.33599999999998"/>
    <n v="81.02"/>
    <n v="62.315999999999988"/>
    <n v="0.43475470223809787"/>
  </r>
  <r>
    <n v="569"/>
    <d v="2026-12-17T00:00:00"/>
    <n v="2026"/>
    <x v="3"/>
    <n v="12"/>
    <x v="11"/>
    <x v="2"/>
    <x v="2"/>
    <x v="3"/>
    <s v="New"/>
    <x v="0"/>
    <s v="Compact Repair Kit"/>
    <n v="2"/>
    <n v="40.479999999999997"/>
    <n v="0"/>
    <n v="16.23"/>
    <n v="80.959999999999994"/>
    <n v="32.46"/>
    <n v="48.499999999999993"/>
    <n v="0.5990612648221344"/>
  </r>
  <r>
    <n v="2404"/>
    <d v="2026-12-17T00:00:00"/>
    <n v="2026"/>
    <x v="3"/>
    <n v="12"/>
    <x v="11"/>
    <x v="2"/>
    <x v="10"/>
    <x v="3"/>
    <s v="Business"/>
    <x v="2"/>
    <s v="Travel Backpack 35L"/>
    <n v="3"/>
    <n v="163.34"/>
    <n v="0.1"/>
    <n v="88.53"/>
    <n v="441.01799999999997"/>
    <n v="265.59000000000003"/>
    <n v="175.42799999999994"/>
    <n v="0.39777968246194023"/>
  </r>
  <r>
    <n v="4682"/>
    <d v="2026-12-17T00:00:00"/>
    <n v="2026"/>
    <x v="3"/>
    <n v="12"/>
    <x v="11"/>
    <x v="3"/>
    <x v="4"/>
    <x v="2"/>
    <s v="New"/>
    <x v="4"/>
    <s v="Resistance Band Set"/>
    <n v="2"/>
    <n v="40.89"/>
    <n v="0"/>
    <n v="14.95"/>
    <n v="81.78"/>
    <n v="29.9"/>
    <n v="51.88"/>
    <n v="0.63438493519197847"/>
  </r>
  <r>
    <n v="4888"/>
    <d v="2026-12-17T00:00:00"/>
    <n v="2026"/>
    <x v="3"/>
    <n v="12"/>
    <x v="11"/>
    <x v="2"/>
    <x v="2"/>
    <x v="3"/>
    <s v="New"/>
    <x v="4"/>
    <s v="Resistance Band Set"/>
    <n v="1"/>
    <n v="40.159999999999997"/>
    <n v="0.15"/>
    <n v="14.46"/>
    <n v="34.135999999999996"/>
    <n v="14.46"/>
    <n v="19.675999999999995"/>
    <n v="0.576400281228029"/>
  </r>
  <r>
    <n v="4923"/>
    <d v="2026-12-17T00:00:00"/>
    <n v="2026"/>
    <x v="3"/>
    <n v="12"/>
    <x v="11"/>
    <x v="3"/>
    <x v="13"/>
    <x v="0"/>
    <s v="New"/>
    <x v="3"/>
    <s v="Portable Camp Stove"/>
    <n v="2"/>
    <n v="79.86"/>
    <n v="0"/>
    <n v="39.049999999999997"/>
    <n v="159.72"/>
    <n v="78.099999999999994"/>
    <n v="81.62"/>
    <n v="0.51101928374655647"/>
  </r>
  <r>
    <n v="131"/>
    <d v="2026-12-18T00:00:00"/>
    <n v="2026"/>
    <x v="3"/>
    <n v="12"/>
    <x v="11"/>
    <x v="1"/>
    <x v="11"/>
    <x v="3"/>
    <s v="Returning"/>
    <x v="3"/>
    <s v="Compact Sleeping Bag"/>
    <n v="2"/>
    <n v="123.42"/>
    <n v="0.1"/>
    <n v="60.03"/>
    <n v="222.15600000000001"/>
    <n v="120.06"/>
    <n v="102.096"/>
    <n v="0.45956895154756117"/>
  </r>
  <r>
    <n v="349"/>
    <d v="2026-12-18T00:00:00"/>
    <n v="2026"/>
    <x v="3"/>
    <n v="12"/>
    <x v="11"/>
    <x v="2"/>
    <x v="2"/>
    <x v="0"/>
    <s v="Returning"/>
    <x v="2"/>
    <s v="Packing Cube Set"/>
    <n v="1"/>
    <n v="47.61"/>
    <n v="0.05"/>
    <n v="18.18"/>
    <n v="45.229499999999994"/>
    <n v="18.18"/>
    <n v="27.049499999999995"/>
    <n v="0.59804994527907662"/>
  </r>
  <r>
    <n v="1131"/>
    <d v="2026-12-18T00:00:00"/>
    <n v="2026"/>
    <x v="3"/>
    <n v="12"/>
    <x v="11"/>
    <x v="3"/>
    <x v="8"/>
    <x v="0"/>
    <s v="Returning"/>
    <x v="1"/>
    <s v="Hiking Daypack 20L"/>
    <n v="2"/>
    <n v="93.88"/>
    <n v="0.1"/>
    <n v="45.89"/>
    <n v="168.98400000000001"/>
    <n v="91.78"/>
    <n v="77.204000000000008"/>
    <n v="0.45687165648818823"/>
  </r>
  <r>
    <n v="2738"/>
    <d v="2026-12-18T00:00:00"/>
    <n v="2026"/>
    <x v="3"/>
    <n v="12"/>
    <x v="11"/>
    <x v="1"/>
    <x v="11"/>
    <x v="0"/>
    <s v="New"/>
    <x v="1"/>
    <s v="Trail Boots"/>
    <n v="3"/>
    <n v="145.43"/>
    <n v="0.05"/>
    <n v="81.72"/>
    <n v="414.47550000000001"/>
    <n v="245.16"/>
    <n v="169.31550000000001"/>
    <n v="0.40850544845232106"/>
  </r>
  <r>
    <n v="4400"/>
    <d v="2026-12-18T00:00:00"/>
    <n v="2026"/>
    <x v="3"/>
    <n v="12"/>
    <x v="11"/>
    <x v="3"/>
    <x v="4"/>
    <x v="0"/>
    <s v="Returning"/>
    <x v="2"/>
    <s v="Insulated Bottle"/>
    <n v="2"/>
    <n v="36.89"/>
    <n v="0.1"/>
    <n v="13.74"/>
    <n v="66.402000000000001"/>
    <n v="27.48"/>
    <n v="38.921999999999997"/>
    <n v="0.58615704346254627"/>
  </r>
  <r>
    <n v="3122"/>
    <d v="2026-12-19T00:00:00"/>
    <n v="2026"/>
    <x v="3"/>
    <n v="12"/>
    <x v="11"/>
    <x v="0"/>
    <x v="0"/>
    <x v="3"/>
    <s v="Returning"/>
    <x v="1"/>
    <s v="Trail Boots"/>
    <n v="1"/>
    <n v="145.44"/>
    <n v="0.1"/>
    <n v="80.42"/>
    <n v="130.89600000000002"/>
    <n v="80.42"/>
    <n v="50.476000000000013"/>
    <n v="0.38561911746730232"/>
  </r>
  <r>
    <n v="4572"/>
    <d v="2026-12-19T00:00:00"/>
    <n v="2026"/>
    <x v="3"/>
    <n v="12"/>
    <x v="11"/>
    <x v="0"/>
    <x v="15"/>
    <x v="0"/>
    <s v="New"/>
    <x v="4"/>
    <s v="Training Mat"/>
    <n v="2"/>
    <n v="51.56"/>
    <n v="0"/>
    <n v="21.9"/>
    <n v="103.12"/>
    <n v="43.8"/>
    <n v="59.320000000000007"/>
    <n v="0.57525213343677273"/>
  </r>
  <r>
    <n v="4783"/>
    <d v="2026-12-19T00:00:00"/>
    <n v="2026"/>
    <x v="3"/>
    <n v="12"/>
    <x v="11"/>
    <x v="3"/>
    <x v="7"/>
    <x v="0"/>
    <s v="New"/>
    <x v="3"/>
    <s v="Compact Sleeping Bag"/>
    <n v="2"/>
    <n v="122"/>
    <n v="0.15"/>
    <n v="60.01"/>
    <n v="207.4"/>
    <n v="120.02"/>
    <n v="87.38000000000001"/>
    <n v="0.4213114754098361"/>
  </r>
  <r>
    <n v="5055"/>
    <d v="2026-12-19T00:00:00"/>
    <n v="2026"/>
    <x v="3"/>
    <n v="12"/>
    <x v="11"/>
    <x v="2"/>
    <x v="3"/>
    <x v="3"/>
    <s v="New"/>
    <x v="1"/>
    <s v="Trekking Poles"/>
    <n v="1"/>
    <n v="71.89"/>
    <n v="0.15"/>
    <n v="32.409999999999997"/>
    <n v="61.106499999999997"/>
    <n v="32.409999999999997"/>
    <n v="28.6965"/>
    <n v="0.46961452545964832"/>
  </r>
  <r>
    <n v="5100"/>
    <d v="2026-12-19T00:00:00"/>
    <n v="2026"/>
    <x v="3"/>
    <n v="12"/>
    <x v="11"/>
    <x v="2"/>
    <x v="5"/>
    <x v="0"/>
    <s v="Returning"/>
    <x v="1"/>
    <s v="Trekking Poles"/>
    <n v="2"/>
    <n v="70.59"/>
    <n v="0.15"/>
    <n v="31.56"/>
    <n v="120.003"/>
    <n v="63.12"/>
    <n v="56.883000000000003"/>
    <n v="0.47401314967125824"/>
  </r>
  <r>
    <n v="488"/>
    <d v="2026-12-20T00:00:00"/>
    <n v="2026"/>
    <x v="3"/>
    <n v="12"/>
    <x v="11"/>
    <x v="3"/>
    <x v="7"/>
    <x v="0"/>
    <s v="Returning"/>
    <x v="1"/>
    <s v="Trail Boots"/>
    <n v="4"/>
    <n v="141.91"/>
    <n v="0.05"/>
    <n v="80.260000000000005"/>
    <n v="539.25799999999992"/>
    <n v="321.04000000000002"/>
    <n v="218.2179999999999"/>
    <n v="0.40466344495584661"/>
  </r>
  <r>
    <n v="710"/>
    <d v="2026-12-20T00:00:00"/>
    <n v="2026"/>
    <x v="3"/>
    <n v="12"/>
    <x v="11"/>
    <x v="1"/>
    <x v="6"/>
    <x v="1"/>
    <s v="Business"/>
    <x v="1"/>
    <s v="Trail Boots"/>
    <n v="3"/>
    <n v="140.4"/>
    <n v="0.2"/>
    <n v="81.760000000000005"/>
    <n v="336.96000000000004"/>
    <n v="245.28000000000003"/>
    <n v="91.68"/>
    <n v="0.27207977207977208"/>
  </r>
  <r>
    <n v="1009"/>
    <d v="2026-12-20T00:00:00"/>
    <n v="2026"/>
    <x v="3"/>
    <n v="12"/>
    <x v="11"/>
    <x v="3"/>
    <x v="13"/>
    <x v="3"/>
    <s v="Returning"/>
    <x v="1"/>
    <s v="Trekking Poles"/>
    <n v="2"/>
    <n v="72.349999999999994"/>
    <n v="0.15"/>
    <n v="32.44"/>
    <n v="122.99499999999999"/>
    <n v="64.88"/>
    <n v="58.114999999999995"/>
    <n v="0.47249888206837676"/>
  </r>
  <r>
    <n v="1231"/>
    <d v="2026-12-20T00:00:00"/>
    <n v="2026"/>
    <x v="3"/>
    <n v="12"/>
    <x v="11"/>
    <x v="3"/>
    <x v="8"/>
    <x v="0"/>
    <s v="New"/>
    <x v="3"/>
    <s v="Compact Sleeping Bag"/>
    <n v="4"/>
    <n v="120.8"/>
    <n v="0.1"/>
    <n v="59.93"/>
    <n v="434.88"/>
    <n v="239.72"/>
    <n v="195.16"/>
    <n v="0.44876747608535689"/>
  </r>
  <r>
    <n v="1445"/>
    <d v="2026-12-20T00:00:00"/>
    <n v="2026"/>
    <x v="3"/>
    <n v="12"/>
    <x v="11"/>
    <x v="3"/>
    <x v="7"/>
    <x v="0"/>
    <s v="New"/>
    <x v="1"/>
    <s v="Trekking Poles"/>
    <n v="1"/>
    <n v="71.23"/>
    <n v="0"/>
    <n v="31.63"/>
    <n v="71.23"/>
    <n v="31.63"/>
    <n v="39.600000000000009"/>
    <n v="0.55594552856942303"/>
  </r>
  <r>
    <n v="2842"/>
    <d v="2026-12-20T00:00:00"/>
    <n v="2026"/>
    <x v="3"/>
    <n v="12"/>
    <x v="11"/>
    <x v="2"/>
    <x v="10"/>
    <x v="1"/>
    <s v="Business"/>
    <x v="0"/>
    <s v="Trail Bike Light"/>
    <n v="5"/>
    <n v="51.02"/>
    <n v="0.05"/>
    <n v="22.56"/>
    <n v="242.345"/>
    <n v="112.8"/>
    <n v="129.54500000000002"/>
    <n v="0.5345478553302111"/>
  </r>
  <r>
    <n v="3783"/>
    <d v="2026-12-20T00:00:00"/>
    <n v="2026"/>
    <x v="3"/>
    <n v="12"/>
    <x v="11"/>
    <x v="2"/>
    <x v="2"/>
    <x v="3"/>
    <s v="New"/>
    <x v="2"/>
    <s v="Carry-On Duffel"/>
    <n v="1"/>
    <n v="130.52000000000001"/>
    <n v="0.1"/>
    <n v="66.09"/>
    <n v="117.46800000000002"/>
    <n v="66.09"/>
    <n v="51.378000000000014"/>
    <n v="0.43737869036673821"/>
  </r>
  <r>
    <n v="4484"/>
    <d v="2026-12-20T00:00:00"/>
    <n v="2026"/>
    <x v="3"/>
    <n v="12"/>
    <x v="11"/>
    <x v="1"/>
    <x v="14"/>
    <x v="0"/>
    <s v="Returning"/>
    <x v="0"/>
    <s v="Commuter Helmet"/>
    <n v="2"/>
    <n v="79.87"/>
    <n v="0.15"/>
    <n v="41.9"/>
    <n v="135.779"/>
    <n v="83.8"/>
    <n v="51.978999999999999"/>
    <n v="0.38282061290773978"/>
  </r>
  <r>
    <n v="4597"/>
    <d v="2026-12-20T00:00:00"/>
    <n v="2026"/>
    <x v="3"/>
    <n v="12"/>
    <x v="11"/>
    <x v="3"/>
    <x v="13"/>
    <x v="0"/>
    <s v="Returning"/>
    <x v="1"/>
    <s v="Trekking Poles"/>
    <n v="3"/>
    <n v="71.3"/>
    <n v="0.1"/>
    <n v="32.93"/>
    <n v="192.51"/>
    <n v="98.789999999999992"/>
    <n v="93.72"/>
    <n v="0.48683185289075892"/>
  </r>
  <r>
    <n v="4917"/>
    <d v="2026-12-20T00:00:00"/>
    <n v="2026"/>
    <x v="3"/>
    <n v="12"/>
    <x v="11"/>
    <x v="0"/>
    <x v="9"/>
    <x v="0"/>
    <s v="Returning"/>
    <x v="3"/>
    <s v="Compact Sleeping Bag"/>
    <n v="2"/>
    <n v="122.95"/>
    <n v="0.1"/>
    <n v="59.79"/>
    <n v="221.31"/>
    <n v="119.58"/>
    <n v="101.73"/>
    <n v="0.45967195336857802"/>
  </r>
  <r>
    <n v="629"/>
    <d v="2026-12-21T00:00:00"/>
    <n v="2026"/>
    <x v="3"/>
    <n v="12"/>
    <x v="11"/>
    <x v="3"/>
    <x v="13"/>
    <x v="0"/>
    <s v="Business"/>
    <x v="4"/>
    <s v="Training Mat"/>
    <n v="2"/>
    <n v="50.04"/>
    <n v="0.05"/>
    <n v="22.43"/>
    <n v="95.075999999999993"/>
    <n v="44.86"/>
    <n v="50.215999999999994"/>
    <n v="0.52816694013210486"/>
  </r>
  <r>
    <n v="1373"/>
    <d v="2026-12-21T00:00:00"/>
    <n v="2026"/>
    <x v="3"/>
    <n v="12"/>
    <x v="11"/>
    <x v="1"/>
    <x v="1"/>
    <x v="3"/>
    <s v="Returning"/>
    <x v="3"/>
    <s v="Portable Camp Stove"/>
    <n v="1"/>
    <n v="80.92"/>
    <n v="0.05"/>
    <n v="40.14"/>
    <n v="76.873999999999995"/>
    <n v="40.14"/>
    <n v="36.733999999999995"/>
    <n v="0.47784686630069978"/>
  </r>
  <r>
    <n v="1668"/>
    <d v="2026-12-21T00:00:00"/>
    <n v="2026"/>
    <x v="3"/>
    <n v="12"/>
    <x v="11"/>
    <x v="2"/>
    <x v="5"/>
    <x v="0"/>
    <s v="Business"/>
    <x v="0"/>
    <s v="Trail Bike Light"/>
    <n v="6"/>
    <n v="50.35"/>
    <n v="0.15"/>
    <n v="22.91"/>
    <n v="256.78500000000003"/>
    <n v="137.46"/>
    <n v="119.32500000000002"/>
    <n v="0.46468835796483443"/>
  </r>
  <r>
    <n v="2646"/>
    <d v="2026-12-21T00:00:00"/>
    <n v="2026"/>
    <x v="3"/>
    <n v="12"/>
    <x v="11"/>
    <x v="1"/>
    <x v="1"/>
    <x v="0"/>
    <s v="Returning"/>
    <x v="4"/>
    <s v="Recovery Roller"/>
    <n v="1"/>
    <n v="35.799999999999997"/>
    <n v="0.05"/>
    <n v="14.12"/>
    <n v="34.01"/>
    <n v="14.12"/>
    <n v="19.89"/>
    <n v="0.58482799176712741"/>
  </r>
  <r>
    <n v="3044"/>
    <d v="2026-12-21T00:00:00"/>
    <n v="2026"/>
    <x v="3"/>
    <n v="12"/>
    <x v="11"/>
    <x v="1"/>
    <x v="6"/>
    <x v="1"/>
    <s v="Business"/>
    <x v="0"/>
    <s v="Compact Repair Kit"/>
    <n v="4"/>
    <n v="40.64"/>
    <n v="0.1"/>
    <n v="16.260000000000002"/>
    <n v="146.304"/>
    <n v="65.040000000000006"/>
    <n v="81.263999999999996"/>
    <n v="0.55544619422572172"/>
  </r>
  <r>
    <n v="3065"/>
    <d v="2026-12-21T00:00:00"/>
    <n v="2026"/>
    <x v="3"/>
    <n v="12"/>
    <x v="11"/>
    <x v="2"/>
    <x v="10"/>
    <x v="0"/>
    <s v="New"/>
    <x v="3"/>
    <s v="Portable Camp Stove"/>
    <n v="3"/>
    <n v="81.510000000000005"/>
    <n v="0.05"/>
    <n v="39.9"/>
    <n v="232.30350000000001"/>
    <n v="119.69999999999999"/>
    <n v="112.60350000000003"/>
    <n v="0.48472580051527425"/>
  </r>
  <r>
    <n v="3365"/>
    <d v="2026-12-21T00:00:00"/>
    <n v="2026"/>
    <x v="3"/>
    <n v="12"/>
    <x v="11"/>
    <x v="3"/>
    <x v="7"/>
    <x v="2"/>
    <s v="New"/>
    <x v="4"/>
    <s v="Weighted Vest"/>
    <n v="2"/>
    <n v="122.4"/>
    <n v="0.1"/>
    <n v="71.09"/>
    <n v="220.32000000000002"/>
    <n v="142.18"/>
    <n v="78.140000000000015"/>
    <n v="0.35466594045025424"/>
  </r>
  <r>
    <n v="4042"/>
    <d v="2026-12-21T00:00:00"/>
    <n v="2026"/>
    <x v="3"/>
    <n v="12"/>
    <x v="11"/>
    <x v="0"/>
    <x v="9"/>
    <x v="3"/>
    <s v="Returning"/>
    <x v="2"/>
    <s v="Packing Cube Set"/>
    <n v="1"/>
    <n v="45.94"/>
    <n v="0.05"/>
    <n v="18.100000000000001"/>
    <n v="43.642999999999994"/>
    <n v="18.100000000000001"/>
    <n v="25.542999999999992"/>
    <n v="0.58527140664024002"/>
  </r>
  <r>
    <n v="4635"/>
    <d v="2026-12-21T00:00:00"/>
    <n v="2026"/>
    <x v="3"/>
    <n v="12"/>
    <x v="11"/>
    <x v="3"/>
    <x v="13"/>
    <x v="1"/>
    <s v="Returning"/>
    <x v="3"/>
    <s v="Trail Tent 2P"/>
    <n v="15"/>
    <n v="196.89"/>
    <n v="0.15"/>
    <n v="105.09"/>
    <n v="2510.3474999999999"/>
    <n v="1576.3500000000001"/>
    <n v="933.99749999999972"/>
    <n v="0.37205904760197533"/>
  </r>
  <r>
    <n v="4748"/>
    <d v="2026-12-21T00:00:00"/>
    <n v="2026"/>
    <x v="3"/>
    <n v="12"/>
    <x v="11"/>
    <x v="3"/>
    <x v="13"/>
    <x v="2"/>
    <s v="Business"/>
    <x v="0"/>
    <s v="Trail Bike Light"/>
    <n v="1"/>
    <n v="51.18"/>
    <n v="0.05"/>
    <n v="22.98"/>
    <n v="48.620999999999995"/>
    <n v="22.98"/>
    <n v="25.640999999999995"/>
    <n v="0.52736471894860237"/>
  </r>
  <r>
    <n v="342"/>
    <d v="2026-12-22T00:00:00"/>
    <n v="2026"/>
    <x v="3"/>
    <n v="12"/>
    <x v="11"/>
    <x v="1"/>
    <x v="6"/>
    <x v="2"/>
    <s v="New"/>
    <x v="0"/>
    <s v="Compact Repair Kit"/>
    <n v="3"/>
    <n v="40.78"/>
    <n v="0.15"/>
    <n v="16.73"/>
    <n v="103.989"/>
    <n v="50.19"/>
    <n v="53.799000000000007"/>
    <n v="0.51735279693044456"/>
  </r>
  <r>
    <n v="676"/>
    <d v="2026-12-22T00:00:00"/>
    <n v="2026"/>
    <x v="3"/>
    <n v="12"/>
    <x v="11"/>
    <x v="2"/>
    <x v="3"/>
    <x v="3"/>
    <s v="Returning"/>
    <x v="3"/>
    <s v="Trail Tent 2P"/>
    <n v="1"/>
    <n v="195.63"/>
    <n v="0.05"/>
    <n v="102.13"/>
    <n v="185.84849999999997"/>
    <n v="102.13"/>
    <n v="83.718499999999977"/>
    <n v="0.45046637449320276"/>
  </r>
  <r>
    <n v="1912"/>
    <d v="2026-12-22T00:00:00"/>
    <n v="2026"/>
    <x v="3"/>
    <n v="12"/>
    <x v="11"/>
    <x v="2"/>
    <x v="5"/>
    <x v="1"/>
    <s v="Returning"/>
    <x v="2"/>
    <s v="Carry-On Duffel"/>
    <n v="10"/>
    <n v="134.86000000000001"/>
    <n v="0.1"/>
    <n v="65.3"/>
    <n v="1213.7400000000002"/>
    <n v="653"/>
    <n v="560.74000000000024"/>
    <n v="0.46199350767050612"/>
  </r>
  <r>
    <n v="2065"/>
    <d v="2026-12-22T00:00:00"/>
    <n v="2026"/>
    <x v="3"/>
    <n v="12"/>
    <x v="11"/>
    <x v="3"/>
    <x v="4"/>
    <x v="0"/>
    <s v="New"/>
    <x v="0"/>
    <s v="Commuter Helmet"/>
    <n v="1"/>
    <n v="83.15"/>
    <n v="0"/>
    <n v="42.3"/>
    <n v="83.15"/>
    <n v="42.3"/>
    <n v="40.850000000000009"/>
    <n v="0.49128081779915822"/>
  </r>
  <r>
    <n v="3136"/>
    <d v="2026-12-22T00:00:00"/>
    <n v="2026"/>
    <x v="3"/>
    <n v="12"/>
    <x v="11"/>
    <x v="1"/>
    <x v="6"/>
    <x v="3"/>
    <s v="Business"/>
    <x v="0"/>
    <s v="Commuter Helmet"/>
    <n v="1"/>
    <n v="81.599999999999994"/>
    <n v="0.15"/>
    <n v="42"/>
    <n v="69.36"/>
    <n v="42"/>
    <n v="27.36"/>
    <n v="0.3944636678200692"/>
  </r>
  <r>
    <n v="3423"/>
    <d v="2026-12-22T00:00:00"/>
    <n v="2026"/>
    <x v="3"/>
    <n v="12"/>
    <x v="11"/>
    <x v="3"/>
    <x v="7"/>
    <x v="2"/>
    <s v="Business"/>
    <x v="2"/>
    <s v="Packing Cube Set"/>
    <n v="5"/>
    <n v="47.67"/>
    <n v="0.1"/>
    <n v="17.84"/>
    <n v="214.51500000000001"/>
    <n v="89.2"/>
    <n v="125.31500000000001"/>
    <n v="0.5841782625923595"/>
  </r>
  <r>
    <n v="3746"/>
    <d v="2026-12-22T00:00:00"/>
    <n v="2026"/>
    <x v="3"/>
    <n v="12"/>
    <x v="11"/>
    <x v="3"/>
    <x v="7"/>
    <x v="2"/>
    <s v="Business"/>
    <x v="0"/>
    <s v="Trail Bike Light"/>
    <n v="2"/>
    <n v="50.96"/>
    <n v="0.15"/>
    <n v="22.59"/>
    <n v="86.632000000000005"/>
    <n v="45.18"/>
    <n v="41.452000000000005"/>
    <n v="0.47848370117277683"/>
  </r>
  <r>
    <n v="1198"/>
    <d v="2026-12-23T00:00:00"/>
    <n v="2026"/>
    <x v="3"/>
    <n v="12"/>
    <x v="11"/>
    <x v="3"/>
    <x v="7"/>
    <x v="2"/>
    <s v="New"/>
    <x v="2"/>
    <s v="Packing Cube Set"/>
    <n v="5"/>
    <n v="47.69"/>
    <n v="0.05"/>
    <n v="18.23"/>
    <n v="226.52749999999997"/>
    <n v="91.15"/>
    <n v="135.37749999999997"/>
    <n v="0.59762059794064726"/>
  </r>
  <r>
    <n v="2123"/>
    <d v="2026-12-23T00:00:00"/>
    <n v="2026"/>
    <x v="3"/>
    <n v="12"/>
    <x v="11"/>
    <x v="3"/>
    <x v="8"/>
    <x v="0"/>
    <s v="Returning"/>
    <x v="1"/>
    <s v="Hiking Daypack 20L"/>
    <n v="1"/>
    <n v="91.08"/>
    <n v="0.2"/>
    <n v="46.14"/>
    <n v="72.864000000000004"/>
    <n v="46.14"/>
    <n v="26.724000000000004"/>
    <n v="0.36676548089591571"/>
  </r>
  <r>
    <n v="2586"/>
    <d v="2026-12-23T00:00:00"/>
    <n v="2026"/>
    <x v="3"/>
    <n v="12"/>
    <x v="11"/>
    <x v="1"/>
    <x v="14"/>
    <x v="2"/>
    <s v="New"/>
    <x v="1"/>
    <s v="Trail Boots"/>
    <n v="1"/>
    <n v="143.84"/>
    <n v="0.15"/>
    <n v="78.17"/>
    <n v="122.264"/>
    <n v="78.17"/>
    <n v="44.093999999999994"/>
    <n v="0.360645815612118"/>
  </r>
  <r>
    <n v="3048"/>
    <d v="2026-12-23T00:00:00"/>
    <n v="2026"/>
    <x v="3"/>
    <n v="12"/>
    <x v="11"/>
    <x v="1"/>
    <x v="6"/>
    <x v="0"/>
    <s v="New"/>
    <x v="0"/>
    <s v="Cycling Pack 12L"/>
    <n v="1"/>
    <n v="102.66"/>
    <n v="0.05"/>
    <n v="49.2"/>
    <n v="97.526999999999987"/>
    <n v="49.2"/>
    <n v="48.326999999999984"/>
    <n v="0.4955243163431664"/>
  </r>
  <r>
    <n v="3838"/>
    <d v="2026-12-23T00:00:00"/>
    <n v="2026"/>
    <x v="3"/>
    <n v="12"/>
    <x v="11"/>
    <x v="1"/>
    <x v="11"/>
    <x v="2"/>
    <s v="New"/>
    <x v="4"/>
    <s v="Resistance Band Set"/>
    <n v="2"/>
    <n v="40.32"/>
    <n v="0"/>
    <n v="14.39"/>
    <n v="80.64"/>
    <n v="28.78"/>
    <n v="51.86"/>
    <n v="0.64310515873015872"/>
  </r>
  <r>
    <n v="4718"/>
    <d v="2026-12-23T00:00:00"/>
    <n v="2026"/>
    <x v="3"/>
    <n v="12"/>
    <x v="11"/>
    <x v="0"/>
    <x v="0"/>
    <x v="2"/>
    <s v="Returning"/>
    <x v="1"/>
    <s v="Summit Backpack 45L"/>
    <n v="1"/>
    <n v="157.58000000000001"/>
    <n v="0.1"/>
    <n v="80.37"/>
    <n v="141.822"/>
    <n v="80.37"/>
    <n v="61.451999999999998"/>
    <n v="0.43330371874603374"/>
  </r>
  <r>
    <n v="4844"/>
    <d v="2026-12-23T00:00:00"/>
    <n v="2026"/>
    <x v="3"/>
    <n v="12"/>
    <x v="11"/>
    <x v="1"/>
    <x v="14"/>
    <x v="0"/>
    <s v="New"/>
    <x v="4"/>
    <s v="Recovery Roller"/>
    <n v="1"/>
    <n v="36.4"/>
    <n v="0"/>
    <n v="14.22"/>
    <n v="36.4"/>
    <n v="14.22"/>
    <n v="22.18"/>
    <n v="0.6093406593406594"/>
  </r>
  <r>
    <n v="678"/>
    <d v="2026-12-24T00:00:00"/>
    <n v="2026"/>
    <x v="3"/>
    <n v="12"/>
    <x v="11"/>
    <x v="1"/>
    <x v="11"/>
    <x v="0"/>
    <s v="Business"/>
    <x v="1"/>
    <s v="Trail Boots"/>
    <n v="1"/>
    <n v="142.15"/>
    <n v="0.05"/>
    <n v="80.5"/>
    <n v="135.04249999999999"/>
    <n v="80.5"/>
    <n v="54.54249999999999"/>
    <n v="0.40389136753244342"/>
  </r>
  <r>
    <n v="1706"/>
    <d v="2026-12-24T00:00:00"/>
    <n v="2026"/>
    <x v="3"/>
    <n v="12"/>
    <x v="11"/>
    <x v="0"/>
    <x v="0"/>
    <x v="0"/>
    <s v="Returning"/>
    <x v="3"/>
    <s v="Alpine Tent 4P"/>
    <n v="2"/>
    <n v="332.38"/>
    <n v="0.05"/>
    <n v="192.16"/>
    <n v="631.52199999999993"/>
    <n v="384.32"/>
    <n v="247.20199999999994"/>
    <n v="0.39143846136793331"/>
  </r>
  <r>
    <n v="3034"/>
    <d v="2026-12-24T00:00:00"/>
    <n v="2026"/>
    <x v="3"/>
    <n v="12"/>
    <x v="11"/>
    <x v="1"/>
    <x v="1"/>
    <x v="2"/>
    <s v="New"/>
    <x v="3"/>
    <s v="Compact Sleeping Bag"/>
    <n v="1"/>
    <n v="122.18"/>
    <n v="0.15"/>
    <n v="61.28"/>
    <n v="103.85300000000001"/>
    <n v="61.28"/>
    <n v="42.573000000000008"/>
    <n v="0.40993519686479934"/>
  </r>
  <r>
    <n v="3883"/>
    <d v="2026-12-24T00:00:00"/>
    <n v="2026"/>
    <x v="3"/>
    <n v="12"/>
    <x v="11"/>
    <x v="0"/>
    <x v="0"/>
    <x v="0"/>
    <s v="New"/>
    <x v="3"/>
    <s v="Compact Sleeping Bag"/>
    <n v="1"/>
    <n v="125.66"/>
    <n v="0.15"/>
    <n v="60.6"/>
    <n v="106.81099999999999"/>
    <n v="60.6"/>
    <n v="46.210999999999991"/>
    <n v="0.43264270533933763"/>
  </r>
  <r>
    <n v="4342"/>
    <d v="2026-12-24T00:00:00"/>
    <n v="2026"/>
    <x v="3"/>
    <n v="12"/>
    <x v="11"/>
    <x v="3"/>
    <x v="4"/>
    <x v="0"/>
    <s v="Returning"/>
    <x v="2"/>
    <s v="Packing Cube Set"/>
    <n v="2"/>
    <n v="47.38"/>
    <n v="0.05"/>
    <n v="18.850000000000001"/>
    <n v="90.022000000000006"/>
    <n v="37.700000000000003"/>
    <n v="52.322000000000003"/>
    <n v="0.58121348114905247"/>
  </r>
  <r>
    <n v="4468"/>
    <d v="2026-12-24T00:00:00"/>
    <n v="2026"/>
    <x v="3"/>
    <n v="12"/>
    <x v="11"/>
    <x v="0"/>
    <x v="0"/>
    <x v="0"/>
    <s v="Business"/>
    <x v="3"/>
    <s v="Portable Camp Stove"/>
    <n v="1"/>
    <n v="80.8"/>
    <n v="0.05"/>
    <n v="38.33"/>
    <n v="76.759999999999991"/>
    <n v="38.33"/>
    <n v="38.429999999999993"/>
    <n v="0.50065138092756645"/>
  </r>
  <r>
    <n v="7"/>
    <d v="2026-12-25T00:00:00"/>
    <n v="2026"/>
    <x v="3"/>
    <n v="12"/>
    <x v="11"/>
    <x v="3"/>
    <x v="8"/>
    <x v="0"/>
    <s v="Returning"/>
    <x v="0"/>
    <s v="Cycling Pack 12L"/>
    <n v="5"/>
    <n v="103.52"/>
    <n v="0.1"/>
    <n v="49.1"/>
    <n v="465.84000000000003"/>
    <n v="245.5"/>
    <n v="220.34000000000003"/>
    <n v="0.47299501974927016"/>
  </r>
  <r>
    <n v="658"/>
    <d v="2026-12-25T00:00:00"/>
    <n v="2026"/>
    <x v="3"/>
    <n v="12"/>
    <x v="11"/>
    <x v="1"/>
    <x v="6"/>
    <x v="2"/>
    <s v="Business"/>
    <x v="1"/>
    <s v="Summit Backpack 45L"/>
    <n v="2"/>
    <n v="153.38999999999999"/>
    <n v="0.05"/>
    <n v="78.06"/>
    <n v="291.44099999999997"/>
    <n v="156.12"/>
    <n v="135.32099999999997"/>
    <n v="0.46431696295305047"/>
  </r>
  <r>
    <n v="1192"/>
    <d v="2026-12-25T00:00:00"/>
    <n v="2026"/>
    <x v="3"/>
    <n v="12"/>
    <x v="11"/>
    <x v="3"/>
    <x v="13"/>
    <x v="1"/>
    <s v="Business"/>
    <x v="4"/>
    <s v="Resistance Band Set"/>
    <n v="6"/>
    <n v="39.49"/>
    <n v="0.05"/>
    <n v="14.49"/>
    <n v="225.09299999999999"/>
    <n v="86.94"/>
    <n v="138.15299999999999"/>
    <n v="0.61375964601298127"/>
  </r>
  <r>
    <n v="3852"/>
    <d v="2026-12-25T00:00:00"/>
    <n v="2026"/>
    <x v="3"/>
    <n v="12"/>
    <x v="11"/>
    <x v="2"/>
    <x v="2"/>
    <x v="2"/>
    <s v="Business"/>
    <x v="4"/>
    <s v="Recovery Roller"/>
    <n v="1"/>
    <n v="35.54"/>
    <n v="0.1"/>
    <n v="13.63"/>
    <n v="31.986000000000001"/>
    <n v="13.63"/>
    <n v="18.356000000000002"/>
    <n v="0.5738760707809667"/>
  </r>
  <r>
    <n v="4507"/>
    <d v="2026-12-25T00:00:00"/>
    <n v="2026"/>
    <x v="3"/>
    <n v="12"/>
    <x v="11"/>
    <x v="1"/>
    <x v="12"/>
    <x v="3"/>
    <s v="Returning"/>
    <x v="2"/>
    <s v="Travel Backpack 35L"/>
    <n v="2"/>
    <n v="167.21"/>
    <n v="0.05"/>
    <n v="88.23"/>
    <n v="317.69900000000001"/>
    <n v="176.46"/>
    <n v="141.239"/>
    <n v="0.44456860109726504"/>
  </r>
  <r>
    <n v="260"/>
    <d v="2026-12-26T00:00:00"/>
    <n v="2026"/>
    <x v="3"/>
    <n v="12"/>
    <x v="11"/>
    <x v="2"/>
    <x v="2"/>
    <x v="0"/>
    <s v="Business"/>
    <x v="1"/>
    <s v="Trekking Poles"/>
    <n v="1"/>
    <n v="71.89"/>
    <n v="0.1"/>
    <n v="31.88"/>
    <n v="64.701000000000008"/>
    <n v="31.88"/>
    <n v="32.821000000000012"/>
    <n v="0.50727191233520363"/>
  </r>
  <r>
    <n v="1659"/>
    <d v="2026-12-26T00:00:00"/>
    <n v="2026"/>
    <x v="3"/>
    <n v="12"/>
    <x v="11"/>
    <x v="0"/>
    <x v="15"/>
    <x v="2"/>
    <s v="New"/>
    <x v="2"/>
    <s v="Carry-On Duffel"/>
    <n v="1"/>
    <n v="133.56"/>
    <n v="0.05"/>
    <n v="68.739999999999995"/>
    <n v="126.88199999999999"/>
    <n v="68.739999999999995"/>
    <n v="58.141999999999996"/>
    <n v="0.4582367869358932"/>
  </r>
  <r>
    <n v="3188"/>
    <d v="2026-12-26T00:00:00"/>
    <n v="2026"/>
    <x v="3"/>
    <n v="12"/>
    <x v="11"/>
    <x v="3"/>
    <x v="7"/>
    <x v="3"/>
    <s v="New"/>
    <x v="3"/>
    <s v="Compact Sleeping Bag"/>
    <n v="2"/>
    <n v="122.28"/>
    <n v="0.1"/>
    <n v="61.64"/>
    <n v="220.10400000000001"/>
    <n v="123.28"/>
    <n v="96.824000000000012"/>
    <n v="0.43990113764402283"/>
  </r>
  <r>
    <n v="3673"/>
    <d v="2026-12-26T00:00:00"/>
    <n v="2026"/>
    <x v="3"/>
    <n v="12"/>
    <x v="11"/>
    <x v="0"/>
    <x v="15"/>
    <x v="0"/>
    <s v="Business"/>
    <x v="4"/>
    <s v="Resistance Band Set"/>
    <n v="1"/>
    <n v="40.619999999999997"/>
    <n v="0"/>
    <n v="14.62"/>
    <n v="40.619999999999997"/>
    <n v="14.62"/>
    <n v="26"/>
    <n v="0.64007877892663712"/>
  </r>
  <r>
    <n v="3805"/>
    <d v="2026-12-26T00:00:00"/>
    <n v="2026"/>
    <x v="3"/>
    <n v="12"/>
    <x v="11"/>
    <x v="3"/>
    <x v="4"/>
    <x v="1"/>
    <s v="Business"/>
    <x v="2"/>
    <s v="Packing Cube Set"/>
    <n v="8"/>
    <n v="45.54"/>
    <n v="0.15"/>
    <n v="18.54"/>
    <n v="309.67199999999997"/>
    <n v="148.32"/>
    <n v="161.35199999999998"/>
    <n v="0.52104161822831896"/>
  </r>
  <r>
    <n v="3945"/>
    <d v="2026-12-26T00:00:00"/>
    <n v="2026"/>
    <x v="3"/>
    <n v="12"/>
    <x v="11"/>
    <x v="3"/>
    <x v="13"/>
    <x v="1"/>
    <s v="Business"/>
    <x v="0"/>
    <s v="Trail Bike Light"/>
    <n v="4"/>
    <n v="50.96"/>
    <n v="0.1"/>
    <n v="22.14"/>
    <n v="183.45600000000002"/>
    <n v="88.56"/>
    <n v="94.896000000000015"/>
    <n v="0.51726844583987441"/>
  </r>
  <r>
    <n v="4266"/>
    <d v="2026-12-26T00:00:00"/>
    <n v="2026"/>
    <x v="3"/>
    <n v="12"/>
    <x v="11"/>
    <x v="1"/>
    <x v="1"/>
    <x v="0"/>
    <s v="New"/>
    <x v="0"/>
    <s v="Compact Repair Kit"/>
    <n v="4"/>
    <n v="40.19"/>
    <n v="0.15"/>
    <n v="16.55"/>
    <n v="136.64599999999999"/>
    <n v="66.2"/>
    <n v="70.445999999999984"/>
    <n v="0.51553649576277383"/>
  </r>
  <r>
    <n v="606"/>
    <d v="2026-12-27T00:00:00"/>
    <n v="2026"/>
    <x v="3"/>
    <n v="12"/>
    <x v="11"/>
    <x v="1"/>
    <x v="12"/>
    <x v="0"/>
    <s v="New"/>
    <x v="3"/>
    <s v="Alpine Tent 4P"/>
    <n v="3"/>
    <n v="333.84"/>
    <n v="0"/>
    <n v="193.05"/>
    <n v="1001.52"/>
    <n v="579.15000000000009"/>
    <n v="422.36999999999989"/>
    <n v="0.42172897196261672"/>
  </r>
  <r>
    <n v="1166"/>
    <d v="2026-12-27T00:00:00"/>
    <n v="2026"/>
    <x v="3"/>
    <n v="12"/>
    <x v="11"/>
    <x v="2"/>
    <x v="16"/>
    <x v="3"/>
    <s v="Returning"/>
    <x v="3"/>
    <s v="Trail Tent 2P"/>
    <n v="2"/>
    <n v="198.94"/>
    <n v="0.15"/>
    <n v="102.32"/>
    <n v="338.19799999999998"/>
    <n v="204.64"/>
    <n v="133.55799999999999"/>
    <n v="0.39491067362905752"/>
  </r>
  <r>
    <n v="1913"/>
    <d v="2026-12-27T00:00:00"/>
    <n v="2026"/>
    <x v="3"/>
    <n v="12"/>
    <x v="11"/>
    <x v="2"/>
    <x v="5"/>
    <x v="3"/>
    <s v="New"/>
    <x v="4"/>
    <s v="Recovery Roller"/>
    <n v="3"/>
    <n v="35.979999999999997"/>
    <n v="0"/>
    <n v="13.6"/>
    <n v="107.94"/>
    <n v="40.799999999999997"/>
    <n v="67.14"/>
    <n v="0.62201222901612008"/>
  </r>
  <r>
    <n v="2402"/>
    <d v="2026-12-27T00:00:00"/>
    <n v="2026"/>
    <x v="3"/>
    <n v="12"/>
    <x v="11"/>
    <x v="1"/>
    <x v="14"/>
    <x v="3"/>
    <s v="New"/>
    <x v="2"/>
    <s v="Carry-On Duffel"/>
    <n v="6"/>
    <n v="133.4"/>
    <n v="0.1"/>
    <n v="66.3"/>
    <n v="720.36000000000013"/>
    <n v="397.79999999999995"/>
    <n v="322.56000000000017"/>
    <n v="0.44777611194402817"/>
  </r>
  <r>
    <n v="3192"/>
    <d v="2026-12-27T00:00:00"/>
    <n v="2026"/>
    <x v="3"/>
    <n v="12"/>
    <x v="11"/>
    <x v="3"/>
    <x v="7"/>
    <x v="0"/>
    <s v="Returning"/>
    <x v="1"/>
    <s v="Hiking Daypack 20L"/>
    <n v="2"/>
    <n v="93.45"/>
    <n v="0"/>
    <n v="45.75"/>
    <n v="186.9"/>
    <n v="91.5"/>
    <n v="95.4"/>
    <n v="0.5104333868378812"/>
  </r>
  <r>
    <n v="3721"/>
    <d v="2026-12-27T00:00:00"/>
    <n v="2026"/>
    <x v="3"/>
    <n v="12"/>
    <x v="11"/>
    <x v="2"/>
    <x v="5"/>
    <x v="3"/>
    <s v="New"/>
    <x v="4"/>
    <s v="Training Mat"/>
    <n v="1"/>
    <n v="49.79"/>
    <n v="0.2"/>
    <n v="21.87"/>
    <n v="39.832000000000001"/>
    <n v="21.87"/>
    <n v="17.962"/>
    <n v="0.45094396465153641"/>
  </r>
  <r>
    <n v="3882"/>
    <d v="2026-12-27T00:00:00"/>
    <n v="2026"/>
    <x v="3"/>
    <n v="12"/>
    <x v="11"/>
    <x v="3"/>
    <x v="8"/>
    <x v="3"/>
    <s v="Returning"/>
    <x v="1"/>
    <s v="Trekking Poles"/>
    <n v="3"/>
    <n v="70.430000000000007"/>
    <n v="0.1"/>
    <n v="32.869999999999997"/>
    <n v="190.16100000000003"/>
    <n v="98.609999999999985"/>
    <n v="91.551000000000045"/>
    <n v="0.48143941186678674"/>
  </r>
  <r>
    <n v="4945"/>
    <d v="2026-12-27T00:00:00"/>
    <n v="2026"/>
    <x v="3"/>
    <n v="12"/>
    <x v="11"/>
    <x v="2"/>
    <x v="2"/>
    <x v="0"/>
    <s v="Business"/>
    <x v="3"/>
    <s v="Portable Camp Stove"/>
    <n v="2"/>
    <n v="82.04"/>
    <n v="0.1"/>
    <n v="38.880000000000003"/>
    <n v="147.67200000000003"/>
    <n v="77.760000000000005"/>
    <n v="69.91200000000002"/>
    <n v="0.47342759629449055"/>
  </r>
  <r>
    <n v="5084"/>
    <d v="2026-12-27T00:00:00"/>
    <n v="2026"/>
    <x v="3"/>
    <n v="12"/>
    <x v="11"/>
    <x v="1"/>
    <x v="11"/>
    <x v="3"/>
    <s v="Returning"/>
    <x v="2"/>
    <s v="Insulated Bottle"/>
    <n v="1"/>
    <n v="35.409999999999997"/>
    <n v="0.2"/>
    <n v="13.54"/>
    <n v="28.327999999999999"/>
    <n v="13.54"/>
    <n v="14.788"/>
    <n v="0.5220276757977973"/>
  </r>
  <r>
    <n v="246"/>
    <d v="2026-12-28T00:00:00"/>
    <n v="2026"/>
    <x v="3"/>
    <n v="12"/>
    <x v="11"/>
    <x v="3"/>
    <x v="7"/>
    <x v="3"/>
    <s v="Business"/>
    <x v="0"/>
    <s v="Compact Repair Kit"/>
    <n v="1"/>
    <n v="41.06"/>
    <n v="0.1"/>
    <n v="16.23"/>
    <n v="36.954000000000001"/>
    <n v="16.23"/>
    <n v="20.724"/>
    <n v="0.5608053255398604"/>
  </r>
  <r>
    <n v="537"/>
    <d v="2026-12-28T00:00:00"/>
    <n v="2026"/>
    <x v="3"/>
    <n v="12"/>
    <x v="11"/>
    <x v="3"/>
    <x v="8"/>
    <x v="1"/>
    <s v="Business"/>
    <x v="1"/>
    <s v="Hiking Daypack 20L"/>
    <n v="12"/>
    <n v="90.29"/>
    <n v="0.1"/>
    <n v="45.76"/>
    <n v="975.13200000000006"/>
    <n v="549.12"/>
    <n v="426.01200000000006"/>
    <n v="0.43687623829389255"/>
  </r>
  <r>
    <n v="968"/>
    <d v="2026-12-28T00:00:00"/>
    <n v="2026"/>
    <x v="3"/>
    <n v="12"/>
    <x v="11"/>
    <x v="1"/>
    <x v="12"/>
    <x v="2"/>
    <s v="New"/>
    <x v="0"/>
    <s v="Cycling Pack 12L"/>
    <n v="1"/>
    <n v="103.13"/>
    <n v="0.15"/>
    <n v="50.06"/>
    <n v="87.660499999999999"/>
    <n v="50.06"/>
    <n v="37.600499999999997"/>
    <n v="0.42893321393329947"/>
  </r>
  <r>
    <n v="1234"/>
    <d v="2026-12-28T00:00:00"/>
    <n v="2026"/>
    <x v="3"/>
    <n v="12"/>
    <x v="11"/>
    <x v="3"/>
    <x v="13"/>
    <x v="0"/>
    <s v="Returning"/>
    <x v="0"/>
    <s v="Commuter Helmet"/>
    <n v="1"/>
    <n v="81.39"/>
    <n v="0.05"/>
    <n v="43.54"/>
    <n v="77.320499999999996"/>
    <n v="43.54"/>
    <n v="33.780499999999996"/>
    <n v="0.43688931137279247"/>
  </r>
  <r>
    <n v="2061"/>
    <d v="2026-12-28T00:00:00"/>
    <n v="2026"/>
    <x v="3"/>
    <n v="12"/>
    <x v="11"/>
    <x v="0"/>
    <x v="15"/>
    <x v="3"/>
    <s v="Returning"/>
    <x v="3"/>
    <s v="Alpine Tent 4P"/>
    <n v="2"/>
    <n v="342.78"/>
    <n v="0"/>
    <n v="197.89"/>
    <n v="685.56"/>
    <n v="395.78"/>
    <n v="289.77999999999997"/>
    <n v="0.4226909387945621"/>
  </r>
  <r>
    <n v="2219"/>
    <d v="2026-12-28T00:00:00"/>
    <n v="2026"/>
    <x v="3"/>
    <n v="12"/>
    <x v="11"/>
    <x v="1"/>
    <x v="14"/>
    <x v="0"/>
    <s v="Returning"/>
    <x v="1"/>
    <s v="Trail Boots"/>
    <n v="1"/>
    <n v="147"/>
    <n v="0.15"/>
    <n v="79.58"/>
    <n v="124.95"/>
    <n v="79.58"/>
    <n v="45.370000000000005"/>
    <n v="0.36310524209683875"/>
  </r>
  <r>
    <n v="2651"/>
    <d v="2026-12-28T00:00:00"/>
    <n v="2026"/>
    <x v="3"/>
    <n v="12"/>
    <x v="11"/>
    <x v="0"/>
    <x v="15"/>
    <x v="0"/>
    <s v="New"/>
    <x v="2"/>
    <s v="Packing Cube Set"/>
    <n v="1"/>
    <n v="45.69"/>
    <n v="0.2"/>
    <n v="18.829999999999998"/>
    <n v="36.552"/>
    <n v="18.829999999999998"/>
    <n v="17.722000000000001"/>
    <n v="0.48484351061501429"/>
  </r>
  <r>
    <n v="3173"/>
    <d v="2026-12-28T00:00:00"/>
    <n v="2026"/>
    <x v="3"/>
    <n v="12"/>
    <x v="11"/>
    <x v="1"/>
    <x v="12"/>
    <x v="3"/>
    <s v="Returning"/>
    <x v="0"/>
    <s v="Compact Repair Kit"/>
    <n v="1"/>
    <n v="39.69"/>
    <n v="0"/>
    <n v="17.09"/>
    <n v="39.69"/>
    <n v="17.09"/>
    <n v="22.599999999999998"/>
    <n v="0.56941295036533135"/>
  </r>
  <r>
    <n v="3409"/>
    <d v="2026-12-28T00:00:00"/>
    <n v="2026"/>
    <x v="3"/>
    <n v="12"/>
    <x v="11"/>
    <x v="3"/>
    <x v="4"/>
    <x v="0"/>
    <s v="New"/>
    <x v="3"/>
    <s v="Compact Sleeping Bag"/>
    <n v="5"/>
    <n v="122.42"/>
    <n v="0"/>
    <n v="60.8"/>
    <n v="612.1"/>
    <n v="304"/>
    <n v="308.10000000000002"/>
    <n v="0.50334912595981052"/>
  </r>
  <r>
    <n v="3535"/>
    <d v="2026-12-28T00:00:00"/>
    <n v="2026"/>
    <x v="3"/>
    <n v="12"/>
    <x v="11"/>
    <x v="1"/>
    <x v="6"/>
    <x v="2"/>
    <s v="New"/>
    <x v="2"/>
    <s v="Insulated Bottle"/>
    <n v="1"/>
    <n v="37.03"/>
    <n v="0.15"/>
    <n v="13.53"/>
    <n v="31.4755"/>
    <n v="13.53"/>
    <n v="17.945500000000003"/>
    <n v="0.57014185636447401"/>
  </r>
  <r>
    <n v="5134"/>
    <d v="2026-12-28T00:00:00"/>
    <n v="2026"/>
    <x v="3"/>
    <n v="12"/>
    <x v="11"/>
    <x v="1"/>
    <x v="14"/>
    <x v="2"/>
    <s v="Returning"/>
    <x v="1"/>
    <s v="Hiking Daypack 20L"/>
    <n v="1"/>
    <n v="90.99"/>
    <n v="0.05"/>
    <n v="44.78"/>
    <n v="86.440499999999986"/>
    <n v="44.78"/>
    <n v="41.660499999999985"/>
    <n v="0.48195579618350187"/>
  </r>
  <r>
    <n v="2011"/>
    <d v="2026-12-29T00:00:00"/>
    <n v="2026"/>
    <x v="3"/>
    <n v="12"/>
    <x v="11"/>
    <x v="1"/>
    <x v="11"/>
    <x v="0"/>
    <s v="Returning"/>
    <x v="1"/>
    <s v="Hiking Daypack 20L"/>
    <n v="1"/>
    <n v="90.81"/>
    <n v="0.1"/>
    <n v="46.53"/>
    <n v="81.728999999999999"/>
    <n v="46.53"/>
    <n v="35.198999999999998"/>
    <n v="0.43067944059024332"/>
  </r>
  <r>
    <n v="2477"/>
    <d v="2026-12-29T00:00:00"/>
    <n v="2026"/>
    <x v="3"/>
    <n v="12"/>
    <x v="11"/>
    <x v="0"/>
    <x v="15"/>
    <x v="2"/>
    <s v="New"/>
    <x v="0"/>
    <s v="Compact Repair Kit"/>
    <n v="1"/>
    <n v="41.28"/>
    <n v="0.15"/>
    <n v="16.41"/>
    <n v="35.088000000000001"/>
    <n v="16.41"/>
    <n v="18.678000000000001"/>
    <n v="0.53231874145006841"/>
  </r>
  <r>
    <n v="2745"/>
    <d v="2026-12-29T00:00:00"/>
    <n v="2026"/>
    <x v="3"/>
    <n v="12"/>
    <x v="11"/>
    <x v="3"/>
    <x v="13"/>
    <x v="3"/>
    <s v="Business"/>
    <x v="2"/>
    <s v="Packing Cube Set"/>
    <n v="1"/>
    <n v="46.07"/>
    <n v="0"/>
    <n v="18.420000000000002"/>
    <n v="46.07"/>
    <n v="18.420000000000002"/>
    <n v="27.65"/>
    <n v="0.60017364879531143"/>
  </r>
  <r>
    <n v="4427"/>
    <d v="2026-12-29T00:00:00"/>
    <n v="2026"/>
    <x v="3"/>
    <n v="12"/>
    <x v="11"/>
    <x v="1"/>
    <x v="12"/>
    <x v="2"/>
    <s v="Business"/>
    <x v="1"/>
    <s v="Trail Boots"/>
    <n v="1"/>
    <n v="147.29"/>
    <n v="0.1"/>
    <n v="78.2"/>
    <n v="132.56100000000001"/>
    <n v="78.2"/>
    <n v="54.361000000000004"/>
    <n v="0.4100829052285363"/>
  </r>
  <r>
    <n v="377"/>
    <d v="2026-12-30T00:00:00"/>
    <n v="2026"/>
    <x v="3"/>
    <n v="12"/>
    <x v="11"/>
    <x v="3"/>
    <x v="13"/>
    <x v="0"/>
    <s v="New"/>
    <x v="0"/>
    <s v="Compact Repair Kit"/>
    <n v="1"/>
    <n v="40.82"/>
    <n v="0.1"/>
    <n v="17.2"/>
    <n v="36.738"/>
    <n v="17.2"/>
    <n v="19.538"/>
    <n v="0.53181991398551909"/>
  </r>
  <r>
    <n v="1530"/>
    <d v="2026-12-30T00:00:00"/>
    <n v="2026"/>
    <x v="3"/>
    <n v="12"/>
    <x v="11"/>
    <x v="3"/>
    <x v="7"/>
    <x v="0"/>
    <s v="New"/>
    <x v="4"/>
    <s v="Training Mat"/>
    <n v="3"/>
    <n v="50.72"/>
    <n v="0"/>
    <n v="22.3"/>
    <n v="152.16"/>
    <n v="66.900000000000006"/>
    <n v="85.259999999999991"/>
    <n v="0.56033123028391163"/>
  </r>
  <r>
    <n v="2135"/>
    <d v="2026-12-30T00:00:00"/>
    <n v="2026"/>
    <x v="3"/>
    <n v="12"/>
    <x v="11"/>
    <x v="1"/>
    <x v="12"/>
    <x v="3"/>
    <s v="Business"/>
    <x v="3"/>
    <s v="Trail Tent 2P"/>
    <n v="3"/>
    <n v="194.7"/>
    <n v="0.1"/>
    <n v="102.62"/>
    <n v="525.68999999999994"/>
    <n v="307.86"/>
    <n v="217.82999999999993"/>
    <n v="0.41436968555612613"/>
  </r>
  <r>
    <n v="2916"/>
    <d v="2026-12-30T00:00:00"/>
    <n v="2026"/>
    <x v="3"/>
    <n v="12"/>
    <x v="11"/>
    <x v="1"/>
    <x v="6"/>
    <x v="2"/>
    <s v="New"/>
    <x v="2"/>
    <s v="Insulated Bottle"/>
    <n v="1"/>
    <n v="36.64"/>
    <n v="0.05"/>
    <n v="13.59"/>
    <n v="34.808"/>
    <n v="13.59"/>
    <n v="21.218"/>
    <n v="0.60957251206619167"/>
  </r>
  <r>
    <n v="3449"/>
    <d v="2026-12-30T00:00:00"/>
    <n v="2026"/>
    <x v="3"/>
    <n v="12"/>
    <x v="11"/>
    <x v="2"/>
    <x v="10"/>
    <x v="3"/>
    <s v="Returning"/>
    <x v="3"/>
    <s v="Trail Tent 2P"/>
    <n v="6"/>
    <n v="192.9"/>
    <n v="0.2"/>
    <n v="106.89"/>
    <n v="925.92000000000007"/>
    <n v="641.34"/>
    <n v="284.58000000000004"/>
    <n v="0.30734836702954899"/>
  </r>
  <r>
    <n v="3498"/>
    <d v="2026-12-30T00:00:00"/>
    <n v="2026"/>
    <x v="3"/>
    <n v="12"/>
    <x v="11"/>
    <x v="3"/>
    <x v="7"/>
    <x v="3"/>
    <s v="Returning"/>
    <x v="1"/>
    <s v="Trekking Poles"/>
    <n v="2"/>
    <n v="71.56"/>
    <n v="0.1"/>
    <n v="32.99"/>
    <n v="128.80800000000002"/>
    <n v="65.98"/>
    <n v="62.828000000000017"/>
    <n v="0.4877647351096206"/>
  </r>
  <r>
    <n v="4851"/>
    <d v="2026-12-30T00:00:00"/>
    <n v="2026"/>
    <x v="3"/>
    <n v="12"/>
    <x v="11"/>
    <x v="3"/>
    <x v="13"/>
    <x v="3"/>
    <s v="New"/>
    <x v="0"/>
    <s v="Compact Repair Kit"/>
    <n v="1"/>
    <n v="40.270000000000003"/>
    <n v="0.1"/>
    <n v="16.63"/>
    <n v="36.243000000000002"/>
    <n v="16.63"/>
    <n v="19.613000000000003"/>
    <n v="0.54115277432883602"/>
  </r>
  <r>
    <n v="4926"/>
    <d v="2026-12-30T00:00:00"/>
    <n v="2026"/>
    <x v="3"/>
    <n v="12"/>
    <x v="11"/>
    <x v="3"/>
    <x v="7"/>
    <x v="2"/>
    <s v="Business"/>
    <x v="0"/>
    <s v="Commuter Helmet"/>
    <n v="6"/>
    <n v="81.180000000000007"/>
    <n v="0.05"/>
    <n v="43.3"/>
    <n v="462.726"/>
    <n v="259.79999999999995"/>
    <n v="202.92600000000004"/>
    <n v="0.43854462468069666"/>
  </r>
  <r>
    <n v="5035"/>
    <d v="2026-12-30T00:00:00"/>
    <n v="2026"/>
    <x v="3"/>
    <n v="12"/>
    <x v="11"/>
    <x v="1"/>
    <x v="12"/>
    <x v="0"/>
    <s v="New"/>
    <x v="0"/>
    <s v="Cycling Pack 12L"/>
    <n v="2"/>
    <n v="101.73"/>
    <n v="0.1"/>
    <n v="49.3"/>
    <n v="183.114"/>
    <n v="98.6"/>
    <n v="84.51400000000001"/>
    <n v="0.46153762137247839"/>
  </r>
  <r>
    <n v="5135"/>
    <d v="2026-12-30T00:00:00"/>
    <n v="2026"/>
    <x v="3"/>
    <n v="12"/>
    <x v="11"/>
    <x v="2"/>
    <x v="10"/>
    <x v="0"/>
    <s v="New"/>
    <x v="0"/>
    <s v="Trail Bike Light"/>
    <n v="5"/>
    <n v="51.78"/>
    <n v="0.15"/>
    <n v="22.37"/>
    <n v="220.06499999999997"/>
    <n v="111.85000000000001"/>
    <n v="108.21499999999996"/>
    <n v="0.491741076500124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36DCF-7A14-43C2-9579-7CAFB5BCF4FA}"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20">
    <pivotField showAll="0"/>
    <pivotField numFmtId="164" showAll="0"/>
    <pivotField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7"/>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2C4A6-65BE-48A9-AFD6-F76821E1701D}" name="Bar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F8:G14" firstHeaderRow="1" firstDataRow="1" firstDataCol="1"/>
  <pivotFields count="20">
    <pivotField showAll="0"/>
    <pivotField numFmtId="164" showAll="0"/>
    <pivotField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5" baseItem="0" numFmtId="167"/>
  </dataFields>
  <formats count="2">
    <format dxfId="24">
      <pivotArea outline="0" collapsedLevelsAreSubtotals="1" fieldPosition="0"/>
    </format>
    <format dxfId="23">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88A56-BDA6-4E39-805C-60C8F80C58D4}" name="Donut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L8:M13" firstHeaderRow="1" firstDataRow="1" firstDataCol="1"/>
  <pivotFields count="20">
    <pivotField showAll="0"/>
    <pivotField numFmtId="164" showAll="0"/>
    <pivotField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Fields count="1">
    <field x="6"/>
  </rowFields>
  <rowItems count="5">
    <i>
      <x/>
    </i>
    <i>
      <x v="1"/>
    </i>
    <i>
      <x v="2"/>
    </i>
    <i>
      <x v="3"/>
    </i>
    <i t="grand">
      <x/>
    </i>
  </rowItems>
  <colItems count="1">
    <i/>
  </colItems>
  <dataFields count="1">
    <dataField name="Total Profit" fld="18" baseField="5" baseItem="0" numFmtId="165"/>
  </dataFields>
  <formats count="1">
    <format dxfId="25">
      <pivotArea outline="0" collapsedLevelsAreSubtotals="1" fieldPosition="0"/>
    </format>
  </formats>
  <chartFormats count="10">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2"/>
          </reference>
        </references>
      </pivotArea>
    </chartFormat>
    <chartFormat chart="17"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21B6D6-88AA-453B-9543-6F7AAD0377E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0">
    <pivotField dataField="1" showAll="0"/>
    <pivotField numFmtId="164" showAll="0"/>
    <pivotField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CE485E-233C-4866-BD31-63F57C585921}"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0">
    <pivotField showAll="0"/>
    <pivotField numFmtId="164" showAll="0"/>
    <pivotField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A2D51F-0B4C-4AC4-90D8-B01F3DFEAAE1}" name="Pie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8:J13" firstHeaderRow="1" firstDataRow="1" firstDataCol="1"/>
  <pivotFields count="20">
    <pivotField showAll="0"/>
    <pivotField numFmtId="164" showAll="0"/>
    <pivotField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Fields count="1">
    <field x="8"/>
  </rowFields>
  <rowItems count="5">
    <i>
      <x/>
    </i>
    <i>
      <x v="1"/>
    </i>
    <i>
      <x v="2"/>
    </i>
    <i>
      <x v="3"/>
    </i>
    <i t="grand">
      <x/>
    </i>
  </rowItems>
  <colItems count="1">
    <i/>
  </colItems>
  <dataFields count="1">
    <dataField name="Total Profit" fld="18" baseField="5" baseItem="0" numFmtId="165"/>
  </dataFields>
  <formats count="1">
    <format dxfId="27">
      <pivotArea outline="0" collapsedLevelsAreSubtotals="1" fieldPosition="0"/>
    </format>
  </formats>
  <chartFormats count="8">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8" count="1" selected="0">
            <x v="0"/>
          </reference>
        </references>
      </pivotArea>
    </chartFormat>
    <chartFormat chart="12" format="19">
      <pivotArea type="data" outline="0" fieldPosition="0">
        <references count="2">
          <reference field="4294967294" count="1" selected="0">
            <x v="0"/>
          </reference>
          <reference field="8" count="1" selected="0">
            <x v="1"/>
          </reference>
        </references>
      </pivotArea>
    </chartFormat>
    <chartFormat chart="12" format="20">
      <pivotArea type="data" outline="0" fieldPosition="0">
        <references count="2">
          <reference field="4294967294" count="1" selected="0">
            <x v="0"/>
          </reference>
          <reference field="8" count="1" selected="0">
            <x v="2"/>
          </reference>
        </references>
      </pivotArea>
    </chartFormat>
    <chartFormat chart="12" format="2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A5AD19-4899-4188-A2D6-2BE2B8ECC6EA}" name="Total_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20">
    <pivotField showAll="0"/>
    <pivotField numFmtId="164" showAll="0"/>
    <pivotField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3CFC14-AC4C-4335-BE28-5C5EBCA5649F}"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0">
    <pivotField showAll="0"/>
    <pivotField numFmtId="164" showAll="0"/>
    <pivotField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7"/>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CF1F43-5C2C-4FD2-9405-428F15E5965B}" name="Line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8:D21" firstHeaderRow="0" firstDataRow="1" firstDataCol="1"/>
  <pivotFields count="20">
    <pivotField showAll="0"/>
    <pivotField numFmtId="164" showAll="0"/>
    <pivotField showAll="0"/>
    <pivotField showAll="0">
      <items count="5">
        <item x="0"/>
        <item x="1"/>
        <item x="2"/>
        <item x="3"/>
        <item t="default"/>
      </items>
    </pivotField>
    <pivotField numFmtId="1"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Profit" fld="18" baseField="5" baseItem="0" numFmtId="165"/>
  </dataFields>
  <formats count="3">
    <format dxfId="31">
      <pivotArea outline="0" collapsedLevelsAreSubtotals="1" fieldPosition="0"/>
    </format>
    <format dxfId="30">
      <pivotArea collapsedLevelsAreSubtotals="1" fieldPosition="0">
        <references count="2">
          <reference field="4294967294" count="1" selected="0">
            <x v="0"/>
          </reference>
          <reference field="5" count="0"/>
        </references>
      </pivotArea>
    </format>
    <format dxfId="29">
      <pivotArea collapsedLevelsAreSubtotals="1" fieldPosition="0">
        <references count="2">
          <reference field="4294967294" count="1" selected="0">
            <x v="1"/>
          </reference>
          <reference field="5"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69B9BD-5E4F-40CE-8F50-1A33A27EF293}" name="Map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8:P26" firstHeaderRow="1" firstDataRow="1" firstDataCol="1"/>
  <pivotFields count="20">
    <pivotField showAll="0"/>
    <pivotField numFmtId="164" showAll="0"/>
    <pivotField showAll="0"/>
    <pivotField showAll="0">
      <items count="5">
        <item x="0"/>
        <item x="1"/>
        <item x="2"/>
        <item x="3"/>
        <item t="default"/>
      </items>
    </pivotField>
    <pivotField numFmtId="1" showAll="0"/>
    <pivotField showAll="0">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Profit" fld="18" baseField="5" baseItem="0" numFmtId="165"/>
  </dataFields>
  <formats count="1">
    <format dxfId="32">
      <pivotArea outline="0" collapsedLevelsAreSubtotals="1" fieldPosition="0"/>
    </format>
  </formats>
  <chartFormats count="7">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2" format="17"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33D12D8-F674-4516-BFA4-3D96742B119D}" sourceName="Product Category">
  <pivotTables>
    <pivotTable tabId="2" name="Bar_Chart"/>
    <pivotTable tabId="2" name="COGS"/>
    <pivotTable tabId="2" name="Donut_Chart"/>
    <pivotTable tabId="2" name="Line_Chart"/>
    <pivotTable tabId="2" name="Map_Chart"/>
    <pivotTable tabId="2" name="Pie_Chart"/>
    <pivotTable tabId="2" name="Total_Orders"/>
    <pivotTable tabId="2" name="Total_Profit"/>
    <pivotTable tabId="2" name="Total_Quantity"/>
    <pivotTable tabId="2" name="Total_Revenue"/>
  </pivotTables>
  <data>
    <tabular pivotCacheId="202091986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7E2B4FB-1AD6-4A14-9CE0-E300D29F253D}" sourceName="Quarter">
  <pivotTables>
    <pivotTable tabId="2" name="Bar_Chart"/>
    <pivotTable tabId="2" name="COGS"/>
    <pivotTable tabId="2" name="Donut_Chart"/>
    <pivotTable tabId="2" name="Line_Chart"/>
    <pivotTable tabId="2" name="Map_Chart"/>
    <pivotTable tabId="2" name="Pie_Chart"/>
    <pivotTable tabId="2" name="Total_Orders"/>
    <pivotTable tabId="2" name="Total_Profit"/>
    <pivotTable tabId="2" name="Total_Quantity"/>
    <pivotTable tabId="2" name="Total_Revenue"/>
  </pivotTables>
  <data>
    <tabular pivotCacheId="202091986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68BC21-AE1E-42A4-8D98-DB2DCADB1A06}" sourceName="Country">
  <pivotTables>
    <pivotTable tabId="2" name="COGS"/>
    <pivotTable tabId="2" name="Donut_Chart"/>
    <pivotTable tabId="2" name="Line_Chart"/>
    <pivotTable tabId="2" name="Pie_Chart"/>
    <pivotTable tabId="2" name="Total_Orders"/>
    <pivotTable tabId="2" name="Total_Profit"/>
    <pivotTable tabId="2" name="Total_Quantity"/>
    <pivotTable tabId="2" name="Total_Revenue"/>
  </pivotTables>
  <data>
    <tabular pivotCacheId="2020919861">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6ED8249-3475-467C-9066-062FA9B8A5F1}" cache="Slicer_Product_Category" caption="Category" rowHeight="247650"/>
  <slicer name="Quarter" xr10:uid="{1E3BD538-93C3-40E5-8B45-3B769924CF71}" cache="Slicer_Quarter" caption="Quarter" rowHeight="247650"/>
  <slicer name="Country" xr10:uid="{BED626C3-C1CF-426C-A427-DA61783D02DF}" cache="Slicer_Country" caption="Country" startItem="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1" dataDxfId="20">
  <tableColumns count="20">
    <tableColumn id="21" xr3:uid="{6225545C-05B8-4FEB-B4C9-2C84CBF55B01}" name="ID" dataDxfId="19"/>
    <tableColumn id="2" xr3:uid="{99F5FD81-8F5C-4B7A-810D-BB7E4869701E}" name="Order Date" dataDxfId="18"/>
    <tableColumn id="1" xr3:uid="{BDB4DCD9-E7DA-4E05-8C8D-7D033B40B069}" name="Year" dataDxfId="17">
      <calculatedColumnFormula>YEAR(SalesDataTable[[#This Row],[Order Date]])</calculatedColumnFormula>
    </tableColumn>
    <tableColumn id="17" xr3:uid="{5119B08B-98CE-4FBC-8561-61CD200CC533}" name="Quarter" dataDxfId="16">
      <calculatedColumnFormula>"Q"&amp;ROUNDUP(MONTH(SalesDataTable[[#This Row],[Order Date]])/3,0)</calculatedColumnFormula>
    </tableColumn>
    <tableColumn id="18" xr3:uid="{C5AF8834-EF95-4377-BAA2-2CA9D6D22E45}" name="Month" dataDxfId="15">
      <calculatedColumnFormula>MONTH(SalesDataTable[[#This Row],[Order Date]])</calculatedColumnFormula>
    </tableColumn>
    <tableColumn id="19" xr3:uid="{8F4E2DAE-1AD6-4483-A11B-C940CD946280}" name="Month Name" dataDxfId="14">
      <calculatedColumnFormula>TEXT(SalesDataTable[[#This Row],[Order Date]],"MMM")</calculatedColumnFormula>
    </tableColumn>
    <tableColumn id="3" xr3:uid="{BABD2837-4996-49F4-B8FC-F980EA4C9534}" name="Region" dataDxfId="13"/>
    <tableColumn id="4" xr3:uid="{ED840ADB-B6D0-4386-8CC3-66DEA65BED3E}" name="Country" dataDxfId="12"/>
    <tableColumn id="5" xr3:uid="{C21A7B37-6F6C-4361-82C1-4670F9FDBEC2}" name="Sales Channel" dataDxfId="11"/>
    <tableColumn id="6" xr3:uid="{84080584-6B54-4896-A4DE-A87DFF0731C6}" name="Customer Type" dataDxfId="10"/>
    <tableColumn id="7" xr3:uid="{0B005238-5F14-4C46-B503-7F3DFF36170E}" name="Product Category" dataDxfId="9"/>
    <tableColumn id="8" xr3:uid="{B930794A-6484-4BE3-BBD2-E8771691DFAD}" name="Product" dataDxfId="8"/>
    <tableColumn id="9" xr3:uid="{5CA4DF7A-9AF5-4D9D-9D5A-DDED3D0A7E80}" name="Units Sold" dataDxfId="7"/>
    <tableColumn id="10" xr3:uid="{6756035F-A4CB-4AFF-BFF3-3610B142F0EE}" name="Unit Price" dataDxfId="6"/>
    <tableColumn id="11" xr3:uid="{B694F18E-F9BD-40E2-A356-3F67136CB960}" name="Discount %" dataDxfId="5"/>
    <tableColumn id="12" xr3:uid="{15D4CF49-FA19-4C44-A023-7C629B44C0DB}" name="Unit Cost" dataDxfId="4"/>
    <tableColumn id="13" xr3:uid="{3D8A84CF-5674-491F-8F81-BB5FC7A74D30}" name="Revenue" dataDxfId="3">
      <calculatedColumnFormula>M2*N2*(1-O2)</calculatedColumnFormula>
    </tableColumn>
    <tableColumn id="14" xr3:uid="{455060E3-F1BA-493D-AC17-8D56984B9F5C}" name="COGS" dataDxfId="2">
      <calculatedColumnFormula>M2*P2</calculatedColumnFormula>
    </tableColumn>
    <tableColumn id="15" xr3:uid="{89F4A687-84DC-4069-9C8B-9548E670D916}" name="Gross Profit" dataDxfId="1">
      <calculatedColumnFormula>Q2-R2</calculatedColumnFormula>
    </tableColumn>
    <tableColumn id="16" xr3:uid="{F7B6CDDB-7E56-4D6C-91A8-8CE6DC05EA92}" name="Gross Margin %" dataDxfId="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CD853-4F29-4153-A0AC-6FC81783447E}">
  <dimension ref="B3:S26"/>
  <sheetViews>
    <sheetView topLeftCell="E1" workbookViewId="0"/>
  </sheetViews>
  <sheetFormatPr defaultRowHeight="14.4"/>
  <cols>
    <col min="1" max="2" width="14.109375" bestFit="1" customWidth="1"/>
    <col min="3" max="3" width="12.44140625" bestFit="1" customWidth="1"/>
    <col min="4" max="4" width="16.77734375" bestFit="1" customWidth="1"/>
    <col min="5" max="5" width="12.6640625" customWidth="1"/>
    <col min="6" max="6" width="15.5546875" bestFit="1" customWidth="1"/>
    <col min="7" max="7" width="12.44140625" bestFit="1" customWidth="1"/>
    <col min="8" max="8" width="9.88671875" bestFit="1" customWidth="1"/>
    <col min="9" max="9" width="12.77734375" bestFit="1" customWidth="1"/>
    <col min="10" max="11" width="10" bestFit="1" customWidth="1"/>
    <col min="12" max="12" width="14.33203125" bestFit="1" customWidth="1"/>
    <col min="13" max="13" width="10" bestFit="1" customWidth="1"/>
    <col min="15" max="15" width="13.5546875" bestFit="1" customWidth="1"/>
    <col min="16" max="16" width="10" bestFit="1" customWidth="1"/>
    <col min="18" max="18" width="13.5546875" bestFit="1" customWidth="1"/>
  </cols>
  <sheetData>
    <row r="3" spans="2:19">
      <c r="B3" t="s">
        <v>75</v>
      </c>
      <c r="D3" t="s">
        <v>76</v>
      </c>
      <c r="F3" t="s">
        <v>90</v>
      </c>
      <c r="H3" t="s">
        <v>91</v>
      </c>
      <c r="J3" t="s">
        <v>77</v>
      </c>
      <c r="L3" t="s">
        <v>92</v>
      </c>
    </row>
    <row r="4" spans="2:19">
      <c r="B4" s="21">
        <v>645223.1794999995</v>
      </c>
      <c r="D4" s="21">
        <v>296384.2495000005</v>
      </c>
      <c r="F4" s="12">
        <v>6698</v>
      </c>
      <c r="H4">
        <v>2707</v>
      </c>
      <c r="J4" s="20">
        <f>D4/B4</f>
        <v>0.45935152194884954</v>
      </c>
      <c r="L4" s="21">
        <v>348838.93000000058</v>
      </c>
    </row>
    <row r="8" spans="2:19">
      <c r="B8" s="19" t="s">
        <v>73</v>
      </c>
      <c r="C8" t="s">
        <v>93</v>
      </c>
      <c r="D8" t="s">
        <v>94</v>
      </c>
      <c r="F8" s="19" t="s">
        <v>73</v>
      </c>
      <c r="G8" t="s">
        <v>93</v>
      </c>
      <c r="I8" s="19" t="s">
        <v>73</v>
      </c>
      <c r="J8" t="s">
        <v>94</v>
      </c>
      <c r="L8" s="19" t="s">
        <v>73</v>
      </c>
      <c r="M8" t="s">
        <v>94</v>
      </c>
      <c r="O8" s="19" t="s">
        <v>73</v>
      </c>
      <c r="P8" t="s">
        <v>94</v>
      </c>
      <c r="R8" t="str">
        <f>O8</f>
        <v>Row Labels</v>
      </c>
      <c r="S8" t="str">
        <f>P8</f>
        <v>Total Profit</v>
      </c>
    </row>
    <row r="9" spans="2:19">
      <c r="B9" s="18" t="s">
        <v>78</v>
      </c>
      <c r="C9" s="22">
        <v>39091.819499999998</v>
      </c>
      <c r="D9" s="22">
        <v>17596.939500000004</v>
      </c>
      <c r="F9" s="18" t="s">
        <v>47</v>
      </c>
      <c r="G9" s="22">
        <v>55102.048500000012</v>
      </c>
      <c r="I9" s="18" t="s">
        <v>8</v>
      </c>
      <c r="J9" s="21">
        <v>75606.974500000026</v>
      </c>
      <c r="L9" s="18" t="s">
        <v>6</v>
      </c>
      <c r="M9" s="21">
        <v>87127.555500000075</v>
      </c>
      <c r="O9" s="18" t="s">
        <v>27</v>
      </c>
      <c r="P9" s="21">
        <v>14080.785499999998</v>
      </c>
      <c r="R9" t="str">
        <f t="shared" ref="R9:R25" si="0">O9</f>
        <v>Austria</v>
      </c>
      <c r="S9">
        <f t="shared" ref="S9:S25" si="1">P9</f>
        <v>14080.785499999998</v>
      </c>
    </row>
    <row r="10" spans="2:19">
      <c r="B10" s="18" t="s">
        <v>79</v>
      </c>
      <c r="C10" s="22">
        <v>35647.71699999999</v>
      </c>
      <c r="D10" s="22">
        <v>16561.507000000001</v>
      </c>
      <c r="F10" s="18" t="s">
        <v>43</v>
      </c>
      <c r="G10" s="22">
        <v>70034.105500000005</v>
      </c>
      <c r="I10" s="18" t="s">
        <v>28</v>
      </c>
      <c r="J10" s="21">
        <v>44009.566999999974</v>
      </c>
      <c r="L10" s="18" t="s">
        <v>11</v>
      </c>
      <c r="M10" s="21">
        <v>60312.60349999999</v>
      </c>
      <c r="O10" s="18" t="s">
        <v>21</v>
      </c>
      <c r="P10" s="21">
        <v>12346.122000000007</v>
      </c>
      <c r="R10" t="str">
        <f t="shared" si="0"/>
        <v>Belgium</v>
      </c>
      <c r="S10">
        <f t="shared" si="1"/>
        <v>12346.122000000007</v>
      </c>
    </row>
    <row r="11" spans="2:19">
      <c r="B11" s="18" t="s">
        <v>80</v>
      </c>
      <c r="C11" s="22">
        <v>44696.898499999996</v>
      </c>
      <c r="D11" s="22">
        <v>21465.038499999991</v>
      </c>
      <c r="F11" s="18" t="s">
        <v>50</v>
      </c>
      <c r="G11" s="22">
        <v>50319.473499999986</v>
      </c>
      <c r="I11" s="18" t="s">
        <v>2</v>
      </c>
      <c r="J11" s="21">
        <v>123333.14699999992</v>
      </c>
      <c r="L11" s="18" t="s">
        <v>0</v>
      </c>
      <c r="M11" s="21">
        <v>57194.815500000062</v>
      </c>
      <c r="O11" s="18" t="s">
        <v>7</v>
      </c>
      <c r="P11" s="21">
        <v>11134.263999999997</v>
      </c>
      <c r="R11" t="str">
        <f t="shared" si="0"/>
        <v>Czechia</v>
      </c>
      <c r="S11">
        <f t="shared" si="1"/>
        <v>11134.263999999997</v>
      </c>
    </row>
    <row r="12" spans="2:19">
      <c r="B12" s="18" t="s">
        <v>81</v>
      </c>
      <c r="C12" s="22">
        <v>54688.639000000017</v>
      </c>
      <c r="D12" s="22">
        <v>25283.649000000012</v>
      </c>
      <c r="F12" s="18" t="s">
        <v>1</v>
      </c>
      <c r="G12" s="22">
        <v>46624.590999999986</v>
      </c>
      <c r="I12" s="18" t="s">
        <v>19</v>
      </c>
      <c r="J12" s="21">
        <v>53434.561000000016</v>
      </c>
      <c r="L12" s="18" t="s">
        <v>20</v>
      </c>
      <c r="M12" s="21">
        <v>91749.275000000009</v>
      </c>
      <c r="O12" s="18" t="s">
        <v>25</v>
      </c>
      <c r="P12" s="21">
        <v>13135.967999999999</v>
      </c>
      <c r="R12" t="str">
        <f t="shared" si="0"/>
        <v>Denmark</v>
      </c>
      <c r="S12">
        <f t="shared" si="1"/>
        <v>13135.967999999999</v>
      </c>
    </row>
    <row r="13" spans="2:19">
      <c r="B13" s="18" t="s">
        <v>82</v>
      </c>
      <c r="C13" s="22">
        <v>58235.185000000005</v>
      </c>
      <c r="D13" s="22">
        <v>27301.534999999993</v>
      </c>
      <c r="F13" s="18" t="s">
        <v>33</v>
      </c>
      <c r="G13" s="22">
        <v>74427.368000000002</v>
      </c>
      <c r="I13" s="18" t="s">
        <v>74</v>
      </c>
      <c r="J13" s="21">
        <v>296384.24949999992</v>
      </c>
      <c r="L13" s="18" t="s">
        <v>74</v>
      </c>
      <c r="M13" s="21">
        <v>296384.24950000015</v>
      </c>
      <c r="O13" s="18" t="s">
        <v>39</v>
      </c>
      <c r="P13" s="21">
        <v>10852.332</v>
      </c>
      <c r="R13" t="str">
        <f t="shared" si="0"/>
        <v>Finland</v>
      </c>
      <c r="S13">
        <f t="shared" si="1"/>
        <v>10852.332</v>
      </c>
    </row>
    <row r="14" spans="2:19">
      <c r="B14" s="18" t="s">
        <v>83</v>
      </c>
      <c r="C14" s="22">
        <v>69504.337000000014</v>
      </c>
      <c r="D14" s="22">
        <v>31109.926999999985</v>
      </c>
      <c r="F14" s="18" t="s">
        <v>74</v>
      </c>
      <c r="G14" s="21">
        <v>296507.58649999998</v>
      </c>
      <c r="O14" s="18" t="s">
        <v>47</v>
      </c>
      <c r="P14" s="21">
        <v>25394.178499999998</v>
      </c>
      <c r="R14" t="str">
        <f t="shared" si="0"/>
        <v>France</v>
      </c>
      <c r="S14">
        <f t="shared" si="1"/>
        <v>25394.178499999998</v>
      </c>
    </row>
    <row r="15" spans="2:19">
      <c r="B15" s="18" t="s">
        <v>84</v>
      </c>
      <c r="C15" s="22">
        <v>66442.23599999999</v>
      </c>
      <c r="D15" s="22">
        <v>31035.085999999967</v>
      </c>
      <c r="O15" s="18" t="s">
        <v>43</v>
      </c>
      <c r="P15" s="21">
        <v>32250.3855</v>
      </c>
      <c r="R15" t="str">
        <f t="shared" si="0"/>
        <v>Germany</v>
      </c>
      <c r="S15">
        <f t="shared" si="1"/>
        <v>32250.3855</v>
      </c>
    </row>
    <row r="16" spans="2:19">
      <c r="B16" s="18" t="s">
        <v>85</v>
      </c>
      <c r="C16" s="22">
        <v>57609.044499999975</v>
      </c>
      <c r="D16" s="22">
        <v>27126.764499999972</v>
      </c>
      <c r="O16" s="18" t="s">
        <v>18</v>
      </c>
      <c r="P16" s="21">
        <v>7781.1674999999996</v>
      </c>
      <c r="R16" t="str">
        <f t="shared" si="0"/>
        <v>Ireland</v>
      </c>
      <c r="S16">
        <f t="shared" si="1"/>
        <v>7781.1674999999996</v>
      </c>
    </row>
    <row r="17" spans="2:19">
      <c r="B17" s="18" t="s">
        <v>86</v>
      </c>
      <c r="C17" s="22">
        <v>53609.278500000037</v>
      </c>
      <c r="D17" s="22">
        <v>25001.058499999999</v>
      </c>
      <c r="O17" s="18" t="s">
        <v>50</v>
      </c>
      <c r="P17" s="21">
        <v>22968.253500000006</v>
      </c>
      <c r="R17" t="str">
        <f t="shared" si="0"/>
        <v>Italy</v>
      </c>
      <c r="S17">
        <f t="shared" si="1"/>
        <v>22968.253500000006</v>
      </c>
    </row>
    <row r="18" spans="2:19">
      <c r="B18" s="18" t="s">
        <v>87</v>
      </c>
      <c r="C18" s="22">
        <v>49147.535000000003</v>
      </c>
      <c r="D18" s="22">
        <v>22793.035</v>
      </c>
      <c r="O18" s="18" t="s">
        <v>31</v>
      </c>
      <c r="P18" s="21">
        <v>19742.756499999996</v>
      </c>
      <c r="R18" t="str">
        <f t="shared" si="0"/>
        <v>Netherlands</v>
      </c>
      <c r="S18">
        <f t="shared" si="1"/>
        <v>19742.756499999996</v>
      </c>
    </row>
    <row r="19" spans="2:19">
      <c r="B19" s="18" t="s">
        <v>88</v>
      </c>
      <c r="C19" s="22">
        <v>65523.639499999968</v>
      </c>
      <c r="D19" s="22">
        <v>28666.869500000012</v>
      </c>
      <c r="O19" s="18" t="s">
        <v>52</v>
      </c>
      <c r="P19" s="21">
        <v>11989.593999999997</v>
      </c>
      <c r="R19" t="str">
        <f t="shared" si="0"/>
        <v>Norway</v>
      </c>
      <c r="S19">
        <f t="shared" si="1"/>
        <v>11989.593999999997</v>
      </c>
    </row>
    <row r="20" spans="2:19">
      <c r="B20" s="18" t="s">
        <v>89</v>
      </c>
      <c r="C20" s="22">
        <v>51026.850000000006</v>
      </c>
      <c r="D20" s="22">
        <v>22442.840000000007</v>
      </c>
      <c r="O20" s="18" t="s">
        <v>49</v>
      </c>
      <c r="P20" s="21">
        <v>18265.192000000006</v>
      </c>
      <c r="R20" t="str">
        <f t="shared" si="0"/>
        <v>Poland</v>
      </c>
      <c r="S20">
        <f t="shared" si="1"/>
        <v>18265.192000000006</v>
      </c>
    </row>
    <row r="21" spans="2:19">
      <c r="B21" s="18" t="s">
        <v>74</v>
      </c>
      <c r="C21" s="21">
        <v>645223.17949999985</v>
      </c>
      <c r="D21" s="21">
        <v>296384.24949999998</v>
      </c>
      <c r="O21" s="18" t="s">
        <v>36</v>
      </c>
      <c r="P21" s="21">
        <v>12381.070999999994</v>
      </c>
      <c r="R21" t="str">
        <f t="shared" si="0"/>
        <v>Portugal</v>
      </c>
      <c r="S21">
        <f t="shared" si="1"/>
        <v>12381.070999999994</v>
      </c>
    </row>
    <row r="22" spans="2:19">
      <c r="O22" s="18" t="s">
        <v>1</v>
      </c>
      <c r="P22" s="21">
        <v>21845.491000000002</v>
      </c>
      <c r="R22" t="str">
        <f t="shared" si="0"/>
        <v>Spain</v>
      </c>
      <c r="S22">
        <f t="shared" si="1"/>
        <v>21845.491000000002</v>
      </c>
    </row>
    <row r="23" spans="2:19">
      <c r="O23" s="18" t="s">
        <v>12</v>
      </c>
      <c r="P23" s="21">
        <v>16553.542000000001</v>
      </c>
      <c r="R23" t="str">
        <f t="shared" si="0"/>
        <v>Sweden</v>
      </c>
      <c r="S23">
        <f t="shared" si="1"/>
        <v>16553.542000000001</v>
      </c>
    </row>
    <row r="24" spans="2:19">
      <c r="O24" s="18" t="s">
        <v>41</v>
      </c>
      <c r="P24" s="21">
        <v>11396.928499999998</v>
      </c>
      <c r="R24" t="str">
        <f t="shared" si="0"/>
        <v>Switzerland</v>
      </c>
      <c r="S24">
        <f t="shared" si="1"/>
        <v>11396.928499999998</v>
      </c>
    </row>
    <row r="25" spans="2:19">
      <c r="O25" s="18" t="s">
        <v>33</v>
      </c>
      <c r="P25" s="21">
        <v>34266.218000000023</v>
      </c>
      <c r="R25" t="str">
        <f t="shared" si="0"/>
        <v>United Kingdom</v>
      </c>
      <c r="S25">
        <f t="shared" si="1"/>
        <v>34266.218000000023</v>
      </c>
    </row>
    <row r="26" spans="2:19">
      <c r="O26" s="18" t="s">
        <v>74</v>
      </c>
      <c r="P26" s="21">
        <v>296384.24950000009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C241-0103-40EC-9149-03283743B34A}">
  <dimension ref="A1:U38"/>
  <sheetViews>
    <sheetView showGridLines="0" tabSelected="1" zoomScale="70" zoomScaleNormal="70" workbookViewId="0">
      <selection activeCell="Y10" sqref="Y10"/>
    </sheetView>
  </sheetViews>
  <sheetFormatPr defaultRowHeight="14.4"/>
  <sheetData>
    <row r="1" spans="1:21">
      <c r="A1" s="23"/>
      <c r="B1" s="23"/>
      <c r="C1" s="23"/>
      <c r="D1" s="23"/>
      <c r="E1" s="23"/>
      <c r="F1" s="23"/>
      <c r="G1" s="23"/>
      <c r="H1" s="23"/>
      <c r="I1" s="23"/>
      <c r="J1" s="23"/>
      <c r="K1" s="23"/>
      <c r="L1" s="23"/>
      <c r="M1" s="23"/>
      <c r="N1" s="23"/>
      <c r="O1" s="23"/>
      <c r="P1" s="23"/>
      <c r="Q1" s="23"/>
      <c r="R1" s="23"/>
      <c r="S1" s="23"/>
      <c r="T1" s="23"/>
      <c r="U1" s="23"/>
    </row>
    <row r="2" spans="1:21">
      <c r="A2" s="23"/>
      <c r="B2" s="23"/>
      <c r="C2" s="23"/>
      <c r="D2" s="23"/>
      <c r="E2" s="23"/>
      <c r="F2" s="23"/>
      <c r="G2" s="23"/>
      <c r="H2" s="23"/>
      <c r="I2" s="23"/>
      <c r="J2" s="23"/>
      <c r="K2" s="23"/>
      <c r="L2" s="23"/>
      <c r="M2" s="23"/>
      <c r="N2" s="23"/>
      <c r="O2" s="23"/>
      <c r="P2" s="23"/>
      <c r="Q2" s="23"/>
      <c r="R2" s="23"/>
      <c r="S2" s="23"/>
      <c r="T2" s="23"/>
      <c r="U2" s="23"/>
    </row>
    <row r="3" spans="1:21">
      <c r="A3" s="23"/>
      <c r="B3" s="23"/>
      <c r="C3" s="23"/>
      <c r="D3" s="23"/>
      <c r="E3" s="23"/>
      <c r="F3" s="23"/>
      <c r="G3" s="23"/>
      <c r="H3" s="23"/>
      <c r="I3" s="23"/>
      <c r="J3" s="23"/>
      <c r="K3" s="23"/>
      <c r="L3" s="23"/>
      <c r="M3" s="23"/>
      <c r="N3" s="23"/>
      <c r="O3" s="23"/>
      <c r="P3" s="23"/>
      <c r="Q3" s="23"/>
      <c r="R3" s="23"/>
      <c r="S3" s="23"/>
      <c r="T3" s="23"/>
      <c r="U3" s="23"/>
    </row>
    <row r="4" spans="1:21">
      <c r="A4" s="23"/>
      <c r="B4" s="23"/>
      <c r="C4" s="23"/>
      <c r="D4" s="23"/>
      <c r="E4" s="23"/>
      <c r="F4" s="23"/>
      <c r="G4" s="23"/>
      <c r="H4" s="23"/>
      <c r="I4" s="23"/>
      <c r="J4" s="23"/>
      <c r="K4" s="23"/>
      <c r="L4" s="23"/>
      <c r="M4" s="23"/>
      <c r="N4" s="23"/>
      <c r="O4" s="23"/>
      <c r="P4" s="23"/>
      <c r="Q4" s="23"/>
      <c r="R4" s="23"/>
      <c r="S4" s="23"/>
      <c r="T4" s="23"/>
      <c r="U4" s="23"/>
    </row>
    <row r="5" spans="1:21">
      <c r="A5" s="23"/>
      <c r="B5" s="23"/>
      <c r="C5" s="23"/>
      <c r="D5" s="23"/>
      <c r="E5" s="23"/>
      <c r="F5" s="23"/>
      <c r="G5" s="23"/>
      <c r="H5" s="23"/>
      <c r="I5" s="23"/>
      <c r="J5" s="23"/>
      <c r="K5" s="23"/>
      <c r="L5" s="23"/>
      <c r="M5" s="23"/>
      <c r="N5" s="23"/>
      <c r="O5" s="23"/>
      <c r="P5" s="23"/>
      <c r="Q5" s="23"/>
      <c r="R5" s="23"/>
      <c r="S5" s="23"/>
      <c r="T5" s="23"/>
      <c r="U5" s="23"/>
    </row>
    <row r="6" spans="1:21">
      <c r="A6" s="23"/>
      <c r="B6" s="23"/>
      <c r="C6" s="23"/>
      <c r="D6" s="23"/>
      <c r="E6" s="23"/>
      <c r="F6" s="23"/>
      <c r="G6" s="23"/>
      <c r="H6" s="23"/>
      <c r="I6" s="23"/>
      <c r="J6" s="23"/>
      <c r="K6" s="23"/>
      <c r="L6" s="23"/>
      <c r="M6" s="23"/>
      <c r="N6" s="23"/>
      <c r="O6" s="23"/>
      <c r="P6" s="23"/>
      <c r="Q6" s="23"/>
      <c r="R6" s="23"/>
      <c r="S6" s="23"/>
      <c r="T6" s="23"/>
      <c r="U6" s="23"/>
    </row>
    <row r="7" spans="1:21">
      <c r="A7" s="23"/>
      <c r="B7" s="23"/>
      <c r="C7" s="23"/>
      <c r="D7" s="23"/>
      <c r="E7" s="23"/>
      <c r="F7" s="23"/>
      <c r="G7" s="23"/>
      <c r="H7" s="23"/>
      <c r="I7" s="23"/>
      <c r="J7" s="23"/>
      <c r="K7" s="23"/>
      <c r="L7" s="23"/>
      <c r="M7" s="23"/>
      <c r="N7" s="23"/>
      <c r="O7" s="23"/>
      <c r="P7" s="23"/>
      <c r="Q7" s="23"/>
      <c r="R7" s="23"/>
      <c r="S7" s="23"/>
      <c r="T7" s="23"/>
      <c r="U7" s="23"/>
    </row>
    <row r="8" spans="1:21">
      <c r="A8" s="23"/>
      <c r="B8" s="23"/>
      <c r="C8" s="23"/>
      <c r="D8" s="23"/>
      <c r="E8" s="23"/>
      <c r="F8" s="23"/>
      <c r="G8" s="23"/>
      <c r="H8" s="23"/>
      <c r="I8" s="23"/>
      <c r="J8" s="23"/>
      <c r="K8" s="23"/>
      <c r="L8" s="23"/>
      <c r="M8" s="23"/>
      <c r="N8" s="23"/>
      <c r="O8" s="23"/>
      <c r="P8" s="23"/>
      <c r="Q8" s="23"/>
      <c r="R8" s="23"/>
      <c r="S8" s="23"/>
      <c r="T8" s="23"/>
      <c r="U8" s="23"/>
    </row>
    <row r="9" spans="1:21">
      <c r="A9" s="23"/>
      <c r="B9" s="23"/>
      <c r="C9" s="23"/>
      <c r="D9" s="23"/>
      <c r="E9" s="23"/>
      <c r="F9" s="23"/>
      <c r="G9" s="23"/>
      <c r="H9" s="23"/>
      <c r="I9" s="23"/>
      <c r="J9" s="23"/>
      <c r="K9" s="23"/>
      <c r="L9" s="23"/>
      <c r="M9" s="23"/>
      <c r="N9" s="23"/>
      <c r="O9" s="23"/>
      <c r="P9" s="23"/>
      <c r="Q9" s="23"/>
      <c r="R9" s="23"/>
      <c r="S9" s="23"/>
      <c r="T9" s="23"/>
      <c r="U9" s="23"/>
    </row>
    <row r="10" spans="1:21">
      <c r="A10" s="23"/>
      <c r="B10" s="23"/>
      <c r="C10" s="23"/>
      <c r="D10" s="23"/>
      <c r="E10" s="23"/>
      <c r="F10" s="23"/>
      <c r="G10" s="23"/>
      <c r="H10" s="23"/>
      <c r="I10" s="23"/>
      <c r="J10" s="23"/>
      <c r="K10" s="23"/>
      <c r="L10" s="23"/>
      <c r="M10" s="23"/>
      <c r="N10" s="23"/>
      <c r="O10" s="23"/>
      <c r="P10" s="23"/>
      <c r="Q10" s="23"/>
      <c r="R10" s="23"/>
      <c r="S10" s="23"/>
      <c r="T10" s="23"/>
      <c r="U10" s="23"/>
    </row>
    <row r="11" spans="1:21">
      <c r="A11" s="23"/>
      <c r="B11" s="23"/>
      <c r="C11" s="23"/>
      <c r="D11" s="23"/>
      <c r="E11" s="23"/>
      <c r="F11" s="23"/>
      <c r="G11" s="23"/>
      <c r="H11" s="23"/>
      <c r="I11" s="23"/>
      <c r="J11" s="23"/>
      <c r="K11" s="23"/>
      <c r="L11" s="23"/>
      <c r="M11" s="23"/>
      <c r="N11" s="23"/>
      <c r="O11" s="23"/>
      <c r="P11" s="23"/>
      <c r="Q11" s="23"/>
      <c r="R11" s="23"/>
      <c r="S11" s="23"/>
      <c r="T11" s="23"/>
      <c r="U11" s="23"/>
    </row>
    <row r="12" spans="1:21">
      <c r="A12" s="23"/>
      <c r="B12" s="23"/>
      <c r="C12" s="23"/>
      <c r="D12" s="23"/>
      <c r="E12" s="23"/>
      <c r="F12" s="23"/>
      <c r="G12" s="23"/>
      <c r="H12" s="23"/>
      <c r="I12" s="23"/>
      <c r="J12" s="23"/>
      <c r="K12" s="23"/>
      <c r="L12" s="23"/>
      <c r="M12" s="23"/>
      <c r="N12" s="23"/>
      <c r="O12" s="23"/>
      <c r="P12" s="23"/>
      <c r="Q12" s="23"/>
      <c r="R12" s="23"/>
      <c r="S12" s="23"/>
      <c r="T12" s="23"/>
      <c r="U12" s="23"/>
    </row>
    <row r="13" spans="1:21">
      <c r="A13" s="23"/>
      <c r="B13" s="23"/>
      <c r="C13" s="23"/>
      <c r="D13" s="23"/>
      <c r="E13" s="23"/>
      <c r="F13" s="23"/>
      <c r="G13" s="23"/>
      <c r="H13" s="23"/>
      <c r="I13" s="23"/>
      <c r="J13" s="23"/>
      <c r="K13" s="23"/>
      <c r="L13" s="23"/>
      <c r="M13" s="23"/>
      <c r="N13" s="23"/>
      <c r="O13" s="23"/>
      <c r="P13" s="23"/>
      <c r="Q13" s="23"/>
      <c r="R13" s="23"/>
      <c r="S13" s="23"/>
      <c r="T13" s="23"/>
      <c r="U13" s="23"/>
    </row>
    <row r="14" spans="1:21">
      <c r="A14" s="23"/>
      <c r="B14" s="23"/>
      <c r="C14" s="23"/>
      <c r="D14" s="23"/>
      <c r="E14" s="23"/>
      <c r="F14" s="23"/>
      <c r="G14" s="23"/>
      <c r="H14" s="23"/>
      <c r="I14" s="23"/>
      <c r="J14" s="23"/>
      <c r="K14" s="23"/>
      <c r="L14" s="23"/>
      <c r="M14" s="23"/>
      <c r="N14" s="23"/>
      <c r="O14" s="23"/>
      <c r="P14" s="23"/>
      <c r="Q14" s="23"/>
      <c r="R14" s="23"/>
      <c r="S14" s="23"/>
      <c r="T14" s="23"/>
      <c r="U14" s="23"/>
    </row>
    <row r="15" spans="1:21">
      <c r="A15" s="23"/>
      <c r="B15" s="23"/>
      <c r="C15" s="23"/>
      <c r="D15" s="23"/>
      <c r="E15" s="23"/>
      <c r="F15" s="23"/>
      <c r="G15" s="23"/>
      <c r="H15" s="23"/>
      <c r="I15" s="23"/>
      <c r="J15" s="23"/>
      <c r="K15" s="23"/>
      <c r="L15" s="23"/>
      <c r="M15" s="23"/>
      <c r="N15" s="23"/>
      <c r="O15" s="23"/>
      <c r="P15" s="23"/>
      <c r="Q15" s="23"/>
      <c r="R15" s="23"/>
      <c r="S15" s="23"/>
      <c r="T15" s="23"/>
      <c r="U15" s="23"/>
    </row>
    <row r="16" spans="1:21">
      <c r="A16" s="23"/>
      <c r="B16" s="23"/>
      <c r="C16" s="23"/>
      <c r="D16" s="23"/>
      <c r="E16" s="23"/>
      <c r="F16" s="23"/>
      <c r="G16" s="23"/>
      <c r="H16" s="23"/>
      <c r="I16" s="23"/>
      <c r="J16" s="23"/>
      <c r="K16" s="23"/>
      <c r="L16" s="23"/>
      <c r="M16" s="23"/>
      <c r="N16" s="23"/>
      <c r="O16" s="23"/>
      <c r="P16" s="23"/>
      <c r="Q16" s="23"/>
      <c r="R16" s="23"/>
      <c r="S16" s="23"/>
      <c r="T16" s="23"/>
      <c r="U16" s="23"/>
    </row>
    <row r="17" spans="1:21">
      <c r="A17" s="23"/>
      <c r="B17" s="23"/>
      <c r="C17" s="23"/>
      <c r="D17" s="23"/>
      <c r="E17" s="23"/>
      <c r="F17" s="23"/>
      <c r="G17" s="23"/>
      <c r="H17" s="23"/>
      <c r="I17" s="23"/>
      <c r="J17" s="23"/>
      <c r="K17" s="23"/>
      <c r="L17" s="23"/>
      <c r="M17" s="23"/>
      <c r="N17" s="23"/>
      <c r="O17" s="23"/>
      <c r="P17" s="23"/>
      <c r="Q17" s="23"/>
      <c r="R17" s="23"/>
      <c r="S17" s="23"/>
      <c r="T17" s="23"/>
      <c r="U17" s="23"/>
    </row>
    <row r="18" spans="1:21">
      <c r="A18" s="23"/>
      <c r="B18" s="23"/>
      <c r="C18" s="23"/>
      <c r="D18" s="23"/>
      <c r="E18" s="23"/>
      <c r="F18" s="23"/>
      <c r="G18" s="23"/>
      <c r="H18" s="23"/>
      <c r="I18" s="23"/>
      <c r="J18" s="23"/>
      <c r="K18" s="23"/>
      <c r="L18" s="23"/>
      <c r="M18" s="23"/>
      <c r="N18" s="23"/>
      <c r="O18" s="23"/>
      <c r="P18" s="23"/>
      <c r="Q18" s="23"/>
      <c r="R18" s="23"/>
      <c r="S18" s="23"/>
      <c r="T18" s="23"/>
      <c r="U18" s="23"/>
    </row>
    <row r="19" spans="1:21">
      <c r="A19" s="23"/>
      <c r="B19" s="23"/>
      <c r="C19" s="23"/>
      <c r="D19" s="23"/>
      <c r="E19" s="23"/>
      <c r="F19" s="23"/>
      <c r="G19" s="23"/>
      <c r="H19" s="23"/>
      <c r="I19" s="23"/>
      <c r="J19" s="23"/>
      <c r="K19" s="23"/>
      <c r="L19" s="23"/>
      <c r="M19" s="23"/>
      <c r="N19" s="23"/>
      <c r="O19" s="23"/>
      <c r="P19" s="23"/>
      <c r="Q19" s="23"/>
      <c r="R19" s="23"/>
      <c r="S19" s="23"/>
      <c r="T19" s="23"/>
      <c r="U19" s="23"/>
    </row>
    <row r="20" spans="1:21">
      <c r="A20" s="23"/>
      <c r="B20" s="23"/>
      <c r="C20" s="23"/>
      <c r="D20" s="23"/>
      <c r="E20" s="23"/>
      <c r="F20" s="23"/>
      <c r="G20" s="23"/>
      <c r="H20" s="23"/>
      <c r="I20" s="23"/>
      <c r="J20" s="23"/>
      <c r="K20" s="23"/>
      <c r="L20" s="23"/>
      <c r="M20" s="23"/>
      <c r="N20" s="23"/>
      <c r="O20" s="23"/>
      <c r="P20" s="23"/>
      <c r="Q20" s="23"/>
      <c r="R20" s="23"/>
      <c r="S20" s="23"/>
      <c r="T20" s="23"/>
      <c r="U20" s="23"/>
    </row>
    <row r="21" spans="1:21">
      <c r="A21" s="23"/>
      <c r="B21" s="23"/>
      <c r="C21" s="23"/>
      <c r="D21" s="23"/>
      <c r="E21" s="23"/>
      <c r="F21" s="23"/>
      <c r="G21" s="23"/>
      <c r="H21" s="23"/>
      <c r="I21" s="23"/>
      <c r="J21" s="23"/>
      <c r="K21" s="23"/>
      <c r="L21" s="23"/>
      <c r="M21" s="23"/>
      <c r="N21" s="23"/>
      <c r="O21" s="23"/>
      <c r="P21" s="23"/>
      <c r="Q21" s="23"/>
      <c r="R21" s="23"/>
      <c r="S21" s="23"/>
      <c r="T21" s="23"/>
      <c r="U21" s="23"/>
    </row>
    <row r="22" spans="1:21">
      <c r="A22" s="23"/>
      <c r="B22" s="23"/>
      <c r="C22" s="23"/>
      <c r="D22" s="23"/>
      <c r="E22" s="23"/>
      <c r="F22" s="23"/>
      <c r="G22" s="23"/>
      <c r="H22" s="23"/>
      <c r="I22" s="23"/>
      <c r="J22" s="23"/>
      <c r="K22" s="23"/>
      <c r="L22" s="23"/>
      <c r="M22" s="23"/>
      <c r="N22" s="23"/>
      <c r="O22" s="23"/>
      <c r="P22" s="23"/>
      <c r="Q22" s="23"/>
      <c r="R22" s="23"/>
      <c r="S22" s="23"/>
      <c r="T22" s="23"/>
      <c r="U22" s="23"/>
    </row>
    <row r="23" spans="1:21">
      <c r="A23" s="23"/>
      <c r="B23" s="23"/>
      <c r="C23" s="23"/>
      <c r="D23" s="23"/>
      <c r="E23" s="23"/>
      <c r="F23" s="23"/>
      <c r="G23" s="23"/>
      <c r="H23" s="23"/>
      <c r="I23" s="23"/>
      <c r="J23" s="23"/>
      <c r="K23" s="23"/>
      <c r="L23" s="23"/>
      <c r="M23" s="23"/>
      <c r="N23" s="23"/>
      <c r="O23" s="23"/>
      <c r="P23" s="23"/>
      <c r="Q23" s="23"/>
      <c r="R23" s="23"/>
      <c r="S23" s="23"/>
      <c r="T23" s="23"/>
      <c r="U23" s="23"/>
    </row>
    <row r="24" spans="1:21">
      <c r="A24" s="23"/>
      <c r="B24" s="23"/>
      <c r="C24" s="23"/>
      <c r="D24" s="23"/>
      <c r="E24" s="23"/>
      <c r="F24" s="23"/>
      <c r="G24" s="23"/>
      <c r="H24" s="23"/>
      <c r="I24" s="23"/>
      <c r="J24" s="23"/>
      <c r="K24" s="23"/>
      <c r="L24" s="23"/>
      <c r="M24" s="23"/>
      <c r="N24" s="23"/>
      <c r="O24" s="23"/>
      <c r="P24" s="23"/>
      <c r="Q24" s="23"/>
      <c r="R24" s="23"/>
      <c r="S24" s="23"/>
      <c r="T24" s="23"/>
      <c r="U24" s="23"/>
    </row>
    <row r="25" spans="1:21">
      <c r="A25" s="23"/>
      <c r="B25" s="23"/>
      <c r="C25" s="23"/>
      <c r="D25" s="23"/>
      <c r="E25" s="23"/>
      <c r="F25" s="23"/>
      <c r="G25" s="23"/>
      <c r="H25" s="23"/>
      <c r="I25" s="23"/>
      <c r="J25" s="23"/>
      <c r="K25" s="23"/>
      <c r="L25" s="23"/>
      <c r="M25" s="23"/>
      <c r="N25" s="23"/>
      <c r="O25" s="23"/>
      <c r="P25" s="23"/>
      <c r="Q25" s="23"/>
      <c r="R25" s="23"/>
      <c r="S25" s="23"/>
      <c r="T25" s="23"/>
      <c r="U25" s="23"/>
    </row>
    <row r="26" spans="1:21">
      <c r="A26" s="23"/>
      <c r="B26" s="23"/>
      <c r="C26" s="23"/>
      <c r="D26" s="23"/>
      <c r="E26" s="23"/>
      <c r="F26" s="23"/>
      <c r="G26" s="23"/>
      <c r="H26" s="23"/>
      <c r="I26" s="23"/>
      <c r="J26" s="23"/>
      <c r="K26" s="23"/>
      <c r="L26" s="23"/>
      <c r="M26" s="23"/>
      <c r="N26" s="23"/>
      <c r="O26" s="23"/>
      <c r="P26" s="23"/>
      <c r="Q26" s="23"/>
      <c r="R26" s="23"/>
      <c r="S26" s="23"/>
      <c r="T26" s="23"/>
      <c r="U26" s="23"/>
    </row>
    <row r="27" spans="1:21">
      <c r="A27" s="23"/>
      <c r="B27" s="23"/>
      <c r="C27" s="23"/>
      <c r="D27" s="23"/>
      <c r="E27" s="23"/>
      <c r="F27" s="23"/>
      <c r="G27" s="23"/>
      <c r="H27" s="23"/>
      <c r="I27" s="23"/>
      <c r="J27" s="23"/>
      <c r="K27" s="23"/>
      <c r="L27" s="23"/>
      <c r="M27" s="23"/>
      <c r="N27" s="23"/>
      <c r="O27" s="23"/>
      <c r="P27" s="23"/>
      <c r="Q27" s="23"/>
      <c r="R27" s="23"/>
      <c r="S27" s="23"/>
      <c r="T27" s="23"/>
      <c r="U27" s="23"/>
    </row>
    <row r="28" spans="1:21">
      <c r="A28" s="23"/>
      <c r="B28" s="23"/>
      <c r="C28" s="23"/>
      <c r="D28" s="23"/>
      <c r="E28" s="23"/>
      <c r="F28" s="23"/>
      <c r="G28" s="23"/>
      <c r="H28" s="23"/>
      <c r="I28" s="23"/>
      <c r="J28" s="23"/>
      <c r="K28" s="23"/>
      <c r="L28" s="23"/>
      <c r="M28" s="23"/>
      <c r="N28" s="23"/>
      <c r="O28" s="23"/>
      <c r="P28" s="23"/>
      <c r="Q28" s="23"/>
      <c r="R28" s="23"/>
      <c r="S28" s="23"/>
      <c r="T28" s="23"/>
      <c r="U28" s="23"/>
    </row>
    <row r="29" spans="1:21">
      <c r="A29" s="23"/>
      <c r="B29" s="23"/>
      <c r="C29" s="23"/>
      <c r="D29" s="23"/>
      <c r="E29" s="23"/>
      <c r="F29" s="23"/>
      <c r="G29" s="23"/>
      <c r="H29" s="23"/>
      <c r="I29" s="23"/>
      <c r="J29" s="23"/>
      <c r="K29" s="23"/>
      <c r="L29" s="23"/>
      <c r="M29" s="23"/>
      <c r="N29" s="23"/>
      <c r="O29" s="23"/>
      <c r="P29" s="23"/>
      <c r="Q29" s="23"/>
      <c r="R29" s="23"/>
      <c r="S29" s="23"/>
      <c r="T29" s="23"/>
      <c r="U29" s="23"/>
    </row>
    <row r="30" spans="1:21">
      <c r="A30" s="23"/>
      <c r="B30" s="23"/>
      <c r="C30" s="23"/>
      <c r="D30" s="23"/>
      <c r="E30" s="23"/>
      <c r="F30" s="23"/>
      <c r="G30" s="23"/>
      <c r="H30" s="23"/>
      <c r="I30" s="23"/>
      <c r="J30" s="23"/>
      <c r="K30" s="23"/>
      <c r="L30" s="23"/>
      <c r="M30" s="23"/>
      <c r="N30" s="23"/>
      <c r="O30" s="23"/>
      <c r="P30" s="23"/>
      <c r="Q30" s="23"/>
      <c r="R30" s="23"/>
      <c r="S30" s="23"/>
      <c r="T30" s="23"/>
      <c r="U30" s="23"/>
    </row>
    <row r="31" spans="1:21">
      <c r="A31" s="23"/>
      <c r="B31" s="23"/>
      <c r="C31" s="23"/>
      <c r="D31" s="23"/>
      <c r="E31" s="23"/>
      <c r="F31" s="23"/>
      <c r="G31" s="23"/>
      <c r="H31" s="23"/>
      <c r="I31" s="23"/>
      <c r="J31" s="23"/>
      <c r="K31" s="23"/>
      <c r="L31" s="23"/>
      <c r="M31" s="23"/>
      <c r="N31" s="23"/>
      <c r="O31" s="23"/>
      <c r="P31" s="23"/>
      <c r="Q31" s="23"/>
      <c r="R31" s="23"/>
      <c r="S31" s="23"/>
      <c r="T31" s="23"/>
      <c r="U31" s="23"/>
    </row>
    <row r="32" spans="1:21">
      <c r="A32" s="23"/>
      <c r="B32" s="23"/>
      <c r="C32" s="23"/>
      <c r="D32" s="23"/>
      <c r="E32" s="23"/>
      <c r="F32" s="23"/>
      <c r="G32" s="23"/>
      <c r="H32" s="23"/>
      <c r="I32" s="23"/>
      <c r="J32" s="23"/>
      <c r="K32" s="23"/>
      <c r="L32" s="23"/>
      <c r="M32" s="23"/>
      <c r="N32" s="23"/>
      <c r="O32" s="23"/>
      <c r="P32" s="23"/>
      <c r="Q32" s="23"/>
      <c r="R32" s="23"/>
      <c r="S32" s="23"/>
      <c r="T32" s="23"/>
      <c r="U32" s="23"/>
    </row>
    <row r="33" spans="1:21">
      <c r="A33" s="23"/>
      <c r="B33" s="23"/>
      <c r="C33" s="23"/>
      <c r="D33" s="23"/>
      <c r="E33" s="23"/>
      <c r="F33" s="23"/>
      <c r="G33" s="23"/>
      <c r="H33" s="23"/>
      <c r="I33" s="23"/>
      <c r="J33" s="23"/>
      <c r="K33" s="23"/>
      <c r="L33" s="23"/>
      <c r="M33" s="23"/>
      <c r="N33" s="23"/>
      <c r="O33" s="23"/>
      <c r="P33" s="23"/>
      <c r="Q33" s="23"/>
      <c r="R33" s="23"/>
      <c r="S33" s="23"/>
      <c r="T33" s="23"/>
      <c r="U33" s="23"/>
    </row>
    <row r="34" spans="1:21">
      <c r="A34" s="23"/>
      <c r="B34" s="23"/>
      <c r="C34" s="23"/>
      <c r="D34" s="23"/>
      <c r="E34" s="23"/>
      <c r="F34" s="23"/>
      <c r="G34" s="23"/>
      <c r="H34" s="23"/>
      <c r="I34" s="23"/>
      <c r="J34" s="23"/>
      <c r="K34" s="23"/>
      <c r="L34" s="23"/>
      <c r="M34" s="23"/>
      <c r="N34" s="23"/>
      <c r="O34" s="23"/>
      <c r="P34" s="23"/>
      <c r="Q34" s="23"/>
      <c r="R34" s="23"/>
      <c r="S34" s="23"/>
      <c r="T34" s="23"/>
      <c r="U34" s="23"/>
    </row>
    <row r="35" spans="1:21">
      <c r="A35" s="23"/>
      <c r="B35" s="23"/>
      <c r="C35" s="23"/>
      <c r="D35" s="23"/>
      <c r="E35" s="23"/>
      <c r="F35" s="23"/>
      <c r="G35" s="23"/>
      <c r="H35" s="23"/>
      <c r="I35" s="23"/>
      <c r="J35" s="23"/>
      <c r="K35" s="23"/>
      <c r="L35" s="23"/>
      <c r="M35" s="23"/>
      <c r="N35" s="23"/>
      <c r="O35" s="23"/>
      <c r="P35" s="23"/>
      <c r="Q35" s="23"/>
      <c r="R35" s="23"/>
      <c r="S35" s="23"/>
      <c r="T35" s="23"/>
      <c r="U35" s="23"/>
    </row>
    <row r="36" spans="1:21">
      <c r="A36" s="23"/>
      <c r="B36" s="23"/>
      <c r="C36" s="23"/>
      <c r="D36" s="23"/>
      <c r="E36" s="23"/>
      <c r="F36" s="23"/>
      <c r="G36" s="23"/>
      <c r="H36" s="23"/>
      <c r="I36" s="23"/>
      <c r="J36" s="23"/>
      <c r="K36" s="23"/>
      <c r="L36" s="23"/>
      <c r="M36" s="23"/>
      <c r="N36" s="23"/>
      <c r="O36" s="23"/>
      <c r="P36" s="23"/>
      <c r="Q36" s="23"/>
      <c r="R36" s="23"/>
      <c r="S36" s="23"/>
      <c r="T36" s="23"/>
      <c r="U36" s="23"/>
    </row>
    <row r="37" spans="1:21">
      <c r="A37" s="23"/>
      <c r="B37" s="23"/>
      <c r="C37" s="23"/>
      <c r="D37" s="23"/>
      <c r="E37" s="23"/>
      <c r="F37" s="23"/>
      <c r="G37" s="23"/>
      <c r="H37" s="23"/>
      <c r="I37" s="23"/>
      <c r="J37" s="23"/>
      <c r="K37" s="23"/>
      <c r="L37" s="23"/>
      <c r="M37" s="23"/>
      <c r="N37" s="23"/>
      <c r="O37" s="23"/>
      <c r="P37" s="23"/>
      <c r="Q37" s="23"/>
      <c r="R37" s="23"/>
      <c r="S37" s="23"/>
      <c r="T37" s="23"/>
      <c r="U37" s="23"/>
    </row>
    <row r="38" spans="1:21">
      <c r="A38" s="23"/>
      <c r="B38" s="23"/>
      <c r="C38" s="23"/>
      <c r="D38" s="23"/>
      <c r="E38" s="23"/>
      <c r="F38" s="23"/>
      <c r="G38" s="23"/>
      <c r="H38" s="23"/>
      <c r="I38" s="23"/>
      <c r="J38" s="23"/>
      <c r="K38" s="23"/>
      <c r="L38" s="23"/>
      <c r="M38" s="23"/>
      <c r="N38" s="23"/>
      <c r="O38" s="23"/>
      <c r="P38" s="23"/>
      <c r="Q38" s="23"/>
      <c r="R38" s="23"/>
      <c r="S38" s="23"/>
      <c r="T38" s="23"/>
      <c r="U38"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zoomScale="149" workbookViewId="0">
      <selection activeCell="I7" sqref="I7"/>
    </sheetView>
  </sheetViews>
  <sheetFormatPr defaultColWidth="9.77734375" defaultRowHeight="14.4"/>
  <cols>
    <col min="1" max="1" width="7.44140625" bestFit="1" customWidth="1"/>
    <col min="2" max="2" width="15.5546875" bestFit="1" customWidth="1"/>
    <col min="3" max="3" width="9.6640625" bestFit="1" customWidth="1"/>
    <col min="4" max="4" width="8.109375" style="15" bestFit="1" customWidth="1"/>
    <col min="5" max="5" width="11.33203125" style="12" bestFit="1" customWidth="1"/>
    <col min="6" max="6" width="15" style="18" bestFit="1" customWidth="1"/>
    <col min="7" max="7" width="15.77734375" bestFit="1" customWidth="1"/>
    <col min="8" max="8" width="15" bestFit="1" customWidth="1"/>
    <col min="9" max="9" width="18.88671875" bestFit="1" customWidth="1"/>
    <col min="10" max="10" width="19.44140625" bestFit="1" customWidth="1"/>
    <col min="11" max="11" width="21.6640625" bestFit="1" customWidth="1"/>
    <col min="12" max="12" width="21.44140625" bestFit="1" customWidth="1"/>
    <col min="13" max="13" width="14.77734375" style="9" bestFit="1" customWidth="1"/>
    <col min="14" max="14" width="14.44140625" bestFit="1" customWidth="1"/>
    <col min="15" max="15" width="15.88671875" bestFit="1" customWidth="1"/>
    <col min="16" max="16" width="13.88671875" bestFit="1" customWidth="1"/>
    <col min="17" max="17" width="13.44140625" bestFit="1" customWidth="1"/>
    <col min="18" max="18" width="11" bestFit="1" customWidth="1"/>
    <col min="19" max="19" width="16.21875" bestFit="1" customWidth="1"/>
    <col min="20" max="20" width="19.77734375" bestFit="1" customWidth="1"/>
    <col min="29" max="29" width="12.44140625" bestFit="1" customWidth="1"/>
    <col min="30" max="30" width="14.109375" bestFit="1" customWidth="1"/>
    <col min="32" max="32" width="16.77734375" bestFit="1" customWidth="1"/>
    <col min="33" max="33" width="15.5546875" bestFit="1" customWidth="1"/>
    <col min="34" max="36" width="10.109375" bestFit="1" customWidth="1"/>
    <col min="37" max="37" width="11.6640625" bestFit="1" customWidth="1"/>
  </cols>
  <sheetData>
    <row r="1" spans="1:20" ht="21.6" customHeight="1">
      <c r="A1" s="1" t="s">
        <v>53</v>
      </c>
      <c r="B1" s="1" t="s">
        <v>54</v>
      </c>
      <c r="C1" s="1" t="s">
        <v>69</v>
      </c>
      <c r="D1" s="13" t="s">
        <v>70</v>
      </c>
      <c r="E1" s="10" t="s">
        <v>71</v>
      </c>
      <c r="F1" s="16" t="s">
        <v>72</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3392</v>
      </c>
      <c r="B2" s="3">
        <v>46023</v>
      </c>
      <c r="C2" s="4">
        <f>YEAR(SalesDataTable[[#This Row],[Order Date]])</f>
        <v>2026</v>
      </c>
      <c r="D2" s="14" t="str">
        <f>"Q"&amp;ROUNDUP(MONTH(SalesDataTable[[#This Row],[Order Date]])/3,0)</f>
        <v>Q1</v>
      </c>
      <c r="E2" s="11">
        <f>MONTH(SalesDataTable[[#This Row],[Order Date]])</f>
        <v>1</v>
      </c>
      <c r="F2" s="17"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row>
    <row r="3" spans="1:20" ht="15.6">
      <c r="A3" s="2">
        <v>4836</v>
      </c>
      <c r="B3" s="3">
        <v>46024</v>
      </c>
      <c r="C3" s="4">
        <f>YEAR(SalesDataTable[[#This Row],[Order Date]])</f>
        <v>2026</v>
      </c>
      <c r="D3" s="14" t="str">
        <f>"Q"&amp;ROUNDUP(MONTH(SalesDataTable[[#This Row],[Order Date]])/3,0)</f>
        <v>Q1</v>
      </c>
      <c r="E3" s="11">
        <f>MONTH(SalesDataTable[[#This Row],[Order Date]])</f>
        <v>1</v>
      </c>
      <c r="F3" s="17"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f t="shared" si="3"/>
        <v>0.43749765780170635</v>
      </c>
    </row>
    <row r="4" spans="1:20" ht="15.6">
      <c r="A4" s="2">
        <v>163</v>
      </c>
      <c r="B4" s="3">
        <v>46025</v>
      </c>
      <c r="C4" s="4">
        <f>YEAR(SalesDataTable[[#This Row],[Order Date]])</f>
        <v>2026</v>
      </c>
      <c r="D4" s="14" t="str">
        <f>"Q"&amp;ROUNDUP(MONTH(SalesDataTable[[#This Row],[Order Date]])/3,0)</f>
        <v>Q1</v>
      </c>
      <c r="E4" s="11">
        <f>MONTH(SalesDataTable[[#This Row],[Order Date]])</f>
        <v>1</v>
      </c>
      <c r="F4" s="17"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f t="shared" si="3"/>
        <v>0.60554982226808862</v>
      </c>
    </row>
    <row r="5" spans="1:20" ht="15.6">
      <c r="A5" s="2">
        <v>542</v>
      </c>
      <c r="B5" s="3">
        <v>46025</v>
      </c>
      <c r="C5" s="4">
        <f>YEAR(SalesDataTable[[#This Row],[Order Date]])</f>
        <v>2026</v>
      </c>
      <c r="D5" s="14" t="str">
        <f>"Q"&amp;ROUNDUP(MONTH(SalesDataTable[[#This Row],[Order Date]])/3,0)</f>
        <v>Q1</v>
      </c>
      <c r="E5" s="11">
        <f>MONTH(SalesDataTable[[#This Row],[Order Date]])</f>
        <v>1</v>
      </c>
      <c r="F5" s="17"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f t="shared" si="3"/>
        <v>0.37186298848441257</v>
      </c>
    </row>
    <row r="6" spans="1:20" ht="15.6">
      <c r="A6" s="2">
        <v>2002</v>
      </c>
      <c r="B6" s="3">
        <v>46025</v>
      </c>
      <c r="C6" s="4">
        <f>YEAR(SalesDataTable[[#This Row],[Order Date]])</f>
        <v>2026</v>
      </c>
      <c r="D6" s="14" t="str">
        <f>"Q"&amp;ROUNDUP(MONTH(SalesDataTable[[#This Row],[Order Date]])/3,0)</f>
        <v>Q1</v>
      </c>
      <c r="E6" s="11">
        <f>MONTH(SalesDataTable[[#This Row],[Order Date]])</f>
        <v>1</v>
      </c>
      <c r="F6" s="17"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f t="shared" si="3"/>
        <v>0.55974944042769037</v>
      </c>
    </row>
    <row r="7" spans="1:20" ht="15.6">
      <c r="A7" s="2">
        <v>2005</v>
      </c>
      <c r="B7" s="3">
        <v>46025</v>
      </c>
      <c r="C7" s="4">
        <f>YEAR(SalesDataTable[[#This Row],[Order Date]])</f>
        <v>2026</v>
      </c>
      <c r="D7" s="14" t="str">
        <f>"Q"&amp;ROUNDUP(MONTH(SalesDataTable[[#This Row],[Order Date]])/3,0)</f>
        <v>Q1</v>
      </c>
      <c r="E7" s="11">
        <f>MONTH(SalesDataTable[[#This Row],[Order Date]])</f>
        <v>1</v>
      </c>
      <c r="F7" s="17"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f t="shared" si="3"/>
        <v>0.62167515563101317</v>
      </c>
    </row>
    <row r="8" spans="1:20" ht="15.6">
      <c r="A8" s="2">
        <v>2937</v>
      </c>
      <c r="B8" s="3">
        <v>46025</v>
      </c>
      <c r="C8" s="4">
        <f>YEAR(SalesDataTable[[#This Row],[Order Date]])</f>
        <v>2026</v>
      </c>
      <c r="D8" s="14" t="str">
        <f>"Q"&amp;ROUNDUP(MONTH(SalesDataTable[[#This Row],[Order Date]])/3,0)</f>
        <v>Q1</v>
      </c>
      <c r="E8" s="11">
        <f>MONTH(SalesDataTable[[#This Row],[Order Date]])</f>
        <v>1</v>
      </c>
      <c r="F8" s="17"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f t="shared" si="3"/>
        <v>0.4836469534050179</v>
      </c>
    </row>
    <row r="9" spans="1:20" ht="15.6">
      <c r="A9" s="2">
        <v>3326</v>
      </c>
      <c r="B9" s="3">
        <v>46025</v>
      </c>
      <c r="C9" s="4">
        <f>YEAR(SalesDataTable[[#This Row],[Order Date]])</f>
        <v>2026</v>
      </c>
      <c r="D9" s="14" t="str">
        <f>"Q"&amp;ROUNDUP(MONTH(SalesDataTable[[#This Row],[Order Date]])/3,0)</f>
        <v>Q1</v>
      </c>
      <c r="E9" s="11">
        <f>MONTH(SalesDataTable[[#This Row],[Order Date]])</f>
        <v>1</v>
      </c>
      <c r="F9" s="17"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f t="shared" si="3"/>
        <v>0.4527927253891974</v>
      </c>
    </row>
    <row r="10" spans="1:20" ht="15.6">
      <c r="A10" s="2">
        <v>3863</v>
      </c>
      <c r="B10" s="3">
        <v>46025</v>
      </c>
      <c r="C10" s="4">
        <f>YEAR(SalesDataTable[[#This Row],[Order Date]])</f>
        <v>2026</v>
      </c>
      <c r="D10" s="14" t="str">
        <f>"Q"&amp;ROUNDUP(MONTH(SalesDataTable[[#This Row],[Order Date]])/3,0)</f>
        <v>Q1</v>
      </c>
      <c r="E10" s="11">
        <f>MONTH(SalesDataTable[[#This Row],[Order Date]])</f>
        <v>1</v>
      </c>
      <c r="F10" s="17"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f t="shared" si="3"/>
        <v>0.55145829963879456</v>
      </c>
    </row>
    <row r="11" spans="1:20" ht="15.6">
      <c r="A11" s="2">
        <v>4910</v>
      </c>
      <c r="B11" s="3">
        <v>46025</v>
      </c>
      <c r="C11" s="4">
        <f>YEAR(SalesDataTable[[#This Row],[Order Date]])</f>
        <v>2026</v>
      </c>
      <c r="D11" s="14" t="str">
        <f>"Q"&amp;ROUNDUP(MONTH(SalesDataTable[[#This Row],[Order Date]])/3,0)</f>
        <v>Q1</v>
      </c>
      <c r="E11" s="11">
        <f>MONTH(SalesDataTable[[#This Row],[Order Date]])</f>
        <v>1</v>
      </c>
      <c r="F11" s="17"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f t="shared" si="3"/>
        <v>0.41197543500511768</v>
      </c>
    </row>
    <row r="12" spans="1:20" ht="15.6">
      <c r="A12" s="2">
        <v>5188</v>
      </c>
      <c r="B12" s="3">
        <v>46025</v>
      </c>
      <c r="C12" s="4">
        <f>YEAR(SalesDataTable[[#This Row],[Order Date]])</f>
        <v>2026</v>
      </c>
      <c r="D12" s="14" t="str">
        <f>"Q"&amp;ROUNDUP(MONTH(SalesDataTable[[#This Row],[Order Date]])/3,0)</f>
        <v>Q1</v>
      </c>
      <c r="E12" s="11">
        <f>MONTH(SalesDataTable[[#This Row],[Order Date]])</f>
        <v>1</v>
      </c>
      <c r="F12" s="17"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f t="shared" si="3"/>
        <v>0.53429893381613358</v>
      </c>
    </row>
    <row r="13" spans="1:20" ht="15.6">
      <c r="A13" s="2">
        <v>845</v>
      </c>
      <c r="B13" s="3">
        <v>46026</v>
      </c>
      <c r="C13" s="4">
        <f>YEAR(SalesDataTable[[#This Row],[Order Date]])</f>
        <v>2026</v>
      </c>
      <c r="D13" s="14" t="str">
        <f>"Q"&amp;ROUNDUP(MONTH(SalesDataTable[[#This Row],[Order Date]])/3,0)</f>
        <v>Q1</v>
      </c>
      <c r="E13" s="11">
        <f>MONTH(SalesDataTable[[#This Row],[Order Date]])</f>
        <v>1</v>
      </c>
      <c r="F13" s="17"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f t="shared" si="3"/>
        <v>0.46375096475430921</v>
      </c>
    </row>
    <row r="14" spans="1:20" ht="15.6">
      <c r="A14" s="2">
        <v>1077</v>
      </c>
      <c r="B14" s="3">
        <v>46026</v>
      </c>
      <c r="C14" s="4">
        <f>YEAR(SalesDataTable[[#This Row],[Order Date]])</f>
        <v>2026</v>
      </c>
      <c r="D14" s="14" t="str">
        <f>"Q"&amp;ROUNDUP(MONTH(SalesDataTable[[#This Row],[Order Date]])/3,0)</f>
        <v>Q1</v>
      </c>
      <c r="E14" s="11">
        <f>MONTH(SalesDataTable[[#This Row],[Order Date]])</f>
        <v>1</v>
      </c>
      <c r="F14" s="17"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f t="shared" si="3"/>
        <v>0.44205074639857256</v>
      </c>
    </row>
    <row r="15" spans="1:20" ht="15.6">
      <c r="A15" s="2">
        <v>1237</v>
      </c>
      <c r="B15" s="3">
        <v>46026</v>
      </c>
      <c r="C15" s="4">
        <f>YEAR(SalesDataTable[[#This Row],[Order Date]])</f>
        <v>2026</v>
      </c>
      <c r="D15" s="14" t="str">
        <f>"Q"&amp;ROUNDUP(MONTH(SalesDataTable[[#This Row],[Order Date]])/3,0)</f>
        <v>Q1</v>
      </c>
      <c r="E15" s="11">
        <f>MONTH(SalesDataTable[[#This Row],[Order Date]])</f>
        <v>1</v>
      </c>
      <c r="F15" s="17"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f t="shared" si="3"/>
        <v>0.59431457980981395</v>
      </c>
    </row>
    <row r="16" spans="1:20" ht="15.6">
      <c r="A16" s="2">
        <v>1908</v>
      </c>
      <c r="B16" s="3">
        <v>46026</v>
      </c>
      <c r="C16" s="4">
        <f>YEAR(SalesDataTable[[#This Row],[Order Date]])</f>
        <v>2026</v>
      </c>
      <c r="D16" s="14" t="str">
        <f>"Q"&amp;ROUNDUP(MONTH(SalesDataTable[[#This Row],[Order Date]])/3,0)</f>
        <v>Q1</v>
      </c>
      <c r="E16" s="11">
        <f>MONTH(SalesDataTable[[#This Row],[Order Date]])</f>
        <v>1</v>
      </c>
      <c r="F16" s="17"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f t="shared" si="3"/>
        <v>0.624</v>
      </c>
    </row>
    <row r="17" spans="1:20" ht="15.6">
      <c r="A17" s="2">
        <v>2245</v>
      </c>
      <c r="B17" s="3">
        <v>46026</v>
      </c>
      <c r="C17" s="4">
        <f>YEAR(SalesDataTable[[#This Row],[Order Date]])</f>
        <v>2026</v>
      </c>
      <c r="D17" s="14" t="str">
        <f>"Q"&amp;ROUNDUP(MONTH(SalesDataTable[[#This Row],[Order Date]])/3,0)</f>
        <v>Q1</v>
      </c>
      <c r="E17" s="11">
        <f>MONTH(SalesDataTable[[#This Row],[Order Date]])</f>
        <v>1</v>
      </c>
      <c r="F17" s="17"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f t="shared" si="3"/>
        <v>0.48764587000456344</v>
      </c>
    </row>
    <row r="18" spans="1:20" ht="15.6">
      <c r="A18" s="2">
        <v>2928</v>
      </c>
      <c r="B18" s="3">
        <v>46026</v>
      </c>
      <c r="C18" s="4">
        <f>YEAR(SalesDataTable[[#This Row],[Order Date]])</f>
        <v>2026</v>
      </c>
      <c r="D18" s="14" t="str">
        <f>"Q"&amp;ROUNDUP(MONTH(SalesDataTable[[#This Row],[Order Date]])/3,0)</f>
        <v>Q1</v>
      </c>
      <c r="E18" s="11">
        <f>MONTH(SalesDataTable[[#This Row],[Order Date]])</f>
        <v>1</v>
      </c>
      <c r="F18" s="17"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f t="shared" si="3"/>
        <v>0.40110070861451191</v>
      </c>
    </row>
    <row r="19" spans="1:20" ht="15.6">
      <c r="A19" s="2">
        <v>4249</v>
      </c>
      <c r="B19" s="3">
        <v>46026</v>
      </c>
      <c r="C19" s="4">
        <f>YEAR(SalesDataTable[[#This Row],[Order Date]])</f>
        <v>2026</v>
      </c>
      <c r="D19" s="14" t="str">
        <f>"Q"&amp;ROUNDUP(MONTH(SalesDataTable[[#This Row],[Order Date]])/3,0)</f>
        <v>Q1</v>
      </c>
      <c r="E19" s="11">
        <f>MONTH(SalesDataTable[[#This Row],[Order Date]])</f>
        <v>1</v>
      </c>
      <c r="F19" s="17"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f t="shared" si="3"/>
        <v>0.44877258401029874</v>
      </c>
    </row>
    <row r="20" spans="1:20" ht="15.6">
      <c r="A20" s="2">
        <v>1734</v>
      </c>
      <c r="B20" s="3">
        <v>46027</v>
      </c>
      <c r="C20" s="4">
        <f>YEAR(SalesDataTable[[#This Row],[Order Date]])</f>
        <v>2026</v>
      </c>
      <c r="D20" s="14" t="str">
        <f>"Q"&amp;ROUNDUP(MONTH(SalesDataTable[[#This Row],[Order Date]])/3,0)</f>
        <v>Q1</v>
      </c>
      <c r="E20" s="11">
        <f>MONTH(SalesDataTable[[#This Row],[Order Date]])</f>
        <v>1</v>
      </c>
      <c r="F20" s="17"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f t="shared" si="3"/>
        <v>0.57664445088380178</v>
      </c>
    </row>
    <row r="21" spans="1:20" ht="15.6">
      <c r="A21" s="2">
        <v>2331</v>
      </c>
      <c r="B21" s="3">
        <v>46027</v>
      </c>
      <c r="C21" s="4">
        <f>YEAR(SalesDataTable[[#This Row],[Order Date]])</f>
        <v>2026</v>
      </c>
      <c r="D21" s="14" t="str">
        <f>"Q"&amp;ROUNDUP(MONTH(SalesDataTable[[#This Row],[Order Date]])/3,0)</f>
        <v>Q1</v>
      </c>
      <c r="E21" s="11">
        <f>MONTH(SalesDataTable[[#This Row],[Order Date]])</f>
        <v>1</v>
      </c>
      <c r="F21" s="17"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f t="shared" si="3"/>
        <v>0.44993443986056475</v>
      </c>
    </row>
    <row r="22" spans="1:20" ht="15.6">
      <c r="A22" s="2">
        <v>2475</v>
      </c>
      <c r="B22" s="3">
        <v>46027</v>
      </c>
      <c r="C22" s="4">
        <f>YEAR(SalesDataTable[[#This Row],[Order Date]])</f>
        <v>2026</v>
      </c>
      <c r="D22" s="14" t="str">
        <f>"Q"&amp;ROUNDUP(MONTH(SalesDataTable[[#This Row],[Order Date]])/3,0)</f>
        <v>Q1</v>
      </c>
      <c r="E22" s="11">
        <f>MONTH(SalesDataTable[[#This Row],[Order Date]])</f>
        <v>1</v>
      </c>
      <c r="F22" s="17"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f t="shared" si="3"/>
        <v>0.40313467807224584</v>
      </c>
    </row>
    <row r="23" spans="1:20" ht="15.6">
      <c r="A23" s="2">
        <v>1433</v>
      </c>
      <c r="B23" s="3">
        <v>46028</v>
      </c>
      <c r="C23" s="4">
        <f>YEAR(SalesDataTable[[#This Row],[Order Date]])</f>
        <v>2026</v>
      </c>
      <c r="D23" s="14" t="str">
        <f>"Q"&amp;ROUNDUP(MONTH(SalesDataTable[[#This Row],[Order Date]])/3,0)</f>
        <v>Q1</v>
      </c>
      <c r="E23" s="11">
        <f>MONTH(SalesDataTable[[#This Row],[Order Date]])</f>
        <v>1</v>
      </c>
      <c r="F23" s="17"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f t="shared" si="3"/>
        <v>0.60131075914800658</v>
      </c>
    </row>
    <row r="24" spans="1:20" ht="15.6">
      <c r="A24" s="2">
        <v>3624</v>
      </c>
      <c r="B24" s="3">
        <v>46028</v>
      </c>
      <c r="C24" s="4">
        <f>YEAR(SalesDataTable[[#This Row],[Order Date]])</f>
        <v>2026</v>
      </c>
      <c r="D24" s="14" t="str">
        <f>"Q"&amp;ROUNDUP(MONTH(SalesDataTable[[#This Row],[Order Date]])/3,0)</f>
        <v>Q1</v>
      </c>
      <c r="E24" s="11">
        <f>MONTH(SalesDataTable[[#This Row],[Order Date]])</f>
        <v>1</v>
      </c>
      <c r="F24" s="17"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f t="shared" si="3"/>
        <v>0.50631691648822275</v>
      </c>
    </row>
    <row r="25" spans="1:20" ht="15.6">
      <c r="A25" s="2">
        <v>4680</v>
      </c>
      <c r="B25" s="3">
        <v>46028</v>
      </c>
      <c r="C25" s="4">
        <f>YEAR(SalesDataTable[[#This Row],[Order Date]])</f>
        <v>2026</v>
      </c>
      <c r="D25" s="14" t="str">
        <f>"Q"&amp;ROUNDUP(MONTH(SalesDataTable[[#This Row],[Order Date]])/3,0)</f>
        <v>Q1</v>
      </c>
      <c r="E25" s="11">
        <f>MONTH(SalesDataTable[[#This Row],[Order Date]])</f>
        <v>1</v>
      </c>
      <c r="F25" s="17"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row>
    <row r="26" spans="1:20" ht="15.6">
      <c r="A26" s="2">
        <v>4803</v>
      </c>
      <c r="B26" s="3">
        <v>46028</v>
      </c>
      <c r="C26" s="4">
        <f>YEAR(SalesDataTable[[#This Row],[Order Date]])</f>
        <v>2026</v>
      </c>
      <c r="D26" s="14" t="str">
        <f>"Q"&amp;ROUNDUP(MONTH(SalesDataTable[[#This Row],[Order Date]])/3,0)</f>
        <v>Q1</v>
      </c>
      <c r="E26" s="11">
        <f>MONTH(SalesDataTable[[#This Row],[Order Date]])</f>
        <v>1</v>
      </c>
      <c r="F26" s="17"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f t="shared" si="3"/>
        <v>0.61319172722191173</v>
      </c>
    </row>
    <row r="27" spans="1:20" ht="15.6">
      <c r="A27" s="2">
        <v>248</v>
      </c>
      <c r="B27" s="3">
        <v>46029</v>
      </c>
      <c r="C27" s="4">
        <f>YEAR(SalesDataTable[[#This Row],[Order Date]])</f>
        <v>2026</v>
      </c>
      <c r="D27" s="14" t="str">
        <f>"Q"&amp;ROUNDUP(MONTH(SalesDataTable[[#This Row],[Order Date]])/3,0)</f>
        <v>Q1</v>
      </c>
      <c r="E27" s="11">
        <f>MONTH(SalesDataTable[[#This Row],[Order Date]])</f>
        <v>1</v>
      </c>
      <c r="F27" s="17"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f t="shared" si="3"/>
        <v>0.46300832925036745</v>
      </c>
    </row>
    <row r="28" spans="1:20" ht="15.6">
      <c r="A28" s="2">
        <v>1118</v>
      </c>
      <c r="B28" s="3">
        <v>46029</v>
      </c>
      <c r="C28" s="4">
        <f>YEAR(SalesDataTable[[#This Row],[Order Date]])</f>
        <v>2026</v>
      </c>
      <c r="D28" s="14" t="str">
        <f>"Q"&amp;ROUNDUP(MONTH(SalesDataTable[[#This Row],[Order Date]])/3,0)</f>
        <v>Q1</v>
      </c>
      <c r="E28" s="11">
        <f>MONTH(SalesDataTable[[#This Row],[Order Date]])</f>
        <v>1</v>
      </c>
      <c r="F28" s="17"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f t="shared" si="3"/>
        <v>0.44809608341729429</v>
      </c>
    </row>
    <row r="29" spans="1:20" ht="15.6">
      <c r="A29" s="2">
        <v>3023</v>
      </c>
      <c r="B29" s="3">
        <v>46029</v>
      </c>
      <c r="C29" s="4">
        <f>YEAR(SalesDataTable[[#This Row],[Order Date]])</f>
        <v>2026</v>
      </c>
      <c r="D29" s="14" t="str">
        <f>"Q"&amp;ROUNDUP(MONTH(SalesDataTable[[#This Row],[Order Date]])/3,0)</f>
        <v>Q1</v>
      </c>
      <c r="E29" s="11">
        <f>MONTH(SalesDataTable[[#This Row],[Order Date]])</f>
        <v>1</v>
      </c>
      <c r="F29" s="17"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f t="shared" si="3"/>
        <v>0.47994850337946565</v>
      </c>
    </row>
    <row r="30" spans="1:20" ht="15.6">
      <c r="A30" s="2">
        <v>3903</v>
      </c>
      <c r="B30" s="3">
        <v>46029</v>
      </c>
      <c r="C30" s="4">
        <f>YEAR(SalesDataTable[[#This Row],[Order Date]])</f>
        <v>2026</v>
      </c>
      <c r="D30" s="14" t="str">
        <f>"Q"&amp;ROUNDUP(MONTH(SalesDataTable[[#This Row],[Order Date]])/3,0)</f>
        <v>Q1</v>
      </c>
      <c r="E30" s="11">
        <f>MONTH(SalesDataTable[[#This Row],[Order Date]])</f>
        <v>1</v>
      </c>
      <c r="F30" s="17"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f t="shared" si="3"/>
        <v>0.54554734392225712</v>
      </c>
    </row>
    <row r="31" spans="1:20" ht="15.6">
      <c r="A31" s="2">
        <v>62</v>
      </c>
      <c r="B31" s="3">
        <v>46030</v>
      </c>
      <c r="C31" s="4">
        <f>YEAR(SalesDataTable[[#This Row],[Order Date]])</f>
        <v>2026</v>
      </c>
      <c r="D31" s="14" t="str">
        <f>"Q"&amp;ROUNDUP(MONTH(SalesDataTable[[#This Row],[Order Date]])/3,0)</f>
        <v>Q1</v>
      </c>
      <c r="E31" s="11">
        <f>MONTH(SalesDataTable[[#This Row],[Order Date]])</f>
        <v>1</v>
      </c>
      <c r="F31" s="17"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f t="shared" si="3"/>
        <v>0.5634321131125315</v>
      </c>
    </row>
    <row r="32" spans="1:20" ht="15.6">
      <c r="A32" s="2">
        <v>142</v>
      </c>
      <c r="B32" s="3">
        <v>46030</v>
      </c>
      <c r="C32" s="4">
        <f>YEAR(SalesDataTable[[#This Row],[Order Date]])</f>
        <v>2026</v>
      </c>
      <c r="D32" s="14" t="str">
        <f>"Q"&amp;ROUNDUP(MONTH(SalesDataTable[[#This Row],[Order Date]])/3,0)</f>
        <v>Q1</v>
      </c>
      <c r="E32" s="11">
        <f>MONTH(SalesDataTable[[#This Row],[Order Date]])</f>
        <v>1</v>
      </c>
      <c r="F32" s="17"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f t="shared" si="3"/>
        <v>0.34961180018284282</v>
      </c>
    </row>
    <row r="33" spans="1:20" ht="15.6">
      <c r="A33" s="2">
        <v>450</v>
      </c>
      <c r="B33" s="3">
        <v>46030</v>
      </c>
      <c r="C33" s="4">
        <f>YEAR(SalesDataTable[[#This Row],[Order Date]])</f>
        <v>2026</v>
      </c>
      <c r="D33" s="14" t="str">
        <f>"Q"&amp;ROUNDUP(MONTH(SalesDataTable[[#This Row],[Order Date]])/3,0)</f>
        <v>Q1</v>
      </c>
      <c r="E33" s="11">
        <f>MONTH(SalesDataTable[[#This Row],[Order Date]])</f>
        <v>1</v>
      </c>
      <c r="F33" s="17"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f t="shared" si="3"/>
        <v>0.42052006854198193</v>
      </c>
    </row>
    <row r="34" spans="1:20" ht="15.6">
      <c r="A34" s="2">
        <v>4397</v>
      </c>
      <c r="B34" s="3">
        <v>46030</v>
      </c>
      <c r="C34" s="4">
        <f>YEAR(SalesDataTable[[#This Row],[Order Date]])</f>
        <v>2026</v>
      </c>
      <c r="D34" s="14" t="str">
        <f>"Q"&amp;ROUNDUP(MONTH(SalesDataTable[[#This Row],[Order Date]])/3,0)</f>
        <v>Q1</v>
      </c>
      <c r="E34" s="11">
        <f>MONTH(SalesDataTable[[#This Row],[Order Date]])</f>
        <v>1</v>
      </c>
      <c r="F34" s="17"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f t="shared" si="3"/>
        <v>0.56272450953302011</v>
      </c>
    </row>
    <row r="35" spans="1:20" ht="15.6">
      <c r="A35" s="2">
        <v>4798</v>
      </c>
      <c r="B35" s="3">
        <v>46030</v>
      </c>
      <c r="C35" s="4">
        <f>YEAR(SalesDataTable[[#This Row],[Order Date]])</f>
        <v>2026</v>
      </c>
      <c r="D35" s="14" t="str">
        <f>"Q"&amp;ROUNDUP(MONTH(SalesDataTable[[#This Row],[Order Date]])/3,0)</f>
        <v>Q1</v>
      </c>
      <c r="E35" s="11">
        <f>MONTH(SalesDataTable[[#This Row],[Order Date]])</f>
        <v>1</v>
      </c>
      <c r="F35" s="17"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f t="shared" si="3"/>
        <v>0.49593337237295854</v>
      </c>
    </row>
    <row r="36" spans="1:20" ht="15.6">
      <c r="A36" s="2">
        <v>136</v>
      </c>
      <c r="B36" s="3">
        <v>46031</v>
      </c>
      <c r="C36" s="4">
        <f>YEAR(SalesDataTable[[#This Row],[Order Date]])</f>
        <v>2026</v>
      </c>
      <c r="D36" s="14" t="str">
        <f>"Q"&amp;ROUNDUP(MONTH(SalesDataTable[[#This Row],[Order Date]])/3,0)</f>
        <v>Q1</v>
      </c>
      <c r="E36" s="11">
        <f>MONTH(SalesDataTable[[#This Row],[Order Date]])</f>
        <v>1</v>
      </c>
      <c r="F36" s="17"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f t="shared" si="3"/>
        <v>0.46257233642759488</v>
      </c>
    </row>
    <row r="37" spans="1:20" ht="15.6">
      <c r="A37" s="2">
        <v>2782</v>
      </c>
      <c r="B37" s="3">
        <v>46031</v>
      </c>
      <c r="C37" s="4">
        <f>YEAR(SalesDataTable[[#This Row],[Order Date]])</f>
        <v>2026</v>
      </c>
      <c r="D37" s="14" t="str">
        <f>"Q"&amp;ROUNDUP(MONTH(SalesDataTable[[#This Row],[Order Date]])/3,0)</f>
        <v>Q1</v>
      </c>
      <c r="E37" s="11">
        <f>MONTH(SalesDataTable[[#This Row],[Order Date]])</f>
        <v>1</v>
      </c>
      <c r="F37" s="17"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f t="shared" si="3"/>
        <v>0.44953053665259707</v>
      </c>
    </row>
    <row r="38" spans="1:20" ht="15.6">
      <c r="A38" s="2">
        <v>4704</v>
      </c>
      <c r="B38" s="3">
        <v>46031</v>
      </c>
      <c r="C38" s="4">
        <f>YEAR(SalesDataTable[[#This Row],[Order Date]])</f>
        <v>2026</v>
      </c>
      <c r="D38" s="14" t="str">
        <f>"Q"&amp;ROUNDUP(MONTH(SalesDataTable[[#This Row],[Order Date]])/3,0)</f>
        <v>Q1</v>
      </c>
      <c r="E38" s="11">
        <f>MONTH(SalesDataTable[[#This Row],[Order Date]])</f>
        <v>1</v>
      </c>
      <c r="F38" s="17"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f t="shared" si="3"/>
        <v>0.59436991170737308</v>
      </c>
    </row>
    <row r="39" spans="1:20" ht="15.6">
      <c r="A39" s="2">
        <v>69</v>
      </c>
      <c r="B39" s="3">
        <v>46032</v>
      </c>
      <c r="C39" s="4">
        <f>YEAR(SalesDataTable[[#This Row],[Order Date]])</f>
        <v>2026</v>
      </c>
      <c r="D39" s="14" t="str">
        <f>"Q"&amp;ROUNDUP(MONTH(SalesDataTable[[#This Row],[Order Date]])/3,0)</f>
        <v>Q1</v>
      </c>
      <c r="E39" s="11">
        <f>MONTH(SalesDataTable[[#This Row],[Order Date]])</f>
        <v>1</v>
      </c>
      <c r="F39" s="17"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row>
    <row r="40" spans="1:20" ht="15.6">
      <c r="A40" s="2">
        <v>490</v>
      </c>
      <c r="B40" s="3">
        <v>46032</v>
      </c>
      <c r="C40" s="4">
        <f>YEAR(SalesDataTable[[#This Row],[Order Date]])</f>
        <v>2026</v>
      </c>
      <c r="D40" s="14" t="str">
        <f>"Q"&amp;ROUNDUP(MONTH(SalesDataTable[[#This Row],[Order Date]])/3,0)</f>
        <v>Q1</v>
      </c>
      <c r="E40" s="11">
        <f>MONTH(SalesDataTable[[#This Row],[Order Date]])</f>
        <v>1</v>
      </c>
      <c r="F40" s="17"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f t="shared" si="3"/>
        <v>0.50787758805576178</v>
      </c>
    </row>
    <row r="41" spans="1:20" ht="15.6">
      <c r="A41" s="2">
        <v>3685</v>
      </c>
      <c r="B41" s="3">
        <v>46032</v>
      </c>
      <c r="C41" s="4">
        <f>YEAR(SalesDataTable[[#This Row],[Order Date]])</f>
        <v>2026</v>
      </c>
      <c r="D41" s="14" t="str">
        <f>"Q"&amp;ROUNDUP(MONTH(SalesDataTable[[#This Row],[Order Date]])/3,0)</f>
        <v>Q1</v>
      </c>
      <c r="E41" s="11">
        <f>MONTH(SalesDataTable[[#This Row],[Order Date]])</f>
        <v>1</v>
      </c>
      <c r="F41" s="17"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f t="shared" si="3"/>
        <v>0.47035524198539425</v>
      </c>
    </row>
    <row r="42" spans="1:20" ht="15.6">
      <c r="A42" s="2">
        <v>3796</v>
      </c>
      <c r="B42" s="3">
        <v>46032</v>
      </c>
      <c r="C42" s="4">
        <f>YEAR(SalesDataTable[[#This Row],[Order Date]])</f>
        <v>2026</v>
      </c>
      <c r="D42" s="14" t="str">
        <f>"Q"&amp;ROUNDUP(MONTH(SalesDataTable[[#This Row],[Order Date]])/3,0)</f>
        <v>Q1</v>
      </c>
      <c r="E42" s="11">
        <f>MONTH(SalesDataTable[[#This Row],[Order Date]])</f>
        <v>1</v>
      </c>
      <c r="F42" s="17"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f t="shared" si="3"/>
        <v>0.4685327259649964</v>
      </c>
    </row>
    <row r="43" spans="1:20" ht="15.6">
      <c r="A43" s="2">
        <v>387</v>
      </c>
      <c r="B43" s="3">
        <v>46033</v>
      </c>
      <c r="C43" s="4">
        <f>YEAR(SalesDataTable[[#This Row],[Order Date]])</f>
        <v>2026</v>
      </c>
      <c r="D43" s="14" t="str">
        <f>"Q"&amp;ROUNDUP(MONTH(SalesDataTable[[#This Row],[Order Date]])/3,0)</f>
        <v>Q1</v>
      </c>
      <c r="E43" s="11">
        <f>MONTH(SalesDataTable[[#This Row],[Order Date]])</f>
        <v>1</v>
      </c>
      <c r="F43" s="17"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f t="shared" si="3"/>
        <v>0.48661897191308956</v>
      </c>
    </row>
    <row r="44" spans="1:20" ht="15.6">
      <c r="A44" s="2">
        <v>2796</v>
      </c>
      <c r="B44" s="3">
        <v>46033</v>
      </c>
      <c r="C44" s="4">
        <f>YEAR(SalesDataTable[[#This Row],[Order Date]])</f>
        <v>2026</v>
      </c>
      <c r="D44" s="14" t="str">
        <f>"Q"&amp;ROUNDUP(MONTH(SalesDataTable[[#This Row],[Order Date]])/3,0)</f>
        <v>Q1</v>
      </c>
      <c r="E44" s="11">
        <f>MONTH(SalesDataTable[[#This Row],[Order Date]])</f>
        <v>1</v>
      </c>
      <c r="F44" s="17"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f t="shared" si="3"/>
        <v>0.61551277036521934</v>
      </c>
    </row>
    <row r="45" spans="1:20" ht="15.6">
      <c r="A45" s="2">
        <v>3703</v>
      </c>
      <c r="B45" s="3">
        <v>46033</v>
      </c>
      <c r="C45" s="4">
        <f>YEAR(SalesDataTable[[#This Row],[Order Date]])</f>
        <v>2026</v>
      </c>
      <c r="D45" s="14" t="str">
        <f>"Q"&amp;ROUNDUP(MONTH(SalesDataTable[[#This Row],[Order Date]])/3,0)</f>
        <v>Q1</v>
      </c>
      <c r="E45" s="11">
        <f>MONTH(SalesDataTable[[#This Row],[Order Date]])</f>
        <v>1</v>
      </c>
      <c r="F45" s="17"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f t="shared" si="3"/>
        <v>0.5799534678991386</v>
      </c>
    </row>
    <row r="46" spans="1:20" ht="15.6">
      <c r="A46" s="2">
        <v>4674</v>
      </c>
      <c r="B46" s="3">
        <v>46033</v>
      </c>
      <c r="C46" s="4">
        <f>YEAR(SalesDataTable[[#This Row],[Order Date]])</f>
        <v>2026</v>
      </c>
      <c r="D46" s="14" t="str">
        <f>"Q"&amp;ROUNDUP(MONTH(SalesDataTable[[#This Row],[Order Date]])/3,0)</f>
        <v>Q1</v>
      </c>
      <c r="E46" s="11">
        <f>MONTH(SalesDataTable[[#This Row],[Order Date]])</f>
        <v>1</v>
      </c>
      <c r="F46" s="17"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f t="shared" si="3"/>
        <v>0.60600821266479366</v>
      </c>
    </row>
    <row r="47" spans="1:20" ht="15.6">
      <c r="A47" s="2">
        <v>4789</v>
      </c>
      <c r="B47" s="3">
        <v>46033</v>
      </c>
      <c r="C47" s="4">
        <f>YEAR(SalesDataTable[[#This Row],[Order Date]])</f>
        <v>2026</v>
      </c>
      <c r="D47" s="14" t="str">
        <f>"Q"&amp;ROUNDUP(MONTH(SalesDataTable[[#This Row],[Order Date]])/3,0)</f>
        <v>Q1</v>
      </c>
      <c r="E47" s="11">
        <f>MONTH(SalesDataTable[[#This Row],[Order Date]])</f>
        <v>1</v>
      </c>
      <c r="F47" s="17"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f t="shared" si="3"/>
        <v>0.42410135184075554</v>
      </c>
    </row>
    <row r="48" spans="1:20" ht="15.6">
      <c r="A48" s="2">
        <v>804</v>
      </c>
      <c r="B48" s="3">
        <v>46034</v>
      </c>
      <c r="C48" s="4">
        <f>YEAR(SalesDataTable[[#This Row],[Order Date]])</f>
        <v>2026</v>
      </c>
      <c r="D48" s="14" t="str">
        <f>"Q"&amp;ROUNDUP(MONTH(SalesDataTable[[#This Row],[Order Date]])/3,0)</f>
        <v>Q1</v>
      </c>
      <c r="E48" s="11">
        <f>MONTH(SalesDataTable[[#This Row],[Order Date]])</f>
        <v>1</v>
      </c>
      <c r="F48" s="17"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f t="shared" si="3"/>
        <v>0.44269026548672569</v>
      </c>
    </row>
    <row r="49" spans="1:20" ht="15.6">
      <c r="A49" s="2">
        <v>1780</v>
      </c>
      <c r="B49" s="3">
        <v>46034</v>
      </c>
      <c r="C49" s="4">
        <f>YEAR(SalesDataTable[[#This Row],[Order Date]])</f>
        <v>2026</v>
      </c>
      <c r="D49" s="14" t="str">
        <f>"Q"&amp;ROUNDUP(MONTH(SalesDataTable[[#This Row],[Order Date]])/3,0)</f>
        <v>Q1</v>
      </c>
      <c r="E49" s="11">
        <f>MONTH(SalesDataTable[[#This Row],[Order Date]])</f>
        <v>1</v>
      </c>
      <c r="F49" s="17"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f t="shared" si="3"/>
        <v>0.45366439384193147</v>
      </c>
    </row>
    <row r="50" spans="1:20" ht="15.6">
      <c r="A50" s="2">
        <v>2844</v>
      </c>
      <c r="B50" s="3">
        <v>46034</v>
      </c>
      <c r="C50" s="4">
        <f>YEAR(SalesDataTable[[#This Row],[Order Date]])</f>
        <v>2026</v>
      </c>
      <c r="D50" s="14" t="str">
        <f>"Q"&amp;ROUNDUP(MONTH(SalesDataTable[[#This Row],[Order Date]])/3,0)</f>
        <v>Q1</v>
      </c>
      <c r="E50" s="11">
        <f>MONTH(SalesDataTable[[#This Row],[Order Date]])</f>
        <v>1</v>
      </c>
      <c r="F50" s="17"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f t="shared" si="3"/>
        <v>0.498164194448524</v>
      </c>
    </row>
    <row r="51" spans="1:20" ht="15.6">
      <c r="A51" s="2">
        <v>3068</v>
      </c>
      <c r="B51" s="3">
        <v>46034</v>
      </c>
      <c r="C51" s="4">
        <f>YEAR(SalesDataTable[[#This Row],[Order Date]])</f>
        <v>2026</v>
      </c>
      <c r="D51" s="14" t="str">
        <f>"Q"&amp;ROUNDUP(MONTH(SalesDataTable[[#This Row],[Order Date]])/3,0)</f>
        <v>Q1</v>
      </c>
      <c r="E51" s="11">
        <f>MONTH(SalesDataTable[[#This Row],[Order Date]])</f>
        <v>1</v>
      </c>
      <c r="F51" s="17"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f t="shared" si="3"/>
        <v>0.60664287674993145</v>
      </c>
    </row>
    <row r="52" spans="1:20" ht="15.6">
      <c r="A52" s="2">
        <v>3096</v>
      </c>
      <c r="B52" s="3">
        <v>46034</v>
      </c>
      <c r="C52" s="4">
        <f>YEAR(SalesDataTable[[#This Row],[Order Date]])</f>
        <v>2026</v>
      </c>
      <c r="D52" s="14" t="str">
        <f>"Q"&amp;ROUNDUP(MONTH(SalesDataTable[[#This Row],[Order Date]])/3,0)</f>
        <v>Q1</v>
      </c>
      <c r="E52" s="11">
        <f>MONTH(SalesDataTable[[#This Row],[Order Date]])</f>
        <v>1</v>
      </c>
      <c r="F52" s="17"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f t="shared" si="3"/>
        <v>0.5195670824259222</v>
      </c>
    </row>
    <row r="53" spans="1:20" ht="15.6">
      <c r="A53" s="2">
        <v>3129</v>
      </c>
      <c r="B53" s="3">
        <v>46034</v>
      </c>
      <c r="C53" s="4">
        <f>YEAR(SalesDataTable[[#This Row],[Order Date]])</f>
        <v>2026</v>
      </c>
      <c r="D53" s="14" t="str">
        <f>"Q"&amp;ROUNDUP(MONTH(SalesDataTable[[#This Row],[Order Date]])/3,0)</f>
        <v>Q1</v>
      </c>
      <c r="E53" s="11">
        <f>MONTH(SalesDataTable[[#This Row],[Order Date]])</f>
        <v>1</v>
      </c>
      <c r="F53" s="17"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f t="shared" si="3"/>
        <v>0.45284552845528458</v>
      </c>
    </row>
    <row r="54" spans="1:20" ht="15.6">
      <c r="A54" s="2">
        <v>3948</v>
      </c>
      <c r="B54" s="3">
        <v>46034</v>
      </c>
      <c r="C54" s="4">
        <f>YEAR(SalesDataTable[[#This Row],[Order Date]])</f>
        <v>2026</v>
      </c>
      <c r="D54" s="14" t="str">
        <f>"Q"&amp;ROUNDUP(MONTH(SalesDataTable[[#This Row],[Order Date]])/3,0)</f>
        <v>Q1</v>
      </c>
      <c r="E54" s="11">
        <f>MONTH(SalesDataTable[[#This Row],[Order Date]])</f>
        <v>1</v>
      </c>
      <c r="F54" s="17"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f t="shared" si="3"/>
        <v>0.54401993355481726</v>
      </c>
    </row>
    <row r="55" spans="1:20" ht="15.6">
      <c r="A55" s="2">
        <v>5036</v>
      </c>
      <c r="B55" s="3">
        <v>46034</v>
      </c>
      <c r="C55" s="4">
        <f>YEAR(SalesDataTable[[#This Row],[Order Date]])</f>
        <v>2026</v>
      </c>
      <c r="D55" s="14" t="str">
        <f>"Q"&amp;ROUNDUP(MONTH(SalesDataTable[[#This Row],[Order Date]])/3,0)</f>
        <v>Q1</v>
      </c>
      <c r="E55" s="11">
        <f>MONTH(SalesDataTable[[#This Row],[Order Date]])</f>
        <v>1</v>
      </c>
      <c r="F55" s="17"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row>
    <row r="56" spans="1:20" ht="15.6">
      <c r="A56" s="2">
        <v>2681</v>
      </c>
      <c r="B56" s="3">
        <v>46035</v>
      </c>
      <c r="C56" s="4">
        <f>YEAR(SalesDataTable[[#This Row],[Order Date]])</f>
        <v>2026</v>
      </c>
      <c r="D56" s="14" t="str">
        <f>"Q"&amp;ROUNDUP(MONTH(SalesDataTable[[#This Row],[Order Date]])/3,0)</f>
        <v>Q1</v>
      </c>
      <c r="E56" s="11">
        <f>MONTH(SalesDataTable[[#This Row],[Order Date]])</f>
        <v>1</v>
      </c>
      <c r="F56" s="17"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f t="shared" si="3"/>
        <v>0.51304071246819338</v>
      </c>
    </row>
    <row r="57" spans="1:20" ht="15.6">
      <c r="A57" s="2">
        <v>5101</v>
      </c>
      <c r="B57" s="3">
        <v>46035</v>
      </c>
      <c r="C57" s="4">
        <f>YEAR(SalesDataTable[[#This Row],[Order Date]])</f>
        <v>2026</v>
      </c>
      <c r="D57" s="14" t="str">
        <f>"Q"&amp;ROUNDUP(MONTH(SalesDataTable[[#This Row],[Order Date]])/3,0)</f>
        <v>Q1</v>
      </c>
      <c r="E57" s="11">
        <f>MONTH(SalesDataTable[[#This Row],[Order Date]])</f>
        <v>1</v>
      </c>
      <c r="F57" s="17"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f t="shared" si="3"/>
        <v>0.57453416149068315</v>
      </c>
    </row>
    <row r="58" spans="1:20" ht="15.6">
      <c r="A58" s="2">
        <v>3871</v>
      </c>
      <c r="B58" s="3">
        <v>46036</v>
      </c>
      <c r="C58" s="4">
        <f>YEAR(SalesDataTable[[#This Row],[Order Date]])</f>
        <v>2026</v>
      </c>
      <c r="D58" s="14" t="str">
        <f>"Q"&amp;ROUNDUP(MONTH(SalesDataTable[[#This Row],[Order Date]])/3,0)</f>
        <v>Q1</v>
      </c>
      <c r="E58" s="11">
        <f>MONTH(SalesDataTable[[#This Row],[Order Date]])</f>
        <v>1</v>
      </c>
      <c r="F58" s="17"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f t="shared" si="3"/>
        <v>0.4124245038826575</v>
      </c>
    </row>
    <row r="59" spans="1:20" ht="15.6">
      <c r="A59" s="2">
        <v>4643</v>
      </c>
      <c r="B59" s="3">
        <v>46036</v>
      </c>
      <c r="C59" s="4">
        <f>YEAR(SalesDataTable[[#This Row],[Order Date]])</f>
        <v>2026</v>
      </c>
      <c r="D59" s="14" t="str">
        <f>"Q"&amp;ROUNDUP(MONTH(SalesDataTable[[#This Row],[Order Date]])/3,0)</f>
        <v>Q1</v>
      </c>
      <c r="E59" s="11">
        <f>MONTH(SalesDataTable[[#This Row],[Order Date]])</f>
        <v>1</v>
      </c>
      <c r="F59" s="17"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row>
    <row r="60" spans="1:20" ht="15.6">
      <c r="A60" s="2">
        <v>4703</v>
      </c>
      <c r="B60" s="3">
        <v>46036</v>
      </c>
      <c r="C60" s="4">
        <f>YEAR(SalesDataTable[[#This Row],[Order Date]])</f>
        <v>2026</v>
      </c>
      <c r="D60" s="14" t="str">
        <f>"Q"&amp;ROUNDUP(MONTH(SalesDataTable[[#This Row],[Order Date]])/3,0)</f>
        <v>Q1</v>
      </c>
      <c r="E60" s="11">
        <f>MONTH(SalesDataTable[[#This Row],[Order Date]])</f>
        <v>1</v>
      </c>
      <c r="F60" s="17"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f t="shared" si="3"/>
        <v>0.60601132001821612</v>
      </c>
    </row>
    <row r="61" spans="1:20" ht="15.6">
      <c r="A61" s="2">
        <v>5068</v>
      </c>
      <c r="B61" s="3">
        <v>46036</v>
      </c>
      <c r="C61" s="4">
        <f>YEAR(SalesDataTable[[#This Row],[Order Date]])</f>
        <v>2026</v>
      </c>
      <c r="D61" s="14" t="str">
        <f>"Q"&amp;ROUNDUP(MONTH(SalesDataTable[[#This Row],[Order Date]])/3,0)</f>
        <v>Q1</v>
      </c>
      <c r="E61" s="11">
        <f>MONTH(SalesDataTable[[#This Row],[Order Date]])</f>
        <v>1</v>
      </c>
      <c r="F61" s="17"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f t="shared" si="3"/>
        <v>0.55602786633604906</v>
      </c>
    </row>
    <row r="62" spans="1:20" ht="15.6">
      <c r="A62" s="2">
        <v>1539</v>
      </c>
      <c r="B62" s="3">
        <v>46037</v>
      </c>
      <c r="C62" s="4">
        <f>YEAR(SalesDataTable[[#This Row],[Order Date]])</f>
        <v>2026</v>
      </c>
      <c r="D62" s="14" t="str">
        <f>"Q"&amp;ROUNDUP(MONTH(SalesDataTable[[#This Row],[Order Date]])/3,0)</f>
        <v>Q1</v>
      </c>
      <c r="E62" s="11">
        <f>MONTH(SalesDataTable[[#This Row],[Order Date]])</f>
        <v>1</v>
      </c>
      <c r="F62" s="17"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f t="shared" si="3"/>
        <v>0.39589513006163296</v>
      </c>
    </row>
    <row r="63" spans="1:20" ht="15.6">
      <c r="A63" s="2">
        <v>1709</v>
      </c>
      <c r="B63" s="3">
        <v>46037</v>
      </c>
      <c r="C63" s="4">
        <f>YEAR(SalesDataTable[[#This Row],[Order Date]])</f>
        <v>2026</v>
      </c>
      <c r="D63" s="14" t="str">
        <f>"Q"&amp;ROUNDUP(MONTH(SalesDataTable[[#This Row],[Order Date]])/3,0)</f>
        <v>Q1</v>
      </c>
      <c r="E63" s="11">
        <f>MONTH(SalesDataTable[[#This Row],[Order Date]])</f>
        <v>1</v>
      </c>
      <c r="F63" s="17"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f t="shared" si="3"/>
        <v>0.42406954631893512</v>
      </c>
    </row>
    <row r="64" spans="1:20" ht="15.6">
      <c r="A64" s="2">
        <v>2702</v>
      </c>
      <c r="B64" s="3">
        <v>46037</v>
      </c>
      <c r="C64" s="4">
        <f>YEAR(SalesDataTable[[#This Row],[Order Date]])</f>
        <v>2026</v>
      </c>
      <c r="D64" s="14" t="str">
        <f>"Q"&amp;ROUNDUP(MONTH(SalesDataTable[[#This Row],[Order Date]])/3,0)</f>
        <v>Q1</v>
      </c>
      <c r="E64" s="11">
        <f>MONTH(SalesDataTable[[#This Row],[Order Date]])</f>
        <v>1</v>
      </c>
      <c r="F64" s="17"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f t="shared" si="3"/>
        <v>0.41787668254032062</v>
      </c>
    </row>
    <row r="65" spans="1:20" ht="15.6">
      <c r="A65" s="2">
        <v>3176</v>
      </c>
      <c r="B65" s="3">
        <v>46037</v>
      </c>
      <c r="C65" s="4">
        <f>YEAR(SalesDataTable[[#This Row],[Order Date]])</f>
        <v>2026</v>
      </c>
      <c r="D65" s="14" t="str">
        <f>"Q"&amp;ROUNDUP(MONTH(SalesDataTable[[#This Row],[Order Date]])/3,0)</f>
        <v>Q1</v>
      </c>
      <c r="E65" s="11">
        <f>MONTH(SalesDataTable[[#This Row],[Order Date]])</f>
        <v>1</v>
      </c>
      <c r="F65" s="17"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f t="shared" si="3"/>
        <v>0.5123368790437548</v>
      </c>
    </row>
    <row r="66" spans="1:20" ht="15.6">
      <c r="A66" s="2">
        <v>3705</v>
      </c>
      <c r="B66" s="3">
        <v>46037</v>
      </c>
      <c r="C66" s="4">
        <f>YEAR(SalesDataTable[[#This Row],[Order Date]])</f>
        <v>2026</v>
      </c>
      <c r="D66" s="14" t="str">
        <f>"Q"&amp;ROUNDUP(MONTH(SalesDataTable[[#This Row],[Order Date]])/3,0)</f>
        <v>Q1</v>
      </c>
      <c r="E66" s="11">
        <f>MONTH(SalesDataTable[[#This Row],[Order Date]])</f>
        <v>1</v>
      </c>
      <c r="F66" s="17"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row>
    <row r="67" spans="1:20" ht="15.6">
      <c r="A67" s="2">
        <v>3736</v>
      </c>
      <c r="B67" s="3">
        <v>46037</v>
      </c>
      <c r="C67" s="4">
        <f>YEAR(SalesDataTable[[#This Row],[Order Date]])</f>
        <v>2026</v>
      </c>
      <c r="D67" s="14" t="str">
        <f>"Q"&amp;ROUNDUP(MONTH(SalesDataTable[[#This Row],[Order Date]])/3,0)</f>
        <v>Q1</v>
      </c>
      <c r="E67" s="11">
        <f>MONTH(SalesDataTable[[#This Row],[Order Date]])</f>
        <v>1</v>
      </c>
      <c r="F67" s="17" t="str">
        <f>TEXT(SalesDataTable[[#This Row],[Order Date]],"MMM")</f>
        <v>Jan</v>
      </c>
      <c r="G67" s="4" t="s">
        <v>6</v>
      </c>
      <c r="H67" s="4" t="s">
        <v>7</v>
      </c>
      <c r="I67" s="4" t="s">
        <v>28</v>
      </c>
      <c r="J67" s="4" t="s">
        <v>13</v>
      </c>
      <c r="K67" s="4" t="s">
        <v>34</v>
      </c>
      <c r="L67" s="4" t="s">
        <v>35</v>
      </c>
      <c r="M67" s="8">
        <v>1</v>
      </c>
      <c r="N67" s="5">
        <v>40.72</v>
      </c>
      <c r="O67" s="6">
        <v>0</v>
      </c>
      <c r="P67" s="5">
        <v>14.94</v>
      </c>
      <c r="Q67" s="5">
        <f t="shared" si="4"/>
        <v>40.72</v>
      </c>
      <c r="R67" s="5">
        <f t="shared" si="5"/>
        <v>14.94</v>
      </c>
      <c r="S67" s="5">
        <f t="shared" si="6"/>
        <v>25.78</v>
      </c>
      <c r="T67" s="7">
        <f t="shared" si="7"/>
        <v>0.6331041257367388</v>
      </c>
    </row>
    <row r="68" spans="1:20" ht="15.6">
      <c r="A68" s="2">
        <v>3967</v>
      </c>
      <c r="B68" s="3">
        <v>46037</v>
      </c>
      <c r="C68" s="4">
        <f>YEAR(SalesDataTable[[#This Row],[Order Date]])</f>
        <v>2026</v>
      </c>
      <c r="D68" s="14" t="str">
        <f>"Q"&amp;ROUNDUP(MONTH(SalesDataTable[[#This Row],[Order Date]])/3,0)</f>
        <v>Q1</v>
      </c>
      <c r="E68" s="11">
        <f>MONTH(SalesDataTable[[#This Row],[Order Date]])</f>
        <v>1</v>
      </c>
      <c r="F68" s="17" t="str">
        <f>TEXT(SalesDataTable[[#This Row],[Order Date]],"MMM")</f>
        <v>Jan</v>
      </c>
      <c r="G68" s="4" t="s">
        <v>6</v>
      </c>
      <c r="H68" s="4" t="s">
        <v>43</v>
      </c>
      <c r="I68" s="4" t="s">
        <v>2</v>
      </c>
      <c r="J68" s="4" t="s">
        <v>16</v>
      </c>
      <c r="K68" s="4" t="s">
        <v>14</v>
      </c>
      <c r="L68" s="4" t="s">
        <v>15</v>
      </c>
      <c r="M68" s="8">
        <v>2</v>
      </c>
      <c r="N68" s="5">
        <v>37.090000000000003</v>
      </c>
      <c r="O68" s="6">
        <v>0</v>
      </c>
      <c r="P68" s="5">
        <v>13.29</v>
      </c>
      <c r="Q68" s="5">
        <f t="shared" si="4"/>
        <v>74.180000000000007</v>
      </c>
      <c r="R68" s="5">
        <f t="shared" si="5"/>
        <v>26.58</v>
      </c>
      <c r="S68" s="5">
        <f t="shared" si="6"/>
        <v>47.600000000000009</v>
      </c>
      <c r="T68" s="7">
        <f t="shared" si="7"/>
        <v>0.64168239417632789</v>
      </c>
    </row>
    <row r="69" spans="1:20" ht="15.6">
      <c r="A69" s="2">
        <v>170</v>
      </c>
      <c r="B69" s="3">
        <v>46038</v>
      </c>
      <c r="C69" s="4">
        <f>YEAR(SalesDataTable[[#This Row],[Order Date]])</f>
        <v>2026</v>
      </c>
      <c r="D69" s="14" t="str">
        <f>"Q"&amp;ROUNDUP(MONTH(SalesDataTable[[#This Row],[Order Date]])/3,0)</f>
        <v>Q1</v>
      </c>
      <c r="E69" s="11">
        <f>MONTH(SalesDataTable[[#This Row],[Order Date]])</f>
        <v>1</v>
      </c>
      <c r="F69" s="17" t="str">
        <f>TEXT(SalesDataTable[[#This Row],[Order Date]],"MMM")</f>
        <v>Jan</v>
      </c>
      <c r="G69" s="4" t="s">
        <v>11</v>
      </c>
      <c r="H69" s="4" t="s">
        <v>39</v>
      </c>
      <c r="I69" s="4" t="s">
        <v>2</v>
      </c>
      <c r="J69" s="4" t="s">
        <v>13</v>
      </c>
      <c r="K69" s="4" t="s">
        <v>23</v>
      </c>
      <c r="L69" s="4" t="s">
        <v>51</v>
      </c>
      <c r="M69" s="8">
        <v>1</v>
      </c>
      <c r="N69" s="5">
        <v>124.45</v>
      </c>
      <c r="O69" s="6">
        <v>0.15</v>
      </c>
      <c r="P69" s="5">
        <v>59.77</v>
      </c>
      <c r="Q69" s="5">
        <f t="shared" si="4"/>
        <v>105.7825</v>
      </c>
      <c r="R69" s="5">
        <f t="shared" si="5"/>
        <v>59.77</v>
      </c>
      <c r="S69" s="5">
        <f t="shared" si="6"/>
        <v>46.012499999999996</v>
      </c>
      <c r="T69" s="7">
        <f t="shared" si="7"/>
        <v>0.43497270342447941</v>
      </c>
    </row>
    <row r="70" spans="1:20" ht="15.6">
      <c r="A70" s="2">
        <v>1040</v>
      </c>
      <c r="B70" s="3">
        <v>46038</v>
      </c>
      <c r="C70" s="4">
        <f>YEAR(SalesDataTable[[#This Row],[Order Date]])</f>
        <v>2026</v>
      </c>
      <c r="D70" s="14" t="str">
        <f>"Q"&amp;ROUNDUP(MONTH(SalesDataTable[[#This Row],[Order Date]])/3,0)</f>
        <v>Q1</v>
      </c>
      <c r="E70" s="11">
        <f>MONTH(SalesDataTable[[#This Row],[Order Date]])</f>
        <v>1</v>
      </c>
      <c r="F70" s="17" t="str">
        <f>TEXT(SalesDataTable[[#This Row],[Order Date]],"MMM")</f>
        <v>Jan</v>
      </c>
      <c r="G70" s="4" t="s">
        <v>0</v>
      </c>
      <c r="H70" s="4" t="s">
        <v>1</v>
      </c>
      <c r="I70" s="4" t="s">
        <v>19</v>
      </c>
      <c r="J70" s="4" t="s">
        <v>13</v>
      </c>
      <c r="K70" s="4" t="s">
        <v>14</v>
      </c>
      <c r="L70" s="4" t="s">
        <v>15</v>
      </c>
      <c r="M70" s="8">
        <v>1</v>
      </c>
      <c r="N70" s="5">
        <v>35.93</v>
      </c>
      <c r="O70" s="6">
        <v>0.05</v>
      </c>
      <c r="P70" s="5">
        <v>13.33</v>
      </c>
      <c r="Q70" s="5">
        <f t="shared" si="4"/>
        <v>34.133499999999998</v>
      </c>
      <c r="R70" s="5">
        <f t="shared" si="5"/>
        <v>13.33</v>
      </c>
      <c r="S70" s="5">
        <f t="shared" si="6"/>
        <v>20.8035</v>
      </c>
      <c r="T70" s="7">
        <f t="shared" si="7"/>
        <v>0.60947456311248482</v>
      </c>
    </row>
    <row r="71" spans="1:20" ht="15.6">
      <c r="A71" s="2">
        <v>2380</v>
      </c>
      <c r="B71" s="3">
        <v>46038</v>
      </c>
      <c r="C71" s="4">
        <f>YEAR(SalesDataTable[[#This Row],[Order Date]])</f>
        <v>2026</v>
      </c>
      <c r="D71" s="14" t="str">
        <f>"Q"&amp;ROUNDUP(MONTH(SalesDataTable[[#This Row],[Order Date]])/3,0)</f>
        <v>Q1</v>
      </c>
      <c r="E71" s="11">
        <f>MONTH(SalesDataTable[[#This Row],[Order Date]])</f>
        <v>1</v>
      </c>
      <c r="F71" s="17" t="str">
        <f>TEXT(SalesDataTable[[#This Row],[Order Date]],"MMM")</f>
        <v>Jan</v>
      </c>
      <c r="G71" s="4" t="s">
        <v>20</v>
      </c>
      <c r="H71" s="4" t="s">
        <v>47</v>
      </c>
      <c r="I71" s="4" t="s">
        <v>2</v>
      </c>
      <c r="J71" s="4" t="s">
        <v>3</v>
      </c>
      <c r="K71" s="4" t="s">
        <v>23</v>
      </c>
      <c r="L71" s="4" t="s">
        <v>51</v>
      </c>
      <c r="M71" s="8">
        <v>4</v>
      </c>
      <c r="N71" s="5">
        <v>121.8</v>
      </c>
      <c r="O71" s="6">
        <v>0.05</v>
      </c>
      <c r="P71" s="5">
        <v>59.57</v>
      </c>
      <c r="Q71" s="5">
        <f t="shared" si="4"/>
        <v>462.84</v>
      </c>
      <c r="R71" s="5">
        <f t="shared" si="5"/>
        <v>238.28</v>
      </c>
      <c r="S71" s="5">
        <f t="shared" si="6"/>
        <v>224.55999999999997</v>
      </c>
      <c r="T71" s="7">
        <f t="shared" si="7"/>
        <v>0.48517846339987897</v>
      </c>
    </row>
    <row r="72" spans="1:20" ht="15.6">
      <c r="A72" s="2">
        <v>3219</v>
      </c>
      <c r="B72" s="3">
        <v>46038</v>
      </c>
      <c r="C72" s="4">
        <f>YEAR(SalesDataTable[[#This Row],[Order Date]])</f>
        <v>2026</v>
      </c>
      <c r="D72" s="14" t="str">
        <f>"Q"&amp;ROUNDUP(MONTH(SalesDataTable[[#This Row],[Order Date]])/3,0)</f>
        <v>Q1</v>
      </c>
      <c r="E72" s="11">
        <f>MONTH(SalesDataTable[[#This Row],[Order Date]])</f>
        <v>1</v>
      </c>
      <c r="F72" s="17" t="str">
        <f>TEXT(SalesDataTable[[#This Row],[Order Date]],"MMM")</f>
        <v>Jan</v>
      </c>
      <c r="G72" s="4" t="s">
        <v>6</v>
      </c>
      <c r="H72" s="4" t="s">
        <v>41</v>
      </c>
      <c r="I72" s="4" t="s">
        <v>19</v>
      </c>
      <c r="J72" s="4" t="s">
        <v>3</v>
      </c>
      <c r="K72" s="4" t="s">
        <v>9</v>
      </c>
      <c r="L72" s="4" t="s">
        <v>10</v>
      </c>
      <c r="M72" s="8">
        <v>1</v>
      </c>
      <c r="N72" s="5">
        <v>92.6</v>
      </c>
      <c r="O72" s="6">
        <v>0.05</v>
      </c>
      <c r="P72" s="5">
        <v>44.15</v>
      </c>
      <c r="Q72" s="5">
        <f t="shared" si="4"/>
        <v>87.969999999999985</v>
      </c>
      <c r="R72" s="5">
        <f t="shared" si="5"/>
        <v>44.15</v>
      </c>
      <c r="S72" s="5">
        <f t="shared" si="6"/>
        <v>43.819999999999986</v>
      </c>
      <c r="T72" s="7">
        <f t="shared" si="7"/>
        <v>0.4981243605774695</v>
      </c>
    </row>
    <row r="73" spans="1:20" ht="15.6">
      <c r="A73" s="2">
        <v>4425</v>
      </c>
      <c r="B73" s="3">
        <v>46038</v>
      </c>
      <c r="C73" s="4">
        <f>YEAR(SalesDataTable[[#This Row],[Order Date]])</f>
        <v>2026</v>
      </c>
      <c r="D73" s="14" t="str">
        <f>"Q"&amp;ROUNDUP(MONTH(SalesDataTable[[#This Row],[Order Date]])/3,0)</f>
        <v>Q1</v>
      </c>
      <c r="E73" s="11">
        <f>MONTH(SalesDataTable[[#This Row],[Order Date]])</f>
        <v>1</v>
      </c>
      <c r="F73" s="17" t="str">
        <f>TEXT(SalesDataTable[[#This Row],[Order Date]],"MMM")</f>
        <v>Jan</v>
      </c>
      <c r="G73" s="4" t="s">
        <v>6</v>
      </c>
      <c r="H73" s="4" t="s">
        <v>43</v>
      </c>
      <c r="I73" s="4" t="s">
        <v>8</v>
      </c>
      <c r="J73" s="4" t="s">
        <v>16</v>
      </c>
      <c r="K73" s="4" t="s">
        <v>4</v>
      </c>
      <c r="L73" s="4" t="s">
        <v>30</v>
      </c>
      <c r="M73" s="8">
        <v>10</v>
      </c>
      <c r="N73" s="5">
        <v>102.68</v>
      </c>
      <c r="O73" s="6">
        <v>0.15</v>
      </c>
      <c r="P73" s="5">
        <v>51.07</v>
      </c>
      <c r="Q73" s="5">
        <f t="shared" si="4"/>
        <v>872.78000000000009</v>
      </c>
      <c r="R73" s="5">
        <f t="shared" si="5"/>
        <v>510.7</v>
      </c>
      <c r="S73" s="5">
        <f t="shared" si="6"/>
        <v>362.0800000000001</v>
      </c>
      <c r="T73" s="7">
        <f t="shared" si="7"/>
        <v>0.41485826897958256</v>
      </c>
    </row>
    <row r="74" spans="1:20" ht="15.6">
      <c r="A74" s="2">
        <v>4508</v>
      </c>
      <c r="B74" s="3">
        <v>46038</v>
      </c>
      <c r="C74" s="4">
        <f>YEAR(SalesDataTable[[#This Row],[Order Date]])</f>
        <v>2026</v>
      </c>
      <c r="D74" s="14" t="str">
        <f>"Q"&amp;ROUNDUP(MONTH(SalesDataTable[[#This Row],[Order Date]])/3,0)</f>
        <v>Q1</v>
      </c>
      <c r="E74" s="11">
        <f>MONTH(SalesDataTable[[#This Row],[Order Date]])</f>
        <v>1</v>
      </c>
      <c r="F74" s="17" t="str">
        <f>TEXT(SalesDataTable[[#This Row],[Order Date]],"MMM")</f>
        <v>Jan</v>
      </c>
      <c r="G74" s="4" t="s">
        <v>20</v>
      </c>
      <c r="H74" s="4" t="s">
        <v>47</v>
      </c>
      <c r="I74" s="4" t="s">
        <v>28</v>
      </c>
      <c r="J74" s="4" t="s">
        <v>13</v>
      </c>
      <c r="K74" s="4" t="s">
        <v>4</v>
      </c>
      <c r="L74" s="4" t="s">
        <v>26</v>
      </c>
      <c r="M74" s="8">
        <v>3</v>
      </c>
      <c r="N74" s="5">
        <v>40.92</v>
      </c>
      <c r="O74" s="6">
        <v>0.15</v>
      </c>
      <c r="P74" s="5">
        <v>16.71</v>
      </c>
      <c r="Q74" s="5">
        <f t="shared" si="4"/>
        <v>104.346</v>
      </c>
      <c r="R74" s="5">
        <f t="shared" si="5"/>
        <v>50.13</v>
      </c>
      <c r="S74" s="5">
        <f t="shared" si="6"/>
        <v>54.216000000000001</v>
      </c>
      <c r="T74" s="7">
        <f t="shared" si="7"/>
        <v>0.51957909263412105</v>
      </c>
    </row>
    <row r="75" spans="1:20" ht="15.6">
      <c r="A75" s="2">
        <v>4806</v>
      </c>
      <c r="B75" s="3">
        <v>46038</v>
      </c>
      <c r="C75" s="4">
        <f>YEAR(SalesDataTable[[#This Row],[Order Date]])</f>
        <v>2026</v>
      </c>
      <c r="D75" s="14" t="str">
        <f>"Q"&amp;ROUNDUP(MONTH(SalesDataTable[[#This Row],[Order Date]])/3,0)</f>
        <v>Q1</v>
      </c>
      <c r="E75" s="11">
        <f>MONTH(SalesDataTable[[#This Row],[Order Date]])</f>
        <v>1</v>
      </c>
      <c r="F75" s="17" t="str">
        <f>TEXT(SalesDataTable[[#This Row],[Order Date]],"MMM")</f>
        <v>Jan</v>
      </c>
      <c r="G75" s="4" t="s">
        <v>11</v>
      </c>
      <c r="H75" s="4" t="s">
        <v>52</v>
      </c>
      <c r="I75" s="4" t="s">
        <v>19</v>
      </c>
      <c r="J75" s="4" t="s">
        <v>13</v>
      </c>
      <c r="K75" s="4" t="s">
        <v>4</v>
      </c>
      <c r="L75" s="4" t="s">
        <v>30</v>
      </c>
      <c r="M75" s="8">
        <v>4</v>
      </c>
      <c r="N75" s="5">
        <v>102.68</v>
      </c>
      <c r="O75" s="6">
        <v>0</v>
      </c>
      <c r="P75" s="5">
        <v>50.83</v>
      </c>
      <c r="Q75" s="5">
        <f t="shared" si="4"/>
        <v>410.72</v>
      </c>
      <c r="R75" s="5">
        <f t="shared" si="5"/>
        <v>203.32</v>
      </c>
      <c r="S75" s="5">
        <f t="shared" si="6"/>
        <v>207.40000000000003</v>
      </c>
      <c r="T75" s="7">
        <f t="shared" si="7"/>
        <v>0.50496688741721862</v>
      </c>
    </row>
    <row r="76" spans="1:20" ht="15.6">
      <c r="A76" s="2">
        <v>755</v>
      </c>
      <c r="B76" s="3">
        <v>46039</v>
      </c>
      <c r="C76" s="4">
        <f>YEAR(SalesDataTable[[#This Row],[Order Date]])</f>
        <v>2026</v>
      </c>
      <c r="D76" s="14" t="str">
        <f>"Q"&amp;ROUNDUP(MONTH(SalesDataTable[[#This Row],[Order Date]])/3,0)</f>
        <v>Q1</v>
      </c>
      <c r="E76" s="11">
        <f>MONTH(SalesDataTable[[#This Row],[Order Date]])</f>
        <v>1</v>
      </c>
      <c r="F76" s="17" t="str">
        <f>TEXT(SalesDataTable[[#This Row],[Order Date]],"MMM")</f>
        <v>Jan</v>
      </c>
      <c r="G76" s="4" t="s">
        <v>0</v>
      </c>
      <c r="H76" s="4" t="s">
        <v>36</v>
      </c>
      <c r="I76" s="4" t="s">
        <v>28</v>
      </c>
      <c r="J76" s="4" t="s">
        <v>13</v>
      </c>
      <c r="K76" s="4" t="s">
        <v>14</v>
      </c>
      <c r="L76" s="4" t="s">
        <v>48</v>
      </c>
      <c r="M76" s="8">
        <v>2</v>
      </c>
      <c r="N76" s="5">
        <v>164.38</v>
      </c>
      <c r="O76" s="6">
        <v>0.05</v>
      </c>
      <c r="P76" s="5">
        <v>85.93</v>
      </c>
      <c r="Q76" s="5">
        <f t="shared" si="4"/>
        <v>312.322</v>
      </c>
      <c r="R76" s="5">
        <f t="shared" si="5"/>
        <v>171.86</v>
      </c>
      <c r="S76" s="5">
        <f t="shared" si="6"/>
        <v>140.46199999999999</v>
      </c>
      <c r="T76" s="7">
        <f t="shared" si="7"/>
        <v>0.44973456881039436</v>
      </c>
    </row>
    <row r="77" spans="1:20" ht="15.6">
      <c r="A77" s="2">
        <v>3171</v>
      </c>
      <c r="B77" s="3">
        <v>46039</v>
      </c>
      <c r="C77" s="4">
        <f>YEAR(SalesDataTable[[#This Row],[Order Date]])</f>
        <v>2026</v>
      </c>
      <c r="D77" s="14" t="str">
        <f>"Q"&amp;ROUNDUP(MONTH(SalesDataTable[[#This Row],[Order Date]])/3,0)</f>
        <v>Q1</v>
      </c>
      <c r="E77" s="11">
        <f>MONTH(SalesDataTable[[#This Row],[Order Date]])</f>
        <v>1</v>
      </c>
      <c r="F77" s="17" t="str">
        <f>TEXT(SalesDataTable[[#This Row],[Order Date]],"MMM")</f>
        <v>Jan</v>
      </c>
      <c r="G77" s="4" t="s">
        <v>0</v>
      </c>
      <c r="H77" s="4" t="s">
        <v>50</v>
      </c>
      <c r="I77" s="4" t="s">
        <v>19</v>
      </c>
      <c r="J77" s="4" t="s">
        <v>3</v>
      </c>
      <c r="K77" s="4" t="s">
        <v>4</v>
      </c>
      <c r="L77" s="4" t="s">
        <v>22</v>
      </c>
      <c r="M77" s="8">
        <v>1</v>
      </c>
      <c r="N77" s="5">
        <v>51.78</v>
      </c>
      <c r="O77" s="6">
        <v>0</v>
      </c>
      <c r="P77" s="5">
        <v>22.64</v>
      </c>
      <c r="Q77" s="5">
        <f t="shared" si="4"/>
        <v>51.78</v>
      </c>
      <c r="R77" s="5">
        <f t="shared" si="5"/>
        <v>22.64</v>
      </c>
      <c r="S77" s="5">
        <f t="shared" si="6"/>
        <v>29.14</v>
      </c>
      <c r="T77" s="7">
        <f t="shared" si="7"/>
        <v>0.56276554654306687</v>
      </c>
    </row>
    <row r="78" spans="1:20" ht="15.6">
      <c r="A78" s="2">
        <v>4277</v>
      </c>
      <c r="B78" s="3">
        <v>46039</v>
      </c>
      <c r="C78" s="4">
        <f>YEAR(SalesDataTable[[#This Row],[Order Date]])</f>
        <v>2026</v>
      </c>
      <c r="D78" s="14" t="str">
        <f>"Q"&amp;ROUNDUP(MONTH(SalesDataTable[[#This Row],[Order Date]])/3,0)</f>
        <v>Q1</v>
      </c>
      <c r="E78" s="11">
        <f>MONTH(SalesDataTable[[#This Row],[Order Date]])</f>
        <v>1</v>
      </c>
      <c r="F78" s="17" t="str">
        <f>TEXT(SalesDataTable[[#This Row],[Order Date]],"MMM")</f>
        <v>Jan</v>
      </c>
      <c r="G78" s="4" t="s">
        <v>6</v>
      </c>
      <c r="H78" s="4" t="s">
        <v>41</v>
      </c>
      <c r="I78" s="4" t="s">
        <v>19</v>
      </c>
      <c r="J78" s="4" t="s">
        <v>3</v>
      </c>
      <c r="K78" s="4" t="s">
        <v>34</v>
      </c>
      <c r="L78" s="4" t="s">
        <v>45</v>
      </c>
      <c r="M78" s="8">
        <v>1</v>
      </c>
      <c r="N78" s="5">
        <v>50.52</v>
      </c>
      <c r="O78" s="6">
        <v>0.05</v>
      </c>
      <c r="P78" s="5">
        <v>22.37</v>
      </c>
      <c r="Q78" s="5">
        <f t="shared" si="4"/>
        <v>47.994</v>
      </c>
      <c r="R78" s="5">
        <f t="shared" si="5"/>
        <v>22.37</v>
      </c>
      <c r="S78" s="5">
        <f t="shared" si="6"/>
        <v>25.623999999999999</v>
      </c>
      <c r="T78" s="7">
        <f t="shared" si="7"/>
        <v>0.5339000708421886</v>
      </c>
    </row>
    <row r="79" spans="1:20" ht="15.6">
      <c r="A79" s="2">
        <v>4648</v>
      </c>
      <c r="B79" s="3">
        <v>46039</v>
      </c>
      <c r="C79" s="4">
        <f>YEAR(SalesDataTable[[#This Row],[Order Date]])</f>
        <v>2026</v>
      </c>
      <c r="D79" s="14" t="str">
        <f>"Q"&amp;ROUNDUP(MONTH(SalesDataTable[[#This Row],[Order Date]])/3,0)</f>
        <v>Q1</v>
      </c>
      <c r="E79" s="11">
        <f>MONTH(SalesDataTable[[#This Row],[Order Date]])</f>
        <v>1</v>
      </c>
      <c r="F79" s="17" t="str">
        <f>TEXT(SalesDataTable[[#This Row],[Order Date]],"MMM")</f>
        <v>Jan</v>
      </c>
      <c r="G79" s="4" t="s">
        <v>6</v>
      </c>
      <c r="H79" s="4" t="s">
        <v>49</v>
      </c>
      <c r="I79" s="4" t="s">
        <v>28</v>
      </c>
      <c r="J79" s="4" t="s">
        <v>13</v>
      </c>
      <c r="K79" s="4" t="s">
        <v>23</v>
      </c>
      <c r="L79" s="4" t="s">
        <v>29</v>
      </c>
      <c r="M79" s="8">
        <v>1</v>
      </c>
      <c r="N79" s="5">
        <v>199.02</v>
      </c>
      <c r="O79" s="6">
        <v>0</v>
      </c>
      <c r="P79" s="5">
        <v>106.49</v>
      </c>
      <c r="Q79" s="5">
        <f t="shared" si="4"/>
        <v>199.02</v>
      </c>
      <c r="R79" s="5">
        <f t="shared" si="5"/>
        <v>106.49</v>
      </c>
      <c r="S79" s="5">
        <f t="shared" si="6"/>
        <v>92.530000000000015</v>
      </c>
      <c r="T79" s="7">
        <f t="shared" si="7"/>
        <v>0.46492814792483173</v>
      </c>
    </row>
    <row r="80" spans="1:20" ht="15.6">
      <c r="A80" s="2">
        <v>157</v>
      </c>
      <c r="B80" s="3">
        <v>46040</v>
      </c>
      <c r="C80" s="4">
        <f>YEAR(SalesDataTable[[#This Row],[Order Date]])</f>
        <v>2026</v>
      </c>
      <c r="D80" s="14" t="str">
        <f>"Q"&amp;ROUNDUP(MONTH(SalesDataTable[[#This Row],[Order Date]])/3,0)</f>
        <v>Q1</v>
      </c>
      <c r="E80" s="11">
        <f>MONTH(SalesDataTable[[#This Row],[Order Date]])</f>
        <v>1</v>
      </c>
      <c r="F80" s="17" t="str">
        <f>TEXT(SalesDataTable[[#This Row],[Order Date]],"MMM")</f>
        <v>Jan</v>
      </c>
      <c r="G80" s="4" t="s">
        <v>20</v>
      </c>
      <c r="H80" s="4" t="s">
        <v>33</v>
      </c>
      <c r="I80" s="4" t="s">
        <v>19</v>
      </c>
      <c r="J80" s="4" t="s">
        <v>3</v>
      </c>
      <c r="K80" s="4" t="s">
        <v>23</v>
      </c>
      <c r="L80" s="4" t="s">
        <v>40</v>
      </c>
      <c r="M80" s="8">
        <v>3</v>
      </c>
      <c r="N80" s="5">
        <v>80.27</v>
      </c>
      <c r="O80" s="6">
        <v>0.1</v>
      </c>
      <c r="P80" s="5">
        <v>39.26</v>
      </c>
      <c r="Q80" s="5">
        <f t="shared" si="4"/>
        <v>216.72900000000001</v>
      </c>
      <c r="R80" s="5">
        <f t="shared" si="5"/>
        <v>117.78</v>
      </c>
      <c r="S80" s="5">
        <f t="shared" si="6"/>
        <v>98.949000000000012</v>
      </c>
      <c r="T80" s="7">
        <f t="shared" si="7"/>
        <v>0.45655634455933447</v>
      </c>
    </row>
    <row r="81" spans="1:20" ht="15.6">
      <c r="A81" s="2">
        <v>2271</v>
      </c>
      <c r="B81" s="3">
        <v>46040</v>
      </c>
      <c r="C81" s="4">
        <f>YEAR(SalesDataTable[[#This Row],[Order Date]])</f>
        <v>2026</v>
      </c>
      <c r="D81" s="14" t="str">
        <f>"Q"&amp;ROUNDUP(MONTH(SalesDataTable[[#This Row],[Order Date]])/3,0)</f>
        <v>Q1</v>
      </c>
      <c r="E81" s="11">
        <f>MONTH(SalesDataTable[[#This Row],[Order Date]])</f>
        <v>1</v>
      </c>
      <c r="F81" s="17" t="str">
        <f>TEXT(SalesDataTable[[#This Row],[Order Date]],"MMM")</f>
        <v>Jan</v>
      </c>
      <c r="G81" s="4" t="s">
        <v>6</v>
      </c>
      <c r="H81" s="4" t="s">
        <v>7</v>
      </c>
      <c r="I81" s="4" t="s">
        <v>19</v>
      </c>
      <c r="J81" s="4" t="s">
        <v>13</v>
      </c>
      <c r="K81" s="4" t="s">
        <v>23</v>
      </c>
      <c r="L81" s="4" t="s">
        <v>24</v>
      </c>
      <c r="M81" s="8">
        <v>4</v>
      </c>
      <c r="N81" s="5">
        <v>333.28</v>
      </c>
      <c r="O81" s="6">
        <v>0</v>
      </c>
      <c r="P81" s="5">
        <v>195.76</v>
      </c>
      <c r="Q81" s="5">
        <f t="shared" si="4"/>
        <v>1333.12</v>
      </c>
      <c r="R81" s="5">
        <f t="shared" si="5"/>
        <v>783.04</v>
      </c>
      <c r="S81" s="5">
        <f t="shared" si="6"/>
        <v>550.07999999999993</v>
      </c>
      <c r="T81" s="7">
        <f t="shared" si="7"/>
        <v>0.41262602016322608</v>
      </c>
    </row>
    <row r="82" spans="1:20" ht="15.6">
      <c r="A82" s="2">
        <v>3330</v>
      </c>
      <c r="B82" s="3">
        <v>46040</v>
      </c>
      <c r="C82" s="4">
        <f>YEAR(SalesDataTable[[#This Row],[Order Date]])</f>
        <v>2026</v>
      </c>
      <c r="D82" s="14" t="str">
        <f>"Q"&amp;ROUNDUP(MONTH(SalesDataTable[[#This Row],[Order Date]])/3,0)</f>
        <v>Q1</v>
      </c>
      <c r="E82" s="11">
        <f>MONTH(SalesDataTable[[#This Row],[Order Date]])</f>
        <v>1</v>
      </c>
      <c r="F82" s="17" t="str">
        <f>TEXT(SalesDataTable[[#This Row],[Order Date]],"MMM")</f>
        <v>Jan</v>
      </c>
      <c r="G82" s="4" t="s">
        <v>20</v>
      </c>
      <c r="H82" s="4" t="s">
        <v>47</v>
      </c>
      <c r="I82" s="4" t="s">
        <v>28</v>
      </c>
      <c r="J82" s="4" t="s">
        <v>13</v>
      </c>
      <c r="K82" s="4" t="s">
        <v>4</v>
      </c>
      <c r="L82" s="4" t="s">
        <v>30</v>
      </c>
      <c r="M82" s="8">
        <v>1</v>
      </c>
      <c r="N82" s="5">
        <v>104.36</v>
      </c>
      <c r="O82" s="6">
        <v>0</v>
      </c>
      <c r="P82" s="5">
        <v>51.63</v>
      </c>
      <c r="Q82" s="5">
        <f t="shared" si="4"/>
        <v>104.36</v>
      </c>
      <c r="R82" s="5">
        <f t="shared" si="5"/>
        <v>51.63</v>
      </c>
      <c r="S82" s="5">
        <f t="shared" si="6"/>
        <v>52.73</v>
      </c>
      <c r="T82" s="7">
        <f t="shared" si="7"/>
        <v>0.50527021847451126</v>
      </c>
    </row>
    <row r="83" spans="1:20" ht="15.6">
      <c r="A83" s="2">
        <v>4547</v>
      </c>
      <c r="B83" s="3">
        <v>46040</v>
      </c>
      <c r="C83" s="4">
        <f>YEAR(SalesDataTable[[#This Row],[Order Date]])</f>
        <v>2026</v>
      </c>
      <c r="D83" s="14" t="str">
        <f>"Q"&amp;ROUNDUP(MONTH(SalesDataTable[[#This Row],[Order Date]])/3,0)</f>
        <v>Q1</v>
      </c>
      <c r="E83" s="11">
        <f>MONTH(SalesDataTable[[#This Row],[Order Date]])</f>
        <v>1</v>
      </c>
      <c r="F83" s="17" t="str">
        <f>TEXT(SalesDataTable[[#This Row],[Order Date]],"MMM")</f>
        <v>Jan</v>
      </c>
      <c r="G83" s="4" t="s">
        <v>11</v>
      </c>
      <c r="H83" s="4" t="s">
        <v>25</v>
      </c>
      <c r="I83" s="4" t="s">
        <v>28</v>
      </c>
      <c r="J83" s="4" t="s">
        <v>13</v>
      </c>
      <c r="K83" s="4" t="s">
        <v>4</v>
      </c>
      <c r="L83" s="4" t="s">
        <v>5</v>
      </c>
      <c r="M83" s="8">
        <v>1</v>
      </c>
      <c r="N83" s="5">
        <v>83.52</v>
      </c>
      <c r="O83" s="6">
        <v>0.05</v>
      </c>
      <c r="P83" s="5">
        <v>42.97</v>
      </c>
      <c r="Q83" s="5">
        <f t="shared" si="4"/>
        <v>79.343999999999994</v>
      </c>
      <c r="R83" s="5">
        <f t="shared" si="5"/>
        <v>42.97</v>
      </c>
      <c r="S83" s="5">
        <f t="shared" si="6"/>
        <v>36.373999999999995</v>
      </c>
      <c r="T83" s="7">
        <f t="shared" si="7"/>
        <v>0.45843416011292598</v>
      </c>
    </row>
    <row r="84" spans="1:20" ht="15.6">
      <c r="A84" s="2">
        <v>1840</v>
      </c>
      <c r="B84" s="3">
        <v>46041</v>
      </c>
      <c r="C84" s="4">
        <f>YEAR(SalesDataTable[[#This Row],[Order Date]])</f>
        <v>2026</v>
      </c>
      <c r="D84" s="14" t="str">
        <f>"Q"&amp;ROUNDUP(MONTH(SalesDataTable[[#This Row],[Order Date]])/3,0)</f>
        <v>Q1</v>
      </c>
      <c r="E84" s="11">
        <f>MONTH(SalesDataTable[[#This Row],[Order Date]])</f>
        <v>1</v>
      </c>
      <c r="F84" s="17"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4"/>
        <v>251.86</v>
      </c>
      <c r="R84" s="5">
        <f t="shared" si="5"/>
        <v>138.30000000000001</v>
      </c>
      <c r="S84" s="5">
        <f t="shared" si="6"/>
        <v>113.56</v>
      </c>
      <c r="T84" s="7">
        <f t="shared" si="7"/>
        <v>0.45088541253077102</v>
      </c>
    </row>
    <row r="85" spans="1:20" ht="15.6">
      <c r="A85" s="2">
        <v>1850</v>
      </c>
      <c r="B85" s="3">
        <v>46041</v>
      </c>
      <c r="C85" s="4">
        <f>YEAR(SalesDataTable[[#This Row],[Order Date]])</f>
        <v>2026</v>
      </c>
      <c r="D85" s="14" t="str">
        <f>"Q"&amp;ROUNDUP(MONTH(SalesDataTable[[#This Row],[Order Date]])/3,0)</f>
        <v>Q1</v>
      </c>
      <c r="E85" s="11">
        <f>MONTH(SalesDataTable[[#This Row],[Order Date]])</f>
        <v>1</v>
      </c>
      <c r="F85" s="17" t="str">
        <f>TEXT(SalesDataTable[[#This Row],[Order Date]],"MMM")</f>
        <v>Jan</v>
      </c>
      <c r="G85" s="4" t="s">
        <v>6</v>
      </c>
      <c r="H85" s="4" t="s">
        <v>27</v>
      </c>
      <c r="I85" s="4" t="s">
        <v>2</v>
      </c>
      <c r="J85" s="4" t="s">
        <v>16</v>
      </c>
      <c r="K85" s="4" t="s">
        <v>4</v>
      </c>
      <c r="L85" s="4" t="s">
        <v>22</v>
      </c>
      <c r="M85" s="8">
        <v>1</v>
      </c>
      <c r="N85" s="5">
        <v>49.85</v>
      </c>
      <c r="O85" s="6">
        <v>0</v>
      </c>
      <c r="P85" s="5">
        <v>23.07</v>
      </c>
      <c r="Q85" s="5">
        <f t="shared" si="4"/>
        <v>49.85</v>
      </c>
      <c r="R85" s="5">
        <f t="shared" si="5"/>
        <v>23.07</v>
      </c>
      <c r="S85" s="5">
        <f t="shared" si="6"/>
        <v>26.78</v>
      </c>
      <c r="T85" s="7">
        <f t="shared" si="7"/>
        <v>0.53721163490471413</v>
      </c>
    </row>
    <row r="86" spans="1:20" ht="15.6">
      <c r="A86" s="2">
        <v>1858</v>
      </c>
      <c r="B86" s="3">
        <v>46041</v>
      </c>
      <c r="C86" s="4">
        <f>YEAR(SalesDataTable[[#This Row],[Order Date]])</f>
        <v>2026</v>
      </c>
      <c r="D86" s="14" t="str">
        <f>"Q"&amp;ROUNDUP(MONTH(SalesDataTable[[#This Row],[Order Date]])/3,0)</f>
        <v>Q1</v>
      </c>
      <c r="E86" s="11">
        <f>MONTH(SalesDataTable[[#This Row],[Order Date]])</f>
        <v>1</v>
      </c>
      <c r="F86" s="17" t="str">
        <f>TEXT(SalesDataTable[[#This Row],[Order Date]],"MMM")</f>
        <v>Jan</v>
      </c>
      <c r="G86" s="4" t="s">
        <v>6</v>
      </c>
      <c r="H86" s="4" t="s">
        <v>7</v>
      </c>
      <c r="I86" s="4" t="s">
        <v>2</v>
      </c>
      <c r="J86" s="4" t="s">
        <v>3</v>
      </c>
      <c r="K86" s="4" t="s">
        <v>14</v>
      </c>
      <c r="L86" s="4" t="s">
        <v>15</v>
      </c>
      <c r="M86" s="8">
        <v>1</v>
      </c>
      <c r="N86" s="5">
        <v>36.130000000000003</v>
      </c>
      <c r="O86" s="6">
        <v>0</v>
      </c>
      <c r="P86" s="5">
        <v>13.39</v>
      </c>
      <c r="Q86" s="5">
        <f t="shared" si="4"/>
        <v>36.130000000000003</v>
      </c>
      <c r="R86" s="5">
        <f t="shared" si="5"/>
        <v>13.39</v>
      </c>
      <c r="S86" s="5">
        <f t="shared" si="6"/>
        <v>22.740000000000002</v>
      </c>
      <c r="T86" s="7">
        <f t="shared" si="7"/>
        <v>0.62939385552172711</v>
      </c>
    </row>
    <row r="87" spans="1:20" ht="15.6">
      <c r="A87" s="2">
        <v>2910</v>
      </c>
      <c r="B87" s="3">
        <v>46041</v>
      </c>
      <c r="C87" s="4">
        <f>YEAR(SalesDataTable[[#This Row],[Order Date]])</f>
        <v>2026</v>
      </c>
      <c r="D87" s="14" t="str">
        <f>"Q"&amp;ROUNDUP(MONTH(SalesDataTable[[#This Row],[Order Date]])/3,0)</f>
        <v>Q1</v>
      </c>
      <c r="E87" s="11">
        <f>MONTH(SalesDataTable[[#This Row],[Order Date]])</f>
        <v>1</v>
      </c>
      <c r="F87" s="17" t="str">
        <f>TEXT(SalesDataTable[[#This Row],[Order Date]],"MMM")</f>
        <v>Jan</v>
      </c>
      <c r="G87" s="4" t="s">
        <v>20</v>
      </c>
      <c r="H87" s="4" t="s">
        <v>47</v>
      </c>
      <c r="I87" s="4" t="s">
        <v>19</v>
      </c>
      <c r="J87" s="4" t="s">
        <v>3</v>
      </c>
      <c r="K87" s="4" t="s">
        <v>4</v>
      </c>
      <c r="L87" s="4" t="s">
        <v>30</v>
      </c>
      <c r="M87" s="8">
        <v>1</v>
      </c>
      <c r="N87" s="5">
        <v>104.83</v>
      </c>
      <c r="O87" s="6">
        <v>0.05</v>
      </c>
      <c r="P87" s="5">
        <v>51.06</v>
      </c>
      <c r="Q87" s="5">
        <f t="shared" si="4"/>
        <v>99.588499999999996</v>
      </c>
      <c r="R87" s="5">
        <f t="shared" si="5"/>
        <v>51.06</v>
      </c>
      <c r="S87" s="5">
        <f t="shared" si="6"/>
        <v>48.528499999999994</v>
      </c>
      <c r="T87" s="7">
        <f t="shared" si="7"/>
        <v>0.48729019916958277</v>
      </c>
    </row>
    <row r="88" spans="1:20" ht="15.6">
      <c r="A88" s="2">
        <v>3694</v>
      </c>
      <c r="B88" s="3">
        <v>46041</v>
      </c>
      <c r="C88" s="4">
        <f>YEAR(SalesDataTable[[#This Row],[Order Date]])</f>
        <v>2026</v>
      </c>
      <c r="D88" s="14" t="str">
        <f>"Q"&amp;ROUNDUP(MONTH(SalesDataTable[[#This Row],[Order Date]])/3,0)</f>
        <v>Q1</v>
      </c>
      <c r="E88" s="11">
        <f>MONTH(SalesDataTable[[#This Row],[Order Date]])</f>
        <v>1</v>
      </c>
      <c r="F88" s="17" t="str">
        <f>TEXT(SalesDataTable[[#This Row],[Order Date]],"MMM")</f>
        <v>Jan</v>
      </c>
      <c r="G88" s="4" t="s">
        <v>0</v>
      </c>
      <c r="H88" s="4" t="s">
        <v>1</v>
      </c>
      <c r="I88" s="4" t="s">
        <v>19</v>
      </c>
      <c r="J88" s="4" t="s">
        <v>3</v>
      </c>
      <c r="K88" s="4" t="s">
        <v>14</v>
      </c>
      <c r="L88" s="4" t="s">
        <v>15</v>
      </c>
      <c r="M88" s="8">
        <v>1</v>
      </c>
      <c r="N88" s="5">
        <v>35.46</v>
      </c>
      <c r="O88" s="6">
        <v>0.05</v>
      </c>
      <c r="P88" s="5">
        <v>13.81</v>
      </c>
      <c r="Q88" s="5">
        <f t="shared" si="4"/>
        <v>33.686999999999998</v>
      </c>
      <c r="R88" s="5">
        <f t="shared" si="5"/>
        <v>13.81</v>
      </c>
      <c r="S88" s="5">
        <f t="shared" si="6"/>
        <v>19.876999999999995</v>
      </c>
      <c r="T88" s="7">
        <f t="shared" si="7"/>
        <v>0.59004957401965141</v>
      </c>
    </row>
    <row r="89" spans="1:20" ht="15.6">
      <c r="A89" s="2">
        <v>631</v>
      </c>
      <c r="B89" s="3">
        <v>46042</v>
      </c>
      <c r="C89" s="4">
        <f>YEAR(SalesDataTable[[#This Row],[Order Date]])</f>
        <v>2026</v>
      </c>
      <c r="D89" s="14" t="str">
        <f>"Q"&amp;ROUNDUP(MONTH(SalesDataTable[[#This Row],[Order Date]])/3,0)</f>
        <v>Q1</v>
      </c>
      <c r="E89" s="11">
        <f>MONTH(SalesDataTable[[#This Row],[Order Date]])</f>
        <v>1</v>
      </c>
      <c r="F89" s="17" t="str">
        <f>TEXT(SalesDataTable[[#This Row],[Order Date]],"MMM")</f>
        <v>Jan</v>
      </c>
      <c r="G89" s="4" t="s">
        <v>20</v>
      </c>
      <c r="H89" s="4" t="s">
        <v>33</v>
      </c>
      <c r="I89" s="4" t="s">
        <v>28</v>
      </c>
      <c r="J89" s="4" t="s">
        <v>3</v>
      </c>
      <c r="K89" s="4" t="s">
        <v>14</v>
      </c>
      <c r="L89" s="4" t="s">
        <v>48</v>
      </c>
      <c r="M89" s="8">
        <v>1</v>
      </c>
      <c r="N89" s="5">
        <v>165.42</v>
      </c>
      <c r="O89" s="6">
        <v>0</v>
      </c>
      <c r="P89" s="5">
        <v>85.69</v>
      </c>
      <c r="Q89" s="5">
        <f t="shared" si="4"/>
        <v>165.42</v>
      </c>
      <c r="R89" s="5">
        <f t="shared" si="5"/>
        <v>85.69</v>
      </c>
      <c r="S89" s="5">
        <f t="shared" si="6"/>
        <v>79.72999999999999</v>
      </c>
      <c r="T89" s="7">
        <f t="shared" si="7"/>
        <v>0.48198524966751299</v>
      </c>
    </row>
    <row r="90" spans="1:20" ht="15.6">
      <c r="A90" s="2">
        <v>1113</v>
      </c>
      <c r="B90" s="3">
        <v>46042</v>
      </c>
      <c r="C90" s="4">
        <f>YEAR(SalesDataTable[[#This Row],[Order Date]])</f>
        <v>2026</v>
      </c>
      <c r="D90" s="14" t="str">
        <f>"Q"&amp;ROUNDUP(MONTH(SalesDataTable[[#This Row],[Order Date]])/3,0)</f>
        <v>Q1</v>
      </c>
      <c r="E90" s="11">
        <f>MONTH(SalesDataTable[[#This Row],[Order Date]])</f>
        <v>1</v>
      </c>
      <c r="F90" s="17" t="str">
        <f>TEXT(SalesDataTable[[#This Row],[Order Date]],"MMM")</f>
        <v>Jan</v>
      </c>
      <c r="G90" s="4" t="s">
        <v>11</v>
      </c>
      <c r="H90" s="4" t="s">
        <v>25</v>
      </c>
      <c r="I90" s="4" t="s">
        <v>2</v>
      </c>
      <c r="J90" s="4" t="s">
        <v>3</v>
      </c>
      <c r="K90" s="4" t="s">
        <v>23</v>
      </c>
      <c r="L90" s="4" t="s">
        <v>51</v>
      </c>
      <c r="M90" s="8">
        <v>1</v>
      </c>
      <c r="N90" s="5">
        <v>122.86</v>
      </c>
      <c r="O90" s="6">
        <v>0.05</v>
      </c>
      <c r="P90" s="5">
        <v>60.36</v>
      </c>
      <c r="Q90" s="5">
        <f t="shared" si="4"/>
        <v>116.717</v>
      </c>
      <c r="R90" s="5">
        <f t="shared" si="5"/>
        <v>60.36</v>
      </c>
      <c r="S90" s="5">
        <f t="shared" si="6"/>
        <v>56.356999999999999</v>
      </c>
      <c r="T90" s="7">
        <f t="shared" si="7"/>
        <v>0.48285168398776529</v>
      </c>
    </row>
    <row r="91" spans="1:20" ht="15.6">
      <c r="A91" s="2">
        <v>1525</v>
      </c>
      <c r="B91" s="3">
        <v>46042</v>
      </c>
      <c r="C91" s="4">
        <f>YEAR(SalesDataTable[[#This Row],[Order Date]])</f>
        <v>2026</v>
      </c>
      <c r="D91" s="14" t="str">
        <f>"Q"&amp;ROUNDUP(MONTH(SalesDataTable[[#This Row],[Order Date]])/3,0)</f>
        <v>Q1</v>
      </c>
      <c r="E91" s="11">
        <f>MONTH(SalesDataTable[[#This Row],[Order Date]])</f>
        <v>1</v>
      </c>
      <c r="F91" s="17" t="str">
        <f>TEXT(SalesDataTable[[#This Row],[Order Date]],"MMM")</f>
        <v>Jan</v>
      </c>
      <c r="G91" s="4" t="s">
        <v>0</v>
      </c>
      <c r="H91" s="4" t="s">
        <v>1</v>
      </c>
      <c r="I91" s="4" t="s">
        <v>19</v>
      </c>
      <c r="J91" s="4" t="s">
        <v>3</v>
      </c>
      <c r="K91" s="4" t="s">
        <v>34</v>
      </c>
      <c r="L91" s="4" t="s">
        <v>42</v>
      </c>
      <c r="M91" s="8">
        <v>2</v>
      </c>
      <c r="N91" s="5">
        <v>35.82</v>
      </c>
      <c r="O91" s="6">
        <v>0</v>
      </c>
      <c r="P91" s="5">
        <v>14.09</v>
      </c>
      <c r="Q91" s="5">
        <f t="shared" si="4"/>
        <v>71.64</v>
      </c>
      <c r="R91" s="5">
        <f t="shared" si="5"/>
        <v>28.18</v>
      </c>
      <c r="S91" s="5">
        <f t="shared" si="6"/>
        <v>43.46</v>
      </c>
      <c r="T91" s="7">
        <f t="shared" si="7"/>
        <v>0.60664433277498608</v>
      </c>
    </row>
    <row r="92" spans="1:20" ht="15.6">
      <c r="A92" s="2">
        <v>3233</v>
      </c>
      <c r="B92" s="3">
        <v>46042</v>
      </c>
      <c r="C92" s="4">
        <f>YEAR(SalesDataTable[[#This Row],[Order Date]])</f>
        <v>2026</v>
      </c>
      <c r="D92" s="14" t="str">
        <f>"Q"&amp;ROUNDUP(MONTH(SalesDataTable[[#This Row],[Order Date]])/3,0)</f>
        <v>Q1</v>
      </c>
      <c r="E92" s="11">
        <f>MONTH(SalesDataTable[[#This Row],[Order Date]])</f>
        <v>1</v>
      </c>
      <c r="F92" s="17" t="str">
        <f>TEXT(SalesDataTable[[#This Row],[Order Date]],"MMM")</f>
        <v>Jan</v>
      </c>
      <c r="G92" s="4" t="s">
        <v>0</v>
      </c>
      <c r="H92" s="4" t="s">
        <v>1</v>
      </c>
      <c r="I92" s="4" t="s">
        <v>2</v>
      </c>
      <c r="J92" s="4" t="s">
        <v>13</v>
      </c>
      <c r="K92" s="4" t="s">
        <v>23</v>
      </c>
      <c r="L92" s="4" t="s">
        <v>51</v>
      </c>
      <c r="M92" s="8">
        <v>3</v>
      </c>
      <c r="N92" s="5">
        <v>120.29</v>
      </c>
      <c r="O92" s="6">
        <v>0.1</v>
      </c>
      <c r="P92" s="5">
        <v>62.41</v>
      </c>
      <c r="Q92" s="5">
        <f t="shared" si="4"/>
        <v>324.78300000000002</v>
      </c>
      <c r="R92" s="5">
        <f t="shared" si="5"/>
        <v>187.23</v>
      </c>
      <c r="S92" s="5">
        <f t="shared" si="6"/>
        <v>137.55300000000003</v>
      </c>
      <c r="T92" s="7">
        <f t="shared" si="7"/>
        <v>0.42352278290427769</v>
      </c>
    </row>
    <row r="93" spans="1:20" ht="15.6">
      <c r="A93" s="2">
        <v>4455</v>
      </c>
      <c r="B93" s="3">
        <v>46042</v>
      </c>
      <c r="C93" s="4">
        <f>YEAR(SalesDataTable[[#This Row],[Order Date]])</f>
        <v>2026</v>
      </c>
      <c r="D93" s="14" t="str">
        <f>"Q"&amp;ROUNDUP(MONTH(SalesDataTable[[#This Row],[Order Date]])/3,0)</f>
        <v>Q1</v>
      </c>
      <c r="E93" s="11">
        <f>MONTH(SalesDataTable[[#This Row],[Order Date]])</f>
        <v>1</v>
      </c>
      <c r="F93" s="17"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row>
    <row r="94" spans="1:20" ht="15.6">
      <c r="A94" s="2">
        <v>1769</v>
      </c>
      <c r="B94" s="3">
        <v>46043</v>
      </c>
      <c r="C94" s="4">
        <f>YEAR(SalesDataTable[[#This Row],[Order Date]])</f>
        <v>2026</v>
      </c>
      <c r="D94" s="14" t="str">
        <f>"Q"&amp;ROUNDUP(MONTH(SalesDataTable[[#This Row],[Order Date]])/3,0)</f>
        <v>Q1</v>
      </c>
      <c r="E94" s="11">
        <f>MONTH(SalesDataTable[[#This Row],[Order Date]])</f>
        <v>1</v>
      </c>
      <c r="F94" s="17" t="str">
        <f>TEXT(SalesDataTable[[#This Row],[Order Date]],"MMM")</f>
        <v>Jan</v>
      </c>
      <c r="G94" s="4" t="s">
        <v>0</v>
      </c>
      <c r="H94" s="4" t="s">
        <v>50</v>
      </c>
      <c r="I94" s="4" t="s">
        <v>19</v>
      </c>
      <c r="J94" s="4" t="s">
        <v>13</v>
      </c>
      <c r="K94" s="4" t="s">
        <v>34</v>
      </c>
      <c r="L94" s="4" t="s">
        <v>42</v>
      </c>
      <c r="M94" s="8">
        <v>2</v>
      </c>
      <c r="N94" s="5">
        <v>35.97</v>
      </c>
      <c r="O94" s="6">
        <v>0</v>
      </c>
      <c r="P94" s="5">
        <v>13.55</v>
      </c>
      <c r="Q94" s="5">
        <f t="shared" si="4"/>
        <v>71.94</v>
      </c>
      <c r="R94" s="5">
        <f t="shared" si="5"/>
        <v>27.1</v>
      </c>
      <c r="S94" s="5">
        <f t="shared" si="6"/>
        <v>44.839999999999996</v>
      </c>
      <c r="T94" s="7">
        <f t="shared" si="7"/>
        <v>0.62329719210453149</v>
      </c>
    </row>
    <row r="95" spans="1:20" ht="15.6">
      <c r="A95" s="2">
        <v>3467</v>
      </c>
      <c r="B95" s="3">
        <v>46043</v>
      </c>
      <c r="C95" s="4">
        <f>YEAR(SalesDataTable[[#This Row],[Order Date]])</f>
        <v>2026</v>
      </c>
      <c r="D95" s="14" t="str">
        <f>"Q"&amp;ROUNDUP(MONTH(SalesDataTable[[#This Row],[Order Date]])/3,0)</f>
        <v>Q1</v>
      </c>
      <c r="E95" s="11">
        <f>MONTH(SalesDataTable[[#This Row],[Order Date]])</f>
        <v>1</v>
      </c>
      <c r="F95" s="17" t="str">
        <f>TEXT(SalesDataTable[[#This Row],[Order Date]],"MMM")</f>
        <v>Jan</v>
      </c>
      <c r="G95" s="4" t="s">
        <v>6</v>
      </c>
      <c r="H95" s="4" t="s">
        <v>41</v>
      </c>
      <c r="I95" s="4" t="s">
        <v>2</v>
      </c>
      <c r="J95" s="4" t="s">
        <v>13</v>
      </c>
      <c r="K95" s="4" t="s">
        <v>9</v>
      </c>
      <c r="L95" s="4" t="s">
        <v>46</v>
      </c>
      <c r="M95" s="8">
        <v>1</v>
      </c>
      <c r="N95" s="5">
        <v>72.239999999999995</v>
      </c>
      <c r="O95" s="6">
        <v>0</v>
      </c>
      <c r="P95" s="5">
        <v>33.26</v>
      </c>
      <c r="Q95" s="5">
        <f t="shared" si="4"/>
        <v>72.239999999999995</v>
      </c>
      <c r="R95" s="5">
        <f t="shared" si="5"/>
        <v>33.26</v>
      </c>
      <c r="S95" s="5">
        <f t="shared" si="6"/>
        <v>38.979999999999997</v>
      </c>
      <c r="T95" s="7">
        <f t="shared" si="7"/>
        <v>0.53959025470653377</v>
      </c>
    </row>
    <row r="96" spans="1:20" ht="15.6">
      <c r="A96" s="2">
        <v>3911</v>
      </c>
      <c r="B96" s="3">
        <v>46043</v>
      </c>
      <c r="C96" s="4">
        <f>YEAR(SalesDataTable[[#This Row],[Order Date]])</f>
        <v>2026</v>
      </c>
      <c r="D96" s="14" t="str">
        <f>"Q"&amp;ROUNDUP(MONTH(SalesDataTable[[#This Row],[Order Date]])/3,0)</f>
        <v>Q1</v>
      </c>
      <c r="E96" s="11">
        <f>MONTH(SalesDataTable[[#This Row],[Order Date]])</f>
        <v>1</v>
      </c>
      <c r="F96" s="17" t="str">
        <f>TEXT(SalesDataTable[[#This Row],[Order Date]],"MMM")</f>
        <v>Jan</v>
      </c>
      <c r="G96" s="4" t="s">
        <v>0</v>
      </c>
      <c r="H96" s="4" t="s">
        <v>50</v>
      </c>
      <c r="I96" s="4" t="s">
        <v>2</v>
      </c>
      <c r="J96" s="4" t="s">
        <v>3</v>
      </c>
      <c r="K96" s="4" t="s">
        <v>9</v>
      </c>
      <c r="L96" s="4" t="s">
        <v>37</v>
      </c>
      <c r="M96" s="8">
        <v>5</v>
      </c>
      <c r="N96" s="5">
        <v>152.81</v>
      </c>
      <c r="O96" s="6">
        <v>0</v>
      </c>
      <c r="P96" s="5">
        <v>78.989999999999995</v>
      </c>
      <c r="Q96" s="5">
        <f t="shared" si="4"/>
        <v>764.05</v>
      </c>
      <c r="R96" s="5">
        <f t="shared" si="5"/>
        <v>394.95</v>
      </c>
      <c r="S96" s="5">
        <f t="shared" si="6"/>
        <v>369.09999999999997</v>
      </c>
      <c r="T96" s="7">
        <f t="shared" si="7"/>
        <v>0.48308356782933054</v>
      </c>
    </row>
    <row r="97" spans="1:20" ht="15.6">
      <c r="A97" s="2">
        <v>4401</v>
      </c>
      <c r="B97" s="3">
        <v>46043</v>
      </c>
      <c r="C97" s="4">
        <f>YEAR(SalesDataTable[[#This Row],[Order Date]])</f>
        <v>2026</v>
      </c>
      <c r="D97" s="14" t="str">
        <f>"Q"&amp;ROUNDUP(MONTH(SalesDataTable[[#This Row],[Order Date]])/3,0)</f>
        <v>Q1</v>
      </c>
      <c r="E97" s="11">
        <f>MONTH(SalesDataTable[[#This Row],[Order Date]])</f>
        <v>1</v>
      </c>
      <c r="F97" s="17" t="str">
        <f>TEXT(SalesDataTable[[#This Row],[Order Date]],"MMM")</f>
        <v>Jan</v>
      </c>
      <c r="G97" s="4" t="s">
        <v>0</v>
      </c>
      <c r="H97" s="4" t="s">
        <v>50</v>
      </c>
      <c r="I97" s="4" t="s">
        <v>2</v>
      </c>
      <c r="J97" s="4" t="s">
        <v>13</v>
      </c>
      <c r="K97" s="4" t="s">
        <v>4</v>
      </c>
      <c r="L97" s="4" t="s">
        <v>5</v>
      </c>
      <c r="M97" s="8">
        <v>3</v>
      </c>
      <c r="N97" s="5">
        <v>83.34</v>
      </c>
      <c r="O97" s="6">
        <v>0</v>
      </c>
      <c r="P97" s="5">
        <v>41.44</v>
      </c>
      <c r="Q97" s="5">
        <f t="shared" si="4"/>
        <v>250.02</v>
      </c>
      <c r="R97" s="5">
        <f t="shared" si="5"/>
        <v>124.32</v>
      </c>
      <c r="S97" s="5">
        <f t="shared" si="6"/>
        <v>125.70000000000002</v>
      </c>
      <c r="T97" s="7">
        <f t="shared" si="7"/>
        <v>0.50275977921766268</v>
      </c>
    </row>
    <row r="98" spans="1:20" ht="15.6">
      <c r="A98" s="2">
        <v>4864</v>
      </c>
      <c r="B98" s="3">
        <v>46043</v>
      </c>
      <c r="C98" s="4">
        <f>YEAR(SalesDataTable[[#This Row],[Order Date]])</f>
        <v>2026</v>
      </c>
      <c r="D98" s="14" t="str">
        <f>"Q"&amp;ROUNDUP(MONTH(SalesDataTable[[#This Row],[Order Date]])/3,0)</f>
        <v>Q1</v>
      </c>
      <c r="E98" s="11">
        <f>MONTH(SalesDataTable[[#This Row],[Order Date]])</f>
        <v>1</v>
      </c>
      <c r="F98" s="17" t="str">
        <f>TEXT(SalesDataTable[[#This Row],[Order Date]],"MMM")</f>
        <v>Jan</v>
      </c>
      <c r="G98" s="4" t="s">
        <v>20</v>
      </c>
      <c r="H98" s="4" t="s">
        <v>47</v>
      </c>
      <c r="I98" s="4" t="s">
        <v>2</v>
      </c>
      <c r="J98" s="4" t="s">
        <v>3</v>
      </c>
      <c r="K98" s="4" t="s">
        <v>34</v>
      </c>
      <c r="L98" s="4" t="s">
        <v>42</v>
      </c>
      <c r="M98" s="8">
        <v>1</v>
      </c>
      <c r="N98" s="5">
        <v>35.869999999999997</v>
      </c>
      <c r="O98" s="6">
        <v>0</v>
      </c>
      <c r="P98" s="5">
        <v>13.64</v>
      </c>
      <c r="Q98" s="5">
        <f t="shared" si="4"/>
        <v>35.869999999999997</v>
      </c>
      <c r="R98" s="5">
        <f t="shared" si="5"/>
        <v>13.64</v>
      </c>
      <c r="S98" s="5">
        <f t="shared" si="6"/>
        <v>22.229999999999997</v>
      </c>
      <c r="T98" s="7">
        <f t="shared" si="7"/>
        <v>0.61973794257039305</v>
      </c>
    </row>
    <row r="99" spans="1:20" ht="15.6">
      <c r="A99" s="2">
        <v>347</v>
      </c>
      <c r="B99" s="3">
        <v>46044</v>
      </c>
      <c r="C99" s="4">
        <f>YEAR(SalesDataTable[[#This Row],[Order Date]])</f>
        <v>2026</v>
      </c>
      <c r="D99" s="14" t="str">
        <f>"Q"&amp;ROUNDUP(MONTH(SalesDataTable[[#This Row],[Order Date]])/3,0)</f>
        <v>Q1</v>
      </c>
      <c r="E99" s="11">
        <f>MONTH(SalesDataTable[[#This Row],[Order Date]])</f>
        <v>1</v>
      </c>
      <c r="F99" s="17" t="str">
        <f>TEXT(SalesDataTable[[#This Row],[Order Date]],"MMM")</f>
        <v>Jan</v>
      </c>
      <c r="G99" s="4" t="s">
        <v>20</v>
      </c>
      <c r="H99" s="4" t="s">
        <v>21</v>
      </c>
      <c r="I99" s="4" t="s">
        <v>28</v>
      </c>
      <c r="J99" s="4" t="s">
        <v>13</v>
      </c>
      <c r="K99" s="4" t="s">
        <v>23</v>
      </c>
      <c r="L99" s="4" t="s">
        <v>29</v>
      </c>
      <c r="M99" s="8">
        <v>1</v>
      </c>
      <c r="N99" s="5">
        <v>199.42</v>
      </c>
      <c r="O99" s="6">
        <v>0.05</v>
      </c>
      <c r="P99" s="5">
        <v>101.82</v>
      </c>
      <c r="Q99" s="5">
        <f t="shared" si="4"/>
        <v>189.44899999999998</v>
      </c>
      <c r="R99" s="5">
        <f t="shared" si="5"/>
        <v>101.82</v>
      </c>
      <c r="S99" s="5">
        <f t="shared" si="6"/>
        <v>87.628999999999991</v>
      </c>
      <c r="T99" s="7">
        <f t="shared" si="7"/>
        <v>0.46254664843836601</v>
      </c>
    </row>
    <row r="100" spans="1:20" ht="15.6">
      <c r="A100" s="2">
        <v>2051</v>
      </c>
      <c r="B100" s="3">
        <v>46044</v>
      </c>
      <c r="C100" s="4">
        <f>YEAR(SalesDataTable[[#This Row],[Order Date]])</f>
        <v>2026</v>
      </c>
      <c r="D100" s="14" t="str">
        <f>"Q"&amp;ROUNDUP(MONTH(SalesDataTable[[#This Row],[Order Date]])/3,0)</f>
        <v>Q1</v>
      </c>
      <c r="E100" s="11">
        <f>MONTH(SalesDataTable[[#This Row],[Order Date]])</f>
        <v>1</v>
      </c>
      <c r="F100" s="17"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4"/>
        <v>938.00700000000006</v>
      </c>
      <c r="R100" s="5">
        <f t="shared" si="5"/>
        <v>576.39</v>
      </c>
      <c r="S100" s="5">
        <f t="shared" si="6"/>
        <v>361.61700000000008</v>
      </c>
      <c r="T100" s="7">
        <f t="shared" si="7"/>
        <v>0.38551631277804971</v>
      </c>
    </row>
    <row r="101" spans="1:20" ht="15.6">
      <c r="A101" s="2">
        <v>2314</v>
      </c>
      <c r="B101" s="3">
        <v>46044</v>
      </c>
      <c r="C101" s="4">
        <f>YEAR(SalesDataTable[[#This Row],[Order Date]])</f>
        <v>2026</v>
      </c>
      <c r="D101" s="14" t="str">
        <f>"Q"&amp;ROUNDUP(MONTH(SalesDataTable[[#This Row],[Order Date]])/3,0)</f>
        <v>Q1</v>
      </c>
      <c r="E101" s="11">
        <f>MONTH(SalesDataTable[[#This Row],[Order Date]])</f>
        <v>1</v>
      </c>
      <c r="F101" s="17" t="str">
        <f>TEXT(SalesDataTable[[#This Row],[Order Date]],"MMM")</f>
        <v>Jan</v>
      </c>
      <c r="G101" s="4" t="s">
        <v>0</v>
      </c>
      <c r="H101" s="4" t="s">
        <v>36</v>
      </c>
      <c r="I101" s="4" t="s">
        <v>2</v>
      </c>
      <c r="J101" s="4" t="s">
        <v>13</v>
      </c>
      <c r="K101" s="4" t="s">
        <v>4</v>
      </c>
      <c r="L101" s="4" t="s">
        <v>26</v>
      </c>
      <c r="M101" s="8">
        <v>1</v>
      </c>
      <c r="N101" s="5">
        <v>40.28</v>
      </c>
      <c r="O101" s="6">
        <v>0</v>
      </c>
      <c r="P101" s="5">
        <v>16.79</v>
      </c>
      <c r="Q101" s="5">
        <f t="shared" si="4"/>
        <v>40.28</v>
      </c>
      <c r="R101" s="5">
        <f t="shared" si="5"/>
        <v>16.79</v>
      </c>
      <c r="S101" s="5">
        <f t="shared" si="6"/>
        <v>23.490000000000002</v>
      </c>
      <c r="T101" s="7">
        <f t="shared" si="7"/>
        <v>0.58316782522343602</v>
      </c>
    </row>
    <row r="102" spans="1:20" ht="15.6">
      <c r="A102" s="2">
        <v>3861</v>
      </c>
      <c r="B102" s="3">
        <v>46044</v>
      </c>
      <c r="C102" s="4">
        <f>YEAR(SalesDataTable[[#This Row],[Order Date]])</f>
        <v>2026</v>
      </c>
      <c r="D102" s="14" t="str">
        <f>"Q"&amp;ROUNDUP(MONTH(SalesDataTable[[#This Row],[Order Date]])/3,0)</f>
        <v>Q1</v>
      </c>
      <c r="E102" s="11">
        <f>MONTH(SalesDataTable[[#This Row],[Order Date]])</f>
        <v>1</v>
      </c>
      <c r="F102" s="17"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4"/>
        <v>557.14649999999995</v>
      </c>
      <c r="R102" s="5">
        <f t="shared" si="5"/>
        <v>319.14</v>
      </c>
      <c r="S102" s="5">
        <f t="shared" si="6"/>
        <v>238.00649999999996</v>
      </c>
      <c r="T102" s="7">
        <f t="shared" si="7"/>
        <v>0.42718836069148775</v>
      </c>
    </row>
    <row r="103" spans="1:20" ht="15.6">
      <c r="A103" s="2">
        <v>843</v>
      </c>
      <c r="B103" s="3">
        <v>46045</v>
      </c>
      <c r="C103" s="4">
        <f>YEAR(SalesDataTable[[#This Row],[Order Date]])</f>
        <v>2026</v>
      </c>
      <c r="D103" s="14" t="str">
        <f>"Q"&amp;ROUNDUP(MONTH(SalesDataTable[[#This Row],[Order Date]])/3,0)</f>
        <v>Q1</v>
      </c>
      <c r="E103" s="11">
        <f>MONTH(SalesDataTable[[#This Row],[Order Date]])</f>
        <v>1</v>
      </c>
      <c r="F103" s="17" t="str">
        <f>TEXT(SalesDataTable[[#This Row],[Order Date]],"MMM")</f>
        <v>Jan</v>
      </c>
      <c r="G103" s="4" t="s">
        <v>6</v>
      </c>
      <c r="H103" s="4" t="s">
        <v>41</v>
      </c>
      <c r="I103" s="4" t="s">
        <v>2</v>
      </c>
      <c r="J103" s="4" t="s">
        <v>3</v>
      </c>
      <c r="K103" s="4" t="s">
        <v>34</v>
      </c>
      <c r="L103" s="4" t="s">
        <v>42</v>
      </c>
      <c r="M103" s="8">
        <v>2</v>
      </c>
      <c r="N103" s="5">
        <v>35.75</v>
      </c>
      <c r="O103" s="6">
        <v>0</v>
      </c>
      <c r="P103" s="5">
        <v>13.94</v>
      </c>
      <c r="Q103" s="5">
        <f t="shared" si="4"/>
        <v>71.5</v>
      </c>
      <c r="R103" s="5">
        <f t="shared" si="5"/>
        <v>27.88</v>
      </c>
      <c r="S103" s="5">
        <f t="shared" si="6"/>
        <v>43.620000000000005</v>
      </c>
      <c r="T103" s="7">
        <f t="shared" si="7"/>
        <v>0.61006993006993016</v>
      </c>
    </row>
    <row r="104" spans="1:20" ht="15.6">
      <c r="A104" s="2">
        <v>868</v>
      </c>
      <c r="B104" s="3">
        <v>46045</v>
      </c>
      <c r="C104" s="4">
        <f>YEAR(SalesDataTable[[#This Row],[Order Date]])</f>
        <v>2026</v>
      </c>
      <c r="D104" s="14" t="str">
        <f>"Q"&amp;ROUNDUP(MONTH(SalesDataTable[[#This Row],[Order Date]])/3,0)</f>
        <v>Q1</v>
      </c>
      <c r="E104" s="11">
        <f>MONTH(SalesDataTable[[#This Row],[Order Date]])</f>
        <v>1</v>
      </c>
      <c r="F104" s="17" t="str">
        <f>TEXT(SalesDataTable[[#This Row],[Order Date]],"MMM")</f>
        <v>Jan</v>
      </c>
      <c r="G104" s="4" t="s">
        <v>0</v>
      </c>
      <c r="H104" s="4" t="s">
        <v>50</v>
      </c>
      <c r="I104" s="4" t="s">
        <v>2</v>
      </c>
      <c r="J104" s="4" t="s">
        <v>3</v>
      </c>
      <c r="K104" s="4" t="s">
        <v>4</v>
      </c>
      <c r="L104" s="4" t="s">
        <v>30</v>
      </c>
      <c r="M104" s="8">
        <v>1</v>
      </c>
      <c r="N104" s="5">
        <v>103.39</v>
      </c>
      <c r="O104" s="6">
        <v>0</v>
      </c>
      <c r="P104" s="5">
        <v>51.32</v>
      </c>
      <c r="Q104" s="5">
        <f t="shared" si="4"/>
        <v>103.39</v>
      </c>
      <c r="R104" s="5">
        <f t="shared" si="5"/>
        <v>51.32</v>
      </c>
      <c r="S104" s="5">
        <f t="shared" si="6"/>
        <v>52.07</v>
      </c>
      <c r="T104" s="7">
        <f t="shared" si="7"/>
        <v>0.50362704323435536</v>
      </c>
    </row>
    <row r="105" spans="1:20" ht="15.6">
      <c r="A105" s="2">
        <v>890</v>
      </c>
      <c r="B105" s="3">
        <v>46045</v>
      </c>
      <c r="C105" s="4">
        <f>YEAR(SalesDataTable[[#This Row],[Order Date]])</f>
        <v>2026</v>
      </c>
      <c r="D105" s="14" t="str">
        <f>"Q"&amp;ROUNDUP(MONTH(SalesDataTable[[#This Row],[Order Date]])/3,0)</f>
        <v>Q1</v>
      </c>
      <c r="E105" s="11">
        <f>MONTH(SalesDataTable[[#This Row],[Order Date]])</f>
        <v>1</v>
      </c>
      <c r="F105" s="17"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4"/>
        <v>221.346</v>
      </c>
      <c r="R105" s="5">
        <f t="shared" si="5"/>
        <v>120.69</v>
      </c>
      <c r="S105" s="5">
        <f t="shared" si="6"/>
        <v>100.65600000000001</v>
      </c>
      <c r="T105" s="7">
        <f t="shared" si="7"/>
        <v>0.45474505977067581</v>
      </c>
    </row>
    <row r="106" spans="1:20" ht="15.6">
      <c r="A106" s="2">
        <v>2185</v>
      </c>
      <c r="B106" s="3">
        <v>46045</v>
      </c>
      <c r="C106" s="4">
        <f>YEAR(SalesDataTable[[#This Row],[Order Date]])</f>
        <v>2026</v>
      </c>
      <c r="D106" s="14" t="str">
        <f>"Q"&amp;ROUNDUP(MONTH(SalesDataTable[[#This Row],[Order Date]])/3,0)</f>
        <v>Q1</v>
      </c>
      <c r="E106" s="11">
        <f>MONTH(SalesDataTable[[#This Row],[Order Date]])</f>
        <v>1</v>
      </c>
      <c r="F106" s="17"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4"/>
        <v>3039.21</v>
      </c>
      <c r="R106" s="5">
        <f t="shared" si="5"/>
        <v>2002.7</v>
      </c>
      <c r="S106" s="5">
        <f t="shared" si="6"/>
        <v>1036.51</v>
      </c>
      <c r="T106" s="7">
        <f t="shared" si="7"/>
        <v>0.34104586389226149</v>
      </c>
    </row>
    <row r="107" spans="1:20" ht="15.6">
      <c r="A107" s="2">
        <v>2335</v>
      </c>
      <c r="B107" s="3">
        <v>46045</v>
      </c>
      <c r="C107" s="4">
        <f>YEAR(SalesDataTable[[#This Row],[Order Date]])</f>
        <v>2026</v>
      </c>
      <c r="D107" s="14" t="str">
        <f>"Q"&amp;ROUNDUP(MONTH(SalesDataTable[[#This Row],[Order Date]])/3,0)</f>
        <v>Q1</v>
      </c>
      <c r="E107" s="11">
        <f>MONTH(SalesDataTable[[#This Row],[Order Date]])</f>
        <v>1</v>
      </c>
      <c r="F107" s="17"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4"/>
        <v>666.58</v>
      </c>
      <c r="R107" s="5">
        <f t="shared" si="5"/>
        <v>394.36</v>
      </c>
      <c r="S107" s="5">
        <f t="shared" si="6"/>
        <v>272.22000000000003</v>
      </c>
      <c r="T107" s="7">
        <f t="shared" si="7"/>
        <v>0.40838308980167426</v>
      </c>
    </row>
    <row r="108" spans="1:20" ht="15.6">
      <c r="A108" s="2">
        <v>2784</v>
      </c>
      <c r="B108" s="3">
        <v>46045</v>
      </c>
      <c r="C108" s="4">
        <f>YEAR(SalesDataTable[[#This Row],[Order Date]])</f>
        <v>2026</v>
      </c>
      <c r="D108" s="14" t="str">
        <f>"Q"&amp;ROUNDUP(MONTH(SalesDataTable[[#This Row],[Order Date]])/3,0)</f>
        <v>Q1</v>
      </c>
      <c r="E108" s="11">
        <f>MONTH(SalesDataTable[[#This Row],[Order Date]])</f>
        <v>1</v>
      </c>
      <c r="F108" s="17" t="str">
        <f>TEXT(SalesDataTable[[#This Row],[Order Date]],"MMM")</f>
        <v>Jan</v>
      </c>
      <c r="G108" s="4" t="s">
        <v>0</v>
      </c>
      <c r="H108" s="4" t="s">
        <v>50</v>
      </c>
      <c r="I108" s="4" t="s">
        <v>19</v>
      </c>
      <c r="J108" s="4" t="s">
        <v>13</v>
      </c>
      <c r="K108" s="4" t="s">
        <v>4</v>
      </c>
      <c r="L108" s="4" t="s">
        <v>5</v>
      </c>
      <c r="M108" s="8">
        <v>1</v>
      </c>
      <c r="N108" s="5">
        <v>80.11</v>
      </c>
      <c r="O108" s="6">
        <v>0.05</v>
      </c>
      <c r="P108" s="5">
        <v>43.54</v>
      </c>
      <c r="Q108" s="5">
        <f t="shared" si="4"/>
        <v>76.104500000000002</v>
      </c>
      <c r="R108" s="5">
        <f t="shared" si="5"/>
        <v>43.54</v>
      </c>
      <c r="S108" s="5">
        <f t="shared" si="6"/>
        <v>32.564500000000002</v>
      </c>
      <c r="T108" s="7">
        <f t="shared" si="7"/>
        <v>0.42789191177919839</v>
      </c>
    </row>
    <row r="109" spans="1:20" ht="15.6">
      <c r="A109" s="2">
        <v>3820</v>
      </c>
      <c r="B109" s="3">
        <v>46045</v>
      </c>
      <c r="C109" s="4">
        <f>YEAR(SalesDataTable[[#This Row],[Order Date]])</f>
        <v>2026</v>
      </c>
      <c r="D109" s="14" t="str">
        <f>"Q"&amp;ROUNDUP(MONTH(SalesDataTable[[#This Row],[Order Date]])/3,0)</f>
        <v>Q1</v>
      </c>
      <c r="E109" s="11">
        <f>MONTH(SalesDataTable[[#This Row],[Order Date]])</f>
        <v>1</v>
      </c>
      <c r="F109" s="17"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row>
    <row r="110" spans="1:20" ht="15.6">
      <c r="A110" s="2">
        <v>994</v>
      </c>
      <c r="B110" s="3">
        <v>46046</v>
      </c>
      <c r="C110" s="4">
        <f>YEAR(SalesDataTable[[#This Row],[Order Date]])</f>
        <v>2026</v>
      </c>
      <c r="D110" s="14" t="str">
        <f>"Q"&amp;ROUNDUP(MONTH(SalesDataTable[[#This Row],[Order Date]])/3,0)</f>
        <v>Q1</v>
      </c>
      <c r="E110" s="11">
        <f>MONTH(SalesDataTable[[#This Row],[Order Date]])</f>
        <v>1</v>
      </c>
      <c r="F110" s="17" t="str">
        <f>TEXT(SalesDataTable[[#This Row],[Order Date]],"MMM")</f>
        <v>Jan</v>
      </c>
      <c r="G110" s="4" t="s">
        <v>0</v>
      </c>
      <c r="H110" s="4" t="s">
        <v>50</v>
      </c>
      <c r="I110" s="4" t="s">
        <v>2</v>
      </c>
      <c r="J110" s="4" t="s">
        <v>3</v>
      </c>
      <c r="K110" s="4" t="s">
        <v>9</v>
      </c>
      <c r="L110" s="4" t="s">
        <v>10</v>
      </c>
      <c r="M110" s="8">
        <v>1</v>
      </c>
      <c r="N110" s="5">
        <v>94.07</v>
      </c>
      <c r="O110" s="6">
        <v>0</v>
      </c>
      <c r="P110" s="5">
        <v>46.28</v>
      </c>
      <c r="Q110" s="5">
        <f t="shared" si="4"/>
        <v>94.07</v>
      </c>
      <c r="R110" s="5">
        <f t="shared" si="5"/>
        <v>46.28</v>
      </c>
      <c r="S110" s="5">
        <f t="shared" si="6"/>
        <v>47.789999999999992</v>
      </c>
      <c r="T110" s="7">
        <f t="shared" si="7"/>
        <v>0.50802593813117891</v>
      </c>
    </row>
    <row r="111" spans="1:20" ht="15.6">
      <c r="A111" s="2">
        <v>1643</v>
      </c>
      <c r="B111" s="3">
        <v>46046</v>
      </c>
      <c r="C111" s="4">
        <f>YEAR(SalesDataTable[[#This Row],[Order Date]])</f>
        <v>2026</v>
      </c>
      <c r="D111" s="14" t="str">
        <f>"Q"&amp;ROUNDUP(MONTH(SalesDataTable[[#This Row],[Order Date]])/3,0)</f>
        <v>Q1</v>
      </c>
      <c r="E111" s="11">
        <f>MONTH(SalesDataTable[[#This Row],[Order Date]])</f>
        <v>1</v>
      </c>
      <c r="F111" s="17" t="str">
        <f>TEXT(SalesDataTable[[#This Row],[Order Date]],"MMM")</f>
        <v>Jan</v>
      </c>
      <c r="G111" s="4" t="s">
        <v>0</v>
      </c>
      <c r="H111" s="4" t="s">
        <v>50</v>
      </c>
      <c r="I111" s="4" t="s">
        <v>2</v>
      </c>
      <c r="J111" s="4" t="s">
        <v>3</v>
      </c>
      <c r="K111" s="4" t="s">
        <v>14</v>
      </c>
      <c r="L111" s="4" t="s">
        <v>48</v>
      </c>
      <c r="M111" s="8">
        <v>1</v>
      </c>
      <c r="N111" s="5">
        <v>163.71</v>
      </c>
      <c r="O111" s="6">
        <v>0</v>
      </c>
      <c r="P111" s="5">
        <v>90.06</v>
      </c>
      <c r="Q111" s="5">
        <f t="shared" si="4"/>
        <v>163.71</v>
      </c>
      <c r="R111" s="5">
        <f t="shared" si="5"/>
        <v>90.06</v>
      </c>
      <c r="S111" s="5">
        <f t="shared" si="6"/>
        <v>73.650000000000006</v>
      </c>
      <c r="T111" s="7">
        <f t="shared" si="7"/>
        <v>0.44988088693421296</v>
      </c>
    </row>
    <row r="112" spans="1:20" ht="15.6">
      <c r="A112" s="2">
        <v>1971</v>
      </c>
      <c r="B112" s="3">
        <v>46046</v>
      </c>
      <c r="C112" s="4">
        <f>YEAR(SalesDataTable[[#This Row],[Order Date]])</f>
        <v>2026</v>
      </c>
      <c r="D112" s="14" t="str">
        <f>"Q"&amp;ROUNDUP(MONTH(SalesDataTable[[#This Row],[Order Date]])/3,0)</f>
        <v>Q1</v>
      </c>
      <c r="E112" s="11">
        <f>MONTH(SalesDataTable[[#This Row],[Order Date]])</f>
        <v>1</v>
      </c>
      <c r="F112" s="17"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4"/>
        <v>765.72</v>
      </c>
      <c r="R112" s="5">
        <f t="shared" si="5"/>
        <v>427.28</v>
      </c>
      <c r="S112" s="5">
        <f t="shared" si="6"/>
        <v>338.44000000000005</v>
      </c>
      <c r="T112" s="7">
        <f t="shared" si="7"/>
        <v>0.441989238886277</v>
      </c>
    </row>
    <row r="113" spans="1:20" ht="15.6">
      <c r="A113" s="2">
        <v>2828</v>
      </c>
      <c r="B113" s="3">
        <v>46046</v>
      </c>
      <c r="C113" s="4">
        <f>YEAR(SalesDataTable[[#This Row],[Order Date]])</f>
        <v>2026</v>
      </c>
      <c r="D113" s="14" t="str">
        <f>"Q"&amp;ROUNDUP(MONTH(SalesDataTable[[#This Row],[Order Date]])/3,0)</f>
        <v>Q1</v>
      </c>
      <c r="E113" s="11">
        <f>MONTH(SalesDataTable[[#This Row],[Order Date]])</f>
        <v>1</v>
      </c>
      <c r="F113" s="17" t="str">
        <f>TEXT(SalesDataTable[[#This Row],[Order Date]],"MMM")</f>
        <v>Jan</v>
      </c>
      <c r="G113" s="4" t="s">
        <v>6</v>
      </c>
      <c r="H113" s="4" t="s">
        <v>41</v>
      </c>
      <c r="I113" s="4" t="s">
        <v>8</v>
      </c>
      <c r="J113" s="4" t="s">
        <v>16</v>
      </c>
      <c r="K113" s="4" t="s">
        <v>14</v>
      </c>
      <c r="L113" s="4" t="s">
        <v>32</v>
      </c>
      <c r="M113" s="8">
        <v>3</v>
      </c>
      <c r="N113" s="5">
        <v>46.94</v>
      </c>
      <c r="O113" s="6">
        <v>0.05</v>
      </c>
      <c r="P113" s="5">
        <v>18.18</v>
      </c>
      <c r="Q113" s="5">
        <f t="shared" si="4"/>
        <v>133.779</v>
      </c>
      <c r="R113" s="5">
        <f t="shared" si="5"/>
        <v>54.54</v>
      </c>
      <c r="S113" s="5">
        <f t="shared" si="6"/>
        <v>79.239000000000004</v>
      </c>
      <c r="T113" s="7">
        <f t="shared" si="7"/>
        <v>0.59231269481757232</v>
      </c>
    </row>
    <row r="114" spans="1:20" ht="15.6">
      <c r="A114" s="2">
        <v>5175</v>
      </c>
      <c r="B114" s="3">
        <v>46046</v>
      </c>
      <c r="C114" s="4">
        <f>YEAR(SalesDataTable[[#This Row],[Order Date]])</f>
        <v>2026</v>
      </c>
      <c r="D114" s="14" t="str">
        <f>"Q"&amp;ROUNDUP(MONTH(SalesDataTable[[#This Row],[Order Date]])/3,0)</f>
        <v>Q1</v>
      </c>
      <c r="E114" s="11">
        <f>MONTH(SalesDataTable[[#This Row],[Order Date]])</f>
        <v>1</v>
      </c>
      <c r="F114" s="17"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4"/>
        <v>147.21</v>
      </c>
      <c r="R114" s="5">
        <f t="shared" si="5"/>
        <v>79.510000000000005</v>
      </c>
      <c r="S114" s="5">
        <f t="shared" si="6"/>
        <v>67.7</v>
      </c>
      <c r="T114" s="7">
        <f t="shared" si="7"/>
        <v>0.45988723592147274</v>
      </c>
    </row>
    <row r="115" spans="1:20" ht="15.6">
      <c r="A115" s="2">
        <v>1874</v>
      </c>
      <c r="B115" s="3">
        <v>46047</v>
      </c>
      <c r="C115" s="4">
        <f>YEAR(SalesDataTable[[#This Row],[Order Date]])</f>
        <v>2026</v>
      </c>
      <c r="D115" s="14" t="str">
        <f>"Q"&amp;ROUNDUP(MONTH(SalesDataTable[[#This Row],[Order Date]])/3,0)</f>
        <v>Q1</v>
      </c>
      <c r="E115" s="11">
        <f>MONTH(SalesDataTable[[#This Row],[Order Date]])</f>
        <v>1</v>
      </c>
      <c r="F115" s="17"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4"/>
        <v>35.729999999999997</v>
      </c>
      <c r="R115" s="5">
        <f t="shared" si="5"/>
        <v>13.57</v>
      </c>
      <c r="S115" s="5">
        <f t="shared" si="6"/>
        <v>22.159999999999997</v>
      </c>
      <c r="T115" s="7">
        <f t="shared" si="7"/>
        <v>0.62020710887209629</v>
      </c>
    </row>
    <row r="116" spans="1:20" ht="15.6">
      <c r="A116" s="2">
        <v>2490</v>
      </c>
      <c r="B116" s="3">
        <v>46047</v>
      </c>
      <c r="C116" s="4">
        <f>YEAR(SalesDataTable[[#This Row],[Order Date]])</f>
        <v>2026</v>
      </c>
      <c r="D116" s="14" t="str">
        <f>"Q"&amp;ROUNDUP(MONTH(SalesDataTable[[#This Row],[Order Date]])/3,0)</f>
        <v>Q1</v>
      </c>
      <c r="E116" s="11">
        <f>MONTH(SalesDataTable[[#This Row],[Order Date]])</f>
        <v>1</v>
      </c>
      <c r="F116" s="17" t="str">
        <f>TEXT(SalesDataTable[[#This Row],[Order Date]],"MMM")</f>
        <v>Jan</v>
      </c>
      <c r="G116" s="4" t="s">
        <v>6</v>
      </c>
      <c r="H116" s="4" t="s">
        <v>49</v>
      </c>
      <c r="I116" s="4" t="s">
        <v>2</v>
      </c>
      <c r="J116" s="4" t="s">
        <v>13</v>
      </c>
      <c r="K116" s="4" t="s">
        <v>4</v>
      </c>
      <c r="L116" s="4" t="s">
        <v>30</v>
      </c>
      <c r="M116" s="8">
        <v>2</v>
      </c>
      <c r="N116" s="5">
        <v>103.99</v>
      </c>
      <c r="O116" s="6">
        <v>0.15</v>
      </c>
      <c r="P116" s="5">
        <v>51.94</v>
      </c>
      <c r="Q116" s="5">
        <f t="shared" si="4"/>
        <v>176.78299999999999</v>
      </c>
      <c r="R116" s="5">
        <f t="shared" si="5"/>
        <v>103.88</v>
      </c>
      <c r="S116" s="5">
        <f t="shared" si="6"/>
        <v>72.902999999999992</v>
      </c>
      <c r="T116" s="7">
        <f t="shared" si="7"/>
        <v>0.41238693765803269</v>
      </c>
    </row>
    <row r="117" spans="1:20" ht="15.6">
      <c r="A117" s="2">
        <v>5078</v>
      </c>
      <c r="B117" s="3">
        <v>46047</v>
      </c>
      <c r="C117" s="4">
        <f>YEAR(SalesDataTable[[#This Row],[Order Date]])</f>
        <v>2026</v>
      </c>
      <c r="D117" s="14" t="str">
        <f>"Q"&amp;ROUNDUP(MONTH(SalesDataTable[[#This Row],[Order Date]])/3,0)</f>
        <v>Q1</v>
      </c>
      <c r="E117" s="11">
        <f>MONTH(SalesDataTable[[#This Row],[Order Date]])</f>
        <v>1</v>
      </c>
      <c r="F117" s="17"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4"/>
        <v>145.47999999999999</v>
      </c>
      <c r="R117" s="5">
        <f t="shared" si="5"/>
        <v>63.92</v>
      </c>
      <c r="S117" s="5">
        <f t="shared" si="6"/>
        <v>81.559999999999988</v>
      </c>
      <c r="T117" s="7">
        <f t="shared" si="7"/>
        <v>0.56062689029419843</v>
      </c>
    </row>
    <row r="118" spans="1:20" ht="15.6">
      <c r="A118" s="2">
        <v>230</v>
      </c>
      <c r="B118" s="3">
        <v>46048</v>
      </c>
      <c r="C118" s="4">
        <f>YEAR(SalesDataTable[[#This Row],[Order Date]])</f>
        <v>2026</v>
      </c>
      <c r="D118" s="14" t="str">
        <f>"Q"&amp;ROUNDUP(MONTH(SalesDataTable[[#This Row],[Order Date]])/3,0)</f>
        <v>Q1</v>
      </c>
      <c r="E118" s="11">
        <f>MONTH(SalesDataTable[[#This Row],[Order Date]])</f>
        <v>1</v>
      </c>
      <c r="F118" s="17"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4"/>
        <v>95.009500000000003</v>
      </c>
      <c r="R118" s="5">
        <f t="shared" si="5"/>
        <v>49.41</v>
      </c>
      <c r="S118" s="5">
        <f t="shared" si="6"/>
        <v>45.599500000000006</v>
      </c>
      <c r="T118" s="7">
        <f t="shared" si="7"/>
        <v>0.47994674216788852</v>
      </c>
    </row>
    <row r="119" spans="1:20" ht="15.6">
      <c r="A119" s="2">
        <v>1757</v>
      </c>
      <c r="B119" s="3">
        <v>46048</v>
      </c>
      <c r="C119" s="4">
        <f>YEAR(SalesDataTable[[#This Row],[Order Date]])</f>
        <v>2026</v>
      </c>
      <c r="D119" s="14" t="str">
        <f>"Q"&amp;ROUNDUP(MONTH(SalesDataTable[[#This Row],[Order Date]])/3,0)</f>
        <v>Q1</v>
      </c>
      <c r="E119" s="11">
        <f>MONTH(SalesDataTable[[#This Row],[Order Date]])</f>
        <v>1</v>
      </c>
      <c r="F119" s="17" t="str">
        <f>TEXT(SalesDataTable[[#This Row],[Order Date]],"MMM")</f>
        <v>Jan</v>
      </c>
      <c r="G119" s="4" t="s">
        <v>20</v>
      </c>
      <c r="H119" s="4" t="s">
        <v>31</v>
      </c>
      <c r="I119" s="4" t="s">
        <v>2</v>
      </c>
      <c r="J119" s="4" t="s">
        <v>16</v>
      </c>
      <c r="K119" s="4" t="s">
        <v>14</v>
      </c>
      <c r="L119" s="4" t="s">
        <v>32</v>
      </c>
      <c r="M119" s="8">
        <v>2</v>
      </c>
      <c r="N119" s="5">
        <v>45.73</v>
      </c>
      <c r="O119" s="6">
        <v>0</v>
      </c>
      <c r="P119" s="5">
        <v>18.11</v>
      </c>
      <c r="Q119" s="5">
        <f t="shared" si="4"/>
        <v>91.46</v>
      </c>
      <c r="R119" s="5">
        <f t="shared" si="5"/>
        <v>36.22</v>
      </c>
      <c r="S119" s="5">
        <f t="shared" si="6"/>
        <v>55.239999999999995</v>
      </c>
      <c r="T119" s="7">
        <f t="shared" si="7"/>
        <v>0.60397988191559149</v>
      </c>
    </row>
    <row r="120" spans="1:20" ht="15.6">
      <c r="A120" s="2">
        <v>1944</v>
      </c>
      <c r="B120" s="3">
        <v>46048</v>
      </c>
      <c r="C120" s="4">
        <f>YEAR(SalesDataTable[[#This Row],[Order Date]])</f>
        <v>2026</v>
      </c>
      <c r="D120" s="14" t="str">
        <f>"Q"&amp;ROUNDUP(MONTH(SalesDataTable[[#This Row],[Order Date]])/3,0)</f>
        <v>Q1</v>
      </c>
      <c r="E120" s="11">
        <f>MONTH(SalesDataTable[[#This Row],[Order Date]])</f>
        <v>1</v>
      </c>
      <c r="F120" s="17" t="str">
        <f>TEXT(SalesDataTable[[#This Row],[Order Date]],"MMM")</f>
        <v>Jan</v>
      </c>
      <c r="G120" s="4" t="s">
        <v>11</v>
      </c>
      <c r="H120" s="4" t="s">
        <v>52</v>
      </c>
      <c r="I120" s="4" t="s">
        <v>2</v>
      </c>
      <c r="J120" s="4" t="s">
        <v>3</v>
      </c>
      <c r="K120" s="4" t="s">
        <v>9</v>
      </c>
      <c r="L120" s="4" t="s">
        <v>17</v>
      </c>
      <c r="M120" s="8">
        <v>2</v>
      </c>
      <c r="N120" s="5">
        <v>143.66</v>
      </c>
      <c r="O120" s="6">
        <v>0.15</v>
      </c>
      <c r="P120" s="5">
        <v>78.14</v>
      </c>
      <c r="Q120" s="5">
        <f t="shared" si="4"/>
        <v>244.22199999999998</v>
      </c>
      <c r="R120" s="5">
        <f t="shared" si="5"/>
        <v>156.28</v>
      </c>
      <c r="S120" s="5">
        <f t="shared" si="6"/>
        <v>87.941999999999979</v>
      </c>
      <c r="T120" s="7">
        <f t="shared" si="7"/>
        <v>0.36009040954541355</v>
      </c>
    </row>
    <row r="121" spans="1:20" ht="15.6">
      <c r="A121" s="2">
        <v>3485</v>
      </c>
      <c r="B121" s="3">
        <v>46048</v>
      </c>
      <c r="C121" s="4">
        <f>YEAR(SalesDataTable[[#This Row],[Order Date]])</f>
        <v>2026</v>
      </c>
      <c r="D121" s="14" t="str">
        <f>"Q"&amp;ROUNDUP(MONTH(SalesDataTable[[#This Row],[Order Date]])/3,0)</f>
        <v>Q1</v>
      </c>
      <c r="E121" s="11">
        <f>MONTH(SalesDataTable[[#This Row],[Order Date]])</f>
        <v>1</v>
      </c>
      <c r="F121" s="17"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4"/>
        <v>231.57199999999997</v>
      </c>
      <c r="R121" s="5">
        <f t="shared" si="5"/>
        <v>124.34</v>
      </c>
      <c r="S121" s="5">
        <f t="shared" si="6"/>
        <v>107.23199999999997</v>
      </c>
      <c r="T121" s="7">
        <f t="shared" si="7"/>
        <v>0.46306116456220953</v>
      </c>
    </row>
    <row r="122" spans="1:20" ht="15.6">
      <c r="A122" s="2">
        <v>4002</v>
      </c>
      <c r="B122" s="3">
        <v>46048</v>
      </c>
      <c r="C122" s="4">
        <f>YEAR(SalesDataTable[[#This Row],[Order Date]])</f>
        <v>2026</v>
      </c>
      <c r="D122" s="14" t="str">
        <f>"Q"&amp;ROUNDUP(MONTH(SalesDataTable[[#This Row],[Order Date]])/3,0)</f>
        <v>Q1</v>
      </c>
      <c r="E122" s="11">
        <f>MONTH(SalesDataTable[[#This Row],[Order Date]])</f>
        <v>1</v>
      </c>
      <c r="F122" s="17" t="str">
        <f>TEXT(SalesDataTable[[#This Row],[Order Date]],"MMM")</f>
        <v>Jan</v>
      </c>
      <c r="G122" s="4" t="s">
        <v>0</v>
      </c>
      <c r="H122" s="4" t="s">
        <v>50</v>
      </c>
      <c r="I122" s="4" t="s">
        <v>2</v>
      </c>
      <c r="J122" s="4" t="s">
        <v>3</v>
      </c>
      <c r="K122" s="4" t="s">
        <v>34</v>
      </c>
      <c r="L122" s="4" t="s">
        <v>45</v>
      </c>
      <c r="M122" s="8">
        <v>3</v>
      </c>
      <c r="N122" s="5">
        <v>50.92</v>
      </c>
      <c r="O122" s="6">
        <v>0.05</v>
      </c>
      <c r="P122" s="5">
        <v>21.87</v>
      </c>
      <c r="Q122" s="5">
        <f t="shared" si="4"/>
        <v>145.12199999999999</v>
      </c>
      <c r="R122" s="5">
        <f t="shared" si="5"/>
        <v>65.61</v>
      </c>
      <c r="S122" s="5">
        <f t="shared" si="6"/>
        <v>79.511999999999986</v>
      </c>
      <c r="T122" s="7">
        <f t="shared" si="7"/>
        <v>0.54789763095877941</v>
      </c>
    </row>
    <row r="123" spans="1:20" ht="15.6">
      <c r="A123" s="2">
        <v>818</v>
      </c>
      <c r="B123" s="3">
        <v>46049</v>
      </c>
      <c r="C123" s="4">
        <f>YEAR(SalesDataTable[[#This Row],[Order Date]])</f>
        <v>2026</v>
      </c>
      <c r="D123" s="14" t="str">
        <f>"Q"&amp;ROUNDUP(MONTH(SalesDataTable[[#This Row],[Order Date]])/3,0)</f>
        <v>Q1</v>
      </c>
      <c r="E123" s="11">
        <f>MONTH(SalesDataTable[[#This Row],[Order Date]])</f>
        <v>1</v>
      </c>
      <c r="F123" s="17" t="str">
        <f>TEXT(SalesDataTable[[#This Row],[Order Date]],"MMM")</f>
        <v>Jan</v>
      </c>
      <c r="G123" s="4" t="s">
        <v>0</v>
      </c>
      <c r="H123" s="4" t="s">
        <v>1</v>
      </c>
      <c r="I123" s="4" t="s">
        <v>2</v>
      </c>
      <c r="J123" s="4" t="s">
        <v>3</v>
      </c>
      <c r="K123" s="4" t="s">
        <v>4</v>
      </c>
      <c r="L123" s="4" t="s">
        <v>30</v>
      </c>
      <c r="M123" s="8">
        <v>1</v>
      </c>
      <c r="N123" s="5">
        <v>103.78</v>
      </c>
      <c r="O123" s="6">
        <v>0</v>
      </c>
      <c r="P123" s="5">
        <v>49.36</v>
      </c>
      <c r="Q123" s="5">
        <f t="shared" si="4"/>
        <v>103.78</v>
      </c>
      <c r="R123" s="5">
        <f t="shared" si="5"/>
        <v>49.36</v>
      </c>
      <c r="S123" s="5">
        <f t="shared" si="6"/>
        <v>54.42</v>
      </c>
      <c r="T123" s="7">
        <f t="shared" si="7"/>
        <v>0.52437849296588934</v>
      </c>
    </row>
    <row r="124" spans="1:20" ht="15.6">
      <c r="A124" s="2">
        <v>1439</v>
      </c>
      <c r="B124" s="3">
        <v>46049</v>
      </c>
      <c r="C124" s="4">
        <f>YEAR(SalesDataTable[[#This Row],[Order Date]])</f>
        <v>2026</v>
      </c>
      <c r="D124" s="14" t="str">
        <f>"Q"&amp;ROUNDUP(MONTH(SalesDataTable[[#This Row],[Order Date]])/3,0)</f>
        <v>Q1</v>
      </c>
      <c r="E124" s="11">
        <f>MONTH(SalesDataTable[[#This Row],[Order Date]])</f>
        <v>1</v>
      </c>
      <c r="F124" s="17"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row>
    <row r="125" spans="1:20" ht="15.6">
      <c r="A125" s="2">
        <v>1616</v>
      </c>
      <c r="B125" s="3">
        <v>46049</v>
      </c>
      <c r="C125" s="4">
        <f>YEAR(SalesDataTable[[#This Row],[Order Date]])</f>
        <v>2026</v>
      </c>
      <c r="D125" s="14" t="str">
        <f>"Q"&amp;ROUNDUP(MONTH(SalesDataTable[[#This Row],[Order Date]])/3,0)</f>
        <v>Q1</v>
      </c>
      <c r="E125" s="11">
        <f>MONTH(SalesDataTable[[#This Row],[Order Date]])</f>
        <v>1</v>
      </c>
      <c r="F125" s="17"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4"/>
        <v>265.83999999999997</v>
      </c>
      <c r="R125" s="5">
        <f t="shared" si="5"/>
        <v>138.04</v>
      </c>
      <c r="S125" s="5">
        <f t="shared" si="6"/>
        <v>127.79999999999998</v>
      </c>
      <c r="T125" s="7">
        <f t="shared" si="7"/>
        <v>0.48074029491423409</v>
      </c>
    </row>
    <row r="126" spans="1:20" ht="15.6">
      <c r="A126" s="2">
        <v>1798</v>
      </c>
      <c r="B126" s="3">
        <v>46049</v>
      </c>
      <c r="C126" s="4">
        <f>YEAR(SalesDataTable[[#This Row],[Order Date]])</f>
        <v>2026</v>
      </c>
      <c r="D126" s="14" t="str">
        <f>"Q"&amp;ROUNDUP(MONTH(SalesDataTable[[#This Row],[Order Date]])/3,0)</f>
        <v>Q1</v>
      </c>
      <c r="E126" s="11">
        <f>MONTH(SalesDataTable[[#This Row],[Order Date]])</f>
        <v>1</v>
      </c>
      <c r="F126" s="17" t="str">
        <f>TEXT(SalesDataTable[[#This Row],[Order Date]],"MMM")</f>
        <v>Jan</v>
      </c>
      <c r="G126" s="4" t="s">
        <v>20</v>
      </c>
      <c r="H126" s="4" t="s">
        <v>33</v>
      </c>
      <c r="I126" s="4" t="s">
        <v>19</v>
      </c>
      <c r="J126" s="4" t="s">
        <v>3</v>
      </c>
      <c r="K126" s="4" t="s">
        <v>9</v>
      </c>
      <c r="L126" s="4" t="s">
        <v>46</v>
      </c>
      <c r="M126" s="8">
        <v>1</v>
      </c>
      <c r="N126" s="5">
        <v>71.41</v>
      </c>
      <c r="O126" s="6">
        <v>0.05</v>
      </c>
      <c r="P126" s="5">
        <v>32.28</v>
      </c>
      <c r="Q126" s="5">
        <f t="shared" si="4"/>
        <v>67.839499999999987</v>
      </c>
      <c r="R126" s="5">
        <f t="shared" si="5"/>
        <v>32.28</v>
      </c>
      <c r="S126" s="5">
        <f t="shared" si="6"/>
        <v>35.559499999999986</v>
      </c>
      <c r="T126" s="7">
        <f t="shared" si="7"/>
        <v>0.52417102130764515</v>
      </c>
    </row>
    <row r="127" spans="1:20" ht="15.6">
      <c r="A127" s="2">
        <v>4449</v>
      </c>
      <c r="B127" s="3">
        <v>46049</v>
      </c>
      <c r="C127" s="4">
        <f>YEAR(SalesDataTable[[#This Row],[Order Date]])</f>
        <v>2026</v>
      </c>
      <c r="D127" s="14" t="str">
        <f>"Q"&amp;ROUNDUP(MONTH(SalesDataTable[[#This Row],[Order Date]])/3,0)</f>
        <v>Q1</v>
      </c>
      <c r="E127" s="11">
        <f>MONTH(SalesDataTable[[#This Row],[Order Date]])</f>
        <v>1</v>
      </c>
      <c r="F127" s="17"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4"/>
        <v>199.67</v>
      </c>
      <c r="R127" s="5">
        <f t="shared" si="5"/>
        <v>103.81</v>
      </c>
      <c r="S127" s="5">
        <f t="shared" si="6"/>
        <v>95.859999999999985</v>
      </c>
      <c r="T127" s="7">
        <f t="shared" si="7"/>
        <v>0.4800921520508839</v>
      </c>
    </row>
    <row r="128" spans="1:20" ht="15.6">
      <c r="A128" s="2">
        <v>4473</v>
      </c>
      <c r="B128" s="3">
        <v>46049</v>
      </c>
      <c r="C128" s="4">
        <f>YEAR(SalesDataTable[[#This Row],[Order Date]])</f>
        <v>2026</v>
      </c>
      <c r="D128" s="14" t="str">
        <f>"Q"&amp;ROUNDUP(MONTH(SalesDataTable[[#This Row],[Order Date]])/3,0)</f>
        <v>Q1</v>
      </c>
      <c r="E128" s="11">
        <f>MONTH(SalesDataTable[[#This Row],[Order Date]])</f>
        <v>1</v>
      </c>
      <c r="F128" s="17" t="str">
        <f>TEXT(SalesDataTable[[#This Row],[Order Date]],"MMM")</f>
        <v>Jan</v>
      </c>
      <c r="G128" s="4" t="s">
        <v>0</v>
      </c>
      <c r="H128" s="4" t="s">
        <v>1</v>
      </c>
      <c r="I128" s="4" t="s">
        <v>19</v>
      </c>
      <c r="J128" s="4" t="s">
        <v>3</v>
      </c>
      <c r="K128" s="4" t="s">
        <v>23</v>
      </c>
      <c r="L128" s="4" t="s">
        <v>29</v>
      </c>
      <c r="M128" s="8">
        <v>1</v>
      </c>
      <c r="N128" s="5">
        <v>196.88</v>
      </c>
      <c r="O128" s="6">
        <v>0</v>
      </c>
      <c r="P128" s="5">
        <v>102.76</v>
      </c>
      <c r="Q128" s="5">
        <f t="shared" si="4"/>
        <v>196.88</v>
      </c>
      <c r="R128" s="5">
        <f t="shared" si="5"/>
        <v>102.76</v>
      </c>
      <c r="S128" s="5">
        <f t="shared" si="6"/>
        <v>94.11999999999999</v>
      </c>
      <c r="T128" s="7">
        <f t="shared" si="7"/>
        <v>0.47805770012190163</v>
      </c>
    </row>
    <row r="129" spans="1:20" ht="15.6">
      <c r="A129" s="2">
        <v>203</v>
      </c>
      <c r="B129" s="3">
        <v>46050</v>
      </c>
      <c r="C129" s="4">
        <f>YEAR(SalesDataTable[[#This Row],[Order Date]])</f>
        <v>2026</v>
      </c>
      <c r="D129" s="14" t="str">
        <f>"Q"&amp;ROUNDUP(MONTH(SalesDataTable[[#This Row],[Order Date]])/3,0)</f>
        <v>Q1</v>
      </c>
      <c r="E129" s="11">
        <f>MONTH(SalesDataTable[[#This Row],[Order Date]])</f>
        <v>1</v>
      </c>
      <c r="F129" s="17" t="str">
        <f>TEXT(SalesDataTable[[#This Row],[Order Date]],"MMM")</f>
        <v>Jan</v>
      </c>
      <c r="G129" s="4" t="s">
        <v>20</v>
      </c>
      <c r="H129" s="4" t="s">
        <v>31</v>
      </c>
      <c r="I129" s="4" t="s">
        <v>2</v>
      </c>
      <c r="J129" s="4" t="s">
        <v>3</v>
      </c>
      <c r="K129" s="4" t="s">
        <v>4</v>
      </c>
      <c r="L129" s="4" t="s">
        <v>22</v>
      </c>
      <c r="M129" s="8">
        <v>3</v>
      </c>
      <c r="N129" s="5">
        <v>49.95</v>
      </c>
      <c r="O129" s="6">
        <v>0</v>
      </c>
      <c r="P129" s="5">
        <v>22.55</v>
      </c>
      <c r="Q129" s="5">
        <f t="shared" si="4"/>
        <v>149.85000000000002</v>
      </c>
      <c r="R129" s="5">
        <f t="shared" si="5"/>
        <v>67.650000000000006</v>
      </c>
      <c r="S129" s="5">
        <f t="shared" si="6"/>
        <v>82.200000000000017</v>
      </c>
      <c r="T129" s="7">
        <f t="shared" si="7"/>
        <v>0.54854854854854862</v>
      </c>
    </row>
    <row r="130" spans="1:20" ht="15.6">
      <c r="A130" s="2">
        <v>1654</v>
      </c>
      <c r="B130" s="3">
        <v>46050</v>
      </c>
      <c r="C130" s="4">
        <f>YEAR(SalesDataTable[[#This Row],[Order Date]])</f>
        <v>2026</v>
      </c>
      <c r="D130" s="14" t="str">
        <f>"Q"&amp;ROUNDUP(MONTH(SalesDataTable[[#This Row],[Order Date]])/3,0)</f>
        <v>Q1</v>
      </c>
      <c r="E130" s="11">
        <f>MONTH(SalesDataTable[[#This Row],[Order Date]])</f>
        <v>1</v>
      </c>
      <c r="F130" s="17"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row>
    <row r="131" spans="1:20" ht="15.6">
      <c r="A131" s="2">
        <v>2203</v>
      </c>
      <c r="B131" s="3">
        <v>46050</v>
      </c>
      <c r="C131" s="4">
        <f>YEAR(SalesDataTable[[#This Row],[Order Date]])</f>
        <v>2026</v>
      </c>
      <c r="D131" s="14" t="str">
        <f>"Q"&amp;ROUNDUP(MONTH(SalesDataTable[[#This Row],[Order Date]])/3,0)</f>
        <v>Q1</v>
      </c>
      <c r="E131" s="11">
        <f>MONTH(SalesDataTable[[#This Row],[Order Date]])</f>
        <v>1</v>
      </c>
      <c r="F131" s="17"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8"/>
        <v>119.49300000000001</v>
      </c>
      <c r="R131" s="5">
        <f t="shared" si="9"/>
        <v>63.68</v>
      </c>
      <c r="S131" s="5">
        <f t="shared" si="10"/>
        <v>55.813000000000009</v>
      </c>
      <c r="T131" s="7">
        <f t="shared" si="11"/>
        <v>0.46708175374289712</v>
      </c>
    </row>
    <row r="132" spans="1:20" ht="15.6">
      <c r="A132" s="2">
        <v>3352</v>
      </c>
      <c r="B132" s="3">
        <v>46050</v>
      </c>
      <c r="C132" s="4">
        <f>YEAR(SalesDataTable[[#This Row],[Order Date]])</f>
        <v>2026</v>
      </c>
      <c r="D132" s="14" t="str">
        <f>"Q"&amp;ROUNDUP(MONTH(SalesDataTable[[#This Row],[Order Date]])/3,0)</f>
        <v>Q1</v>
      </c>
      <c r="E132" s="11">
        <f>MONTH(SalesDataTable[[#This Row],[Order Date]])</f>
        <v>1</v>
      </c>
      <c r="F132" s="17" t="str">
        <f>TEXT(SalesDataTable[[#This Row],[Order Date]],"MMM")</f>
        <v>Jan</v>
      </c>
      <c r="G132" s="4" t="s">
        <v>11</v>
      </c>
      <c r="H132" s="4" t="s">
        <v>52</v>
      </c>
      <c r="I132" s="4" t="s">
        <v>2</v>
      </c>
      <c r="J132" s="4" t="s">
        <v>16</v>
      </c>
      <c r="K132" s="4" t="s">
        <v>9</v>
      </c>
      <c r="L132" s="4" t="s">
        <v>10</v>
      </c>
      <c r="M132" s="8">
        <v>4</v>
      </c>
      <c r="N132" s="5">
        <v>91.46</v>
      </c>
      <c r="O132" s="6">
        <v>0</v>
      </c>
      <c r="P132" s="5">
        <v>44.04</v>
      </c>
      <c r="Q132" s="5">
        <f t="shared" si="8"/>
        <v>365.84</v>
      </c>
      <c r="R132" s="5">
        <f t="shared" si="9"/>
        <v>176.16</v>
      </c>
      <c r="S132" s="5">
        <f t="shared" si="10"/>
        <v>189.67999999999998</v>
      </c>
      <c r="T132" s="7">
        <f t="shared" si="11"/>
        <v>0.51847802317953207</v>
      </c>
    </row>
    <row r="133" spans="1:20" ht="15.6">
      <c r="A133" s="2">
        <v>183</v>
      </c>
      <c r="B133" s="3">
        <v>46051</v>
      </c>
      <c r="C133" s="4">
        <f>YEAR(SalesDataTable[[#This Row],[Order Date]])</f>
        <v>2026</v>
      </c>
      <c r="D133" s="14" t="str">
        <f>"Q"&amp;ROUNDUP(MONTH(SalesDataTable[[#This Row],[Order Date]])/3,0)</f>
        <v>Q1</v>
      </c>
      <c r="E133" s="11">
        <f>MONTH(SalesDataTable[[#This Row],[Order Date]])</f>
        <v>1</v>
      </c>
      <c r="F133" s="17" t="str">
        <f>TEXT(SalesDataTable[[#This Row],[Order Date]],"MMM")</f>
        <v>Jan</v>
      </c>
      <c r="G133" s="4" t="s">
        <v>6</v>
      </c>
      <c r="H133" s="4" t="s">
        <v>43</v>
      </c>
      <c r="I133" s="4" t="s">
        <v>2</v>
      </c>
      <c r="J133" s="4" t="s">
        <v>13</v>
      </c>
      <c r="K133" s="4" t="s">
        <v>23</v>
      </c>
      <c r="L133" s="4" t="s">
        <v>51</v>
      </c>
      <c r="M133" s="8">
        <v>2</v>
      </c>
      <c r="N133" s="5">
        <v>123.27</v>
      </c>
      <c r="O133" s="6">
        <v>0</v>
      </c>
      <c r="P133" s="5">
        <v>60.26</v>
      </c>
      <c r="Q133" s="5">
        <f t="shared" si="8"/>
        <v>246.54</v>
      </c>
      <c r="R133" s="5">
        <f t="shared" si="9"/>
        <v>120.52</v>
      </c>
      <c r="S133" s="5">
        <f t="shared" si="10"/>
        <v>126.02</v>
      </c>
      <c r="T133" s="7">
        <f t="shared" si="11"/>
        <v>0.51115437657175311</v>
      </c>
    </row>
    <row r="134" spans="1:20" ht="15.6">
      <c r="A134" s="2">
        <v>3525</v>
      </c>
      <c r="B134" s="3">
        <v>46051</v>
      </c>
      <c r="C134" s="4">
        <f>YEAR(SalesDataTable[[#This Row],[Order Date]])</f>
        <v>2026</v>
      </c>
      <c r="D134" s="14" t="str">
        <f>"Q"&amp;ROUNDUP(MONTH(SalesDataTable[[#This Row],[Order Date]])/3,0)</f>
        <v>Q1</v>
      </c>
      <c r="E134" s="11">
        <f>MONTH(SalesDataTable[[#This Row],[Order Date]])</f>
        <v>1</v>
      </c>
      <c r="F134" s="17" t="str">
        <f>TEXT(SalesDataTable[[#This Row],[Order Date]],"MMM")</f>
        <v>Jan</v>
      </c>
      <c r="G134" s="4" t="s">
        <v>11</v>
      </c>
      <c r="H134" s="4" t="s">
        <v>25</v>
      </c>
      <c r="I134" s="4" t="s">
        <v>8</v>
      </c>
      <c r="J134" s="4" t="s">
        <v>16</v>
      </c>
      <c r="K134" s="4" t="s">
        <v>34</v>
      </c>
      <c r="L134" s="4" t="s">
        <v>45</v>
      </c>
      <c r="M134" s="8">
        <v>3</v>
      </c>
      <c r="N134" s="5">
        <v>49.63</v>
      </c>
      <c r="O134" s="6">
        <v>0.1</v>
      </c>
      <c r="P134" s="5">
        <v>22.06</v>
      </c>
      <c r="Q134" s="5">
        <f t="shared" si="8"/>
        <v>134.001</v>
      </c>
      <c r="R134" s="5">
        <f t="shared" si="9"/>
        <v>66.179999999999993</v>
      </c>
      <c r="S134" s="5">
        <f t="shared" si="10"/>
        <v>67.821000000000012</v>
      </c>
      <c r="T134" s="7">
        <f t="shared" si="11"/>
        <v>0.50612308863366695</v>
      </c>
    </row>
    <row r="135" spans="1:20" ht="15.6">
      <c r="A135" s="2">
        <v>4299</v>
      </c>
      <c r="B135" s="3">
        <v>46051</v>
      </c>
      <c r="C135" s="4">
        <f>YEAR(SalesDataTable[[#This Row],[Order Date]])</f>
        <v>2026</v>
      </c>
      <c r="D135" s="14" t="str">
        <f>"Q"&amp;ROUNDUP(MONTH(SalesDataTable[[#This Row],[Order Date]])/3,0)</f>
        <v>Q1</v>
      </c>
      <c r="E135" s="11">
        <f>MONTH(SalesDataTable[[#This Row],[Order Date]])</f>
        <v>1</v>
      </c>
      <c r="F135" s="17"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8"/>
        <v>1427.8679999999999</v>
      </c>
      <c r="R135" s="5">
        <f t="shared" si="9"/>
        <v>827.40000000000009</v>
      </c>
      <c r="S135" s="5">
        <f t="shared" si="10"/>
        <v>600.46799999999985</v>
      </c>
      <c r="T135" s="7">
        <f t="shared" si="11"/>
        <v>0.42053467127213429</v>
      </c>
    </row>
    <row r="136" spans="1:20" ht="15.6">
      <c r="A136" s="2">
        <v>748</v>
      </c>
      <c r="B136" s="3">
        <v>46052</v>
      </c>
      <c r="C136" s="4">
        <f>YEAR(SalesDataTable[[#This Row],[Order Date]])</f>
        <v>2026</v>
      </c>
      <c r="D136" s="14" t="str">
        <f>"Q"&amp;ROUNDUP(MONTH(SalesDataTable[[#This Row],[Order Date]])/3,0)</f>
        <v>Q1</v>
      </c>
      <c r="E136" s="11">
        <f>MONTH(SalesDataTable[[#This Row],[Order Date]])</f>
        <v>1</v>
      </c>
      <c r="F136" s="17"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row>
    <row r="137" spans="1:20" ht="15.6">
      <c r="A137" s="2">
        <v>3117</v>
      </c>
      <c r="B137" s="3">
        <v>46052</v>
      </c>
      <c r="C137" s="4">
        <f>YEAR(SalesDataTable[[#This Row],[Order Date]])</f>
        <v>2026</v>
      </c>
      <c r="D137" s="14" t="str">
        <f>"Q"&amp;ROUNDUP(MONTH(SalesDataTable[[#This Row],[Order Date]])/3,0)</f>
        <v>Q1</v>
      </c>
      <c r="E137" s="11">
        <f>MONTH(SalesDataTable[[#This Row],[Order Date]])</f>
        <v>1</v>
      </c>
      <c r="F137" s="17"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8"/>
        <v>240.24</v>
      </c>
      <c r="R137" s="5">
        <f t="shared" si="9"/>
        <v>118.35000000000001</v>
      </c>
      <c r="S137" s="5">
        <f t="shared" si="10"/>
        <v>121.89</v>
      </c>
      <c r="T137" s="7">
        <f t="shared" si="11"/>
        <v>0.50736763236763238</v>
      </c>
    </row>
    <row r="138" spans="1:20" ht="15.6">
      <c r="A138" s="2">
        <v>3328</v>
      </c>
      <c r="B138" s="3">
        <v>46052</v>
      </c>
      <c r="C138" s="4">
        <f>YEAR(SalesDataTable[[#This Row],[Order Date]])</f>
        <v>2026</v>
      </c>
      <c r="D138" s="14" t="str">
        <f>"Q"&amp;ROUNDUP(MONTH(SalesDataTable[[#This Row],[Order Date]])/3,0)</f>
        <v>Q1</v>
      </c>
      <c r="E138" s="11">
        <f>MONTH(SalesDataTable[[#This Row],[Order Date]])</f>
        <v>1</v>
      </c>
      <c r="F138" s="17" t="str">
        <f>TEXT(SalesDataTable[[#This Row],[Order Date]],"MMM")</f>
        <v>Jan</v>
      </c>
      <c r="G138" s="4" t="s">
        <v>11</v>
      </c>
      <c r="H138" s="4" t="s">
        <v>25</v>
      </c>
      <c r="I138" s="4" t="s">
        <v>19</v>
      </c>
      <c r="J138" s="4" t="s">
        <v>3</v>
      </c>
      <c r="K138" s="4" t="s">
        <v>34</v>
      </c>
      <c r="L138" s="4" t="s">
        <v>38</v>
      </c>
      <c r="M138" s="8">
        <v>1</v>
      </c>
      <c r="N138" s="5">
        <v>120.48</v>
      </c>
      <c r="O138" s="6">
        <v>0</v>
      </c>
      <c r="P138" s="5">
        <v>69.55</v>
      </c>
      <c r="Q138" s="5">
        <f t="shared" si="8"/>
        <v>120.48</v>
      </c>
      <c r="R138" s="5">
        <f t="shared" si="9"/>
        <v>69.55</v>
      </c>
      <c r="S138" s="5">
        <f t="shared" si="10"/>
        <v>50.930000000000007</v>
      </c>
      <c r="T138" s="7">
        <f t="shared" si="11"/>
        <v>0.42272576361221786</v>
      </c>
    </row>
    <row r="139" spans="1:20" ht="15.6">
      <c r="A139" s="2">
        <v>3822</v>
      </c>
      <c r="B139" s="3">
        <v>46052</v>
      </c>
      <c r="C139" s="4">
        <f>YEAR(SalesDataTable[[#This Row],[Order Date]])</f>
        <v>2026</v>
      </c>
      <c r="D139" s="14" t="str">
        <f>"Q"&amp;ROUNDUP(MONTH(SalesDataTable[[#This Row],[Order Date]])/3,0)</f>
        <v>Q1</v>
      </c>
      <c r="E139" s="11">
        <f>MONTH(SalesDataTable[[#This Row],[Order Date]])</f>
        <v>1</v>
      </c>
      <c r="F139" s="17"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8"/>
        <v>37.401499999999999</v>
      </c>
      <c r="R139" s="5">
        <f t="shared" si="9"/>
        <v>14.66</v>
      </c>
      <c r="S139" s="5">
        <f t="shared" si="10"/>
        <v>22.741499999999998</v>
      </c>
      <c r="T139" s="7">
        <f t="shared" si="11"/>
        <v>0.60803711081106371</v>
      </c>
    </row>
    <row r="140" spans="1:20" ht="15.6">
      <c r="A140" s="2">
        <v>4125</v>
      </c>
      <c r="B140" s="3">
        <v>46052</v>
      </c>
      <c r="C140" s="4">
        <f>YEAR(SalesDataTable[[#This Row],[Order Date]])</f>
        <v>2026</v>
      </c>
      <c r="D140" s="14" t="str">
        <f>"Q"&amp;ROUNDUP(MONTH(SalesDataTable[[#This Row],[Order Date]])/3,0)</f>
        <v>Q1</v>
      </c>
      <c r="E140" s="11">
        <f>MONTH(SalesDataTable[[#This Row],[Order Date]])</f>
        <v>1</v>
      </c>
      <c r="F140" s="17"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row>
    <row r="141" spans="1:20" ht="15.6">
      <c r="A141" s="2">
        <v>4592</v>
      </c>
      <c r="B141" s="3">
        <v>46052</v>
      </c>
      <c r="C141" s="4">
        <f>YEAR(SalesDataTable[[#This Row],[Order Date]])</f>
        <v>2026</v>
      </c>
      <c r="D141" s="14" t="str">
        <f>"Q"&amp;ROUNDUP(MONTH(SalesDataTable[[#This Row],[Order Date]])/3,0)</f>
        <v>Q1</v>
      </c>
      <c r="E141" s="11">
        <f>MONTH(SalesDataTable[[#This Row],[Order Date]])</f>
        <v>1</v>
      </c>
      <c r="F141" s="17"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8"/>
        <v>602</v>
      </c>
      <c r="R141" s="5">
        <f t="shared" si="9"/>
        <v>347.55</v>
      </c>
      <c r="S141" s="5">
        <f t="shared" si="10"/>
        <v>254.45</v>
      </c>
      <c r="T141" s="7">
        <f t="shared" si="11"/>
        <v>0.42267441860465116</v>
      </c>
    </row>
    <row r="142" spans="1:20" ht="15.6">
      <c r="A142" s="2">
        <v>373</v>
      </c>
      <c r="B142" s="3">
        <v>46053</v>
      </c>
      <c r="C142" s="4">
        <f>YEAR(SalesDataTable[[#This Row],[Order Date]])</f>
        <v>2026</v>
      </c>
      <c r="D142" s="14" t="str">
        <f>"Q"&amp;ROUNDUP(MONTH(SalesDataTable[[#This Row],[Order Date]])/3,0)</f>
        <v>Q1</v>
      </c>
      <c r="E142" s="11">
        <f>MONTH(SalesDataTable[[#This Row],[Order Date]])</f>
        <v>1</v>
      </c>
      <c r="F142" s="17"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8"/>
        <v>429.39000000000004</v>
      </c>
      <c r="R142" s="5">
        <f t="shared" si="9"/>
        <v>186.5</v>
      </c>
      <c r="S142" s="5">
        <f t="shared" si="10"/>
        <v>242.89000000000004</v>
      </c>
      <c r="T142" s="7">
        <f t="shared" si="11"/>
        <v>0.56566291716155481</v>
      </c>
    </row>
    <row r="143" spans="1:20" ht="15.6">
      <c r="A143" s="2">
        <v>672</v>
      </c>
      <c r="B143" s="3">
        <v>46053</v>
      </c>
      <c r="C143" s="4">
        <f>YEAR(SalesDataTable[[#This Row],[Order Date]])</f>
        <v>2026</v>
      </c>
      <c r="D143" s="14" t="str">
        <f>"Q"&amp;ROUNDUP(MONTH(SalesDataTable[[#This Row],[Order Date]])/3,0)</f>
        <v>Q1</v>
      </c>
      <c r="E143" s="11">
        <f>MONTH(SalesDataTable[[#This Row],[Order Date]])</f>
        <v>1</v>
      </c>
      <c r="F143" s="17" t="str">
        <f>TEXT(SalesDataTable[[#This Row],[Order Date]],"MMM")</f>
        <v>Jan</v>
      </c>
      <c r="G143" s="4" t="s">
        <v>0</v>
      </c>
      <c r="H143" s="4" t="s">
        <v>36</v>
      </c>
      <c r="I143" s="4" t="s">
        <v>2</v>
      </c>
      <c r="J143" s="4" t="s">
        <v>16</v>
      </c>
      <c r="K143" s="4" t="s">
        <v>4</v>
      </c>
      <c r="L143" s="4" t="s">
        <v>30</v>
      </c>
      <c r="M143" s="8">
        <v>1</v>
      </c>
      <c r="N143" s="5">
        <v>102.92</v>
      </c>
      <c r="O143" s="6">
        <v>0.05</v>
      </c>
      <c r="P143" s="5">
        <v>50.92</v>
      </c>
      <c r="Q143" s="5">
        <f t="shared" si="8"/>
        <v>97.774000000000001</v>
      </c>
      <c r="R143" s="5">
        <f t="shared" si="9"/>
        <v>50.92</v>
      </c>
      <c r="S143" s="5">
        <f t="shared" si="10"/>
        <v>46.853999999999999</v>
      </c>
      <c r="T143" s="7">
        <f t="shared" si="11"/>
        <v>0.4792071511853867</v>
      </c>
    </row>
    <row r="144" spans="1:20" ht="15.6">
      <c r="A144" s="2">
        <v>1125</v>
      </c>
      <c r="B144" s="3">
        <v>46053</v>
      </c>
      <c r="C144" s="4">
        <f>YEAR(SalesDataTable[[#This Row],[Order Date]])</f>
        <v>2026</v>
      </c>
      <c r="D144" s="14" t="str">
        <f>"Q"&amp;ROUNDUP(MONTH(SalesDataTable[[#This Row],[Order Date]])/3,0)</f>
        <v>Q1</v>
      </c>
      <c r="E144" s="11">
        <f>MONTH(SalesDataTable[[#This Row],[Order Date]])</f>
        <v>1</v>
      </c>
      <c r="F144" s="17" t="str">
        <f>TEXT(SalesDataTable[[#This Row],[Order Date]],"MMM")</f>
        <v>Jan</v>
      </c>
      <c r="G144" s="4" t="s">
        <v>6</v>
      </c>
      <c r="H144" s="4" t="s">
        <v>7</v>
      </c>
      <c r="I144" s="4" t="s">
        <v>2</v>
      </c>
      <c r="J144" s="4" t="s">
        <v>3</v>
      </c>
      <c r="K144" s="4" t="s">
        <v>9</v>
      </c>
      <c r="L144" s="4" t="s">
        <v>46</v>
      </c>
      <c r="M144" s="8">
        <v>1</v>
      </c>
      <c r="N144" s="5">
        <v>72.69</v>
      </c>
      <c r="O144" s="6">
        <v>0.1</v>
      </c>
      <c r="P144" s="5">
        <v>32.67</v>
      </c>
      <c r="Q144" s="5">
        <f t="shared" si="8"/>
        <v>65.421000000000006</v>
      </c>
      <c r="R144" s="5">
        <f t="shared" si="9"/>
        <v>32.67</v>
      </c>
      <c r="S144" s="5">
        <f t="shared" si="10"/>
        <v>32.751000000000005</v>
      </c>
      <c r="T144" s="7">
        <f t="shared" si="11"/>
        <v>0.50061906727197691</v>
      </c>
    </row>
    <row r="145" spans="1:20" ht="15.6">
      <c r="A145" s="2">
        <v>1164</v>
      </c>
      <c r="B145" s="3">
        <v>46053</v>
      </c>
      <c r="C145" s="4">
        <f>YEAR(SalesDataTable[[#This Row],[Order Date]])</f>
        <v>2026</v>
      </c>
      <c r="D145" s="14" t="str">
        <f>"Q"&amp;ROUNDUP(MONTH(SalesDataTable[[#This Row],[Order Date]])/3,0)</f>
        <v>Q1</v>
      </c>
      <c r="E145" s="11">
        <f>MONTH(SalesDataTable[[#This Row],[Order Date]])</f>
        <v>1</v>
      </c>
      <c r="F145" s="17"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8"/>
        <v>75.990499999999997</v>
      </c>
      <c r="R145" s="5">
        <f t="shared" si="9"/>
        <v>43.02</v>
      </c>
      <c r="S145" s="5">
        <f t="shared" si="10"/>
        <v>32.970499999999994</v>
      </c>
      <c r="T145" s="7">
        <f t="shared" si="11"/>
        <v>0.43387660299642711</v>
      </c>
    </row>
    <row r="146" spans="1:20" ht="15.6">
      <c r="A146" s="2">
        <v>1613</v>
      </c>
      <c r="B146" s="3">
        <v>46053</v>
      </c>
      <c r="C146" s="4">
        <f>YEAR(SalesDataTable[[#This Row],[Order Date]])</f>
        <v>2026</v>
      </c>
      <c r="D146" s="14" t="str">
        <f>"Q"&amp;ROUNDUP(MONTH(SalesDataTable[[#This Row],[Order Date]])/3,0)</f>
        <v>Q1</v>
      </c>
      <c r="E146" s="11">
        <f>MONTH(SalesDataTable[[#This Row],[Order Date]])</f>
        <v>1</v>
      </c>
      <c r="F146" s="17" t="str">
        <f>TEXT(SalesDataTable[[#This Row],[Order Date]],"MMM")</f>
        <v>Jan</v>
      </c>
      <c r="G146" s="4" t="s">
        <v>6</v>
      </c>
      <c r="H146" s="4" t="s">
        <v>27</v>
      </c>
      <c r="I146" s="4" t="s">
        <v>8</v>
      </c>
      <c r="J146" s="4" t="s">
        <v>16</v>
      </c>
      <c r="K146" s="4" t="s">
        <v>34</v>
      </c>
      <c r="L146" s="4" t="s">
        <v>45</v>
      </c>
      <c r="M146" s="8">
        <v>4</v>
      </c>
      <c r="N146" s="5">
        <v>51.11</v>
      </c>
      <c r="O146" s="6">
        <v>0.15</v>
      </c>
      <c r="P146" s="5">
        <v>22.25</v>
      </c>
      <c r="Q146" s="5">
        <f t="shared" si="8"/>
        <v>173.774</v>
      </c>
      <c r="R146" s="5">
        <f t="shared" si="9"/>
        <v>89</v>
      </c>
      <c r="S146" s="5">
        <f t="shared" si="10"/>
        <v>84.774000000000001</v>
      </c>
      <c r="T146" s="7">
        <f t="shared" si="11"/>
        <v>0.48784052850253778</v>
      </c>
    </row>
    <row r="147" spans="1:20" ht="15.6">
      <c r="A147" s="2">
        <v>2149</v>
      </c>
      <c r="B147" s="3">
        <v>46053</v>
      </c>
      <c r="C147" s="4">
        <f>YEAR(SalesDataTable[[#This Row],[Order Date]])</f>
        <v>2026</v>
      </c>
      <c r="D147" s="14" t="str">
        <f>"Q"&amp;ROUNDUP(MONTH(SalesDataTable[[#This Row],[Order Date]])/3,0)</f>
        <v>Q1</v>
      </c>
      <c r="E147" s="11">
        <f>MONTH(SalesDataTable[[#This Row],[Order Date]])</f>
        <v>1</v>
      </c>
      <c r="F147" s="17" t="str">
        <f>TEXT(SalesDataTable[[#This Row],[Order Date]],"MMM")</f>
        <v>Jan</v>
      </c>
      <c r="G147" s="4" t="s">
        <v>0</v>
      </c>
      <c r="H147" s="4" t="s">
        <v>50</v>
      </c>
      <c r="I147" s="4" t="s">
        <v>2</v>
      </c>
      <c r="J147" s="4" t="s">
        <v>3</v>
      </c>
      <c r="K147" s="4" t="s">
        <v>34</v>
      </c>
      <c r="L147" s="4" t="s">
        <v>38</v>
      </c>
      <c r="M147" s="8">
        <v>2</v>
      </c>
      <c r="N147" s="5">
        <v>124.83</v>
      </c>
      <c r="O147" s="6">
        <v>0</v>
      </c>
      <c r="P147" s="5">
        <v>70.91</v>
      </c>
      <c r="Q147" s="5">
        <f t="shared" si="8"/>
        <v>249.66</v>
      </c>
      <c r="R147" s="5">
        <f t="shared" si="9"/>
        <v>141.82</v>
      </c>
      <c r="S147" s="5">
        <f t="shared" si="10"/>
        <v>107.84</v>
      </c>
      <c r="T147" s="7">
        <f t="shared" si="11"/>
        <v>0.43194744853000083</v>
      </c>
    </row>
    <row r="148" spans="1:20" ht="15.6">
      <c r="A148" s="2">
        <v>2593</v>
      </c>
      <c r="B148" s="3">
        <v>46053</v>
      </c>
      <c r="C148" s="4">
        <f>YEAR(SalesDataTable[[#This Row],[Order Date]])</f>
        <v>2026</v>
      </c>
      <c r="D148" s="14" t="str">
        <f>"Q"&amp;ROUNDUP(MONTH(SalesDataTable[[#This Row],[Order Date]])/3,0)</f>
        <v>Q1</v>
      </c>
      <c r="E148" s="11">
        <f>MONTH(SalesDataTable[[#This Row],[Order Date]])</f>
        <v>1</v>
      </c>
      <c r="F148" s="17" t="str">
        <f>TEXT(SalesDataTable[[#This Row],[Order Date]],"MMM")</f>
        <v>Jan</v>
      </c>
      <c r="G148" s="4" t="s">
        <v>6</v>
      </c>
      <c r="H148" s="4" t="s">
        <v>41</v>
      </c>
      <c r="I148" s="4" t="s">
        <v>19</v>
      </c>
      <c r="J148" s="4" t="s">
        <v>13</v>
      </c>
      <c r="K148" s="4" t="s">
        <v>4</v>
      </c>
      <c r="L148" s="4" t="s">
        <v>26</v>
      </c>
      <c r="M148" s="8">
        <v>6</v>
      </c>
      <c r="N148" s="5">
        <v>41.07</v>
      </c>
      <c r="O148" s="6">
        <v>0.1</v>
      </c>
      <c r="P148" s="5">
        <v>16.29</v>
      </c>
      <c r="Q148" s="5">
        <f t="shared" si="8"/>
        <v>221.77800000000002</v>
      </c>
      <c r="R148" s="5">
        <f t="shared" si="9"/>
        <v>97.74</v>
      </c>
      <c r="S148" s="5">
        <f t="shared" si="10"/>
        <v>124.03800000000003</v>
      </c>
      <c r="T148" s="7">
        <f t="shared" si="11"/>
        <v>0.55928901874847825</v>
      </c>
    </row>
    <row r="149" spans="1:20" ht="15.6">
      <c r="A149" s="2">
        <v>2659</v>
      </c>
      <c r="B149" s="3">
        <v>46053</v>
      </c>
      <c r="C149" s="4">
        <f>YEAR(SalesDataTable[[#This Row],[Order Date]])</f>
        <v>2026</v>
      </c>
      <c r="D149" s="14" t="str">
        <f>"Q"&amp;ROUNDUP(MONTH(SalesDataTable[[#This Row],[Order Date]])/3,0)</f>
        <v>Q1</v>
      </c>
      <c r="E149" s="11">
        <f>MONTH(SalesDataTable[[#This Row],[Order Date]])</f>
        <v>1</v>
      </c>
      <c r="F149" s="17"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8"/>
        <v>36.020000000000003</v>
      </c>
      <c r="R149" s="5">
        <f t="shared" si="9"/>
        <v>13.34</v>
      </c>
      <c r="S149" s="5">
        <f t="shared" si="10"/>
        <v>22.680000000000003</v>
      </c>
      <c r="T149" s="7">
        <f t="shared" si="11"/>
        <v>0.62965019433647973</v>
      </c>
    </row>
    <row r="150" spans="1:20" ht="15.6">
      <c r="A150" s="2">
        <v>3496</v>
      </c>
      <c r="B150" s="3">
        <v>46053</v>
      </c>
      <c r="C150" s="4">
        <f>YEAR(SalesDataTable[[#This Row],[Order Date]])</f>
        <v>2026</v>
      </c>
      <c r="D150" s="14" t="str">
        <f>"Q"&amp;ROUNDUP(MONTH(SalesDataTable[[#This Row],[Order Date]])/3,0)</f>
        <v>Q1</v>
      </c>
      <c r="E150" s="11">
        <f>MONTH(SalesDataTable[[#This Row],[Order Date]])</f>
        <v>1</v>
      </c>
      <c r="F150" s="17" t="str">
        <f>TEXT(SalesDataTable[[#This Row],[Order Date]],"MMM")</f>
        <v>Jan</v>
      </c>
      <c r="G150" s="4" t="s">
        <v>0</v>
      </c>
      <c r="H150" s="4" t="s">
        <v>1</v>
      </c>
      <c r="I150" s="4" t="s">
        <v>19</v>
      </c>
      <c r="J150" s="4" t="s">
        <v>3</v>
      </c>
      <c r="K150" s="4" t="s">
        <v>34</v>
      </c>
      <c r="L150" s="4" t="s">
        <v>42</v>
      </c>
      <c r="M150" s="8">
        <v>1</v>
      </c>
      <c r="N150" s="5">
        <v>35.82</v>
      </c>
      <c r="O150" s="6">
        <v>0.05</v>
      </c>
      <c r="P150" s="5">
        <v>14.32</v>
      </c>
      <c r="Q150" s="5">
        <f t="shared" si="8"/>
        <v>34.028999999999996</v>
      </c>
      <c r="R150" s="5">
        <f t="shared" si="9"/>
        <v>14.32</v>
      </c>
      <c r="S150" s="5">
        <f t="shared" si="10"/>
        <v>19.708999999999996</v>
      </c>
      <c r="T150" s="7">
        <f t="shared" si="11"/>
        <v>0.57918246201769075</v>
      </c>
    </row>
    <row r="151" spans="1:20" ht="15.6">
      <c r="A151" s="2">
        <v>3889</v>
      </c>
      <c r="B151" s="3">
        <v>46053</v>
      </c>
      <c r="C151" s="4">
        <f>YEAR(SalesDataTable[[#This Row],[Order Date]])</f>
        <v>2026</v>
      </c>
      <c r="D151" s="14" t="str">
        <f>"Q"&amp;ROUNDUP(MONTH(SalesDataTable[[#This Row],[Order Date]])/3,0)</f>
        <v>Q1</v>
      </c>
      <c r="E151" s="11">
        <f>MONTH(SalesDataTable[[#This Row],[Order Date]])</f>
        <v>1</v>
      </c>
      <c r="F151" s="17" t="str">
        <f>TEXT(SalesDataTable[[#This Row],[Order Date]],"MMM")</f>
        <v>Jan</v>
      </c>
      <c r="G151" s="4" t="s">
        <v>11</v>
      </c>
      <c r="H151" s="4" t="s">
        <v>18</v>
      </c>
      <c r="I151" s="4" t="s">
        <v>19</v>
      </c>
      <c r="J151" s="4" t="s">
        <v>3</v>
      </c>
      <c r="K151" s="4" t="s">
        <v>4</v>
      </c>
      <c r="L151" s="4" t="s">
        <v>30</v>
      </c>
      <c r="M151" s="8">
        <v>3</v>
      </c>
      <c r="N151" s="5">
        <v>103.94</v>
      </c>
      <c r="O151" s="6">
        <v>0.1</v>
      </c>
      <c r="P151" s="5">
        <v>50.67</v>
      </c>
      <c r="Q151" s="5">
        <f t="shared" si="8"/>
        <v>280.63799999999998</v>
      </c>
      <c r="R151" s="5">
        <f t="shared" si="9"/>
        <v>152.01</v>
      </c>
      <c r="S151" s="5">
        <f t="shared" si="10"/>
        <v>128.62799999999999</v>
      </c>
      <c r="T151" s="7">
        <f t="shared" si="11"/>
        <v>0.45834135077929572</v>
      </c>
    </row>
    <row r="152" spans="1:20" ht="15.6">
      <c r="A152" s="2">
        <v>1432</v>
      </c>
      <c r="B152" s="3">
        <v>46054</v>
      </c>
      <c r="C152" s="4">
        <f>YEAR(SalesDataTable[[#This Row],[Order Date]])</f>
        <v>2026</v>
      </c>
      <c r="D152" s="14" t="str">
        <f>"Q"&amp;ROUNDUP(MONTH(SalesDataTable[[#This Row],[Order Date]])/3,0)</f>
        <v>Q1</v>
      </c>
      <c r="E152" s="11">
        <f>MONTH(SalesDataTable[[#This Row],[Order Date]])</f>
        <v>2</v>
      </c>
      <c r="F152" s="17" t="str">
        <f>TEXT(SalesDataTable[[#This Row],[Order Date]],"MMM")</f>
        <v>Feb</v>
      </c>
      <c r="G152" s="4" t="s">
        <v>0</v>
      </c>
      <c r="H152" s="4" t="s">
        <v>1</v>
      </c>
      <c r="I152" s="4" t="s">
        <v>2</v>
      </c>
      <c r="J152" s="4" t="s">
        <v>3</v>
      </c>
      <c r="K152" s="4" t="s">
        <v>9</v>
      </c>
      <c r="L152" s="4" t="s">
        <v>17</v>
      </c>
      <c r="M152" s="8">
        <v>1</v>
      </c>
      <c r="N152" s="5">
        <v>140.53</v>
      </c>
      <c r="O152" s="6">
        <v>0</v>
      </c>
      <c r="P152" s="5">
        <v>77.36</v>
      </c>
      <c r="Q152" s="5">
        <f t="shared" si="8"/>
        <v>140.53</v>
      </c>
      <c r="R152" s="5">
        <f t="shared" si="9"/>
        <v>77.36</v>
      </c>
      <c r="S152" s="5">
        <f t="shared" si="10"/>
        <v>63.17</v>
      </c>
      <c r="T152" s="7">
        <f t="shared" si="11"/>
        <v>0.44951255959581587</v>
      </c>
    </row>
    <row r="153" spans="1:20" ht="15.6">
      <c r="A153" s="2">
        <v>1778</v>
      </c>
      <c r="B153" s="3">
        <v>46054</v>
      </c>
      <c r="C153" s="4">
        <f>YEAR(SalesDataTable[[#This Row],[Order Date]])</f>
        <v>2026</v>
      </c>
      <c r="D153" s="14" t="str">
        <f>"Q"&amp;ROUNDUP(MONTH(SalesDataTable[[#This Row],[Order Date]])/3,0)</f>
        <v>Q1</v>
      </c>
      <c r="E153" s="11">
        <f>MONTH(SalesDataTable[[#This Row],[Order Date]])</f>
        <v>2</v>
      </c>
      <c r="F153" s="17"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row>
    <row r="154" spans="1:20" ht="15.6">
      <c r="A154" s="2">
        <v>2047</v>
      </c>
      <c r="B154" s="3">
        <v>46054</v>
      </c>
      <c r="C154" s="4">
        <f>YEAR(SalesDataTable[[#This Row],[Order Date]])</f>
        <v>2026</v>
      </c>
      <c r="D154" s="14" t="str">
        <f>"Q"&amp;ROUNDUP(MONTH(SalesDataTable[[#This Row],[Order Date]])/3,0)</f>
        <v>Q1</v>
      </c>
      <c r="E154" s="11">
        <f>MONTH(SalesDataTable[[#This Row],[Order Date]])</f>
        <v>2</v>
      </c>
      <c r="F154" s="17"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8"/>
        <v>1348.2719999999999</v>
      </c>
      <c r="R154" s="5">
        <f t="shared" si="9"/>
        <v>713.64</v>
      </c>
      <c r="S154" s="5">
        <f t="shared" si="10"/>
        <v>634.63199999999995</v>
      </c>
      <c r="T154" s="7">
        <f t="shared" si="11"/>
        <v>0.47070027412866244</v>
      </c>
    </row>
    <row r="155" spans="1:20" ht="15.6">
      <c r="A155" s="2">
        <v>2668</v>
      </c>
      <c r="B155" s="3">
        <v>46054</v>
      </c>
      <c r="C155" s="4">
        <f>YEAR(SalesDataTable[[#This Row],[Order Date]])</f>
        <v>2026</v>
      </c>
      <c r="D155" s="14" t="str">
        <f>"Q"&amp;ROUNDUP(MONTH(SalesDataTable[[#This Row],[Order Date]])/3,0)</f>
        <v>Q1</v>
      </c>
      <c r="E155" s="11">
        <f>MONTH(SalesDataTable[[#This Row],[Order Date]])</f>
        <v>2</v>
      </c>
      <c r="F155" s="17" t="str">
        <f>TEXT(SalesDataTable[[#This Row],[Order Date]],"MMM")</f>
        <v>Feb</v>
      </c>
      <c r="G155" s="4" t="s">
        <v>6</v>
      </c>
      <c r="H155" s="4" t="s">
        <v>43</v>
      </c>
      <c r="I155" s="4" t="s">
        <v>2</v>
      </c>
      <c r="J155" s="4" t="s">
        <v>3</v>
      </c>
      <c r="K155" s="4" t="s">
        <v>34</v>
      </c>
      <c r="L155" s="4" t="s">
        <v>42</v>
      </c>
      <c r="M155" s="8">
        <v>3</v>
      </c>
      <c r="N155" s="5">
        <v>35.36</v>
      </c>
      <c r="O155" s="6">
        <v>0</v>
      </c>
      <c r="P155" s="5">
        <v>13.7</v>
      </c>
      <c r="Q155" s="5">
        <f t="shared" si="8"/>
        <v>106.08</v>
      </c>
      <c r="R155" s="5">
        <f t="shared" si="9"/>
        <v>41.099999999999994</v>
      </c>
      <c r="S155" s="5">
        <f t="shared" si="10"/>
        <v>64.98</v>
      </c>
      <c r="T155" s="7">
        <f t="shared" si="11"/>
        <v>0.61255656108597289</v>
      </c>
    </row>
    <row r="156" spans="1:20" ht="15.6">
      <c r="A156" s="2">
        <v>2706</v>
      </c>
      <c r="B156" s="3">
        <v>46054</v>
      </c>
      <c r="C156" s="4">
        <f>YEAR(SalesDataTable[[#This Row],[Order Date]])</f>
        <v>2026</v>
      </c>
      <c r="D156" s="14" t="str">
        <f>"Q"&amp;ROUNDUP(MONTH(SalesDataTable[[#This Row],[Order Date]])/3,0)</f>
        <v>Q1</v>
      </c>
      <c r="E156" s="11">
        <f>MONTH(SalesDataTable[[#This Row],[Order Date]])</f>
        <v>2</v>
      </c>
      <c r="F156" s="17" t="str">
        <f>TEXT(SalesDataTable[[#This Row],[Order Date]],"MMM")</f>
        <v>Feb</v>
      </c>
      <c r="G156" s="4" t="s">
        <v>20</v>
      </c>
      <c r="H156" s="4" t="s">
        <v>47</v>
      </c>
      <c r="I156" s="4" t="s">
        <v>28</v>
      </c>
      <c r="J156" s="4" t="s">
        <v>3</v>
      </c>
      <c r="K156" s="4" t="s">
        <v>34</v>
      </c>
      <c r="L156" s="4" t="s">
        <v>38</v>
      </c>
      <c r="M156" s="8">
        <v>2</v>
      </c>
      <c r="N156" s="5">
        <v>122.43</v>
      </c>
      <c r="O156" s="6">
        <v>0</v>
      </c>
      <c r="P156" s="5">
        <v>69.08</v>
      </c>
      <c r="Q156" s="5">
        <f t="shared" si="8"/>
        <v>244.86</v>
      </c>
      <c r="R156" s="5">
        <f t="shared" si="9"/>
        <v>138.16</v>
      </c>
      <c r="S156" s="5">
        <f t="shared" si="10"/>
        <v>106.70000000000002</v>
      </c>
      <c r="T156" s="7">
        <f t="shared" si="11"/>
        <v>0.43575920934411505</v>
      </c>
    </row>
    <row r="157" spans="1:20" ht="15.6">
      <c r="A157" s="2">
        <v>2940</v>
      </c>
      <c r="B157" s="3">
        <v>46054</v>
      </c>
      <c r="C157" s="4">
        <f>YEAR(SalesDataTable[[#This Row],[Order Date]])</f>
        <v>2026</v>
      </c>
      <c r="D157" s="14" t="str">
        <f>"Q"&amp;ROUNDUP(MONTH(SalesDataTable[[#This Row],[Order Date]])/3,0)</f>
        <v>Q1</v>
      </c>
      <c r="E157" s="11">
        <f>MONTH(SalesDataTable[[#This Row],[Order Date]])</f>
        <v>2</v>
      </c>
      <c r="F157" s="17"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8"/>
        <v>266.89299999999997</v>
      </c>
      <c r="R157" s="5">
        <f t="shared" si="9"/>
        <v>156.78</v>
      </c>
      <c r="S157" s="5">
        <f t="shared" si="10"/>
        <v>110.11299999999997</v>
      </c>
      <c r="T157" s="7">
        <f t="shared" si="11"/>
        <v>0.41257357817552348</v>
      </c>
    </row>
    <row r="158" spans="1:20" ht="15.6">
      <c r="A158" s="2">
        <v>1263</v>
      </c>
      <c r="B158" s="3">
        <v>46055</v>
      </c>
      <c r="C158" s="4">
        <f>YEAR(SalesDataTable[[#This Row],[Order Date]])</f>
        <v>2026</v>
      </c>
      <c r="D158" s="14" t="str">
        <f>"Q"&amp;ROUNDUP(MONTH(SalesDataTable[[#This Row],[Order Date]])/3,0)</f>
        <v>Q1</v>
      </c>
      <c r="E158" s="11">
        <f>MONTH(SalesDataTable[[#This Row],[Order Date]])</f>
        <v>2</v>
      </c>
      <c r="F158" s="17"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row>
    <row r="159" spans="1:20" ht="15.6">
      <c r="A159" s="2">
        <v>1641</v>
      </c>
      <c r="B159" s="3">
        <v>46055</v>
      </c>
      <c r="C159" s="4">
        <f>YEAR(SalesDataTable[[#This Row],[Order Date]])</f>
        <v>2026</v>
      </c>
      <c r="D159" s="14" t="str">
        <f>"Q"&amp;ROUNDUP(MONTH(SalesDataTable[[#This Row],[Order Date]])/3,0)</f>
        <v>Q1</v>
      </c>
      <c r="E159" s="11">
        <f>MONTH(SalesDataTable[[#This Row],[Order Date]])</f>
        <v>2</v>
      </c>
      <c r="F159" s="17"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8"/>
        <v>698.904</v>
      </c>
      <c r="R159" s="5">
        <f t="shared" si="9"/>
        <v>403.12</v>
      </c>
      <c r="S159" s="5">
        <f t="shared" si="10"/>
        <v>295.78399999999999</v>
      </c>
      <c r="T159" s="7">
        <f t="shared" si="11"/>
        <v>0.42321119924911005</v>
      </c>
    </row>
    <row r="160" spans="1:20" ht="15.6">
      <c r="A160" s="2">
        <v>2014</v>
      </c>
      <c r="B160" s="3">
        <v>46055</v>
      </c>
      <c r="C160" s="4">
        <f>YEAR(SalesDataTable[[#This Row],[Order Date]])</f>
        <v>2026</v>
      </c>
      <c r="D160" s="14" t="str">
        <f>"Q"&amp;ROUNDUP(MONTH(SalesDataTable[[#This Row],[Order Date]])/3,0)</f>
        <v>Q1</v>
      </c>
      <c r="E160" s="11">
        <f>MONTH(SalesDataTable[[#This Row],[Order Date]])</f>
        <v>2</v>
      </c>
      <c r="F160" s="17" t="str">
        <f>TEXT(SalesDataTable[[#This Row],[Order Date]],"MMM")</f>
        <v>Feb</v>
      </c>
      <c r="G160" s="4" t="s">
        <v>6</v>
      </c>
      <c r="H160" s="4" t="s">
        <v>41</v>
      </c>
      <c r="I160" s="4" t="s">
        <v>28</v>
      </c>
      <c r="J160" s="4" t="s">
        <v>13</v>
      </c>
      <c r="K160" s="4" t="s">
        <v>23</v>
      </c>
      <c r="L160" s="4" t="s">
        <v>51</v>
      </c>
      <c r="M160" s="8">
        <v>1</v>
      </c>
      <c r="N160" s="5">
        <v>123.95</v>
      </c>
      <c r="O160" s="6">
        <v>0</v>
      </c>
      <c r="P160" s="5">
        <v>61.32</v>
      </c>
      <c r="Q160" s="5">
        <f t="shared" si="8"/>
        <v>123.95</v>
      </c>
      <c r="R160" s="5">
        <f t="shared" si="9"/>
        <v>61.32</v>
      </c>
      <c r="S160" s="5">
        <f t="shared" si="10"/>
        <v>62.63</v>
      </c>
      <c r="T160" s="7">
        <f t="shared" si="11"/>
        <v>0.50528438886647842</v>
      </c>
    </row>
    <row r="161" spans="1:20" ht="15.6">
      <c r="A161" s="2">
        <v>2642</v>
      </c>
      <c r="B161" s="3">
        <v>46055</v>
      </c>
      <c r="C161" s="4">
        <f>YEAR(SalesDataTable[[#This Row],[Order Date]])</f>
        <v>2026</v>
      </c>
      <c r="D161" s="14" t="str">
        <f>"Q"&amp;ROUNDUP(MONTH(SalesDataTable[[#This Row],[Order Date]])/3,0)</f>
        <v>Q1</v>
      </c>
      <c r="E161" s="11">
        <f>MONTH(SalesDataTable[[#This Row],[Order Date]])</f>
        <v>2</v>
      </c>
      <c r="F161" s="17" t="str">
        <f>TEXT(SalesDataTable[[#This Row],[Order Date]],"MMM")</f>
        <v>Feb</v>
      </c>
      <c r="G161" s="4" t="s">
        <v>6</v>
      </c>
      <c r="H161" s="4" t="s">
        <v>41</v>
      </c>
      <c r="I161" s="4" t="s">
        <v>28</v>
      </c>
      <c r="J161" s="4" t="s">
        <v>3</v>
      </c>
      <c r="K161" s="4" t="s">
        <v>23</v>
      </c>
      <c r="L161" s="4" t="s">
        <v>29</v>
      </c>
      <c r="M161" s="8">
        <v>3</v>
      </c>
      <c r="N161" s="5">
        <v>199.9</v>
      </c>
      <c r="O161" s="6">
        <v>0</v>
      </c>
      <c r="P161" s="5">
        <v>104.18</v>
      </c>
      <c r="Q161" s="5">
        <f t="shared" si="8"/>
        <v>599.70000000000005</v>
      </c>
      <c r="R161" s="5">
        <f t="shared" si="9"/>
        <v>312.54000000000002</v>
      </c>
      <c r="S161" s="5">
        <f t="shared" si="10"/>
        <v>287.16000000000003</v>
      </c>
      <c r="T161" s="7">
        <f t="shared" si="11"/>
        <v>0.47883941970985494</v>
      </c>
    </row>
    <row r="162" spans="1:20" ht="15.6">
      <c r="A162" s="2">
        <v>2929</v>
      </c>
      <c r="B162" s="3">
        <v>46055</v>
      </c>
      <c r="C162" s="4">
        <f>YEAR(SalesDataTable[[#This Row],[Order Date]])</f>
        <v>2026</v>
      </c>
      <c r="D162" s="14" t="str">
        <f>"Q"&amp;ROUNDUP(MONTH(SalesDataTable[[#This Row],[Order Date]])/3,0)</f>
        <v>Q1</v>
      </c>
      <c r="E162" s="11">
        <f>MONTH(SalesDataTable[[#This Row],[Order Date]])</f>
        <v>2</v>
      </c>
      <c r="F162" s="17" t="str">
        <f>TEXT(SalesDataTable[[#This Row],[Order Date]],"MMM")</f>
        <v>Feb</v>
      </c>
      <c r="G162" s="4" t="s">
        <v>6</v>
      </c>
      <c r="H162" s="4" t="s">
        <v>43</v>
      </c>
      <c r="I162" s="4" t="s">
        <v>28</v>
      </c>
      <c r="J162" s="4" t="s">
        <v>3</v>
      </c>
      <c r="K162" s="4" t="s">
        <v>9</v>
      </c>
      <c r="L162" s="4" t="s">
        <v>10</v>
      </c>
      <c r="M162" s="8">
        <v>1</v>
      </c>
      <c r="N162" s="5">
        <v>93.78</v>
      </c>
      <c r="O162" s="6">
        <v>0</v>
      </c>
      <c r="P162" s="5">
        <v>44.21</v>
      </c>
      <c r="Q162" s="5">
        <f t="shared" si="8"/>
        <v>93.78</v>
      </c>
      <c r="R162" s="5">
        <f t="shared" si="9"/>
        <v>44.21</v>
      </c>
      <c r="S162" s="5">
        <f t="shared" si="10"/>
        <v>49.57</v>
      </c>
      <c r="T162" s="7">
        <f t="shared" si="11"/>
        <v>0.52857752185967155</v>
      </c>
    </row>
    <row r="163" spans="1:20" ht="15.6">
      <c r="A163" s="2">
        <v>3855</v>
      </c>
      <c r="B163" s="3">
        <v>46055</v>
      </c>
      <c r="C163" s="4">
        <f>YEAR(SalesDataTable[[#This Row],[Order Date]])</f>
        <v>2026</v>
      </c>
      <c r="D163" s="14" t="str">
        <f>"Q"&amp;ROUNDUP(MONTH(SalesDataTable[[#This Row],[Order Date]])/3,0)</f>
        <v>Q1</v>
      </c>
      <c r="E163" s="11">
        <f>MONTH(SalesDataTable[[#This Row],[Order Date]])</f>
        <v>2</v>
      </c>
      <c r="F163" s="17" t="str">
        <f>TEXT(SalesDataTable[[#This Row],[Order Date]],"MMM")</f>
        <v>Feb</v>
      </c>
      <c r="G163" s="4" t="s">
        <v>0</v>
      </c>
      <c r="H163" s="4" t="s">
        <v>1</v>
      </c>
      <c r="I163" s="4" t="s">
        <v>2</v>
      </c>
      <c r="J163" s="4" t="s">
        <v>16</v>
      </c>
      <c r="K163" s="4" t="s">
        <v>34</v>
      </c>
      <c r="L163" s="4" t="s">
        <v>35</v>
      </c>
      <c r="M163" s="8">
        <v>1</v>
      </c>
      <c r="N163" s="5">
        <v>39.39</v>
      </c>
      <c r="O163" s="6">
        <v>0.1</v>
      </c>
      <c r="P163" s="5">
        <v>15.09</v>
      </c>
      <c r="Q163" s="5">
        <f t="shared" si="8"/>
        <v>35.451000000000001</v>
      </c>
      <c r="R163" s="5">
        <f t="shared" si="9"/>
        <v>15.09</v>
      </c>
      <c r="S163" s="5">
        <f t="shared" si="10"/>
        <v>20.361000000000001</v>
      </c>
      <c r="T163" s="7">
        <f t="shared" si="11"/>
        <v>0.57434204958957435</v>
      </c>
    </row>
    <row r="164" spans="1:20" ht="15.6">
      <c r="A164" s="2">
        <v>4031</v>
      </c>
      <c r="B164" s="3">
        <v>46055</v>
      </c>
      <c r="C164" s="4">
        <f>YEAR(SalesDataTable[[#This Row],[Order Date]])</f>
        <v>2026</v>
      </c>
      <c r="D164" s="14" t="str">
        <f>"Q"&amp;ROUNDUP(MONTH(SalesDataTable[[#This Row],[Order Date]])/3,0)</f>
        <v>Q1</v>
      </c>
      <c r="E164" s="11">
        <f>MONTH(SalesDataTable[[#This Row],[Order Date]])</f>
        <v>2</v>
      </c>
      <c r="F164" s="17" t="str">
        <f>TEXT(SalesDataTable[[#This Row],[Order Date]],"MMM")</f>
        <v>Feb</v>
      </c>
      <c r="G164" s="4" t="s">
        <v>0</v>
      </c>
      <c r="H164" s="4" t="s">
        <v>1</v>
      </c>
      <c r="I164" s="4" t="s">
        <v>2</v>
      </c>
      <c r="J164" s="4" t="s">
        <v>13</v>
      </c>
      <c r="K164" s="4" t="s">
        <v>4</v>
      </c>
      <c r="L164" s="4" t="s">
        <v>30</v>
      </c>
      <c r="M164" s="8">
        <v>6</v>
      </c>
      <c r="N164" s="5">
        <v>101.64</v>
      </c>
      <c r="O164" s="6">
        <v>0</v>
      </c>
      <c r="P164" s="5">
        <v>51.06</v>
      </c>
      <c r="Q164" s="5">
        <f t="shared" si="8"/>
        <v>609.84</v>
      </c>
      <c r="R164" s="5">
        <f t="shared" si="9"/>
        <v>306.36</v>
      </c>
      <c r="S164" s="5">
        <f t="shared" si="10"/>
        <v>303.48</v>
      </c>
      <c r="T164" s="7">
        <f t="shared" si="11"/>
        <v>0.49763872491145217</v>
      </c>
    </row>
    <row r="165" spans="1:20" ht="15.6">
      <c r="A165" s="2">
        <v>2</v>
      </c>
      <c r="B165" s="3">
        <v>46056</v>
      </c>
      <c r="C165" s="4">
        <f>YEAR(SalesDataTable[[#This Row],[Order Date]])</f>
        <v>2026</v>
      </c>
      <c r="D165" s="14" t="str">
        <f>"Q"&amp;ROUNDUP(MONTH(SalesDataTable[[#This Row],[Order Date]])/3,0)</f>
        <v>Q1</v>
      </c>
      <c r="E165" s="11">
        <f>MONTH(SalesDataTable[[#This Row],[Order Date]])</f>
        <v>2</v>
      </c>
      <c r="F165" s="17" t="str">
        <f>TEXT(SalesDataTable[[#This Row],[Order Date]],"MMM")</f>
        <v>Feb</v>
      </c>
      <c r="G165" s="4" t="s">
        <v>0</v>
      </c>
      <c r="H165" s="4" t="s">
        <v>1</v>
      </c>
      <c r="I165" s="4" t="s">
        <v>8</v>
      </c>
      <c r="J165" s="4" t="s">
        <v>16</v>
      </c>
      <c r="K165" s="4" t="s">
        <v>34</v>
      </c>
      <c r="L165" s="4" t="s">
        <v>42</v>
      </c>
      <c r="M165" s="8">
        <v>12</v>
      </c>
      <c r="N165" s="5">
        <v>36.74</v>
      </c>
      <c r="O165" s="6">
        <v>0.2</v>
      </c>
      <c r="P165" s="5">
        <v>13.53</v>
      </c>
      <c r="Q165" s="5">
        <f t="shared" si="8"/>
        <v>352.70400000000001</v>
      </c>
      <c r="R165" s="5">
        <f t="shared" si="9"/>
        <v>162.35999999999999</v>
      </c>
      <c r="S165" s="5">
        <f t="shared" si="10"/>
        <v>190.34400000000002</v>
      </c>
      <c r="T165" s="7">
        <f t="shared" si="11"/>
        <v>0.53967065868263475</v>
      </c>
    </row>
    <row r="166" spans="1:20" ht="15.6">
      <c r="A166" s="2">
        <v>4228</v>
      </c>
      <c r="B166" s="3">
        <v>46056</v>
      </c>
      <c r="C166" s="4">
        <f>YEAR(SalesDataTable[[#This Row],[Order Date]])</f>
        <v>2026</v>
      </c>
      <c r="D166" s="14" t="str">
        <f>"Q"&amp;ROUNDUP(MONTH(SalesDataTable[[#This Row],[Order Date]])/3,0)</f>
        <v>Q1</v>
      </c>
      <c r="E166" s="11">
        <f>MONTH(SalesDataTable[[#This Row],[Order Date]])</f>
        <v>2</v>
      </c>
      <c r="F166" s="17"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8"/>
        <v>309.24</v>
      </c>
      <c r="R166" s="5">
        <f t="shared" si="9"/>
        <v>156.41999999999999</v>
      </c>
      <c r="S166" s="5">
        <f t="shared" si="10"/>
        <v>152.82000000000002</v>
      </c>
      <c r="T166" s="7">
        <f t="shared" si="11"/>
        <v>0.49417927823050062</v>
      </c>
    </row>
    <row r="167" spans="1:20" ht="15.6">
      <c r="A167" s="2">
        <v>928</v>
      </c>
      <c r="B167" s="3">
        <v>46057</v>
      </c>
      <c r="C167" s="4">
        <f>YEAR(SalesDataTable[[#This Row],[Order Date]])</f>
        <v>2026</v>
      </c>
      <c r="D167" s="14" t="str">
        <f>"Q"&amp;ROUNDUP(MONTH(SalesDataTable[[#This Row],[Order Date]])/3,0)</f>
        <v>Q1</v>
      </c>
      <c r="E167" s="11">
        <f>MONTH(SalesDataTable[[#This Row],[Order Date]])</f>
        <v>2</v>
      </c>
      <c r="F167" s="17" t="str">
        <f>TEXT(SalesDataTable[[#This Row],[Order Date]],"MMM")</f>
        <v>Feb</v>
      </c>
      <c r="G167" s="4" t="s">
        <v>0</v>
      </c>
      <c r="H167" s="4" t="s">
        <v>1</v>
      </c>
      <c r="I167" s="4" t="s">
        <v>28</v>
      </c>
      <c r="J167" s="4" t="s">
        <v>13</v>
      </c>
      <c r="K167" s="4" t="s">
        <v>23</v>
      </c>
      <c r="L167" s="4" t="s">
        <v>51</v>
      </c>
      <c r="M167" s="8">
        <v>1</v>
      </c>
      <c r="N167" s="5">
        <v>125.63</v>
      </c>
      <c r="O167" s="6">
        <v>0.1</v>
      </c>
      <c r="P167" s="5">
        <v>60.38</v>
      </c>
      <c r="Q167" s="5">
        <f t="shared" si="8"/>
        <v>113.06699999999999</v>
      </c>
      <c r="R167" s="5">
        <f t="shared" si="9"/>
        <v>60.38</v>
      </c>
      <c r="S167" s="5">
        <f t="shared" si="10"/>
        <v>52.686999999999991</v>
      </c>
      <c r="T167" s="7">
        <f t="shared" si="11"/>
        <v>0.46598034793529497</v>
      </c>
    </row>
    <row r="168" spans="1:20" ht="15.6">
      <c r="A168" s="2">
        <v>933</v>
      </c>
      <c r="B168" s="3">
        <v>46057</v>
      </c>
      <c r="C168" s="4">
        <f>YEAR(SalesDataTable[[#This Row],[Order Date]])</f>
        <v>2026</v>
      </c>
      <c r="D168" s="14" t="str">
        <f>"Q"&amp;ROUNDUP(MONTH(SalesDataTable[[#This Row],[Order Date]])/3,0)</f>
        <v>Q1</v>
      </c>
      <c r="E168" s="11">
        <f>MONTH(SalesDataTable[[#This Row],[Order Date]])</f>
        <v>2</v>
      </c>
      <c r="F168" s="17" t="str">
        <f>TEXT(SalesDataTable[[#This Row],[Order Date]],"MMM")</f>
        <v>Feb</v>
      </c>
      <c r="G168" s="4" t="s">
        <v>6</v>
      </c>
      <c r="H168" s="4" t="s">
        <v>41</v>
      </c>
      <c r="I168" s="4" t="s">
        <v>2</v>
      </c>
      <c r="J168" s="4" t="s">
        <v>13</v>
      </c>
      <c r="K168" s="4" t="s">
        <v>23</v>
      </c>
      <c r="L168" s="4" t="s">
        <v>40</v>
      </c>
      <c r="M168" s="8">
        <v>2</v>
      </c>
      <c r="N168" s="5">
        <v>81.59</v>
      </c>
      <c r="O168" s="6">
        <v>0.1</v>
      </c>
      <c r="P168" s="5">
        <v>38.64</v>
      </c>
      <c r="Q168" s="5">
        <f t="shared" si="8"/>
        <v>146.86200000000002</v>
      </c>
      <c r="R168" s="5">
        <f t="shared" si="9"/>
        <v>77.28</v>
      </c>
      <c r="S168" s="5">
        <f t="shared" si="10"/>
        <v>69.582000000000022</v>
      </c>
      <c r="T168" s="7">
        <f t="shared" si="11"/>
        <v>0.47379172284185161</v>
      </c>
    </row>
    <row r="169" spans="1:20" ht="15.6">
      <c r="A169" s="2">
        <v>1646</v>
      </c>
      <c r="B169" s="3">
        <v>46057</v>
      </c>
      <c r="C169" s="4">
        <f>YEAR(SalesDataTable[[#This Row],[Order Date]])</f>
        <v>2026</v>
      </c>
      <c r="D169" s="14" t="str">
        <f>"Q"&amp;ROUNDUP(MONTH(SalesDataTable[[#This Row],[Order Date]])/3,0)</f>
        <v>Q1</v>
      </c>
      <c r="E169" s="11">
        <f>MONTH(SalesDataTable[[#This Row],[Order Date]])</f>
        <v>2</v>
      </c>
      <c r="F169" s="17"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row>
    <row r="170" spans="1:20" ht="15.6">
      <c r="A170" s="2">
        <v>380</v>
      </c>
      <c r="B170" s="3">
        <v>46058</v>
      </c>
      <c r="C170" s="4">
        <f>YEAR(SalesDataTable[[#This Row],[Order Date]])</f>
        <v>2026</v>
      </c>
      <c r="D170" s="14" t="str">
        <f>"Q"&amp;ROUNDUP(MONTH(SalesDataTable[[#This Row],[Order Date]])/3,0)</f>
        <v>Q1</v>
      </c>
      <c r="E170" s="11">
        <f>MONTH(SalesDataTable[[#This Row],[Order Date]])</f>
        <v>2</v>
      </c>
      <c r="F170" s="17" t="str">
        <f>TEXT(SalesDataTable[[#This Row],[Order Date]],"MMM")</f>
        <v>Feb</v>
      </c>
      <c r="G170" s="4" t="s">
        <v>6</v>
      </c>
      <c r="H170" s="4" t="s">
        <v>43</v>
      </c>
      <c r="I170" s="4" t="s">
        <v>2</v>
      </c>
      <c r="J170" s="4" t="s">
        <v>3</v>
      </c>
      <c r="K170" s="4" t="s">
        <v>34</v>
      </c>
      <c r="L170" s="4" t="s">
        <v>38</v>
      </c>
      <c r="M170" s="8">
        <v>3</v>
      </c>
      <c r="N170" s="5">
        <v>125.63</v>
      </c>
      <c r="O170" s="6">
        <v>0</v>
      </c>
      <c r="P170" s="5">
        <v>71.05</v>
      </c>
      <c r="Q170" s="5">
        <f t="shared" si="8"/>
        <v>376.89</v>
      </c>
      <c r="R170" s="5">
        <f t="shared" si="9"/>
        <v>213.14999999999998</v>
      </c>
      <c r="S170" s="5">
        <f t="shared" si="10"/>
        <v>163.74</v>
      </c>
      <c r="T170" s="7">
        <f t="shared" si="11"/>
        <v>0.43445037013452203</v>
      </c>
    </row>
    <row r="171" spans="1:20" ht="15.6">
      <c r="A171" s="2">
        <v>1723</v>
      </c>
      <c r="B171" s="3">
        <v>46058</v>
      </c>
      <c r="C171" s="4">
        <f>YEAR(SalesDataTable[[#This Row],[Order Date]])</f>
        <v>2026</v>
      </c>
      <c r="D171" s="14" t="str">
        <f>"Q"&amp;ROUNDUP(MONTH(SalesDataTable[[#This Row],[Order Date]])/3,0)</f>
        <v>Q1</v>
      </c>
      <c r="E171" s="11">
        <f>MONTH(SalesDataTable[[#This Row],[Order Date]])</f>
        <v>2</v>
      </c>
      <c r="F171" s="17" t="str">
        <f>TEXT(SalesDataTable[[#This Row],[Order Date]],"MMM")</f>
        <v>Feb</v>
      </c>
      <c r="G171" s="4" t="s">
        <v>20</v>
      </c>
      <c r="H171" s="4" t="s">
        <v>33</v>
      </c>
      <c r="I171" s="4" t="s">
        <v>2</v>
      </c>
      <c r="J171" s="4" t="s">
        <v>3</v>
      </c>
      <c r="K171" s="4" t="s">
        <v>4</v>
      </c>
      <c r="L171" s="4" t="s">
        <v>30</v>
      </c>
      <c r="M171" s="8">
        <v>2</v>
      </c>
      <c r="N171" s="5">
        <v>101.01</v>
      </c>
      <c r="O171" s="6">
        <v>0</v>
      </c>
      <c r="P171" s="5">
        <v>50.26</v>
      </c>
      <c r="Q171" s="5">
        <f t="shared" si="8"/>
        <v>202.02</v>
      </c>
      <c r="R171" s="5">
        <f t="shared" si="9"/>
        <v>100.52</v>
      </c>
      <c r="S171" s="5">
        <f t="shared" si="10"/>
        <v>101.50000000000001</v>
      </c>
      <c r="T171" s="7">
        <f t="shared" si="11"/>
        <v>0.50242550242550243</v>
      </c>
    </row>
    <row r="172" spans="1:20" ht="15.6">
      <c r="A172" s="2">
        <v>2529</v>
      </c>
      <c r="B172" s="3">
        <v>46058</v>
      </c>
      <c r="C172" s="4">
        <f>YEAR(SalesDataTable[[#This Row],[Order Date]])</f>
        <v>2026</v>
      </c>
      <c r="D172" s="14" t="str">
        <f>"Q"&amp;ROUNDUP(MONTH(SalesDataTable[[#This Row],[Order Date]])/3,0)</f>
        <v>Q1</v>
      </c>
      <c r="E172" s="11">
        <f>MONTH(SalesDataTable[[#This Row],[Order Date]])</f>
        <v>2</v>
      </c>
      <c r="F172" s="17"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row>
    <row r="173" spans="1:20" ht="15.6">
      <c r="A173" s="2">
        <v>2685</v>
      </c>
      <c r="B173" s="3">
        <v>46058</v>
      </c>
      <c r="C173" s="4">
        <f>YEAR(SalesDataTable[[#This Row],[Order Date]])</f>
        <v>2026</v>
      </c>
      <c r="D173" s="14" t="str">
        <f>"Q"&amp;ROUNDUP(MONTH(SalesDataTable[[#This Row],[Order Date]])/3,0)</f>
        <v>Q1</v>
      </c>
      <c r="E173" s="11">
        <f>MONTH(SalesDataTable[[#This Row],[Order Date]])</f>
        <v>2</v>
      </c>
      <c r="F173" s="17" t="str">
        <f>TEXT(SalesDataTable[[#This Row],[Order Date]],"MMM")</f>
        <v>Feb</v>
      </c>
      <c r="G173" s="4" t="s">
        <v>6</v>
      </c>
      <c r="H173" s="4" t="s">
        <v>49</v>
      </c>
      <c r="I173" s="4" t="s">
        <v>2</v>
      </c>
      <c r="J173" s="4" t="s">
        <v>13</v>
      </c>
      <c r="K173" s="4" t="s">
        <v>9</v>
      </c>
      <c r="L173" s="4" t="s">
        <v>46</v>
      </c>
      <c r="M173" s="8">
        <v>1</v>
      </c>
      <c r="N173" s="5">
        <v>72.78</v>
      </c>
      <c r="O173" s="6">
        <v>0.05</v>
      </c>
      <c r="P173" s="5">
        <v>33.26</v>
      </c>
      <c r="Q173" s="5">
        <f t="shared" si="8"/>
        <v>69.140999999999991</v>
      </c>
      <c r="R173" s="5">
        <f t="shared" si="9"/>
        <v>33.26</v>
      </c>
      <c r="S173" s="5">
        <f t="shared" si="10"/>
        <v>35.880999999999993</v>
      </c>
      <c r="T173" s="7">
        <f t="shared" si="11"/>
        <v>0.51895402149231273</v>
      </c>
    </row>
    <row r="174" spans="1:20" ht="15.6">
      <c r="A174" s="2">
        <v>2793</v>
      </c>
      <c r="B174" s="3">
        <v>46058</v>
      </c>
      <c r="C174" s="4">
        <f>YEAR(SalesDataTable[[#This Row],[Order Date]])</f>
        <v>2026</v>
      </c>
      <c r="D174" s="14" t="str">
        <f>"Q"&amp;ROUNDUP(MONTH(SalesDataTable[[#This Row],[Order Date]])/3,0)</f>
        <v>Q1</v>
      </c>
      <c r="E174" s="11">
        <f>MONTH(SalesDataTable[[#This Row],[Order Date]])</f>
        <v>2</v>
      </c>
      <c r="F174" s="17"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8"/>
        <v>349.66649999999998</v>
      </c>
      <c r="R174" s="5">
        <f t="shared" si="9"/>
        <v>186.24</v>
      </c>
      <c r="S174" s="5">
        <f t="shared" si="10"/>
        <v>163.42649999999998</v>
      </c>
      <c r="T174" s="7">
        <f t="shared" si="11"/>
        <v>0.46737820180085876</v>
      </c>
    </row>
    <row r="175" spans="1:20" ht="15.6">
      <c r="A175" s="2">
        <v>346</v>
      </c>
      <c r="B175" s="3">
        <v>46059</v>
      </c>
      <c r="C175" s="4">
        <f>YEAR(SalesDataTable[[#This Row],[Order Date]])</f>
        <v>2026</v>
      </c>
      <c r="D175" s="14" t="str">
        <f>"Q"&amp;ROUNDUP(MONTH(SalesDataTable[[#This Row],[Order Date]])/3,0)</f>
        <v>Q1</v>
      </c>
      <c r="E175" s="11">
        <f>MONTH(SalesDataTable[[#This Row],[Order Date]])</f>
        <v>2</v>
      </c>
      <c r="F175" s="17" t="str">
        <f>TEXT(SalesDataTable[[#This Row],[Order Date]],"MMM")</f>
        <v>Feb</v>
      </c>
      <c r="G175" s="4" t="s">
        <v>6</v>
      </c>
      <c r="H175" s="4" t="s">
        <v>7</v>
      </c>
      <c r="I175" s="4" t="s">
        <v>2</v>
      </c>
      <c r="J175" s="4" t="s">
        <v>16</v>
      </c>
      <c r="K175" s="4" t="s">
        <v>4</v>
      </c>
      <c r="L175" s="4" t="s">
        <v>30</v>
      </c>
      <c r="M175" s="8">
        <v>3</v>
      </c>
      <c r="N175" s="5">
        <v>103.22</v>
      </c>
      <c r="O175" s="6">
        <v>0</v>
      </c>
      <c r="P175" s="5">
        <v>50.74</v>
      </c>
      <c r="Q175" s="5">
        <f t="shared" si="8"/>
        <v>309.65999999999997</v>
      </c>
      <c r="R175" s="5">
        <f t="shared" si="9"/>
        <v>152.22</v>
      </c>
      <c r="S175" s="5">
        <f t="shared" si="10"/>
        <v>157.43999999999997</v>
      </c>
      <c r="T175" s="7">
        <f t="shared" si="11"/>
        <v>0.50842859910869986</v>
      </c>
    </row>
    <row r="176" spans="1:20" ht="15.6">
      <c r="A176" s="2">
        <v>539</v>
      </c>
      <c r="B176" s="3">
        <v>46059</v>
      </c>
      <c r="C176" s="4">
        <f>YEAR(SalesDataTable[[#This Row],[Order Date]])</f>
        <v>2026</v>
      </c>
      <c r="D176" s="14" t="str">
        <f>"Q"&amp;ROUNDUP(MONTH(SalesDataTable[[#This Row],[Order Date]])/3,0)</f>
        <v>Q1</v>
      </c>
      <c r="E176" s="11">
        <f>MONTH(SalesDataTable[[#This Row],[Order Date]])</f>
        <v>2</v>
      </c>
      <c r="F176" s="17" t="str">
        <f>TEXT(SalesDataTable[[#This Row],[Order Date]],"MMM")</f>
        <v>Feb</v>
      </c>
      <c r="G176" s="4" t="s">
        <v>0</v>
      </c>
      <c r="H176" s="4" t="s">
        <v>50</v>
      </c>
      <c r="I176" s="4" t="s">
        <v>28</v>
      </c>
      <c r="J176" s="4" t="s">
        <v>13</v>
      </c>
      <c r="K176" s="4" t="s">
        <v>9</v>
      </c>
      <c r="L176" s="4" t="s">
        <v>10</v>
      </c>
      <c r="M176" s="8">
        <v>3</v>
      </c>
      <c r="N176" s="5">
        <v>92.96</v>
      </c>
      <c r="O176" s="6">
        <v>0.15</v>
      </c>
      <c r="P176" s="5">
        <v>44.56</v>
      </c>
      <c r="Q176" s="5">
        <f t="shared" si="8"/>
        <v>237.048</v>
      </c>
      <c r="R176" s="5">
        <f t="shared" si="9"/>
        <v>133.68</v>
      </c>
      <c r="S176" s="5">
        <f t="shared" si="10"/>
        <v>103.36799999999999</v>
      </c>
      <c r="T176" s="7">
        <f t="shared" si="11"/>
        <v>0.43606358205932971</v>
      </c>
    </row>
    <row r="177" spans="1:20" ht="15.6">
      <c r="A177" s="2">
        <v>1368</v>
      </c>
      <c r="B177" s="3">
        <v>46059</v>
      </c>
      <c r="C177" s="4">
        <f>YEAR(SalesDataTable[[#This Row],[Order Date]])</f>
        <v>2026</v>
      </c>
      <c r="D177" s="14" t="str">
        <f>"Q"&amp;ROUNDUP(MONTH(SalesDataTable[[#This Row],[Order Date]])/3,0)</f>
        <v>Q1</v>
      </c>
      <c r="E177" s="11">
        <f>MONTH(SalesDataTable[[#This Row],[Order Date]])</f>
        <v>2</v>
      </c>
      <c r="F177" s="17"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8"/>
        <v>36.520000000000003</v>
      </c>
      <c r="R177" s="5">
        <f t="shared" si="9"/>
        <v>13.94</v>
      </c>
      <c r="S177" s="5">
        <f t="shared" si="10"/>
        <v>22.580000000000005</v>
      </c>
      <c r="T177" s="7">
        <f t="shared" si="11"/>
        <v>0.61829134720700996</v>
      </c>
    </row>
    <row r="178" spans="1:20" ht="15.6">
      <c r="A178" s="2">
        <v>3506</v>
      </c>
      <c r="B178" s="3">
        <v>46059</v>
      </c>
      <c r="C178" s="4">
        <f>YEAR(SalesDataTable[[#This Row],[Order Date]])</f>
        <v>2026</v>
      </c>
      <c r="D178" s="14" t="str">
        <f>"Q"&amp;ROUNDUP(MONTH(SalesDataTable[[#This Row],[Order Date]])/3,0)</f>
        <v>Q1</v>
      </c>
      <c r="E178" s="11">
        <f>MONTH(SalesDataTable[[#This Row],[Order Date]])</f>
        <v>2</v>
      </c>
      <c r="F178" s="17" t="str">
        <f>TEXT(SalesDataTable[[#This Row],[Order Date]],"MMM")</f>
        <v>Feb</v>
      </c>
      <c r="G178" s="4" t="s">
        <v>0</v>
      </c>
      <c r="H178" s="4" t="s">
        <v>1</v>
      </c>
      <c r="I178" s="4" t="s">
        <v>19</v>
      </c>
      <c r="J178" s="4" t="s">
        <v>3</v>
      </c>
      <c r="K178" s="4" t="s">
        <v>34</v>
      </c>
      <c r="L178" s="4" t="s">
        <v>45</v>
      </c>
      <c r="M178" s="8">
        <v>3</v>
      </c>
      <c r="N178" s="5">
        <v>50.65</v>
      </c>
      <c r="O178" s="6">
        <v>0</v>
      </c>
      <c r="P178" s="5">
        <v>21.49</v>
      </c>
      <c r="Q178" s="5">
        <f t="shared" si="8"/>
        <v>151.94999999999999</v>
      </c>
      <c r="R178" s="5">
        <f t="shared" si="9"/>
        <v>64.47</v>
      </c>
      <c r="S178" s="5">
        <f t="shared" si="10"/>
        <v>87.47999999999999</v>
      </c>
      <c r="T178" s="7">
        <f t="shared" si="11"/>
        <v>0.57571569595261596</v>
      </c>
    </row>
    <row r="179" spans="1:20" ht="15.6">
      <c r="A179" s="2">
        <v>1314</v>
      </c>
      <c r="B179" s="3">
        <v>46060</v>
      </c>
      <c r="C179" s="4">
        <f>YEAR(SalesDataTable[[#This Row],[Order Date]])</f>
        <v>2026</v>
      </c>
      <c r="D179" s="14" t="str">
        <f>"Q"&amp;ROUNDUP(MONTH(SalesDataTable[[#This Row],[Order Date]])/3,0)</f>
        <v>Q1</v>
      </c>
      <c r="E179" s="11">
        <f>MONTH(SalesDataTable[[#This Row],[Order Date]])</f>
        <v>2</v>
      </c>
      <c r="F179" s="17" t="str">
        <f>TEXT(SalesDataTable[[#This Row],[Order Date]],"MMM")</f>
        <v>Feb</v>
      </c>
      <c r="G179" s="4" t="s">
        <v>20</v>
      </c>
      <c r="H179" s="4" t="s">
        <v>21</v>
      </c>
      <c r="I179" s="4" t="s">
        <v>2</v>
      </c>
      <c r="J179" s="4" t="s">
        <v>3</v>
      </c>
      <c r="K179" s="4" t="s">
        <v>14</v>
      </c>
      <c r="L179" s="4" t="s">
        <v>15</v>
      </c>
      <c r="M179" s="8">
        <v>2</v>
      </c>
      <c r="N179" s="5">
        <v>37.03</v>
      </c>
      <c r="O179" s="6">
        <v>0.15</v>
      </c>
      <c r="P179" s="5">
        <v>13.87</v>
      </c>
      <c r="Q179" s="5">
        <f t="shared" si="8"/>
        <v>62.951000000000001</v>
      </c>
      <c r="R179" s="5">
        <f t="shared" si="9"/>
        <v>27.74</v>
      </c>
      <c r="S179" s="5">
        <f t="shared" si="10"/>
        <v>35.210999999999999</v>
      </c>
      <c r="T179" s="7">
        <f t="shared" si="11"/>
        <v>0.55933980397451988</v>
      </c>
    </row>
    <row r="180" spans="1:20" ht="15.6">
      <c r="A180" s="2">
        <v>2092</v>
      </c>
      <c r="B180" s="3">
        <v>46060</v>
      </c>
      <c r="C180" s="4">
        <f>YEAR(SalesDataTable[[#This Row],[Order Date]])</f>
        <v>2026</v>
      </c>
      <c r="D180" s="14" t="str">
        <f>"Q"&amp;ROUNDUP(MONTH(SalesDataTable[[#This Row],[Order Date]])/3,0)</f>
        <v>Q1</v>
      </c>
      <c r="E180" s="11">
        <f>MONTH(SalesDataTable[[#This Row],[Order Date]])</f>
        <v>2</v>
      </c>
      <c r="F180" s="17"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8"/>
        <v>36.619999999999997</v>
      </c>
      <c r="R180" s="5">
        <f t="shared" si="9"/>
        <v>13.55</v>
      </c>
      <c r="S180" s="5">
        <f t="shared" si="10"/>
        <v>23.069999999999997</v>
      </c>
      <c r="T180" s="7">
        <f t="shared" si="11"/>
        <v>0.62998361551064985</v>
      </c>
    </row>
    <row r="181" spans="1:20" ht="15.6">
      <c r="A181" s="2">
        <v>5083</v>
      </c>
      <c r="B181" s="3">
        <v>46060</v>
      </c>
      <c r="C181" s="4">
        <f>YEAR(SalesDataTable[[#This Row],[Order Date]])</f>
        <v>2026</v>
      </c>
      <c r="D181" s="14" t="str">
        <f>"Q"&amp;ROUNDUP(MONTH(SalesDataTable[[#This Row],[Order Date]])/3,0)</f>
        <v>Q1</v>
      </c>
      <c r="E181" s="11">
        <f>MONTH(SalesDataTable[[#This Row],[Order Date]])</f>
        <v>2</v>
      </c>
      <c r="F181" s="17" t="str">
        <f>TEXT(SalesDataTable[[#This Row],[Order Date]],"MMM")</f>
        <v>Feb</v>
      </c>
      <c r="G181" s="4" t="s">
        <v>11</v>
      </c>
      <c r="H181" s="4" t="s">
        <v>52</v>
      </c>
      <c r="I181" s="4" t="s">
        <v>19</v>
      </c>
      <c r="J181" s="4" t="s">
        <v>3</v>
      </c>
      <c r="K181" s="4" t="s">
        <v>23</v>
      </c>
      <c r="L181" s="4" t="s">
        <v>40</v>
      </c>
      <c r="M181" s="8">
        <v>1</v>
      </c>
      <c r="N181" s="5">
        <v>81.47</v>
      </c>
      <c r="O181" s="6">
        <v>0</v>
      </c>
      <c r="P181" s="5">
        <v>39.18</v>
      </c>
      <c r="Q181" s="5">
        <f t="shared" si="8"/>
        <v>81.47</v>
      </c>
      <c r="R181" s="5">
        <f t="shared" si="9"/>
        <v>39.18</v>
      </c>
      <c r="S181" s="5">
        <f t="shared" si="10"/>
        <v>42.29</v>
      </c>
      <c r="T181" s="7">
        <f t="shared" si="11"/>
        <v>0.51908678040996681</v>
      </c>
    </row>
    <row r="182" spans="1:20" ht="15.6">
      <c r="A182" s="2">
        <v>582</v>
      </c>
      <c r="B182" s="3">
        <v>46061</v>
      </c>
      <c r="C182" s="4">
        <f>YEAR(SalesDataTable[[#This Row],[Order Date]])</f>
        <v>2026</v>
      </c>
      <c r="D182" s="14" t="str">
        <f>"Q"&amp;ROUNDUP(MONTH(SalesDataTable[[#This Row],[Order Date]])/3,0)</f>
        <v>Q1</v>
      </c>
      <c r="E182" s="11">
        <f>MONTH(SalesDataTable[[#This Row],[Order Date]])</f>
        <v>2</v>
      </c>
      <c r="F182" s="17" t="str">
        <f>TEXT(SalesDataTable[[#This Row],[Order Date]],"MMM")</f>
        <v>Feb</v>
      </c>
      <c r="G182" s="4" t="s">
        <v>6</v>
      </c>
      <c r="H182" s="4" t="s">
        <v>7</v>
      </c>
      <c r="I182" s="4" t="s">
        <v>8</v>
      </c>
      <c r="J182" s="4" t="s">
        <v>3</v>
      </c>
      <c r="K182" s="4" t="s">
        <v>23</v>
      </c>
      <c r="L182" s="4" t="s">
        <v>51</v>
      </c>
      <c r="M182" s="8">
        <v>12</v>
      </c>
      <c r="N182" s="5">
        <v>122.75</v>
      </c>
      <c r="O182" s="6">
        <v>0.15</v>
      </c>
      <c r="P182" s="5">
        <v>62.51</v>
      </c>
      <c r="Q182" s="5">
        <f t="shared" si="8"/>
        <v>1252.05</v>
      </c>
      <c r="R182" s="5">
        <f t="shared" si="9"/>
        <v>750.12</v>
      </c>
      <c r="S182" s="5">
        <f t="shared" si="10"/>
        <v>501.92999999999995</v>
      </c>
      <c r="T182" s="7">
        <f t="shared" si="11"/>
        <v>0.40088654606445429</v>
      </c>
    </row>
    <row r="183" spans="1:20" ht="15.6">
      <c r="A183" s="2">
        <v>902</v>
      </c>
      <c r="B183" s="3">
        <v>46061</v>
      </c>
      <c r="C183" s="4">
        <f>YEAR(SalesDataTable[[#This Row],[Order Date]])</f>
        <v>2026</v>
      </c>
      <c r="D183" s="14" t="str">
        <f>"Q"&amp;ROUNDUP(MONTH(SalesDataTable[[#This Row],[Order Date]])/3,0)</f>
        <v>Q1</v>
      </c>
      <c r="E183" s="11">
        <f>MONTH(SalesDataTable[[#This Row],[Order Date]])</f>
        <v>2</v>
      </c>
      <c r="F183" s="17" t="str">
        <f>TEXT(SalesDataTable[[#This Row],[Order Date]],"MMM")</f>
        <v>Feb</v>
      </c>
      <c r="G183" s="4" t="s">
        <v>0</v>
      </c>
      <c r="H183" s="4" t="s">
        <v>36</v>
      </c>
      <c r="I183" s="4" t="s">
        <v>2</v>
      </c>
      <c r="J183" s="4" t="s">
        <v>16</v>
      </c>
      <c r="K183" s="4" t="s">
        <v>34</v>
      </c>
      <c r="L183" s="4" t="s">
        <v>45</v>
      </c>
      <c r="M183" s="8">
        <v>1</v>
      </c>
      <c r="N183" s="5">
        <v>50.38</v>
      </c>
      <c r="O183" s="6">
        <v>0.05</v>
      </c>
      <c r="P183" s="5">
        <v>21.95</v>
      </c>
      <c r="Q183" s="5">
        <f t="shared" si="8"/>
        <v>47.860999999999997</v>
      </c>
      <c r="R183" s="5">
        <f t="shared" si="9"/>
        <v>21.95</v>
      </c>
      <c r="S183" s="5">
        <f t="shared" si="10"/>
        <v>25.910999999999998</v>
      </c>
      <c r="T183" s="7">
        <f t="shared" si="11"/>
        <v>0.54138024696516995</v>
      </c>
    </row>
    <row r="184" spans="1:20" ht="15.6">
      <c r="A184" s="2">
        <v>2396</v>
      </c>
      <c r="B184" s="3">
        <v>46061</v>
      </c>
      <c r="C184" s="4">
        <f>YEAR(SalesDataTable[[#This Row],[Order Date]])</f>
        <v>2026</v>
      </c>
      <c r="D184" s="14" t="str">
        <f>"Q"&amp;ROUNDUP(MONTH(SalesDataTable[[#This Row],[Order Date]])/3,0)</f>
        <v>Q1</v>
      </c>
      <c r="E184" s="11">
        <f>MONTH(SalesDataTable[[#This Row],[Order Date]])</f>
        <v>2</v>
      </c>
      <c r="F184" s="17" t="str">
        <f>TEXT(SalesDataTable[[#This Row],[Order Date]],"MMM")</f>
        <v>Feb</v>
      </c>
      <c r="G184" s="4" t="s">
        <v>20</v>
      </c>
      <c r="H184" s="4" t="s">
        <v>31</v>
      </c>
      <c r="I184" s="4" t="s">
        <v>2</v>
      </c>
      <c r="J184" s="4" t="s">
        <v>16</v>
      </c>
      <c r="K184" s="4" t="s">
        <v>34</v>
      </c>
      <c r="L184" s="4" t="s">
        <v>45</v>
      </c>
      <c r="M184" s="8">
        <v>2</v>
      </c>
      <c r="N184" s="5">
        <v>50.4</v>
      </c>
      <c r="O184" s="6">
        <v>0</v>
      </c>
      <c r="P184" s="5">
        <v>21.43</v>
      </c>
      <c r="Q184" s="5">
        <f t="shared" si="8"/>
        <v>100.8</v>
      </c>
      <c r="R184" s="5">
        <f t="shared" si="9"/>
        <v>42.86</v>
      </c>
      <c r="S184" s="5">
        <f t="shared" si="10"/>
        <v>57.94</v>
      </c>
      <c r="T184" s="7">
        <f t="shared" si="11"/>
        <v>0.57480158730158726</v>
      </c>
    </row>
    <row r="185" spans="1:20" ht="15.6">
      <c r="A185" s="2">
        <v>2494</v>
      </c>
      <c r="B185" s="3">
        <v>46061</v>
      </c>
      <c r="C185" s="4">
        <f>YEAR(SalesDataTable[[#This Row],[Order Date]])</f>
        <v>2026</v>
      </c>
      <c r="D185" s="14" t="str">
        <f>"Q"&amp;ROUNDUP(MONTH(SalesDataTable[[#This Row],[Order Date]])/3,0)</f>
        <v>Q1</v>
      </c>
      <c r="E185" s="11">
        <f>MONTH(SalesDataTable[[#This Row],[Order Date]])</f>
        <v>2</v>
      </c>
      <c r="F185" s="17" t="str">
        <f>TEXT(SalesDataTable[[#This Row],[Order Date]],"MMM")</f>
        <v>Feb</v>
      </c>
      <c r="G185" s="4" t="s">
        <v>11</v>
      </c>
      <c r="H185" s="4" t="s">
        <v>25</v>
      </c>
      <c r="I185" s="4" t="s">
        <v>2</v>
      </c>
      <c r="J185" s="4" t="s">
        <v>13</v>
      </c>
      <c r="K185" s="4" t="s">
        <v>9</v>
      </c>
      <c r="L185" s="4" t="s">
        <v>46</v>
      </c>
      <c r="M185" s="8">
        <v>1</v>
      </c>
      <c r="N185" s="5">
        <v>69.98</v>
      </c>
      <c r="O185" s="6">
        <v>0</v>
      </c>
      <c r="P185" s="5">
        <v>33.21</v>
      </c>
      <c r="Q185" s="5">
        <f t="shared" si="8"/>
        <v>69.98</v>
      </c>
      <c r="R185" s="5">
        <f t="shared" si="9"/>
        <v>33.21</v>
      </c>
      <c r="S185" s="5">
        <f t="shared" si="10"/>
        <v>36.770000000000003</v>
      </c>
      <c r="T185" s="7">
        <f t="shared" si="11"/>
        <v>0.52543583881108891</v>
      </c>
    </row>
    <row r="186" spans="1:20" ht="15.6">
      <c r="A186" s="2">
        <v>2925</v>
      </c>
      <c r="B186" s="3">
        <v>46061</v>
      </c>
      <c r="C186" s="4">
        <f>YEAR(SalesDataTable[[#This Row],[Order Date]])</f>
        <v>2026</v>
      </c>
      <c r="D186" s="14" t="str">
        <f>"Q"&amp;ROUNDUP(MONTH(SalesDataTable[[#This Row],[Order Date]])/3,0)</f>
        <v>Q1</v>
      </c>
      <c r="E186" s="11">
        <f>MONTH(SalesDataTable[[#This Row],[Order Date]])</f>
        <v>2</v>
      </c>
      <c r="F186" s="17" t="str">
        <f>TEXT(SalesDataTable[[#This Row],[Order Date]],"MMM")</f>
        <v>Feb</v>
      </c>
      <c r="G186" s="4" t="s">
        <v>0</v>
      </c>
      <c r="H186" s="4" t="s">
        <v>1</v>
      </c>
      <c r="I186" s="4" t="s">
        <v>19</v>
      </c>
      <c r="J186" s="4" t="s">
        <v>13</v>
      </c>
      <c r="K186" s="4" t="s">
        <v>9</v>
      </c>
      <c r="L186" s="4" t="s">
        <v>10</v>
      </c>
      <c r="M186" s="8">
        <v>3</v>
      </c>
      <c r="N186" s="5">
        <v>90.04</v>
      </c>
      <c r="O186" s="6">
        <v>0.05</v>
      </c>
      <c r="P186" s="5">
        <v>45.25</v>
      </c>
      <c r="Q186" s="5">
        <f t="shared" si="8"/>
        <v>256.61399999999998</v>
      </c>
      <c r="R186" s="5">
        <f t="shared" si="9"/>
        <v>135.75</v>
      </c>
      <c r="S186" s="5">
        <f t="shared" si="10"/>
        <v>120.86399999999998</v>
      </c>
      <c r="T186" s="7">
        <f t="shared" si="11"/>
        <v>0.47099534709719654</v>
      </c>
    </row>
    <row r="187" spans="1:20" ht="15.6">
      <c r="A187" s="2">
        <v>3614</v>
      </c>
      <c r="B187" s="3">
        <v>46061</v>
      </c>
      <c r="C187" s="4">
        <f>YEAR(SalesDataTable[[#This Row],[Order Date]])</f>
        <v>2026</v>
      </c>
      <c r="D187" s="14" t="str">
        <f>"Q"&amp;ROUNDUP(MONTH(SalesDataTable[[#This Row],[Order Date]])/3,0)</f>
        <v>Q1</v>
      </c>
      <c r="E187" s="11">
        <f>MONTH(SalesDataTable[[#This Row],[Order Date]])</f>
        <v>2</v>
      </c>
      <c r="F187" s="17" t="str">
        <f>TEXT(SalesDataTable[[#This Row],[Order Date]],"MMM")</f>
        <v>Feb</v>
      </c>
      <c r="G187" s="4" t="s">
        <v>6</v>
      </c>
      <c r="H187" s="4" t="s">
        <v>49</v>
      </c>
      <c r="I187" s="4" t="s">
        <v>2</v>
      </c>
      <c r="J187" s="4" t="s">
        <v>13</v>
      </c>
      <c r="K187" s="4" t="s">
        <v>34</v>
      </c>
      <c r="L187" s="4" t="s">
        <v>45</v>
      </c>
      <c r="M187" s="8">
        <v>3</v>
      </c>
      <c r="N187" s="5">
        <v>51.18</v>
      </c>
      <c r="O187" s="6">
        <v>0</v>
      </c>
      <c r="P187" s="5">
        <v>21.95</v>
      </c>
      <c r="Q187" s="5">
        <f t="shared" si="8"/>
        <v>153.54</v>
      </c>
      <c r="R187" s="5">
        <f t="shared" si="9"/>
        <v>65.849999999999994</v>
      </c>
      <c r="S187" s="5">
        <f t="shared" si="10"/>
        <v>87.69</v>
      </c>
      <c r="T187" s="7">
        <f t="shared" si="11"/>
        <v>0.57112153184837833</v>
      </c>
    </row>
    <row r="188" spans="1:20" ht="15.6">
      <c r="A188" s="2">
        <v>4360</v>
      </c>
      <c r="B188" s="3">
        <v>46061</v>
      </c>
      <c r="C188" s="4">
        <f>YEAR(SalesDataTable[[#This Row],[Order Date]])</f>
        <v>2026</v>
      </c>
      <c r="D188" s="14" t="str">
        <f>"Q"&amp;ROUNDUP(MONTH(SalesDataTable[[#This Row],[Order Date]])/3,0)</f>
        <v>Q1</v>
      </c>
      <c r="E188" s="11">
        <f>MONTH(SalesDataTable[[#This Row],[Order Date]])</f>
        <v>2</v>
      </c>
      <c r="F188" s="17" t="str">
        <f>TEXT(SalesDataTable[[#This Row],[Order Date]],"MMM")</f>
        <v>Feb</v>
      </c>
      <c r="G188" s="4" t="s">
        <v>0</v>
      </c>
      <c r="H188" s="4" t="s">
        <v>50</v>
      </c>
      <c r="I188" s="4" t="s">
        <v>2</v>
      </c>
      <c r="J188" s="4" t="s">
        <v>13</v>
      </c>
      <c r="K188" s="4" t="s">
        <v>14</v>
      </c>
      <c r="L188" s="4" t="s">
        <v>15</v>
      </c>
      <c r="M188" s="8">
        <v>1</v>
      </c>
      <c r="N188" s="5">
        <v>35.69</v>
      </c>
      <c r="O188" s="6">
        <v>0</v>
      </c>
      <c r="P188" s="5">
        <v>13.38</v>
      </c>
      <c r="Q188" s="5">
        <f t="shared" si="8"/>
        <v>35.69</v>
      </c>
      <c r="R188" s="5">
        <f t="shared" si="9"/>
        <v>13.38</v>
      </c>
      <c r="S188" s="5">
        <f t="shared" si="10"/>
        <v>22.309999999999995</v>
      </c>
      <c r="T188" s="7">
        <f t="shared" si="11"/>
        <v>0.62510507144858496</v>
      </c>
    </row>
    <row r="189" spans="1:20" ht="15.6">
      <c r="A189" s="2">
        <v>4582</v>
      </c>
      <c r="B189" s="3">
        <v>46061</v>
      </c>
      <c r="C189" s="4">
        <f>YEAR(SalesDataTable[[#This Row],[Order Date]])</f>
        <v>2026</v>
      </c>
      <c r="D189" s="14" t="str">
        <f>"Q"&amp;ROUNDUP(MONTH(SalesDataTable[[#This Row],[Order Date]])/3,0)</f>
        <v>Q1</v>
      </c>
      <c r="E189" s="11">
        <f>MONTH(SalesDataTable[[#This Row],[Order Date]])</f>
        <v>2</v>
      </c>
      <c r="F189" s="17" t="str">
        <f>TEXT(SalesDataTable[[#This Row],[Order Date]],"MMM")</f>
        <v>Feb</v>
      </c>
      <c r="G189" s="4" t="s">
        <v>20</v>
      </c>
      <c r="H189" s="4" t="s">
        <v>31</v>
      </c>
      <c r="I189" s="4" t="s">
        <v>2</v>
      </c>
      <c r="J189" s="4" t="s">
        <v>13</v>
      </c>
      <c r="K189" s="4" t="s">
        <v>4</v>
      </c>
      <c r="L189" s="4" t="s">
        <v>22</v>
      </c>
      <c r="M189" s="8">
        <v>3</v>
      </c>
      <c r="N189" s="5">
        <v>50.29</v>
      </c>
      <c r="O189" s="6">
        <v>0.05</v>
      </c>
      <c r="P189" s="5">
        <v>22.87</v>
      </c>
      <c r="Q189" s="5">
        <f t="shared" si="8"/>
        <v>143.32650000000001</v>
      </c>
      <c r="R189" s="5">
        <f t="shared" si="9"/>
        <v>68.61</v>
      </c>
      <c r="S189" s="5">
        <f t="shared" si="10"/>
        <v>74.716500000000011</v>
      </c>
      <c r="T189" s="7">
        <f t="shared" si="11"/>
        <v>0.52130275978273388</v>
      </c>
    </row>
    <row r="190" spans="1:20" ht="15.6">
      <c r="A190" s="2">
        <v>4381</v>
      </c>
      <c r="B190" s="3">
        <v>46062</v>
      </c>
      <c r="C190" s="4">
        <f>YEAR(SalesDataTable[[#This Row],[Order Date]])</f>
        <v>2026</v>
      </c>
      <c r="D190" s="14" t="str">
        <f>"Q"&amp;ROUNDUP(MONTH(SalesDataTable[[#This Row],[Order Date]])/3,0)</f>
        <v>Q1</v>
      </c>
      <c r="E190" s="11">
        <f>MONTH(SalesDataTable[[#This Row],[Order Date]])</f>
        <v>2</v>
      </c>
      <c r="F190" s="17"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8"/>
        <v>184.60399999999998</v>
      </c>
      <c r="R190" s="5">
        <f t="shared" si="9"/>
        <v>102.52</v>
      </c>
      <c r="S190" s="5">
        <f t="shared" si="10"/>
        <v>82.083999999999989</v>
      </c>
      <c r="T190" s="7">
        <f t="shared" si="11"/>
        <v>0.44464908669367942</v>
      </c>
    </row>
    <row r="191" spans="1:20" ht="15.6">
      <c r="A191" s="2">
        <v>4964</v>
      </c>
      <c r="B191" s="3">
        <v>46062</v>
      </c>
      <c r="C191" s="4">
        <f>YEAR(SalesDataTable[[#This Row],[Order Date]])</f>
        <v>2026</v>
      </c>
      <c r="D191" s="14" t="str">
        <f>"Q"&amp;ROUNDUP(MONTH(SalesDataTable[[#This Row],[Order Date]])/3,0)</f>
        <v>Q1</v>
      </c>
      <c r="E191" s="11">
        <f>MONTH(SalesDataTable[[#This Row],[Order Date]])</f>
        <v>2</v>
      </c>
      <c r="F191" s="17" t="str">
        <f>TEXT(SalesDataTable[[#This Row],[Order Date]],"MMM")</f>
        <v>Feb</v>
      </c>
      <c r="G191" s="4" t="s">
        <v>20</v>
      </c>
      <c r="H191" s="4" t="s">
        <v>47</v>
      </c>
      <c r="I191" s="4" t="s">
        <v>19</v>
      </c>
      <c r="J191" s="4" t="s">
        <v>13</v>
      </c>
      <c r="K191" s="4" t="s">
        <v>34</v>
      </c>
      <c r="L191" s="4" t="s">
        <v>35</v>
      </c>
      <c r="M191" s="8">
        <v>4</v>
      </c>
      <c r="N191" s="5">
        <v>40.44</v>
      </c>
      <c r="O191" s="6">
        <v>0</v>
      </c>
      <c r="P191" s="5">
        <v>14.75</v>
      </c>
      <c r="Q191" s="5">
        <f t="shared" si="8"/>
        <v>161.76</v>
      </c>
      <c r="R191" s="5">
        <f t="shared" si="9"/>
        <v>59</v>
      </c>
      <c r="S191" s="5">
        <f t="shared" si="10"/>
        <v>102.75999999999999</v>
      </c>
      <c r="T191" s="7">
        <f t="shared" si="11"/>
        <v>0.63526211671612265</v>
      </c>
    </row>
    <row r="192" spans="1:20" ht="15.6">
      <c r="A192" s="2">
        <v>255</v>
      </c>
      <c r="B192" s="3">
        <v>46063</v>
      </c>
      <c r="C192" s="4">
        <f>YEAR(SalesDataTable[[#This Row],[Order Date]])</f>
        <v>2026</v>
      </c>
      <c r="D192" s="14" t="str">
        <f>"Q"&amp;ROUNDUP(MONTH(SalesDataTable[[#This Row],[Order Date]])/3,0)</f>
        <v>Q1</v>
      </c>
      <c r="E192" s="11">
        <f>MONTH(SalesDataTable[[#This Row],[Order Date]])</f>
        <v>2</v>
      </c>
      <c r="F192" s="17"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8"/>
        <v>363.23100000000005</v>
      </c>
      <c r="R192" s="5">
        <f t="shared" si="9"/>
        <v>207.36</v>
      </c>
      <c r="S192" s="5">
        <f t="shared" si="10"/>
        <v>155.87100000000004</v>
      </c>
      <c r="T192" s="7">
        <f t="shared" si="11"/>
        <v>0.42912361555043488</v>
      </c>
    </row>
    <row r="193" spans="1:20" ht="15.6">
      <c r="A193" s="2">
        <v>2178</v>
      </c>
      <c r="B193" s="3">
        <v>46063</v>
      </c>
      <c r="C193" s="4">
        <f>YEAR(SalesDataTable[[#This Row],[Order Date]])</f>
        <v>2026</v>
      </c>
      <c r="D193" s="14" t="str">
        <f>"Q"&amp;ROUNDUP(MONTH(SalesDataTable[[#This Row],[Order Date]])/3,0)</f>
        <v>Q1</v>
      </c>
      <c r="E193" s="11">
        <f>MONTH(SalesDataTable[[#This Row],[Order Date]])</f>
        <v>2</v>
      </c>
      <c r="F193" s="17"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8"/>
        <v>924.30000000000007</v>
      </c>
      <c r="R193" s="5">
        <f t="shared" si="9"/>
        <v>475.5</v>
      </c>
      <c r="S193" s="5">
        <f t="shared" si="10"/>
        <v>448.80000000000007</v>
      </c>
      <c r="T193" s="7">
        <f t="shared" si="11"/>
        <v>0.4855566374553717</v>
      </c>
    </row>
    <row r="194" spans="1:20" ht="15.6">
      <c r="A194" s="2">
        <v>3416</v>
      </c>
      <c r="B194" s="3">
        <v>46063</v>
      </c>
      <c r="C194" s="4">
        <f>YEAR(SalesDataTable[[#This Row],[Order Date]])</f>
        <v>2026</v>
      </c>
      <c r="D194" s="14" t="str">
        <f>"Q"&amp;ROUNDUP(MONTH(SalesDataTable[[#This Row],[Order Date]])/3,0)</f>
        <v>Q1</v>
      </c>
      <c r="E194" s="11">
        <f>MONTH(SalesDataTable[[#This Row],[Order Date]])</f>
        <v>2</v>
      </c>
      <c r="F194" s="17"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row>
    <row r="195" spans="1:20" ht="15.6">
      <c r="A195" s="2">
        <v>3854</v>
      </c>
      <c r="B195" s="3">
        <v>46063</v>
      </c>
      <c r="C195" s="4">
        <f>YEAR(SalesDataTable[[#This Row],[Order Date]])</f>
        <v>2026</v>
      </c>
      <c r="D195" s="14" t="str">
        <f>"Q"&amp;ROUNDUP(MONTH(SalesDataTable[[#This Row],[Order Date]])/3,0)</f>
        <v>Q1</v>
      </c>
      <c r="E195" s="11">
        <f>MONTH(SalesDataTable[[#This Row],[Order Date]])</f>
        <v>2</v>
      </c>
      <c r="F195" s="17"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12"/>
        <v>82.06</v>
      </c>
      <c r="R195" s="5">
        <f t="shared" si="13"/>
        <v>32.520000000000003</v>
      </c>
      <c r="S195" s="5">
        <f t="shared" si="14"/>
        <v>49.54</v>
      </c>
      <c r="T195" s="7">
        <f t="shared" si="15"/>
        <v>0.60370460638557155</v>
      </c>
    </row>
    <row r="196" spans="1:20" ht="15.6">
      <c r="A196" s="2">
        <v>3952</v>
      </c>
      <c r="B196" s="3">
        <v>46063</v>
      </c>
      <c r="C196" s="4">
        <f>YEAR(SalesDataTable[[#This Row],[Order Date]])</f>
        <v>2026</v>
      </c>
      <c r="D196" s="14" t="str">
        <f>"Q"&amp;ROUNDUP(MONTH(SalesDataTable[[#This Row],[Order Date]])/3,0)</f>
        <v>Q1</v>
      </c>
      <c r="E196" s="11">
        <f>MONTH(SalesDataTable[[#This Row],[Order Date]])</f>
        <v>2</v>
      </c>
      <c r="F196" s="17" t="str">
        <f>TEXT(SalesDataTable[[#This Row],[Order Date]],"MMM")</f>
        <v>Feb</v>
      </c>
      <c r="G196" s="4" t="s">
        <v>20</v>
      </c>
      <c r="H196" s="4" t="s">
        <v>33</v>
      </c>
      <c r="I196" s="4" t="s">
        <v>28</v>
      </c>
      <c r="J196" s="4" t="s">
        <v>13</v>
      </c>
      <c r="K196" s="4" t="s">
        <v>4</v>
      </c>
      <c r="L196" s="4" t="s">
        <v>5</v>
      </c>
      <c r="M196" s="8">
        <v>1</v>
      </c>
      <c r="N196" s="5">
        <v>81.44</v>
      </c>
      <c r="O196" s="6">
        <v>0.05</v>
      </c>
      <c r="P196" s="5">
        <v>43.9</v>
      </c>
      <c r="Q196" s="5">
        <f t="shared" si="12"/>
        <v>77.367999999999995</v>
      </c>
      <c r="R196" s="5">
        <f t="shared" si="13"/>
        <v>43.9</v>
      </c>
      <c r="S196" s="5">
        <f t="shared" si="14"/>
        <v>33.467999999999996</v>
      </c>
      <c r="T196" s="7">
        <f t="shared" si="15"/>
        <v>0.43258194602419603</v>
      </c>
    </row>
    <row r="197" spans="1:20" ht="15.6">
      <c r="A197" s="2">
        <v>4076</v>
      </c>
      <c r="B197" s="3">
        <v>46063</v>
      </c>
      <c r="C197" s="4">
        <f>YEAR(SalesDataTable[[#This Row],[Order Date]])</f>
        <v>2026</v>
      </c>
      <c r="D197" s="14" t="str">
        <f>"Q"&amp;ROUNDUP(MONTH(SalesDataTable[[#This Row],[Order Date]])/3,0)</f>
        <v>Q1</v>
      </c>
      <c r="E197" s="11">
        <f>MONTH(SalesDataTable[[#This Row],[Order Date]])</f>
        <v>2</v>
      </c>
      <c r="F197" s="17" t="str">
        <f>TEXT(SalesDataTable[[#This Row],[Order Date]],"MMM")</f>
        <v>Feb</v>
      </c>
      <c r="G197" s="4" t="s">
        <v>0</v>
      </c>
      <c r="H197" s="4" t="s">
        <v>1</v>
      </c>
      <c r="I197" s="4" t="s">
        <v>8</v>
      </c>
      <c r="J197" s="4" t="s">
        <v>16</v>
      </c>
      <c r="K197" s="4" t="s">
        <v>23</v>
      </c>
      <c r="L197" s="4" t="s">
        <v>51</v>
      </c>
      <c r="M197" s="8">
        <v>8</v>
      </c>
      <c r="N197" s="5">
        <v>122.19</v>
      </c>
      <c r="O197" s="6">
        <v>0.1</v>
      </c>
      <c r="P197" s="5">
        <v>60</v>
      </c>
      <c r="Q197" s="5">
        <f t="shared" si="12"/>
        <v>879.76800000000003</v>
      </c>
      <c r="R197" s="5">
        <f t="shared" si="13"/>
        <v>480</v>
      </c>
      <c r="S197" s="5">
        <f t="shared" si="14"/>
        <v>399.76800000000003</v>
      </c>
      <c r="T197" s="7">
        <f t="shared" si="15"/>
        <v>0.45440161497121973</v>
      </c>
    </row>
    <row r="198" spans="1:20" ht="15.6">
      <c r="A198" s="2">
        <v>4156</v>
      </c>
      <c r="B198" s="3">
        <v>46063</v>
      </c>
      <c r="C198" s="4">
        <f>YEAR(SalesDataTable[[#This Row],[Order Date]])</f>
        <v>2026</v>
      </c>
      <c r="D198" s="14" t="str">
        <f>"Q"&amp;ROUNDUP(MONTH(SalesDataTable[[#This Row],[Order Date]])/3,0)</f>
        <v>Q1</v>
      </c>
      <c r="E198" s="11">
        <f>MONTH(SalesDataTable[[#This Row],[Order Date]])</f>
        <v>2</v>
      </c>
      <c r="F198" s="17"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12"/>
        <v>263.39400000000001</v>
      </c>
      <c r="R198" s="5">
        <f t="shared" si="13"/>
        <v>162.68</v>
      </c>
      <c r="S198" s="5">
        <f t="shared" si="14"/>
        <v>100.714</v>
      </c>
      <c r="T198" s="7">
        <f t="shared" si="15"/>
        <v>0.38237013751262366</v>
      </c>
    </row>
    <row r="199" spans="1:20" ht="15.6">
      <c r="A199" s="2">
        <v>4260</v>
      </c>
      <c r="B199" s="3">
        <v>46063</v>
      </c>
      <c r="C199" s="4">
        <f>YEAR(SalesDataTable[[#This Row],[Order Date]])</f>
        <v>2026</v>
      </c>
      <c r="D199" s="14" t="str">
        <f>"Q"&amp;ROUNDUP(MONTH(SalesDataTable[[#This Row],[Order Date]])/3,0)</f>
        <v>Q1</v>
      </c>
      <c r="E199" s="11">
        <f>MONTH(SalesDataTable[[#This Row],[Order Date]])</f>
        <v>2</v>
      </c>
      <c r="F199" s="17"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12"/>
        <v>124.678</v>
      </c>
      <c r="R199" s="5">
        <f t="shared" si="13"/>
        <v>66.14</v>
      </c>
      <c r="S199" s="5">
        <f t="shared" si="14"/>
        <v>58.537999999999997</v>
      </c>
      <c r="T199" s="7">
        <f t="shared" si="15"/>
        <v>0.46951346669019395</v>
      </c>
    </row>
    <row r="200" spans="1:20" ht="15.6">
      <c r="A200" s="2">
        <v>4294</v>
      </c>
      <c r="B200" s="3">
        <v>46063</v>
      </c>
      <c r="C200" s="4">
        <f>YEAR(SalesDataTable[[#This Row],[Order Date]])</f>
        <v>2026</v>
      </c>
      <c r="D200" s="14" t="str">
        <f>"Q"&amp;ROUNDUP(MONTH(SalesDataTable[[#This Row],[Order Date]])/3,0)</f>
        <v>Q1</v>
      </c>
      <c r="E200" s="11">
        <f>MONTH(SalesDataTable[[#This Row],[Order Date]])</f>
        <v>2</v>
      </c>
      <c r="F200" s="17" t="str">
        <f>TEXT(SalesDataTable[[#This Row],[Order Date]],"MMM")</f>
        <v>Feb</v>
      </c>
      <c r="G200" s="4" t="s">
        <v>6</v>
      </c>
      <c r="H200" s="4" t="s">
        <v>7</v>
      </c>
      <c r="I200" s="4" t="s">
        <v>8</v>
      </c>
      <c r="J200" s="4" t="s">
        <v>13</v>
      </c>
      <c r="K200" s="4" t="s">
        <v>34</v>
      </c>
      <c r="L200" s="4" t="s">
        <v>45</v>
      </c>
      <c r="M200" s="8">
        <v>5</v>
      </c>
      <c r="N200" s="5">
        <v>51.37</v>
      </c>
      <c r="O200" s="6">
        <v>0.05</v>
      </c>
      <c r="P200" s="5">
        <v>21.81</v>
      </c>
      <c r="Q200" s="5">
        <f t="shared" si="12"/>
        <v>244.00749999999996</v>
      </c>
      <c r="R200" s="5">
        <f t="shared" si="13"/>
        <v>109.05</v>
      </c>
      <c r="S200" s="5">
        <f t="shared" si="14"/>
        <v>134.95749999999998</v>
      </c>
      <c r="T200" s="7">
        <f t="shared" si="15"/>
        <v>0.55308750755612024</v>
      </c>
    </row>
    <row r="201" spans="1:20" ht="15.6">
      <c r="A201" s="2">
        <v>1019</v>
      </c>
      <c r="B201" s="3">
        <v>46064</v>
      </c>
      <c r="C201" s="4">
        <f>YEAR(SalesDataTable[[#This Row],[Order Date]])</f>
        <v>2026</v>
      </c>
      <c r="D201" s="14" t="str">
        <f>"Q"&amp;ROUNDUP(MONTH(SalesDataTable[[#This Row],[Order Date]])/3,0)</f>
        <v>Q1</v>
      </c>
      <c r="E201" s="11">
        <f>MONTH(SalesDataTable[[#This Row],[Order Date]])</f>
        <v>2</v>
      </c>
      <c r="F201" s="17" t="str">
        <f>TEXT(SalesDataTable[[#This Row],[Order Date]],"MMM")</f>
        <v>Feb</v>
      </c>
      <c r="G201" s="4" t="s">
        <v>6</v>
      </c>
      <c r="H201" s="4" t="s">
        <v>43</v>
      </c>
      <c r="I201" s="4" t="s">
        <v>19</v>
      </c>
      <c r="J201" s="4" t="s">
        <v>13</v>
      </c>
      <c r="K201" s="4" t="s">
        <v>23</v>
      </c>
      <c r="L201" s="4" t="s">
        <v>51</v>
      </c>
      <c r="M201" s="8">
        <v>5</v>
      </c>
      <c r="N201" s="5">
        <v>121.94</v>
      </c>
      <c r="O201" s="6">
        <v>0</v>
      </c>
      <c r="P201" s="5">
        <v>62.3</v>
      </c>
      <c r="Q201" s="5">
        <f t="shared" si="12"/>
        <v>609.70000000000005</v>
      </c>
      <c r="R201" s="5">
        <f t="shared" si="13"/>
        <v>311.5</v>
      </c>
      <c r="S201" s="5">
        <f t="shared" si="14"/>
        <v>298.20000000000005</v>
      </c>
      <c r="T201" s="7">
        <f t="shared" si="15"/>
        <v>0.48909299655568317</v>
      </c>
    </row>
    <row r="202" spans="1:20" ht="15.6">
      <c r="A202" s="2">
        <v>1471</v>
      </c>
      <c r="B202" s="3">
        <v>46064</v>
      </c>
      <c r="C202" s="4">
        <f>YEAR(SalesDataTable[[#This Row],[Order Date]])</f>
        <v>2026</v>
      </c>
      <c r="D202" s="14" t="str">
        <f>"Q"&amp;ROUNDUP(MONTH(SalesDataTable[[#This Row],[Order Date]])/3,0)</f>
        <v>Q1</v>
      </c>
      <c r="E202" s="11">
        <f>MONTH(SalesDataTable[[#This Row],[Order Date]])</f>
        <v>2</v>
      </c>
      <c r="F202" s="17" t="str">
        <f>TEXT(SalesDataTable[[#This Row],[Order Date]],"MMM")</f>
        <v>Feb</v>
      </c>
      <c r="G202" s="4" t="s">
        <v>0</v>
      </c>
      <c r="H202" s="4" t="s">
        <v>1</v>
      </c>
      <c r="I202" s="4" t="s">
        <v>2</v>
      </c>
      <c r="J202" s="4" t="s">
        <v>3</v>
      </c>
      <c r="K202" s="4" t="s">
        <v>23</v>
      </c>
      <c r="L202" s="4" t="s">
        <v>51</v>
      </c>
      <c r="M202" s="8">
        <v>4</v>
      </c>
      <c r="N202" s="5">
        <v>124.55</v>
      </c>
      <c r="O202" s="6">
        <v>0</v>
      </c>
      <c r="P202" s="5">
        <v>60.41</v>
      </c>
      <c r="Q202" s="5">
        <f t="shared" si="12"/>
        <v>498.2</v>
      </c>
      <c r="R202" s="5">
        <f t="shared" si="13"/>
        <v>241.64</v>
      </c>
      <c r="S202" s="5">
        <f t="shared" si="14"/>
        <v>256.56</v>
      </c>
      <c r="T202" s="7">
        <f t="shared" si="15"/>
        <v>0.51497390606182258</v>
      </c>
    </row>
    <row r="203" spans="1:20" ht="15.6">
      <c r="A203" s="2">
        <v>2520</v>
      </c>
      <c r="B203" s="3">
        <v>46064</v>
      </c>
      <c r="C203" s="4">
        <f>YEAR(SalesDataTable[[#This Row],[Order Date]])</f>
        <v>2026</v>
      </c>
      <c r="D203" s="14" t="str">
        <f>"Q"&amp;ROUNDUP(MONTH(SalesDataTable[[#This Row],[Order Date]])/3,0)</f>
        <v>Q1</v>
      </c>
      <c r="E203" s="11">
        <f>MONTH(SalesDataTable[[#This Row],[Order Date]])</f>
        <v>2</v>
      </c>
      <c r="F203" s="17"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row>
    <row r="204" spans="1:20" ht="15.6">
      <c r="A204" s="2">
        <v>4649</v>
      </c>
      <c r="B204" s="3">
        <v>46064</v>
      </c>
      <c r="C204" s="4">
        <f>YEAR(SalesDataTable[[#This Row],[Order Date]])</f>
        <v>2026</v>
      </c>
      <c r="D204" s="14" t="str">
        <f>"Q"&amp;ROUNDUP(MONTH(SalesDataTable[[#This Row],[Order Date]])/3,0)</f>
        <v>Q1</v>
      </c>
      <c r="E204" s="11">
        <f>MONTH(SalesDataTable[[#This Row],[Order Date]])</f>
        <v>2</v>
      </c>
      <c r="F204" s="17"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12"/>
        <v>77.728999999999985</v>
      </c>
      <c r="R204" s="5">
        <f t="shared" si="13"/>
        <v>43.83</v>
      </c>
      <c r="S204" s="5">
        <f t="shared" si="14"/>
        <v>33.898999999999987</v>
      </c>
      <c r="T204" s="7">
        <f t="shared" si="15"/>
        <v>0.43611779387358635</v>
      </c>
    </row>
    <row r="205" spans="1:20" ht="15.6">
      <c r="A205" s="2">
        <v>4545</v>
      </c>
      <c r="B205" s="3">
        <v>46065</v>
      </c>
      <c r="C205" s="4">
        <f>YEAR(SalesDataTable[[#This Row],[Order Date]])</f>
        <v>2026</v>
      </c>
      <c r="D205" s="14" t="str">
        <f>"Q"&amp;ROUNDUP(MONTH(SalesDataTable[[#This Row],[Order Date]])/3,0)</f>
        <v>Q1</v>
      </c>
      <c r="E205" s="11">
        <f>MONTH(SalesDataTable[[#This Row],[Order Date]])</f>
        <v>2</v>
      </c>
      <c r="F205" s="17" t="str">
        <f>TEXT(SalesDataTable[[#This Row],[Order Date]],"MMM")</f>
        <v>Feb</v>
      </c>
      <c r="G205" s="4" t="s">
        <v>0</v>
      </c>
      <c r="H205" s="4" t="s">
        <v>36</v>
      </c>
      <c r="I205" s="4" t="s">
        <v>19</v>
      </c>
      <c r="J205" s="4" t="s">
        <v>13</v>
      </c>
      <c r="K205" s="4" t="s">
        <v>14</v>
      </c>
      <c r="L205" s="4" t="s">
        <v>15</v>
      </c>
      <c r="M205" s="8">
        <v>1</v>
      </c>
      <c r="N205" s="5">
        <v>36.58</v>
      </c>
      <c r="O205" s="6">
        <v>0.1</v>
      </c>
      <c r="P205" s="5">
        <v>13.76</v>
      </c>
      <c r="Q205" s="5">
        <f t="shared" si="12"/>
        <v>32.921999999999997</v>
      </c>
      <c r="R205" s="5">
        <f t="shared" si="13"/>
        <v>13.76</v>
      </c>
      <c r="S205" s="5">
        <f t="shared" si="14"/>
        <v>19.161999999999999</v>
      </c>
      <c r="T205" s="7">
        <f t="shared" si="15"/>
        <v>0.58204240325618128</v>
      </c>
    </row>
    <row r="206" spans="1:20" ht="15.6">
      <c r="A206" s="2">
        <v>285</v>
      </c>
      <c r="B206" s="3">
        <v>46066</v>
      </c>
      <c r="C206" s="4">
        <f>YEAR(SalesDataTable[[#This Row],[Order Date]])</f>
        <v>2026</v>
      </c>
      <c r="D206" s="14" t="str">
        <f>"Q"&amp;ROUNDUP(MONTH(SalesDataTable[[#This Row],[Order Date]])/3,0)</f>
        <v>Q1</v>
      </c>
      <c r="E206" s="11">
        <f>MONTH(SalesDataTable[[#This Row],[Order Date]])</f>
        <v>2</v>
      </c>
      <c r="F206" s="17" t="str">
        <f>TEXT(SalesDataTable[[#This Row],[Order Date]],"MMM")</f>
        <v>Feb</v>
      </c>
      <c r="G206" s="4" t="s">
        <v>20</v>
      </c>
      <c r="H206" s="4" t="s">
        <v>33</v>
      </c>
      <c r="I206" s="4" t="s">
        <v>19</v>
      </c>
      <c r="J206" s="4" t="s">
        <v>13</v>
      </c>
      <c r="K206" s="4" t="s">
        <v>9</v>
      </c>
      <c r="L206" s="4" t="s">
        <v>10</v>
      </c>
      <c r="M206" s="8">
        <v>4</v>
      </c>
      <c r="N206" s="5">
        <v>92.87</v>
      </c>
      <c r="O206" s="6">
        <v>0</v>
      </c>
      <c r="P206" s="5">
        <v>44.95</v>
      </c>
      <c r="Q206" s="5">
        <f t="shared" si="12"/>
        <v>371.48</v>
      </c>
      <c r="R206" s="5">
        <f t="shared" si="13"/>
        <v>179.8</v>
      </c>
      <c r="S206" s="5">
        <f t="shared" si="14"/>
        <v>191.68</v>
      </c>
      <c r="T206" s="7">
        <f t="shared" si="15"/>
        <v>0.51599009367933668</v>
      </c>
    </row>
    <row r="207" spans="1:20" ht="15.6">
      <c r="A207" s="2">
        <v>1499</v>
      </c>
      <c r="B207" s="3">
        <v>46066</v>
      </c>
      <c r="C207" s="4">
        <f>YEAR(SalesDataTable[[#This Row],[Order Date]])</f>
        <v>2026</v>
      </c>
      <c r="D207" s="14" t="str">
        <f>"Q"&amp;ROUNDUP(MONTH(SalesDataTable[[#This Row],[Order Date]])/3,0)</f>
        <v>Q1</v>
      </c>
      <c r="E207" s="11">
        <f>MONTH(SalesDataTable[[#This Row],[Order Date]])</f>
        <v>2</v>
      </c>
      <c r="F207" s="17" t="str">
        <f>TEXT(SalesDataTable[[#This Row],[Order Date]],"MMM")</f>
        <v>Feb</v>
      </c>
      <c r="G207" s="4" t="s">
        <v>20</v>
      </c>
      <c r="H207" s="4" t="s">
        <v>33</v>
      </c>
      <c r="I207" s="4" t="s">
        <v>2</v>
      </c>
      <c r="J207" s="4" t="s">
        <v>13</v>
      </c>
      <c r="K207" s="4" t="s">
        <v>4</v>
      </c>
      <c r="L207" s="4" t="s">
        <v>26</v>
      </c>
      <c r="M207" s="8">
        <v>2</v>
      </c>
      <c r="N207" s="5">
        <v>41.21</v>
      </c>
      <c r="O207" s="6">
        <v>0</v>
      </c>
      <c r="P207" s="5">
        <v>16.64</v>
      </c>
      <c r="Q207" s="5">
        <f t="shared" si="12"/>
        <v>82.42</v>
      </c>
      <c r="R207" s="5">
        <f t="shared" si="13"/>
        <v>33.28</v>
      </c>
      <c r="S207" s="5">
        <f t="shared" si="14"/>
        <v>49.14</v>
      </c>
      <c r="T207" s="7">
        <f t="shared" si="15"/>
        <v>0.59621451104100942</v>
      </c>
    </row>
    <row r="208" spans="1:20" ht="15.6">
      <c r="A208" s="2">
        <v>2615</v>
      </c>
      <c r="B208" s="3">
        <v>46066</v>
      </c>
      <c r="C208" s="4">
        <f>YEAR(SalesDataTable[[#This Row],[Order Date]])</f>
        <v>2026</v>
      </c>
      <c r="D208" s="14" t="str">
        <f>"Q"&amp;ROUNDUP(MONTH(SalesDataTable[[#This Row],[Order Date]])/3,0)</f>
        <v>Q1</v>
      </c>
      <c r="E208" s="11">
        <f>MONTH(SalesDataTable[[#This Row],[Order Date]])</f>
        <v>2</v>
      </c>
      <c r="F208" s="17" t="str">
        <f>TEXT(SalesDataTable[[#This Row],[Order Date]],"MMM")</f>
        <v>Feb</v>
      </c>
      <c r="G208" s="4" t="s">
        <v>0</v>
      </c>
      <c r="H208" s="4" t="s">
        <v>50</v>
      </c>
      <c r="I208" s="4" t="s">
        <v>2</v>
      </c>
      <c r="J208" s="4" t="s">
        <v>3</v>
      </c>
      <c r="K208" s="4" t="s">
        <v>9</v>
      </c>
      <c r="L208" s="4" t="s">
        <v>37</v>
      </c>
      <c r="M208" s="8">
        <v>6</v>
      </c>
      <c r="N208" s="5">
        <v>155.79</v>
      </c>
      <c r="O208" s="6">
        <v>0</v>
      </c>
      <c r="P208" s="5">
        <v>77.48</v>
      </c>
      <c r="Q208" s="5">
        <f t="shared" si="12"/>
        <v>934.74</v>
      </c>
      <c r="R208" s="5">
        <f t="shared" si="13"/>
        <v>464.88</v>
      </c>
      <c r="S208" s="5">
        <f t="shared" si="14"/>
        <v>469.86</v>
      </c>
      <c r="T208" s="7">
        <f t="shared" si="15"/>
        <v>0.50266384235188399</v>
      </c>
    </row>
    <row r="209" spans="1:20" ht="15.6">
      <c r="A209" s="2">
        <v>479</v>
      </c>
      <c r="B209" s="3">
        <v>46067</v>
      </c>
      <c r="C209" s="4">
        <f>YEAR(SalesDataTable[[#This Row],[Order Date]])</f>
        <v>2026</v>
      </c>
      <c r="D209" s="14" t="str">
        <f>"Q"&amp;ROUNDUP(MONTH(SalesDataTable[[#This Row],[Order Date]])/3,0)</f>
        <v>Q1</v>
      </c>
      <c r="E209" s="11">
        <f>MONTH(SalesDataTable[[#This Row],[Order Date]])</f>
        <v>2</v>
      </c>
      <c r="F209" s="17" t="str">
        <f>TEXT(SalesDataTable[[#This Row],[Order Date]],"MMM")</f>
        <v>Feb</v>
      </c>
      <c r="G209" s="4" t="s">
        <v>0</v>
      </c>
      <c r="H209" s="4" t="s">
        <v>1</v>
      </c>
      <c r="I209" s="4" t="s">
        <v>2</v>
      </c>
      <c r="J209" s="4" t="s">
        <v>3</v>
      </c>
      <c r="K209" s="4" t="s">
        <v>34</v>
      </c>
      <c r="L209" s="4" t="s">
        <v>45</v>
      </c>
      <c r="M209" s="8">
        <v>2</v>
      </c>
      <c r="N209" s="5">
        <v>50.16</v>
      </c>
      <c r="O209" s="6">
        <v>0.1</v>
      </c>
      <c r="P209" s="5">
        <v>21.48</v>
      </c>
      <c r="Q209" s="5">
        <f t="shared" si="12"/>
        <v>90.287999999999997</v>
      </c>
      <c r="R209" s="5">
        <f t="shared" si="13"/>
        <v>42.96</v>
      </c>
      <c r="S209" s="5">
        <f t="shared" si="14"/>
        <v>47.327999999999996</v>
      </c>
      <c r="T209" s="7">
        <f t="shared" si="15"/>
        <v>0.52418926103136632</v>
      </c>
    </row>
    <row r="210" spans="1:20" ht="15.6">
      <c r="A210" s="2">
        <v>4069</v>
      </c>
      <c r="B210" s="3">
        <v>46067</v>
      </c>
      <c r="C210" s="4">
        <f>YEAR(SalesDataTable[[#This Row],[Order Date]])</f>
        <v>2026</v>
      </c>
      <c r="D210" s="14" t="str">
        <f>"Q"&amp;ROUNDUP(MONTH(SalesDataTable[[#This Row],[Order Date]])/3,0)</f>
        <v>Q1</v>
      </c>
      <c r="E210" s="11">
        <f>MONTH(SalesDataTable[[#This Row],[Order Date]])</f>
        <v>2</v>
      </c>
      <c r="F210" s="17"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row>
    <row r="211" spans="1:20" ht="15.6">
      <c r="A211" s="2">
        <v>4588</v>
      </c>
      <c r="B211" s="3">
        <v>46067</v>
      </c>
      <c r="C211" s="4">
        <f>YEAR(SalesDataTable[[#This Row],[Order Date]])</f>
        <v>2026</v>
      </c>
      <c r="D211" s="14" t="str">
        <f>"Q"&amp;ROUNDUP(MONTH(SalesDataTable[[#This Row],[Order Date]])/3,0)</f>
        <v>Q1</v>
      </c>
      <c r="E211" s="11">
        <f>MONTH(SalesDataTable[[#This Row],[Order Date]])</f>
        <v>2</v>
      </c>
      <c r="F211" s="17"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row>
    <row r="212" spans="1:20" ht="15.6">
      <c r="A212" s="2">
        <v>14</v>
      </c>
      <c r="B212" s="3">
        <v>46068</v>
      </c>
      <c r="C212" s="4">
        <f>YEAR(SalesDataTable[[#This Row],[Order Date]])</f>
        <v>2026</v>
      </c>
      <c r="D212" s="14" t="str">
        <f>"Q"&amp;ROUNDUP(MONTH(SalesDataTable[[#This Row],[Order Date]])/3,0)</f>
        <v>Q1</v>
      </c>
      <c r="E212" s="11">
        <f>MONTH(SalesDataTable[[#This Row],[Order Date]])</f>
        <v>2</v>
      </c>
      <c r="F212" s="17"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row>
    <row r="213" spans="1:20" ht="15.6">
      <c r="A213" s="2">
        <v>303</v>
      </c>
      <c r="B213" s="3">
        <v>46068</v>
      </c>
      <c r="C213" s="4">
        <f>YEAR(SalesDataTable[[#This Row],[Order Date]])</f>
        <v>2026</v>
      </c>
      <c r="D213" s="14" t="str">
        <f>"Q"&amp;ROUNDUP(MONTH(SalesDataTable[[#This Row],[Order Date]])/3,0)</f>
        <v>Q1</v>
      </c>
      <c r="E213" s="11">
        <f>MONTH(SalesDataTable[[#This Row],[Order Date]])</f>
        <v>2</v>
      </c>
      <c r="F213" s="17" t="str">
        <f>TEXT(SalesDataTable[[#This Row],[Order Date]],"MMM")</f>
        <v>Feb</v>
      </c>
      <c r="G213" s="4" t="s">
        <v>6</v>
      </c>
      <c r="H213" s="4" t="s">
        <v>27</v>
      </c>
      <c r="I213" s="4" t="s">
        <v>28</v>
      </c>
      <c r="J213" s="4" t="s">
        <v>3</v>
      </c>
      <c r="K213" s="4" t="s">
        <v>4</v>
      </c>
      <c r="L213" s="4" t="s">
        <v>30</v>
      </c>
      <c r="M213" s="8">
        <v>2</v>
      </c>
      <c r="N213" s="5">
        <v>102.12</v>
      </c>
      <c r="O213" s="6">
        <v>0.15</v>
      </c>
      <c r="P213" s="5">
        <v>51.03</v>
      </c>
      <c r="Q213" s="5">
        <f t="shared" si="12"/>
        <v>173.60400000000001</v>
      </c>
      <c r="R213" s="5">
        <f t="shared" si="13"/>
        <v>102.06</v>
      </c>
      <c r="S213" s="5">
        <f t="shared" si="14"/>
        <v>71.544000000000011</v>
      </c>
      <c r="T213" s="7">
        <f t="shared" si="15"/>
        <v>0.41211032003870884</v>
      </c>
    </row>
    <row r="214" spans="1:20" ht="15.6">
      <c r="A214" s="2">
        <v>1197</v>
      </c>
      <c r="B214" s="3">
        <v>46069</v>
      </c>
      <c r="C214" s="4">
        <f>YEAR(SalesDataTable[[#This Row],[Order Date]])</f>
        <v>2026</v>
      </c>
      <c r="D214" s="14" t="str">
        <f>"Q"&amp;ROUNDUP(MONTH(SalesDataTable[[#This Row],[Order Date]])/3,0)</f>
        <v>Q1</v>
      </c>
      <c r="E214" s="11">
        <f>MONTH(SalesDataTable[[#This Row],[Order Date]])</f>
        <v>2</v>
      </c>
      <c r="F214" s="17" t="str">
        <f>TEXT(SalesDataTable[[#This Row],[Order Date]],"MMM")</f>
        <v>Feb</v>
      </c>
      <c r="G214" s="4" t="s">
        <v>11</v>
      </c>
      <c r="H214" s="4" t="s">
        <v>18</v>
      </c>
      <c r="I214" s="4" t="s">
        <v>2</v>
      </c>
      <c r="J214" s="4" t="s">
        <v>13</v>
      </c>
      <c r="K214" s="4" t="s">
        <v>4</v>
      </c>
      <c r="L214" s="4" t="s">
        <v>30</v>
      </c>
      <c r="M214" s="8">
        <v>2</v>
      </c>
      <c r="N214" s="5">
        <v>101.77</v>
      </c>
      <c r="O214" s="6">
        <v>0</v>
      </c>
      <c r="P214" s="5">
        <v>51.34</v>
      </c>
      <c r="Q214" s="5">
        <f t="shared" si="12"/>
        <v>203.54</v>
      </c>
      <c r="R214" s="5">
        <f t="shared" si="13"/>
        <v>102.68</v>
      </c>
      <c r="S214" s="5">
        <f t="shared" si="14"/>
        <v>100.85999999999999</v>
      </c>
      <c r="T214" s="7">
        <f t="shared" si="15"/>
        <v>0.49552913432249185</v>
      </c>
    </row>
    <row r="215" spans="1:20" ht="15.6">
      <c r="A215" s="2">
        <v>2714</v>
      </c>
      <c r="B215" s="3">
        <v>46069</v>
      </c>
      <c r="C215" s="4">
        <f>YEAR(SalesDataTable[[#This Row],[Order Date]])</f>
        <v>2026</v>
      </c>
      <c r="D215" s="14" t="str">
        <f>"Q"&amp;ROUNDUP(MONTH(SalesDataTable[[#This Row],[Order Date]])/3,0)</f>
        <v>Q1</v>
      </c>
      <c r="E215" s="11">
        <f>MONTH(SalesDataTable[[#This Row],[Order Date]])</f>
        <v>2</v>
      </c>
      <c r="F215" s="17" t="str">
        <f>TEXT(SalesDataTable[[#This Row],[Order Date]],"MMM")</f>
        <v>Feb</v>
      </c>
      <c r="G215" s="4" t="s">
        <v>0</v>
      </c>
      <c r="H215" s="4" t="s">
        <v>50</v>
      </c>
      <c r="I215" s="4" t="s">
        <v>2</v>
      </c>
      <c r="J215" s="4" t="s">
        <v>16</v>
      </c>
      <c r="K215" s="4" t="s">
        <v>9</v>
      </c>
      <c r="L215" s="4" t="s">
        <v>37</v>
      </c>
      <c r="M215" s="8">
        <v>3</v>
      </c>
      <c r="N215" s="5">
        <v>153.24</v>
      </c>
      <c r="O215" s="6">
        <v>0.15</v>
      </c>
      <c r="P215" s="5">
        <v>77.61</v>
      </c>
      <c r="Q215" s="5">
        <f t="shared" si="12"/>
        <v>390.762</v>
      </c>
      <c r="R215" s="5">
        <f t="shared" si="13"/>
        <v>232.82999999999998</v>
      </c>
      <c r="S215" s="5">
        <f t="shared" si="14"/>
        <v>157.93200000000002</v>
      </c>
      <c r="T215" s="7">
        <f t="shared" si="15"/>
        <v>0.40416417154175693</v>
      </c>
    </row>
    <row r="216" spans="1:20" ht="15.6">
      <c r="A216" s="2">
        <v>2753</v>
      </c>
      <c r="B216" s="3">
        <v>46069</v>
      </c>
      <c r="C216" s="4">
        <f>YEAR(SalesDataTable[[#This Row],[Order Date]])</f>
        <v>2026</v>
      </c>
      <c r="D216" s="14" t="str">
        <f>"Q"&amp;ROUNDUP(MONTH(SalesDataTable[[#This Row],[Order Date]])/3,0)</f>
        <v>Q1</v>
      </c>
      <c r="E216" s="11">
        <f>MONTH(SalesDataTable[[#This Row],[Order Date]])</f>
        <v>2</v>
      </c>
      <c r="F216" s="17" t="str">
        <f>TEXT(SalesDataTable[[#This Row],[Order Date]],"MMM")</f>
        <v>Feb</v>
      </c>
      <c r="G216" s="4" t="s">
        <v>20</v>
      </c>
      <c r="H216" s="4" t="s">
        <v>21</v>
      </c>
      <c r="I216" s="4" t="s">
        <v>28</v>
      </c>
      <c r="J216" s="4" t="s">
        <v>3</v>
      </c>
      <c r="K216" s="4" t="s">
        <v>9</v>
      </c>
      <c r="L216" s="4" t="s">
        <v>17</v>
      </c>
      <c r="M216" s="8">
        <v>1</v>
      </c>
      <c r="N216" s="5">
        <v>140.47</v>
      </c>
      <c r="O216" s="6">
        <v>0</v>
      </c>
      <c r="P216" s="5">
        <v>79.66</v>
      </c>
      <c r="Q216" s="5">
        <f t="shared" si="12"/>
        <v>140.47</v>
      </c>
      <c r="R216" s="5">
        <f t="shared" si="13"/>
        <v>79.66</v>
      </c>
      <c r="S216" s="5">
        <f t="shared" si="14"/>
        <v>60.81</v>
      </c>
      <c r="T216" s="7">
        <f t="shared" si="15"/>
        <v>0.43290382288033036</v>
      </c>
    </row>
    <row r="217" spans="1:20" ht="15.6">
      <c r="A217" s="2">
        <v>3901</v>
      </c>
      <c r="B217" s="3">
        <v>46069</v>
      </c>
      <c r="C217" s="4">
        <f>YEAR(SalesDataTable[[#This Row],[Order Date]])</f>
        <v>2026</v>
      </c>
      <c r="D217" s="14" t="str">
        <f>"Q"&amp;ROUNDUP(MONTH(SalesDataTable[[#This Row],[Order Date]])/3,0)</f>
        <v>Q1</v>
      </c>
      <c r="E217" s="11">
        <f>MONTH(SalesDataTable[[#This Row],[Order Date]])</f>
        <v>2</v>
      </c>
      <c r="F217" s="17"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12"/>
        <v>268.54599999999999</v>
      </c>
      <c r="R217" s="5">
        <f t="shared" si="13"/>
        <v>131.84</v>
      </c>
      <c r="S217" s="5">
        <f t="shared" si="14"/>
        <v>136.70599999999999</v>
      </c>
      <c r="T217" s="7">
        <f t="shared" si="15"/>
        <v>0.50905990035226734</v>
      </c>
    </row>
    <row r="218" spans="1:20" ht="15.6">
      <c r="A218" s="2">
        <v>594</v>
      </c>
      <c r="B218" s="3">
        <v>46070</v>
      </c>
      <c r="C218" s="4">
        <f>YEAR(SalesDataTable[[#This Row],[Order Date]])</f>
        <v>2026</v>
      </c>
      <c r="D218" s="14" t="str">
        <f>"Q"&amp;ROUNDUP(MONTH(SalesDataTable[[#This Row],[Order Date]])/3,0)</f>
        <v>Q1</v>
      </c>
      <c r="E218" s="11">
        <f>MONTH(SalesDataTable[[#This Row],[Order Date]])</f>
        <v>2</v>
      </c>
      <c r="F218" s="17" t="str">
        <f>TEXT(SalesDataTable[[#This Row],[Order Date]],"MMM")</f>
        <v>Feb</v>
      </c>
      <c r="G218" s="4" t="s">
        <v>0</v>
      </c>
      <c r="H218" s="4" t="s">
        <v>50</v>
      </c>
      <c r="I218" s="4" t="s">
        <v>19</v>
      </c>
      <c r="J218" s="4" t="s">
        <v>16</v>
      </c>
      <c r="K218" s="4" t="s">
        <v>14</v>
      </c>
      <c r="L218" s="4" t="s">
        <v>44</v>
      </c>
      <c r="M218" s="8">
        <v>3</v>
      </c>
      <c r="N218" s="5">
        <v>134.91</v>
      </c>
      <c r="O218" s="6">
        <v>0</v>
      </c>
      <c r="P218" s="5">
        <v>67.69</v>
      </c>
      <c r="Q218" s="5">
        <f t="shared" si="12"/>
        <v>404.73</v>
      </c>
      <c r="R218" s="5">
        <f t="shared" si="13"/>
        <v>203.07</v>
      </c>
      <c r="S218" s="5">
        <f t="shared" si="14"/>
        <v>201.66000000000003</v>
      </c>
      <c r="T218" s="7">
        <f t="shared" si="15"/>
        <v>0.49825809799125348</v>
      </c>
    </row>
    <row r="219" spans="1:20" ht="15.6">
      <c r="A219" s="2">
        <v>624</v>
      </c>
      <c r="B219" s="3">
        <v>46070</v>
      </c>
      <c r="C219" s="4">
        <f>YEAR(SalesDataTable[[#This Row],[Order Date]])</f>
        <v>2026</v>
      </c>
      <c r="D219" s="14" t="str">
        <f>"Q"&amp;ROUNDUP(MONTH(SalesDataTable[[#This Row],[Order Date]])/3,0)</f>
        <v>Q1</v>
      </c>
      <c r="E219" s="11">
        <f>MONTH(SalesDataTable[[#This Row],[Order Date]])</f>
        <v>2</v>
      </c>
      <c r="F219" s="17"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row>
    <row r="220" spans="1:20" ht="15.6">
      <c r="A220" s="2">
        <v>1013</v>
      </c>
      <c r="B220" s="3">
        <v>46070</v>
      </c>
      <c r="C220" s="4">
        <f>YEAR(SalesDataTable[[#This Row],[Order Date]])</f>
        <v>2026</v>
      </c>
      <c r="D220" s="14" t="str">
        <f>"Q"&amp;ROUNDUP(MONTH(SalesDataTable[[#This Row],[Order Date]])/3,0)</f>
        <v>Q1</v>
      </c>
      <c r="E220" s="11">
        <f>MONTH(SalesDataTable[[#This Row],[Order Date]])</f>
        <v>2</v>
      </c>
      <c r="F220" s="17" t="str">
        <f>TEXT(SalesDataTable[[#This Row],[Order Date]],"MMM")</f>
        <v>Feb</v>
      </c>
      <c r="G220" s="4" t="s">
        <v>6</v>
      </c>
      <c r="H220" s="4" t="s">
        <v>43</v>
      </c>
      <c r="I220" s="4" t="s">
        <v>19</v>
      </c>
      <c r="J220" s="4" t="s">
        <v>13</v>
      </c>
      <c r="K220" s="4" t="s">
        <v>4</v>
      </c>
      <c r="L220" s="4" t="s">
        <v>30</v>
      </c>
      <c r="M220" s="8">
        <v>1</v>
      </c>
      <c r="N220" s="5">
        <v>104.35</v>
      </c>
      <c r="O220" s="6">
        <v>0</v>
      </c>
      <c r="P220" s="5">
        <v>51.49</v>
      </c>
      <c r="Q220" s="5">
        <f t="shared" si="12"/>
        <v>104.35</v>
      </c>
      <c r="R220" s="5">
        <f t="shared" si="13"/>
        <v>51.49</v>
      </c>
      <c r="S220" s="5">
        <f t="shared" si="14"/>
        <v>52.859999999999992</v>
      </c>
      <c r="T220" s="7">
        <f t="shared" si="15"/>
        <v>0.50656444657402966</v>
      </c>
    </row>
    <row r="221" spans="1:20" ht="15.6">
      <c r="A221" s="2">
        <v>1100</v>
      </c>
      <c r="B221" s="3">
        <v>46070</v>
      </c>
      <c r="C221" s="4">
        <f>YEAR(SalesDataTable[[#This Row],[Order Date]])</f>
        <v>2026</v>
      </c>
      <c r="D221" s="14" t="str">
        <f>"Q"&amp;ROUNDUP(MONTH(SalesDataTable[[#This Row],[Order Date]])/3,0)</f>
        <v>Q1</v>
      </c>
      <c r="E221" s="11">
        <f>MONTH(SalesDataTable[[#This Row],[Order Date]])</f>
        <v>2</v>
      </c>
      <c r="F221" s="17"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12"/>
        <v>240.96</v>
      </c>
      <c r="R221" s="5">
        <f t="shared" si="13"/>
        <v>141.36000000000001</v>
      </c>
      <c r="S221" s="5">
        <f t="shared" si="14"/>
        <v>99.6</v>
      </c>
      <c r="T221" s="7">
        <f t="shared" si="15"/>
        <v>0.4133466135458167</v>
      </c>
    </row>
    <row r="222" spans="1:20" ht="15.6">
      <c r="A222" s="2">
        <v>2353</v>
      </c>
      <c r="B222" s="3">
        <v>46070</v>
      </c>
      <c r="C222" s="4">
        <f>YEAR(SalesDataTable[[#This Row],[Order Date]])</f>
        <v>2026</v>
      </c>
      <c r="D222" s="14" t="str">
        <f>"Q"&amp;ROUNDUP(MONTH(SalesDataTable[[#This Row],[Order Date]])/3,0)</f>
        <v>Q1</v>
      </c>
      <c r="E222" s="11">
        <f>MONTH(SalesDataTable[[#This Row],[Order Date]])</f>
        <v>2</v>
      </c>
      <c r="F222" s="17" t="str">
        <f>TEXT(SalesDataTable[[#This Row],[Order Date]],"MMM")</f>
        <v>Feb</v>
      </c>
      <c r="G222" s="4" t="s">
        <v>6</v>
      </c>
      <c r="H222" s="4" t="s">
        <v>43</v>
      </c>
      <c r="I222" s="4" t="s">
        <v>2</v>
      </c>
      <c r="J222" s="4" t="s">
        <v>3</v>
      </c>
      <c r="K222" s="4" t="s">
        <v>23</v>
      </c>
      <c r="L222" s="4" t="s">
        <v>24</v>
      </c>
      <c r="M222" s="8">
        <v>1</v>
      </c>
      <c r="N222" s="5">
        <v>339.52</v>
      </c>
      <c r="O222" s="6">
        <v>0.1</v>
      </c>
      <c r="P222" s="5">
        <v>191.19</v>
      </c>
      <c r="Q222" s="5">
        <f t="shared" si="12"/>
        <v>305.56799999999998</v>
      </c>
      <c r="R222" s="5">
        <f t="shared" si="13"/>
        <v>191.19</v>
      </c>
      <c r="S222" s="5">
        <f t="shared" si="14"/>
        <v>114.37799999999999</v>
      </c>
      <c r="T222" s="7">
        <f t="shared" si="15"/>
        <v>0.3743127552623311</v>
      </c>
    </row>
    <row r="223" spans="1:20" ht="15.6">
      <c r="A223" s="2">
        <v>3020</v>
      </c>
      <c r="B223" s="3">
        <v>46070</v>
      </c>
      <c r="C223" s="4">
        <f>YEAR(SalesDataTable[[#This Row],[Order Date]])</f>
        <v>2026</v>
      </c>
      <c r="D223" s="14" t="str">
        <f>"Q"&amp;ROUNDUP(MONTH(SalesDataTable[[#This Row],[Order Date]])/3,0)</f>
        <v>Q1</v>
      </c>
      <c r="E223" s="11">
        <f>MONTH(SalesDataTable[[#This Row],[Order Date]])</f>
        <v>2</v>
      </c>
      <c r="F223" s="17"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12"/>
        <v>696.28499999999997</v>
      </c>
      <c r="R223" s="5">
        <f t="shared" si="13"/>
        <v>387.1</v>
      </c>
      <c r="S223" s="5">
        <f t="shared" si="14"/>
        <v>309.18499999999995</v>
      </c>
      <c r="T223" s="7">
        <f t="shared" si="15"/>
        <v>0.44404949122844806</v>
      </c>
    </row>
    <row r="224" spans="1:20" ht="15.6">
      <c r="A224" s="2">
        <v>3227</v>
      </c>
      <c r="B224" s="3">
        <v>46070</v>
      </c>
      <c r="C224" s="4">
        <f>YEAR(SalesDataTable[[#This Row],[Order Date]])</f>
        <v>2026</v>
      </c>
      <c r="D224" s="14" t="str">
        <f>"Q"&amp;ROUNDUP(MONTH(SalesDataTable[[#This Row],[Order Date]])/3,0)</f>
        <v>Q1</v>
      </c>
      <c r="E224" s="11">
        <f>MONTH(SalesDataTable[[#This Row],[Order Date]])</f>
        <v>2</v>
      </c>
      <c r="F224" s="17" t="str">
        <f>TEXT(SalesDataTable[[#This Row],[Order Date]],"MMM")</f>
        <v>Feb</v>
      </c>
      <c r="G224" s="4" t="s">
        <v>11</v>
      </c>
      <c r="H224" s="4" t="s">
        <v>25</v>
      </c>
      <c r="I224" s="4" t="s">
        <v>19</v>
      </c>
      <c r="J224" s="4" t="s">
        <v>16</v>
      </c>
      <c r="K224" s="4" t="s">
        <v>9</v>
      </c>
      <c r="L224" s="4" t="s">
        <v>10</v>
      </c>
      <c r="M224" s="8">
        <v>4</v>
      </c>
      <c r="N224" s="5">
        <v>93.98</v>
      </c>
      <c r="O224" s="6">
        <v>0.05</v>
      </c>
      <c r="P224" s="5">
        <v>44.6</v>
      </c>
      <c r="Q224" s="5">
        <f t="shared" si="12"/>
        <v>357.12400000000002</v>
      </c>
      <c r="R224" s="5">
        <f t="shared" si="13"/>
        <v>178.4</v>
      </c>
      <c r="S224" s="5">
        <f t="shared" si="14"/>
        <v>178.72400000000002</v>
      </c>
      <c r="T224" s="7">
        <f t="shared" si="15"/>
        <v>0.50045362395134463</v>
      </c>
    </row>
    <row r="225" spans="1:20" ht="15.6">
      <c r="A225" s="2">
        <v>3530</v>
      </c>
      <c r="B225" s="3">
        <v>46070</v>
      </c>
      <c r="C225" s="4">
        <f>YEAR(SalesDataTable[[#This Row],[Order Date]])</f>
        <v>2026</v>
      </c>
      <c r="D225" s="14" t="str">
        <f>"Q"&amp;ROUNDUP(MONTH(SalesDataTable[[#This Row],[Order Date]])/3,0)</f>
        <v>Q1</v>
      </c>
      <c r="E225" s="11">
        <f>MONTH(SalesDataTable[[#This Row],[Order Date]])</f>
        <v>2</v>
      </c>
      <c r="F225" s="17" t="str">
        <f>TEXT(SalesDataTable[[#This Row],[Order Date]],"MMM")</f>
        <v>Feb</v>
      </c>
      <c r="G225" s="4" t="s">
        <v>0</v>
      </c>
      <c r="H225" s="4" t="s">
        <v>1</v>
      </c>
      <c r="I225" s="4" t="s">
        <v>2</v>
      </c>
      <c r="J225" s="4" t="s">
        <v>13</v>
      </c>
      <c r="K225" s="4" t="s">
        <v>23</v>
      </c>
      <c r="L225" s="4" t="s">
        <v>24</v>
      </c>
      <c r="M225" s="8">
        <v>2</v>
      </c>
      <c r="N225" s="5">
        <v>336.83</v>
      </c>
      <c r="O225" s="6">
        <v>0</v>
      </c>
      <c r="P225" s="5">
        <v>194.42</v>
      </c>
      <c r="Q225" s="5">
        <f t="shared" si="12"/>
        <v>673.66</v>
      </c>
      <c r="R225" s="5">
        <f t="shared" si="13"/>
        <v>388.84</v>
      </c>
      <c r="S225" s="5">
        <f t="shared" si="14"/>
        <v>284.82</v>
      </c>
      <c r="T225" s="7">
        <f t="shared" si="15"/>
        <v>0.42279488169106078</v>
      </c>
    </row>
    <row r="226" spans="1:20" ht="15.6">
      <c r="A226" s="2">
        <v>6</v>
      </c>
      <c r="B226" s="3">
        <v>46071</v>
      </c>
      <c r="C226" s="4">
        <f>YEAR(SalesDataTable[[#This Row],[Order Date]])</f>
        <v>2026</v>
      </c>
      <c r="D226" s="14" t="str">
        <f>"Q"&amp;ROUNDUP(MONTH(SalesDataTable[[#This Row],[Order Date]])/3,0)</f>
        <v>Q1</v>
      </c>
      <c r="E226" s="11">
        <f>MONTH(SalesDataTable[[#This Row],[Order Date]])</f>
        <v>2</v>
      </c>
      <c r="F226" s="17"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12"/>
        <v>338.93</v>
      </c>
      <c r="R226" s="5">
        <f t="shared" si="13"/>
        <v>197.92</v>
      </c>
      <c r="S226" s="5">
        <f t="shared" si="14"/>
        <v>141.01000000000002</v>
      </c>
      <c r="T226" s="7">
        <f t="shared" si="15"/>
        <v>0.41604461098161866</v>
      </c>
    </row>
    <row r="227" spans="1:20" ht="15.6">
      <c r="A227" s="2">
        <v>2038</v>
      </c>
      <c r="B227" s="3">
        <v>46071</v>
      </c>
      <c r="C227" s="4">
        <f>YEAR(SalesDataTable[[#This Row],[Order Date]])</f>
        <v>2026</v>
      </c>
      <c r="D227" s="14" t="str">
        <f>"Q"&amp;ROUNDUP(MONTH(SalesDataTable[[#This Row],[Order Date]])/3,0)</f>
        <v>Q1</v>
      </c>
      <c r="E227" s="11">
        <f>MONTH(SalesDataTable[[#This Row],[Order Date]])</f>
        <v>2</v>
      </c>
      <c r="F227" s="17" t="str">
        <f>TEXT(SalesDataTable[[#This Row],[Order Date]],"MMM")</f>
        <v>Feb</v>
      </c>
      <c r="G227" s="4" t="s">
        <v>0</v>
      </c>
      <c r="H227" s="4" t="s">
        <v>36</v>
      </c>
      <c r="I227" s="4" t="s">
        <v>2</v>
      </c>
      <c r="J227" s="4" t="s">
        <v>13</v>
      </c>
      <c r="K227" s="4" t="s">
        <v>23</v>
      </c>
      <c r="L227" s="4" t="s">
        <v>51</v>
      </c>
      <c r="M227" s="8">
        <v>5</v>
      </c>
      <c r="N227" s="5">
        <v>122.72</v>
      </c>
      <c r="O227" s="6">
        <v>0</v>
      </c>
      <c r="P227" s="5">
        <v>62.41</v>
      </c>
      <c r="Q227" s="5">
        <f t="shared" si="12"/>
        <v>613.6</v>
      </c>
      <c r="R227" s="5">
        <f t="shared" si="13"/>
        <v>312.04999999999995</v>
      </c>
      <c r="S227" s="5">
        <f t="shared" si="14"/>
        <v>301.55000000000007</v>
      </c>
      <c r="T227" s="7">
        <f t="shared" si="15"/>
        <v>0.49144393741851378</v>
      </c>
    </row>
    <row r="228" spans="1:20" ht="15.6">
      <c r="A228" s="2">
        <v>4104</v>
      </c>
      <c r="B228" s="3">
        <v>46071</v>
      </c>
      <c r="C228" s="4">
        <f>YEAR(SalesDataTable[[#This Row],[Order Date]])</f>
        <v>2026</v>
      </c>
      <c r="D228" s="14" t="str">
        <f>"Q"&amp;ROUNDUP(MONTH(SalesDataTable[[#This Row],[Order Date]])/3,0)</f>
        <v>Q1</v>
      </c>
      <c r="E228" s="11">
        <f>MONTH(SalesDataTable[[#This Row],[Order Date]])</f>
        <v>2</v>
      </c>
      <c r="F228" s="17"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row>
    <row r="229" spans="1:20" ht="15.6">
      <c r="A229" s="2">
        <v>1072</v>
      </c>
      <c r="B229" s="3">
        <v>46072</v>
      </c>
      <c r="C229" s="4">
        <f>YEAR(SalesDataTable[[#This Row],[Order Date]])</f>
        <v>2026</v>
      </c>
      <c r="D229" s="14" t="str">
        <f>"Q"&amp;ROUNDUP(MONTH(SalesDataTable[[#This Row],[Order Date]])/3,0)</f>
        <v>Q1</v>
      </c>
      <c r="E229" s="11">
        <f>MONTH(SalesDataTable[[#This Row],[Order Date]])</f>
        <v>2</v>
      </c>
      <c r="F229" s="17" t="str">
        <f>TEXT(SalesDataTable[[#This Row],[Order Date]],"MMM")</f>
        <v>Feb</v>
      </c>
      <c r="G229" s="4" t="s">
        <v>11</v>
      </c>
      <c r="H229" s="4" t="s">
        <v>52</v>
      </c>
      <c r="I229" s="4" t="s">
        <v>2</v>
      </c>
      <c r="J229" s="4" t="s">
        <v>3</v>
      </c>
      <c r="K229" s="4" t="s">
        <v>23</v>
      </c>
      <c r="L229" s="4" t="s">
        <v>40</v>
      </c>
      <c r="M229" s="8">
        <v>2</v>
      </c>
      <c r="N229" s="5">
        <v>81.34</v>
      </c>
      <c r="O229" s="6">
        <v>0.05</v>
      </c>
      <c r="P229" s="5">
        <v>40.64</v>
      </c>
      <c r="Q229" s="5">
        <f t="shared" si="12"/>
        <v>154.54599999999999</v>
      </c>
      <c r="R229" s="5">
        <f t="shared" si="13"/>
        <v>81.28</v>
      </c>
      <c r="S229" s="5">
        <f t="shared" si="14"/>
        <v>73.265999999999991</v>
      </c>
      <c r="T229" s="7">
        <f t="shared" si="15"/>
        <v>0.47407244445019603</v>
      </c>
    </row>
    <row r="230" spans="1:20" ht="15.6">
      <c r="A230" s="2">
        <v>2435</v>
      </c>
      <c r="B230" s="3">
        <v>46072</v>
      </c>
      <c r="C230" s="4">
        <f>YEAR(SalesDataTable[[#This Row],[Order Date]])</f>
        <v>2026</v>
      </c>
      <c r="D230" s="14" t="str">
        <f>"Q"&amp;ROUNDUP(MONTH(SalesDataTable[[#This Row],[Order Date]])/3,0)</f>
        <v>Q1</v>
      </c>
      <c r="E230" s="11">
        <f>MONTH(SalesDataTable[[#This Row],[Order Date]])</f>
        <v>2</v>
      </c>
      <c r="F230" s="17"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row>
    <row r="231" spans="1:20" ht="15.6">
      <c r="A231" s="2">
        <v>4476</v>
      </c>
      <c r="B231" s="3">
        <v>46072</v>
      </c>
      <c r="C231" s="4">
        <f>YEAR(SalesDataTable[[#This Row],[Order Date]])</f>
        <v>2026</v>
      </c>
      <c r="D231" s="14" t="str">
        <f>"Q"&amp;ROUNDUP(MONTH(SalesDataTable[[#This Row],[Order Date]])/3,0)</f>
        <v>Q1</v>
      </c>
      <c r="E231" s="11">
        <f>MONTH(SalesDataTable[[#This Row],[Order Date]])</f>
        <v>2</v>
      </c>
      <c r="F231" s="17" t="str">
        <f>TEXT(SalesDataTable[[#This Row],[Order Date]],"MMM")</f>
        <v>Feb</v>
      </c>
      <c r="G231" s="4" t="s">
        <v>6</v>
      </c>
      <c r="H231" s="4" t="s">
        <v>41</v>
      </c>
      <c r="I231" s="4" t="s">
        <v>28</v>
      </c>
      <c r="J231" s="4" t="s">
        <v>16</v>
      </c>
      <c r="K231" s="4" t="s">
        <v>9</v>
      </c>
      <c r="L231" s="4" t="s">
        <v>37</v>
      </c>
      <c r="M231" s="8">
        <v>2</v>
      </c>
      <c r="N231" s="5">
        <v>153.03</v>
      </c>
      <c r="O231" s="6">
        <v>0</v>
      </c>
      <c r="P231" s="5">
        <v>81.02</v>
      </c>
      <c r="Q231" s="5">
        <f t="shared" si="12"/>
        <v>306.06</v>
      </c>
      <c r="R231" s="5">
        <f t="shared" si="13"/>
        <v>162.04</v>
      </c>
      <c r="S231" s="5">
        <f t="shared" si="14"/>
        <v>144.02000000000001</v>
      </c>
      <c r="T231" s="7">
        <f t="shared" si="15"/>
        <v>0.47056132784421356</v>
      </c>
    </row>
    <row r="232" spans="1:20" ht="15.6">
      <c r="A232" s="2">
        <v>174</v>
      </c>
      <c r="B232" s="3">
        <v>46073</v>
      </c>
      <c r="C232" s="4">
        <f>YEAR(SalesDataTable[[#This Row],[Order Date]])</f>
        <v>2026</v>
      </c>
      <c r="D232" s="14" t="str">
        <f>"Q"&amp;ROUNDUP(MONTH(SalesDataTable[[#This Row],[Order Date]])/3,0)</f>
        <v>Q1</v>
      </c>
      <c r="E232" s="11">
        <f>MONTH(SalesDataTable[[#This Row],[Order Date]])</f>
        <v>2</v>
      </c>
      <c r="F232" s="17" t="str">
        <f>TEXT(SalesDataTable[[#This Row],[Order Date]],"MMM")</f>
        <v>Feb</v>
      </c>
      <c r="G232" s="4" t="s">
        <v>6</v>
      </c>
      <c r="H232" s="4" t="s">
        <v>41</v>
      </c>
      <c r="I232" s="4" t="s">
        <v>2</v>
      </c>
      <c r="J232" s="4" t="s">
        <v>13</v>
      </c>
      <c r="K232" s="4" t="s">
        <v>34</v>
      </c>
      <c r="L232" s="4" t="s">
        <v>38</v>
      </c>
      <c r="M232" s="8">
        <v>2</v>
      </c>
      <c r="N232" s="5">
        <v>124.92</v>
      </c>
      <c r="O232" s="6">
        <v>0</v>
      </c>
      <c r="P232" s="5">
        <v>69.98</v>
      </c>
      <c r="Q232" s="5">
        <f t="shared" si="12"/>
        <v>249.84</v>
      </c>
      <c r="R232" s="5">
        <f t="shared" si="13"/>
        <v>139.96</v>
      </c>
      <c r="S232" s="5">
        <f t="shared" si="14"/>
        <v>109.88</v>
      </c>
      <c r="T232" s="7">
        <f t="shared" si="15"/>
        <v>0.43980147294268329</v>
      </c>
    </row>
    <row r="233" spans="1:20" ht="15.6">
      <c r="A233" s="2">
        <v>304</v>
      </c>
      <c r="B233" s="3">
        <v>46073</v>
      </c>
      <c r="C233" s="4">
        <f>YEAR(SalesDataTable[[#This Row],[Order Date]])</f>
        <v>2026</v>
      </c>
      <c r="D233" s="14" t="str">
        <f>"Q"&amp;ROUNDUP(MONTH(SalesDataTable[[#This Row],[Order Date]])/3,0)</f>
        <v>Q1</v>
      </c>
      <c r="E233" s="11">
        <f>MONTH(SalesDataTable[[#This Row],[Order Date]])</f>
        <v>2</v>
      </c>
      <c r="F233" s="17"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12"/>
        <v>273.10000000000002</v>
      </c>
      <c r="R233" s="5">
        <f t="shared" si="13"/>
        <v>137.68</v>
      </c>
      <c r="S233" s="5">
        <f t="shared" si="14"/>
        <v>135.42000000000002</v>
      </c>
      <c r="T233" s="7">
        <f t="shared" si="15"/>
        <v>0.49586232149395826</v>
      </c>
    </row>
    <row r="234" spans="1:20" ht="15.6">
      <c r="A234" s="2">
        <v>404</v>
      </c>
      <c r="B234" s="3">
        <v>46073</v>
      </c>
      <c r="C234" s="4">
        <f>YEAR(SalesDataTable[[#This Row],[Order Date]])</f>
        <v>2026</v>
      </c>
      <c r="D234" s="14" t="str">
        <f>"Q"&amp;ROUNDUP(MONTH(SalesDataTable[[#This Row],[Order Date]])/3,0)</f>
        <v>Q1</v>
      </c>
      <c r="E234" s="11">
        <f>MONTH(SalesDataTable[[#This Row],[Order Date]])</f>
        <v>2</v>
      </c>
      <c r="F234" s="17"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12"/>
        <v>1646.73</v>
      </c>
      <c r="R234" s="5">
        <f t="shared" si="13"/>
        <v>897.9</v>
      </c>
      <c r="S234" s="5">
        <f t="shared" si="14"/>
        <v>748.83</v>
      </c>
      <c r="T234" s="7">
        <f t="shared" si="15"/>
        <v>0.45473757082217486</v>
      </c>
    </row>
    <row r="235" spans="1:20" ht="15.6">
      <c r="A235" s="2">
        <v>675</v>
      </c>
      <c r="B235" s="3">
        <v>46073</v>
      </c>
      <c r="C235" s="4">
        <f>YEAR(SalesDataTable[[#This Row],[Order Date]])</f>
        <v>2026</v>
      </c>
      <c r="D235" s="14" t="str">
        <f>"Q"&amp;ROUNDUP(MONTH(SalesDataTable[[#This Row],[Order Date]])/3,0)</f>
        <v>Q1</v>
      </c>
      <c r="E235" s="11">
        <f>MONTH(SalesDataTable[[#This Row],[Order Date]])</f>
        <v>2</v>
      </c>
      <c r="F235" s="17" t="str">
        <f>TEXT(SalesDataTable[[#This Row],[Order Date]],"MMM")</f>
        <v>Feb</v>
      </c>
      <c r="G235" s="4" t="s">
        <v>6</v>
      </c>
      <c r="H235" s="4" t="s">
        <v>43</v>
      </c>
      <c r="I235" s="4" t="s">
        <v>2</v>
      </c>
      <c r="J235" s="4" t="s">
        <v>13</v>
      </c>
      <c r="K235" s="4" t="s">
        <v>14</v>
      </c>
      <c r="L235" s="4" t="s">
        <v>32</v>
      </c>
      <c r="M235" s="8">
        <v>1</v>
      </c>
      <c r="N235" s="5">
        <v>45.54</v>
      </c>
      <c r="O235" s="6">
        <v>0</v>
      </c>
      <c r="P235" s="5">
        <v>18.29</v>
      </c>
      <c r="Q235" s="5">
        <f t="shared" si="12"/>
        <v>45.54</v>
      </c>
      <c r="R235" s="5">
        <f t="shared" si="13"/>
        <v>18.29</v>
      </c>
      <c r="S235" s="5">
        <f t="shared" si="14"/>
        <v>27.25</v>
      </c>
      <c r="T235" s="7">
        <f t="shared" si="15"/>
        <v>0.59837505489679399</v>
      </c>
    </row>
    <row r="236" spans="1:20" ht="15.6">
      <c r="A236" s="2">
        <v>940</v>
      </c>
      <c r="B236" s="3">
        <v>46073</v>
      </c>
      <c r="C236" s="4">
        <f>YEAR(SalesDataTable[[#This Row],[Order Date]])</f>
        <v>2026</v>
      </c>
      <c r="D236" s="14" t="str">
        <f>"Q"&amp;ROUNDUP(MONTH(SalesDataTable[[#This Row],[Order Date]])/3,0)</f>
        <v>Q1</v>
      </c>
      <c r="E236" s="11">
        <f>MONTH(SalesDataTable[[#This Row],[Order Date]])</f>
        <v>2</v>
      </c>
      <c r="F236" s="17" t="str">
        <f>TEXT(SalesDataTable[[#This Row],[Order Date]],"MMM")</f>
        <v>Feb</v>
      </c>
      <c r="G236" s="4" t="s">
        <v>11</v>
      </c>
      <c r="H236" s="4" t="s">
        <v>18</v>
      </c>
      <c r="I236" s="4" t="s">
        <v>28</v>
      </c>
      <c r="J236" s="4" t="s">
        <v>3</v>
      </c>
      <c r="K236" s="4" t="s">
        <v>34</v>
      </c>
      <c r="L236" s="4" t="s">
        <v>45</v>
      </c>
      <c r="M236" s="8">
        <v>1</v>
      </c>
      <c r="N236" s="5">
        <v>51.73</v>
      </c>
      <c r="O236" s="6">
        <v>0</v>
      </c>
      <c r="P236" s="5">
        <v>21.83</v>
      </c>
      <c r="Q236" s="5">
        <f t="shared" si="12"/>
        <v>51.73</v>
      </c>
      <c r="R236" s="5">
        <f t="shared" si="13"/>
        <v>21.83</v>
      </c>
      <c r="S236" s="5">
        <f t="shared" si="14"/>
        <v>29.9</v>
      </c>
      <c r="T236" s="7">
        <f t="shared" si="15"/>
        <v>0.57800115986854828</v>
      </c>
    </row>
    <row r="237" spans="1:20" ht="15.6">
      <c r="A237" s="2">
        <v>2375</v>
      </c>
      <c r="B237" s="3">
        <v>46073</v>
      </c>
      <c r="C237" s="4">
        <f>YEAR(SalesDataTable[[#This Row],[Order Date]])</f>
        <v>2026</v>
      </c>
      <c r="D237" s="14" t="str">
        <f>"Q"&amp;ROUNDUP(MONTH(SalesDataTable[[#This Row],[Order Date]])/3,0)</f>
        <v>Q1</v>
      </c>
      <c r="E237" s="11">
        <f>MONTH(SalesDataTable[[#This Row],[Order Date]])</f>
        <v>2</v>
      </c>
      <c r="F237" s="17"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row>
    <row r="238" spans="1:20" ht="15.6">
      <c r="A238" s="2">
        <v>4184</v>
      </c>
      <c r="B238" s="3">
        <v>46073</v>
      </c>
      <c r="C238" s="4">
        <f>YEAR(SalesDataTable[[#This Row],[Order Date]])</f>
        <v>2026</v>
      </c>
      <c r="D238" s="14" t="str">
        <f>"Q"&amp;ROUNDUP(MONTH(SalesDataTable[[#This Row],[Order Date]])/3,0)</f>
        <v>Q1</v>
      </c>
      <c r="E238" s="11">
        <f>MONTH(SalesDataTable[[#This Row],[Order Date]])</f>
        <v>2</v>
      </c>
      <c r="F238" s="17" t="str">
        <f>TEXT(SalesDataTable[[#This Row],[Order Date]],"MMM")</f>
        <v>Feb</v>
      </c>
      <c r="G238" s="4" t="s">
        <v>20</v>
      </c>
      <c r="H238" s="4" t="s">
        <v>31</v>
      </c>
      <c r="I238" s="4" t="s">
        <v>2</v>
      </c>
      <c r="J238" s="4" t="s">
        <v>13</v>
      </c>
      <c r="K238" s="4" t="s">
        <v>34</v>
      </c>
      <c r="L238" s="4" t="s">
        <v>42</v>
      </c>
      <c r="M238" s="8">
        <v>1</v>
      </c>
      <c r="N238" s="5">
        <v>36.31</v>
      </c>
      <c r="O238" s="6">
        <v>0</v>
      </c>
      <c r="P238" s="5">
        <v>14</v>
      </c>
      <c r="Q238" s="5">
        <f t="shared" si="12"/>
        <v>36.31</v>
      </c>
      <c r="R238" s="5">
        <f t="shared" si="13"/>
        <v>14</v>
      </c>
      <c r="S238" s="5">
        <f t="shared" si="14"/>
        <v>22.310000000000002</v>
      </c>
      <c r="T238" s="7">
        <f t="shared" si="15"/>
        <v>0.61443128614706699</v>
      </c>
    </row>
    <row r="239" spans="1:20" ht="15.6">
      <c r="A239" s="2">
        <v>4390</v>
      </c>
      <c r="B239" s="3">
        <v>46073</v>
      </c>
      <c r="C239" s="4">
        <f>YEAR(SalesDataTable[[#This Row],[Order Date]])</f>
        <v>2026</v>
      </c>
      <c r="D239" s="14" t="str">
        <f>"Q"&amp;ROUNDUP(MONTH(SalesDataTable[[#This Row],[Order Date]])/3,0)</f>
        <v>Q1</v>
      </c>
      <c r="E239" s="11">
        <f>MONTH(SalesDataTable[[#This Row],[Order Date]])</f>
        <v>2</v>
      </c>
      <c r="F239" s="17" t="str">
        <f>TEXT(SalesDataTable[[#This Row],[Order Date]],"MMM")</f>
        <v>Feb</v>
      </c>
      <c r="G239" s="4" t="s">
        <v>11</v>
      </c>
      <c r="H239" s="4" t="s">
        <v>52</v>
      </c>
      <c r="I239" s="4" t="s">
        <v>2</v>
      </c>
      <c r="J239" s="4" t="s">
        <v>3</v>
      </c>
      <c r="K239" s="4" t="s">
        <v>4</v>
      </c>
      <c r="L239" s="4" t="s">
        <v>5</v>
      </c>
      <c r="M239" s="8">
        <v>1</v>
      </c>
      <c r="N239" s="5">
        <v>82.86</v>
      </c>
      <c r="O239" s="6">
        <v>0.05</v>
      </c>
      <c r="P239" s="5">
        <v>42.3</v>
      </c>
      <c r="Q239" s="5">
        <f t="shared" si="12"/>
        <v>78.716999999999999</v>
      </c>
      <c r="R239" s="5">
        <f t="shared" si="13"/>
        <v>42.3</v>
      </c>
      <c r="S239" s="5">
        <f t="shared" si="14"/>
        <v>36.417000000000002</v>
      </c>
      <c r="T239" s="7">
        <f t="shared" si="15"/>
        <v>0.46263196005945351</v>
      </c>
    </row>
    <row r="240" spans="1:20" ht="15.6">
      <c r="A240" s="2">
        <v>1475</v>
      </c>
      <c r="B240" s="3">
        <v>46074</v>
      </c>
      <c r="C240" s="4">
        <f>YEAR(SalesDataTable[[#This Row],[Order Date]])</f>
        <v>2026</v>
      </c>
      <c r="D240" s="14" t="str">
        <f>"Q"&amp;ROUNDUP(MONTH(SalesDataTable[[#This Row],[Order Date]])/3,0)</f>
        <v>Q1</v>
      </c>
      <c r="E240" s="11">
        <f>MONTH(SalesDataTable[[#This Row],[Order Date]])</f>
        <v>2</v>
      </c>
      <c r="F240" s="17" t="str">
        <f>TEXT(SalesDataTable[[#This Row],[Order Date]],"MMM")</f>
        <v>Feb</v>
      </c>
      <c r="G240" s="4" t="s">
        <v>0</v>
      </c>
      <c r="H240" s="4" t="s">
        <v>1</v>
      </c>
      <c r="I240" s="4" t="s">
        <v>19</v>
      </c>
      <c r="J240" s="4" t="s">
        <v>13</v>
      </c>
      <c r="K240" s="4" t="s">
        <v>4</v>
      </c>
      <c r="L240" s="4" t="s">
        <v>30</v>
      </c>
      <c r="M240" s="8">
        <v>2</v>
      </c>
      <c r="N240" s="5">
        <v>103.03</v>
      </c>
      <c r="O240" s="6">
        <v>0.05</v>
      </c>
      <c r="P240" s="5">
        <v>50.73</v>
      </c>
      <c r="Q240" s="5">
        <f t="shared" si="12"/>
        <v>195.75700000000001</v>
      </c>
      <c r="R240" s="5">
        <f t="shared" si="13"/>
        <v>101.46</v>
      </c>
      <c r="S240" s="5">
        <f t="shared" si="14"/>
        <v>94.297000000000011</v>
      </c>
      <c r="T240" s="7">
        <f t="shared" si="15"/>
        <v>0.48170435795399402</v>
      </c>
    </row>
    <row r="241" spans="1:20" ht="15.6">
      <c r="A241" s="2">
        <v>3504</v>
      </c>
      <c r="B241" s="3">
        <v>46074</v>
      </c>
      <c r="C241" s="4">
        <f>YEAR(SalesDataTable[[#This Row],[Order Date]])</f>
        <v>2026</v>
      </c>
      <c r="D241" s="14" t="str">
        <f>"Q"&amp;ROUNDUP(MONTH(SalesDataTable[[#This Row],[Order Date]])/3,0)</f>
        <v>Q1</v>
      </c>
      <c r="E241" s="11">
        <f>MONTH(SalesDataTable[[#This Row],[Order Date]])</f>
        <v>2</v>
      </c>
      <c r="F241" s="17" t="str">
        <f>TEXT(SalesDataTable[[#This Row],[Order Date]],"MMM")</f>
        <v>Feb</v>
      </c>
      <c r="G241" s="4" t="s">
        <v>6</v>
      </c>
      <c r="H241" s="4" t="s">
        <v>49</v>
      </c>
      <c r="I241" s="4" t="s">
        <v>2</v>
      </c>
      <c r="J241" s="4" t="s">
        <v>16</v>
      </c>
      <c r="K241" s="4" t="s">
        <v>14</v>
      </c>
      <c r="L241" s="4" t="s">
        <v>15</v>
      </c>
      <c r="M241" s="8">
        <v>1</v>
      </c>
      <c r="N241" s="5">
        <v>36.39</v>
      </c>
      <c r="O241" s="6">
        <v>0</v>
      </c>
      <c r="P241" s="5">
        <v>13.49</v>
      </c>
      <c r="Q241" s="5">
        <f t="shared" si="12"/>
        <v>36.39</v>
      </c>
      <c r="R241" s="5">
        <f t="shared" si="13"/>
        <v>13.49</v>
      </c>
      <c r="S241" s="5">
        <f t="shared" si="14"/>
        <v>22.9</v>
      </c>
      <c r="T241" s="7">
        <f t="shared" si="15"/>
        <v>0.62929376202253362</v>
      </c>
    </row>
    <row r="242" spans="1:20" ht="15.6">
      <c r="A242" s="2">
        <v>1649</v>
      </c>
      <c r="B242" s="3">
        <v>46075</v>
      </c>
      <c r="C242" s="4">
        <f>YEAR(SalesDataTable[[#This Row],[Order Date]])</f>
        <v>2026</v>
      </c>
      <c r="D242" s="14" t="str">
        <f>"Q"&amp;ROUNDUP(MONTH(SalesDataTable[[#This Row],[Order Date]])/3,0)</f>
        <v>Q1</v>
      </c>
      <c r="E242" s="11">
        <f>MONTH(SalesDataTable[[#This Row],[Order Date]])</f>
        <v>2</v>
      </c>
      <c r="F242" s="17" t="str">
        <f>TEXT(SalesDataTable[[#This Row],[Order Date]],"MMM")</f>
        <v>Feb</v>
      </c>
      <c r="G242" s="4" t="s">
        <v>11</v>
      </c>
      <c r="H242" s="4" t="s">
        <v>25</v>
      </c>
      <c r="I242" s="4" t="s">
        <v>2</v>
      </c>
      <c r="J242" s="4" t="s">
        <v>3</v>
      </c>
      <c r="K242" s="4" t="s">
        <v>23</v>
      </c>
      <c r="L242" s="4" t="s">
        <v>51</v>
      </c>
      <c r="M242" s="8">
        <v>1</v>
      </c>
      <c r="N242" s="5">
        <v>124.93</v>
      </c>
      <c r="O242" s="6">
        <v>0.1</v>
      </c>
      <c r="P242" s="5">
        <v>59.74</v>
      </c>
      <c r="Q242" s="5">
        <f t="shared" si="12"/>
        <v>112.43700000000001</v>
      </c>
      <c r="R242" s="5">
        <f t="shared" si="13"/>
        <v>59.74</v>
      </c>
      <c r="S242" s="5">
        <f t="shared" si="14"/>
        <v>52.69700000000001</v>
      </c>
      <c r="T242" s="7">
        <f t="shared" si="15"/>
        <v>0.46868023871145625</v>
      </c>
    </row>
    <row r="243" spans="1:20" ht="15.6">
      <c r="A243" s="2">
        <v>2170</v>
      </c>
      <c r="B243" s="3">
        <v>46075</v>
      </c>
      <c r="C243" s="4">
        <f>YEAR(SalesDataTable[[#This Row],[Order Date]])</f>
        <v>2026</v>
      </c>
      <c r="D243" s="14" t="str">
        <f>"Q"&amp;ROUNDUP(MONTH(SalesDataTable[[#This Row],[Order Date]])/3,0)</f>
        <v>Q1</v>
      </c>
      <c r="E243" s="11">
        <f>MONTH(SalesDataTable[[#This Row],[Order Date]])</f>
        <v>2</v>
      </c>
      <c r="F243" s="17" t="str">
        <f>TEXT(SalesDataTable[[#This Row],[Order Date]],"MMM")</f>
        <v>Feb</v>
      </c>
      <c r="G243" s="4" t="s">
        <v>6</v>
      </c>
      <c r="H243" s="4" t="s">
        <v>41</v>
      </c>
      <c r="I243" s="4" t="s">
        <v>28</v>
      </c>
      <c r="J243" s="4" t="s">
        <v>3</v>
      </c>
      <c r="K243" s="4" t="s">
        <v>4</v>
      </c>
      <c r="L243" s="4" t="s">
        <v>30</v>
      </c>
      <c r="M243" s="8">
        <v>1</v>
      </c>
      <c r="N243" s="5">
        <v>101.19</v>
      </c>
      <c r="O243" s="6">
        <v>0.05</v>
      </c>
      <c r="P243" s="5">
        <v>49.14</v>
      </c>
      <c r="Q243" s="5">
        <f t="shared" si="12"/>
        <v>96.130499999999998</v>
      </c>
      <c r="R243" s="5">
        <f t="shared" si="13"/>
        <v>49.14</v>
      </c>
      <c r="S243" s="5">
        <f t="shared" si="14"/>
        <v>46.990499999999997</v>
      </c>
      <c r="T243" s="7">
        <f t="shared" si="15"/>
        <v>0.48881988546819166</v>
      </c>
    </row>
    <row r="244" spans="1:20" ht="15.6">
      <c r="A244" s="2">
        <v>3402</v>
      </c>
      <c r="B244" s="3">
        <v>46075</v>
      </c>
      <c r="C244" s="4">
        <f>YEAR(SalesDataTable[[#This Row],[Order Date]])</f>
        <v>2026</v>
      </c>
      <c r="D244" s="14" t="str">
        <f>"Q"&amp;ROUNDUP(MONTH(SalesDataTable[[#This Row],[Order Date]])/3,0)</f>
        <v>Q1</v>
      </c>
      <c r="E244" s="11">
        <f>MONTH(SalesDataTable[[#This Row],[Order Date]])</f>
        <v>2</v>
      </c>
      <c r="F244" s="17" t="str">
        <f>TEXT(SalesDataTable[[#This Row],[Order Date]],"MMM")</f>
        <v>Feb</v>
      </c>
      <c r="G244" s="4" t="s">
        <v>20</v>
      </c>
      <c r="H244" s="4" t="s">
        <v>33</v>
      </c>
      <c r="I244" s="4" t="s">
        <v>2</v>
      </c>
      <c r="J244" s="4" t="s">
        <v>3</v>
      </c>
      <c r="K244" s="4" t="s">
        <v>34</v>
      </c>
      <c r="L244" s="4" t="s">
        <v>45</v>
      </c>
      <c r="M244" s="8">
        <v>2</v>
      </c>
      <c r="N244" s="5">
        <v>51.2</v>
      </c>
      <c r="O244" s="6">
        <v>0</v>
      </c>
      <c r="P244" s="5">
        <v>21.38</v>
      </c>
      <c r="Q244" s="5">
        <f t="shared" si="12"/>
        <v>102.4</v>
      </c>
      <c r="R244" s="5">
        <f t="shared" si="13"/>
        <v>42.76</v>
      </c>
      <c r="S244" s="5">
        <f t="shared" si="14"/>
        <v>59.640000000000008</v>
      </c>
      <c r="T244" s="7">
        <f t="shared" si="15"/>
        <v>0.58242187500000009</v>
      </c>
    </row>
    <row r="245" spans="1:20" ht="15.6">
      <c r="A245" s="2">
        <v>3773</v>
      </c>
      <c r="B245" s="3">
        <v>46075</v>
      </c>
      <c r="C245" s="4">
        <f>YEAR(SalesDataTable[[#This Row],[Order Date]])</f>
        <v>2026</v>
      </c>
      <c r="D245" s="14" t="str">
        <f>"Q"&amp;ROUNDUP(MONTH(SalesDataTable[[#This Row],[Order Date]])/3,0)</f>
        <v>Q1</v>
      </c>
      <c r="E245" s="11">
        <f>MONTH(SalesDataTable[[#This Row],[Order Date]])</f>
        <v>2</v>
      </c>
      <c r="F245" s="17" t="str">
        <f>TEXT(SalesDataTable[[#This Row],[Order Date]],"MMM")</f>
        <v>Feb</v>
      </c>
      <c r="G245" s="4" t="s">
        <v>20</v>
      </c>
      <c r="H245" s="4" t="s">
        <v>21</v>
      </c>
      <c r="I245" s="4" t="s">
        <v>2</v>
      </c>
      <c r="J245" s="4" t="s">
        <v>3</v>
      </c>
      <c r="K245" s="4" t="s">
        <v>23</v>
      </c>
      <c r="L245" s="4" t="s">
        <v>40</v>
      </c>
      <c r="M245" s="8">
        <v>1</v>
      </c>
      <c r="N245" s="5">
        <v>81.81</v>
      </c>
      <c r="O245" s="6">
        <v>0</v>
      </c>
      <c r="P245" s="5">
        <v>40.32</v>
      </c>
      <c r="Q245" s="5">
        <f t="shared" si="12"/>
        <v>81.81</v>
      </c>
      <c r="R245" s="5">
        <f t="shared" si="13"/>
        <v>40.32</v>
      </c>
      <c r="S245" s="5">
        <f t="shared" si="14"/>
        <v>41.49</v>
      </c>
      <c r="T245" s="7">
        <f t="shared" si="15"/>
        <v>0.50715071507150711</v>
      </c>
    </row>
    <row r="246" spans="1:20" ht="15.6">
      <c r="A246" s="2">
        <v>4670</v>
      </c>
      <c r="B246" s="3">
        <v>46075</v>
      </c>
      <c r="C246" s="4">
        <f>YEAR(SalesDataTable[[#This Row],[Order Date]])</f>
        <v>2026</v>
      </c>
      <c r="D246" s="14" t="str">
        <f>"Q"&amp;ROUNDUP(MONTH(SalesDataTable[[#This Row],[Order Date]])/3,0)</f>
        <v>Q1</v>
      </c>
      <c r="E246" s="11">
        <f>MONTH(SalesDataTable[[#This Row],[Order Date]])</f>
        <v>2</v>
      </c>
      <c r="F246" s="17"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12"/>
        <v>152.96</v>
      </c>
      <c r="R246" s="5">
        <f t="shared" si="13"/>
        <v>79.510000000000005</v>
      </c>
      <c r="S246" s="5">
        <f t="shared" si="14"/>
        <v>73.45</v>
      </c>
      <c r="T246" s="7">
        <f t="shared" si="15"/>
        <v>0.48019089958158995</v>
      </c>
    </row>
    <row r="247" spans="1:20" ht="15.6">
      <c r="A247" s="2">
        <v>587</v>
      </c>
      <c r="B247" s="3">
        <v>46076</v>
      </c>
      <c r="C247" s="4">
        <f>YEAR(SalesDataTable[[#This Row],[Order Date]])</f>
        <v>2026</v>
      </c>
      <c r="D247" s="14" t="str">
        <f>"Q"&amp;ROUNDUP(MONTH(SalesDataTable[[#This Row],[Order Date]])/3,0)</f>
        <v>Q1</v>
      </c>
      <c r="E247" s="11">
        <f>MONTH(SalesDataTable[[#This Row],[Order Date]])</f>
        <v>2</v>
      </c>
      <c r="F247" s="17"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12"/>
        <v>157.8235</v>
      </c>
      <c r="R247" s="5">
        <f t="shared" si="13"/>
        <v>85.7</v>
      </c>
      <c r="S247" s="5">
        <f t="shared" si="14"/>
        <v>72.123499999999993</v>
      </c>
      <c r="T247" s="7">
        <f t="shared" si="15"/>
        <v>0.45698834457479398</v>
      </c>
    </row>
    <row r="248" spans="1:20" ht="15.6">
      <c r="A248" s="2">
        <v>1085</v>
      </c>
      <c r="B248" s="3">
        <v>46076</v>
      </c>
      <c r="C248" s="4">
        <f>YEAR(SalesDataTable[[#This Row],[Order Date]])</f>
        <v>2026</v>
      </c>
      <c r="D248" s="14" t="str">
        <f>"Q"&amp;ROUNDUP(MONTH(SalesDataTable[[#This Row],[Order Date]])/3,0)</f>
        <v>Q1</v>
      </c>
      <c r="E248" s="11">
        <f>MONTH(SalesDataTable[[#This Row],[Order Date]])</f>
        <v>2</v>
      </c>
      <c r="F248" s="17"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12"/>
        <v>550.56299999999999</v>
      </c>
      <c r="R248" s="5">
        <f t="shared" si="13"/>
        <v>318.57</v>
      </c>
      <c r="S248" s="5">
        <f t="shared" si="14"/>
        <v>231.99299999999999</v>
      </c>
      <c r="T248" s="7">
        <f t="shared" si="15"/>
        <v>0.42137412067283853</v>
      </c>
    </row>
    <row r="249" spans="1:20" ht="15.6">
      <c r="A249" s="2">
        <v>1635</v>
      </c>
      <c r="B249" s="3">
        <v>46076</v>
      </c>
      <c r="C249" s="4">
        <f>YEAR(SalesDataTable[[#This Row],[Order Date]])</f>
        <v>2026</v>
      </c>
      <c r="D249" s="14" t="str">
        <f>"Q"&amp;ROUNDUP(MONTH(SalesDataTable[[#This Row],[Order Date]])/3,0)</f>
        <v>Q1</v>
      </c>
      <c r="E249" s="11">
        <f>MONTH(SalesDataTable[[#This Row],[Order Date]])</f>
        <v>2</v>
      </c>
      <c r="F249" s="17" t="str">
        <f>TEXT(SalesDataTable[[#This Row],[Order Date]],"MMM")</f>
        <v>Feb</v>
      </c>
      <c r="G249" s="4" t="s">
        <v>11</v>
      </c>
      <c r="H249" s="4" t="s">
        <v>39</v>
      </c>
      <c r="I249" s="4" t="s">
        <v>2</v>
      </c>
      <c r="J249" s="4" t="s">
        <v>3</v>
      </c>
      <c r="K249" s="4" t="s">
        <v>4</v>
      </c>
      <c r="L249" s="4" t="s">
        <v>5</v>
      </c>
      <c r="M249" s="8">
        <v>1</v>
      </c>
      <c r="N249" s="5">
        <v>80.42</v>
      </c>
      <c r="O249" s="6">
        <v>0</v>
      </c>
      <c r="P249" s="5">
        <v>41.72</v>
      </c>
      <c r="Q249" s="5">
        <f t="shared" si="12"/>
        <v>80.42</v>
      </c>
      <c r="R249" s="5">
        <f t="shared" si="13"/>
        <v>41.72</v>
      </c>
      <c r="S249" s="5">
        <f t="shared" si="14"/>
        <v>38.700000000000003</v>
      </c>
      <c r="T249" s="7">
        <f t="shared" si="15"/>
        <v>0.4812235762248197</v>
      </c>
    </row>
    <row r="250" spans="1:20" ht="15.6">
      <c r="A250" s="2">
        <v>4067</v>
      </c>
      <c r="B250" s="3">
        <v>46076</v>
      </c>
      <c r="C250" s="4">
        <f>YEAR(SalesDataTable[[#This Row],[Order Date]])</f>
        <v>2026</v>
      </c>
      <c r="D250" s="14" t="str">
        <f>"Q"&amp;ROUNDUP(MONTH(SalesDataTable[[#This Row],[Order Date]])/3,0)</f>
        <v>Q1</v>
      </c>
      <c r="E250" s="11">
        <f>MONTH(SalesDataTable[[#This Row],[Order Date]])</f>
        <v>2</v>
      </c>
      <c r="F250" s="17" t="str">
        <f>TEXT(SalesDataTable[[#This Row],[Order Date]],"MMM")</f>
        <v>Feb</v>
      </c>
      <c r="G250" s="4" t="s">
        <v>20</v>
      </c>
      <c r="H250" s="4" t="s">
        <v>47</v>
      </c>
      <c r="I250" s="4" t="s">
        <v>2</v>
      </c>
      <c r="J250" s="4" t="s">
        <v>3</v>
      </c>
      <c r="K250" s="4" t="s">
        <v>23</v>
      </c>
      <c r="L250" s="4" t="s">
        <v>51</v>
      </c>
      <c r="M250" s="8">
        <v>2</v>
      </c>
      <c r="N250" s="5">
        <v>122.17</v>
      </c>
      <c r="O250" s="6">
        <v>0</v>
      </c>
      <c r="P250" s="5">
        <v>60.62</v>
      </c>
      <c r="Q250" s="5">
        <f t="shared" si="12"/>
        <v>244.34</v>
      </c>
      <c r="R250" s="5">
        <f t="shared" si="13"/>
        <v>121.24</v>
      </c>
      <c r="S250" s="5">
        <f t="shared" si="14"/>
        <v>123.10000000000001</v>
      </c>
      <c r="T250" s="7">
        <f t="shared" si="15"/>
        <v>0.50380617172792019</v>
      </c>
    </row>
    <row r="251" spans="1:20" ht="15.6">
      <c r="A251" s="2">
        <v>287</v>
      </c>
      <c r="B251" s="3">
        <v>46077</v>
      </c>
      <c r="C251" s="4">
        <f>YEAR(SalesDataTable[[#This Row],[Order Date]])</f>
        <v>2026</v>
      </c>
      <c r="D251" s="14" t="str">
        <f>"Q"&amp;ROUNDUP(MONTH(SalesDataTable[[#This Row],[Order Date]])/3,0)</f>
        <v>Q1</v>
      </c>
      <c r="E251" s="11">
        <f>MONTH(SalesDataTable[[#This Row],[Order Date]])</f>
        <v>2</v>
      </c>
      <c r="F251" s="17" t="str">
        <f>TEXT(SalesDataTable[[#This Row],[Order Date]],"MMM")</f>
        <v>Feb</v>
      </c>
      <c r="G251" s="4" t="s">
        <v>6</v>
      </c>
      <c r="H251" s="4" t="s">
        <v>27</v>
      </c>
      <c r="I251" s="4" t="s">
        <v>28</v>
      </c>
      <c r="J251" s="4" t="s">
        <v>13</v>
      </c>
      <c r="K251" s="4" t="s">
        <v>14</v>
      </c>
      <c r="L251" s="4" t="s">
        <v>48</v>
      </c>
      <c r="M251" s="8">
        <v>1</v>
      </c>
      <c r="N251" s="5">
        <v>164.6</v>
      </c>
      <c r="O251" s="6">
        <v>0</v>
      </c>
      <c r="P251" s="5">
        <v>85.07</v>
      </c>
      <c r="Q251" s="5">
        <f t="shared" si="12"/>
        <v>164.6</v>
      </c>
      <c r="R251" s="5">
        <f t="shared" si="13"/>
        <v>85.07</v>
      </c>
      <c r="S251" s="5">
        <f t="shared" si="14"/>
        <v>79.53</v>
      </c>
      <c r="T251" s="7">
        <f t="shared" si="15"/>
        <v>0.48317132442284327</v>
      </c>
    </row>
    <row r="252" spans="1:20" ht="15.6">
      <c r="A252" s="2">
        <v>794</v>
      </c>
      <c r="B252" s="3">
        <v>46077</v>
      </c>
      <c r="C252" s="4">
        <f>YEAR(SalesDataTable[[#This Row],[Order Date]])</f>
        <v>2026</v>
      </c>
      <c r="D252" s="14" t="str">
        <f>"Q"&amp;ROUNDUP(MONTH(SalesDataTable[[#This Row],[Order Date]])/3,0)</f>
        <v>Q1</v>
      </c>
      <c r="E252" s="11">
        <f>MONTH(SalesDataTable[[#This Row],[Order Date]])</f>
        <v>2</v>
      </c>
      <c r="F252" s="17"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row>
    <row r="253" spans="1:20" ht="15.6">
      <c r="A253" s="2">
        <v>1609</v>
      </c>
      <c r="B253" s="3">
        <v>46077</v>
      </c>
      <c r="C253" s="4">
        <f>YEAR(SalesDataTable[[#This Row],[Order Date]])</f>
        <v>2026</v>
      </c>
      <c r="D253" s="14" t="str">
        <f>"Q"&amp;ROUNDUP(MONTH(SalesDataTable[[#This Row],[Order Date]])/3,0)</f>
        <v>Q1</v>
      </c>
      <c r="E253" s="11">
        <f>MONTH(SalesDataTable[[#This Row],[Order Date]])</f>
        <v>2</v>
      </c>
      <c r="F253" s="17"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12"/>
        <v>81.400000000000006</v>
      </c>
      <c r="R253" s="5">
        <f t="shared" si="13"/>
        <v>33.26</v>
      </c>
      <c r="S253" s="5">
        <f t="shared" si="14"/>
        <v>48.140000000000008</v>
      </c>
      <c r="T253" s="7">
        <f t="shared" si="15"/>
        <v>0.59140049140049145</v>
      </c>
    </row>
    <row r="254" spans="1:20" ht="15.6">
      <c r="A254" s="2">
        <v>4921</v>
      </c>
      <c r="B254" s="3">
        <v>46077</v>
      </c>
      <c r="C254" s="4">
        <f>YEAR(SalesDataTable[[#This Row],[Order Date]])</f>
        <v>2026</v>
      </c>
      <c r="D254" s="14" t="str">
        <f>"Q"&amp;ROUNDUP(MONTH(SalesDataTable[[#This Row],[Order Date]])/3,0)</f>
        <v>Q1</v>
      </c>
      <c r="E254" s="11">
        <f>MONTH(SalesDataTable[[#This Row],[Order Date]])</f>
        <v>2</v>
      </c>
      <c r="F254" s="17" t="str">
        <f>TEXT(SalesDataTable[[#This Row],[Order Date]],"MMM")</f>
        <v>Feb</v>
      </c>
      <c r="G254" s="4" t="s">
        <v>6</v>
      </c>
      <c r="H254" s="4" t="s">
        <v>43</v>
      </c>
      <c r="I254" s="4" t="s">
        <v>2</v>
      </c>
      <c r="J254" s="4" t="s">
        <v>3</v>
      </c>
      <c r="K254" s="4" t="s">
        <v>14</v>
      </c>
      <c r="L254" s="4" t="s">
        <v>15</v>
      </c>
      <c r="M254" s="8">
        <v>1</v>
      </c>
      <c r="N254" s="5">
        <v>35.39</v>
      </c>
      <c r="O254" s="6">
        <v>0</v>
      </c>
      <c r="P254" s="5">
        <v>13.93</v>
      </c>
      <c r="Q254" s="5">
        <f t="shared" si="12"/>
        <v>35.39</v>
      </c>
      <c r="R254" s="5">
        <f t="shared" si="13"/>
        <v>13.93</v>
      </c>
      <c r="S254" s="5">
        <f t="shared" si="14"/>
        <v>21.46</v>
      </c>
      <c r="T254" s="7">
        <f t="shared" si="15"/>
        <v>0.60638598474145244</v>
      </c>
    </row>
    <row r="255" spans="1:20" ht="15.6">
      <c r="A255" s="2">
        <v>2209</v>
      </c>
      <c r="B255" s="3">
        <v>46078</v>
      </c>
      <c r="C255" s="4">
        <f>YEAR(SalesDataTable[[#This Row],[Order Date]])</f>
        <v>2026</v>
      </c>
      <c r="D255" s="14" t="str">
        <f>"Q"&amp;ROUNDUP(MONTH(SalesDataTable[[#This Row],[Order Date]])/3,0)</f>
        <v>Q1</v>
      </c>
      <c r="E255" s="11">
        <f>MONTH(SalesDataTable[[#This Row],[Order Date]])</f>
        <v>2</v>
      </c>
      <c r="F255" s="17" t="str">
        <f>TEXT(SalesDataTable[[#This Row],[Order Date]],"MMM")</f>
        <v>Feb</v>
      </c>
      <c r="G255" s="4" t="s">
        <v>0</v>
      </c>
      <c r="H255" s="4" t="s">
        <v>1</v>
      </c>
      <c r="I255" s="4" t="s">
        <v>2</v>
      </c>
      <c r="J255" s="4" t="s">
        <v>16</v>
      </c>
      <c r="K255" s="4" t="s">
        <v>4</v>
      </c>
      <c r="L255" s="4" t="s">
        <v>22</v>
      </c>
      <c r="M255" s="8">
        <v>5</v>
      </c>
      <c r="N255" s="5">
        <v>50.58</v>
      </c>
      <c r="O255" s="6">
        <v>0.1</v>
      </c>
      <c r="P255" s="5">
        <v>22.42</v>
      </c>
      <c r="Q255" s="5">
        <f t="shared" si="12"/>
        <v>227.60999999999999</v>
      </c>
      <c r="R255" s="5">
        <f t="shared" si="13"/>
        <v>112.10000000000001</v>
      </c>
      <c r="S255" s="5">
        <f t="shared" si="14"/>
        <v>115.50999999999998</v>
      </c>
      <c r="T255" s="7">
        <f t="shared" si="15"/>
        <v>0.50749088352884308</v>
      </c>
    </row>
    <row r="256" spans="1:20" ht="15.6">
      <c r="A256" s="2">
        <v>4757</v>
      </c>
      <c r="B256" s="3">
        <v>46078</v>
      </c>
      <c r="C256" s="4">
        <f>YEAR(SalesDataTable[[#This Row],[Order Date]])</f>
        <v>2026</v>
      </c>
      <c r="D256" s="14" t="str">
        <f>"Q"&amp;ROUNDUP(MONTH(SalesDataTable[[#This Row],[Order Date]])/3,0)</f>
        <v>Q1</v>
      </c>
      <c r="E256" s="11">
        <f>MONTH(SalesDataTable[[#This Row],[Order Date]])</f>
        <v>2</v>
      </c>
      <c r="F256" s="17" t="str">
        <f>TEXT(SalesDataTable[[#This Row],[Order Date]],"MMM")</f>
        <v>Feb</v>
      </c>
      <c r="G256" s="4" t="s">
        <v>6</v>
      </c>
      <c r="H256" s="4" t="s">
        <v>41</v>
      </c>
      <c r="I256" s="4" t="s">
        <v>28</v>
      </c>
      <c r="J256" s="4" t="s">
        <v>16</v>
      </c>
      <c r="K256" s="4" t="s">
        <v>34</v>
      </c>
      <c r="L256" s="4" t="s">
        <v>45</v>
      </c>
      <c r="M256" s="8">
        <v>2</v>
      </c>
      <c r="N256" s="5">
        <v>49.48</v>
      </c>
      <c r="O256" s="6">
        <v>0</v>
      </c>
      <c r="P256" s="5">
        <v>21.37</v>
      </c>
      <c r="Q256" s="5">
        <f t="shared" si="12"/>
        <v>98.96</v>
      </c>
      <c r="R256" s="5">
        <f t="shared" si="13"/>
        <v>42.74</v>
      </c>
      <c r="S256" s="5">
        <f t="shared" si="14"/>
        <v>56.219999999999992</v>
      </c>
      <c r="T256" s="7">
        <f t="shared" si="15"/>
        <v>0.5681083265966046</v>
      </c>
    </row>
    <row r="257" spans="1:20" ht="15.6">
      <c r="A257" s="2">
        <v>5155</v>
      </c>
      <c r="B257" s="3">
        <v>46078</v>
      </c>
      <c r="C257" s="4">
        <f>YEAR(SalesDataTable[[#This Row],[Order Date]])</f>
        <v>2026</v>
      </c>
      <c r="D257" s="14" t="str">
        <f>"Q"&amp;ROUNDUP(MONTH(SalesDataTable[[#This Row],[Order Date]])/3,0)</f>
        <v>Q1</v>
      </c>
      <c r="E257" s="11">
        <f>MONTH(SalesDataTable[[#This Row],[Order Date]])</f>
        <v>2</v>
      </c>
      <c r="F257" s="17" t="str">
        <f>TEXT(SalesDataTable[[#This Row],[Order Date]],"MMM")</f>
        <v>Feb</v>
      </c>
      <c r="G257" s="4" t="s">
        <v>20</v>
      </c>
      <c r="H257" s="4" t="s">
        <v>47</v>
      </c>
      <c r="I257" s="4" t="s">
        <v>19</v>
      </c>
      <c r="J257" s="4" t="s">
        <v>13</v>
      </c>
      <c r="K257" s="4" t="s">
        <v>34</v>
      </c>
      <c r="L257" s="4" t="s">
        <v>45</v>
      </c>
      <c r="M257" s="8">
        <v>1</v>
      </c>
      <c r="N257" s="5">
        <v>50.51</v>
      </c>
      <c r="O257" s="6">
        <v>0</v>
      </c>
      <c r="P257" s="5">
        <v>21.4</v>
      </c>
      <c r="Q257" s="5">
        <f t="shared" si="12"/>
        <v>50.51</v>
      </c>
      <c r="R257" s="5">
        <f t="shared" si="13"/>
        <v>21.4</v>
      </c>
      <c r="S257" s="5">
        <f t="shared" si="14"/>
        <v>29.11</v>
      </c>
      <c r="T257" s="7">
        <f t="shared" si="15"/>
        <v>0.57632152049099195</v>
      </c>
    </row>
    <row r="258" spans="1:20" ht="15.6">
      <c r="A258" s="2">
        <v>1737</v>
      </c>
      <c r="B258" s="3">
        <v>46079</v>
      </c>
      <c r="C258" s="4">
        <f>YEAR(SalesDataTable[[#This Row],[Order Date]])</f>
        <v>2026</v>
      </c>
      <c r="D258" s="14" t="str">
        <f>"Q"&amp;ROUNDUP(MONTH(SalesDataTable[[#This Row],[Order Date]])/3,0)</f>
        <v>Q1</v>
      </c>
      <c r="E258" s="11">
        <f>MONTH(SalesDataTable[[#This Row],[Order Date]])</f>
        <v>2</v>
      </c>
      <c r="F258" s="17"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row>
    <row r="259" spans="1:20" ht="15.6">
      <c r="A259" s="2">
        <v>1905</v>
      </c>
      <c r="B259" s="3">
        <v>46079</v>
      </c>
      <c r="C259" s="4">
        <f>YEAR(SalesDataTable[[#This Row],[Order Date]])</f>
        <v>2026</v>
      </c>
      <c r="D259" s="14" t="str">
        <f>"Q"&amp;ROUNDUP(MONTH(SalesDataTable[[#This Row],[Order Date]])/3,0)</f>
        <v>Q1</v>
      </c>
      <c r="E259" s="11">
        <f>MONTH(SalesDataTable[[#This Row],[Order Date]])</f>
        <v>2</v>
      </c>
      <c r="F259" s="17" t="str">
        <f>TEXT(SalesDataTable[[#This Row],[Order Date]],"MMM")</f>
        <v>Feb</v>
      </c>
      <c r="G259" s="4" t="s">
        <v>20</v>
      </c>
      <c r="H259" s="4" t="s">
        <v>31</v>
      </c>
      <c r="I259" s="4" t="s">
        <v>19</v>
      </c>
      <c r="J259" s="4" t="s">
        <v>3</v>
      </c>
      <c r="K259" s="4" t="s">
        <v>4</v>
      </c>
      <c r="L259" s="4" t="s">
        <v>22</v>
      </c>
      <c r="M259" s="8">
        <v>3</v>
      </c>
      <c r="N259" s="5">
        <v>51.32</v>
      </c>
      <c r="O259" s="6">
        <v>0.1</v>
      </c>
      <c r="P259" s="5">
        <v>22.62</v>
      </c>
      <c r="Q259" s="5">
        <f t="shared" si="16"/>
        <v>138.56400000000002</v>
      </c>
      <c r="R259" s="5">
        <f t="shared" si="17"/>
        <v>67.86</v>
      </c>
      <c r="S259" s="5">
        <f t="shared" si="18"/>
        <v>70.704000000000022</v>
      </c>
      <c r="T259" s="7">
        <f t="shared" si="19"/>
        <v>0.51026240581969351</v>
      </c>
    </row>
    <row r="260" spans="1:20" ht="15.6">
      <c r="A260" s="2">
        <v>2359</v>
      </c>
      <c r="B260" s="3">
        <v>46079</v>
      </c>
      <c r="C260" s="4">
        <f>YEAR(SalesDataTable[[#This Row],[Order Date]])</f>
        <v>2026</v>
      </c>
      <c r="D260" s="14" t="str">
        <f>"Q"&amp;ROUNDUP(MONTH(SalesDataTable[[#This Row],[Order Date]])/3,0)</f>
        <v>Q1</v>
      </c>
      <c r="E260" s="11">
        <f>MONTH(SalesDataTable[[#This Row],[Order Date]])</f>
        <v>2</v>
      </c>
      <c r="F260" s="17"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6"/>
        <v>372.24799999999993</v>
      </c>
      <c r="R260" s="5">
        <f t="shared" si="17"/>
        <v>208.26</v>
      </c>
      <c r="S260" s="5">
        <f t="shared" si="18"/>
        <v>163.98799999999994</v>
      </c>
      <c r="T260" s="7">
        <f t="shared" si="19"/>
        <v>0.4405342674775955</v>
      </c>
    </row>
    <row r="261" spans="1:20" ht="15.6">
      <c r="A261" s="2">
        <v>3666</v>
      </c>
      <c r="B261" s="3">
        <v>46079</v>
      </c>
      <c r="C261" s="4">
        <f>YEAR(SalesDataTable[[#This Row],[Order Date]])</f>
        <v>2026</v>
      </c>
      <c r="D261" s="14" t="str">
        <f>"Q"&amp;ROUNDUP(MONTH(SalesDataTable[[#This Row],[Order Date]])/3,0)</f>
        <v>Q1</v>
      </c>
      <c r="E261" s="11">
        <f>MONTH(SalesDataTable[[#This Row],[Order Date]])</f>
        <v>2</v>
      </c>
      <c r="F261" s="17" t="str">
        <f>TEXT(SalesDataTable[[#This Row],[Order Date]],"MMM")</f>
        <v>Feb</v>
      </c>
      <c r="G261" s="4" t="s">
        <v>0</v>
      </c>
      <c r="H261" s="4" t="s">
        <v>50</v>
      </c>
      <c r="I261" s="4" t="s">
        <v>2</v>
      </c>
      <c r="J261" s="4" t="s">
        <v>3</v>
      </c>
      <c r="K261" s="4" t="s">
        <v>14</v>
      </c>
      <c r="L261" s="4" t="s">
        <v>15</v>
      </c>
      <c r="M261" s="8">
        <v>1</v>
      </c>
      <c r="N261" s="5">
        <v>36.19</v>
      </c>
      <c r="O261" s="6">
        <v>0.1</v>
      </c>
      <c r="P261" s="5">
        <v>13.62</v>
      </c>
      <c r="Q261" s="5">
        <f t="shared" si="16"/>
        <v>32.570999999999998</v>
      </c>
      <c r="R261" s="5">
        <f t="shared" si="17"/>
        <v>13.62</v>
      </c>
      <c r="S261" s="5">
        <f t="shared" si="18"/>
        <v>18.951000000000001</v>
      </c>
      <c r="T261" s="7">
        <f t="shared" si="19"/>
        <v>0.58183660311319896</v>
      </c>
    </row>
    <row r="262" spans="1:20" ht="15.6">
      <c r="A262" s="2">
        <v>518</v>
      </c>
      <c r="B262" s="3">
        <v>46080</v>
      </c>
      <c r="C262" s="4">
        <f>YEAR(SalesDataTable[[#This Row],[Order Date]])</f>
        <v>2026</v>
      </c>
      <c r="D262" s="14" t="str">
        <f>"Q"&amp;ROUNDUP(MONTH(SalesDataTable[[#This Row],[Order Date]])/3,0)</f>
        <v>Q1</v>
      </c>
      <c r="E262" s="11">
        <f>MONTH(SalesDataTable[[#This Row],[Order Date]])</f>
        <v>2</v>
      </c>
      <c r="F262" s="17" t="str">
        <f>TEXT(SalesDataTable[[#This Row],[Order Date]],"MMM")</f>
        <v>Feb</v>
      </c>
      <c r="G262" s="4" t="s">
        <v>11</v>
      </c>
      <c r="H262" s="4" t="s">
        <v>12</v>
      </c>
      <c r="I262" s="4" t="s">
        <v>2</v>
      </c>
      <c r="J262" s="4" t="s">
        <v>13</v>
      </c>
      <c r="K262" s="4" t="s">
        <v>9</v>
      </c>
      <c r="L262" s="4" t="s">
        <v>46</v>
      </c>
      <c r="M262" s="8">
        <v>1</v>
      </c>
      <c r="N262" s="5">
        <v>72.97</v>
      </c>
      <c r="O262" s="6">
        <v>0</v>
      </c>
      <c r="P262" s="5">
        <v>32.43</v>
      </c>
      <c r="Q262" s="5">
        <f t="shared" si="16"/>
        <v>72.97</v>
      </c>
      <c r="R262" s="5">
        <f t="shared" si="17"/>
        <v>32.43</v>
      </c>
      <c r="S262" s="5">
        <f t="shared" si="18"/>
        <v>40.54</v>
      </c>
      <c r="T262" s="7">
        <f t="shared" si="19"/>
        <v>0.55557078251336167</v>
      </c>
    </row>
    <row r="263" spans="1:20" ht="15.6">
      <c r="A263" s="2">
        <v>892</v>
      </c>
      <c r="B263" s="3">
        <v>46080</v>
      </c>
      <c r="C263" s="4">
        <f>YEAR(SalesDataTable[[#This Row],[Order Date]])</f>
        <v>2026</v>
      </c>
      <c r="D263" s="14" t="str">
        <f>"Q"&amp;ROUNDUP(MONTH(SalesDataTable[[#This Row],[Order Date]])/3,0)</f>
        <v>Q1</v>
      </c>
      <c r="E263" s="11">
        <f>MONTH(SalesDataTable[[#This Row],[Order Date]])</f>
        <v>2</v>
      </c>
      <c r="F263" s="17"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row>
    <row r="264" spans="1:20" ht="15.6">
      <c r="A264" s="2">
        <v>1115</v>
      </c>
      <c r="B264" s="3">
        <v>46080</v>
      </c>
      <c r="C264" s="4">
        <f>YEAR(SalesDataTable[[#This Row],[Order Date]])</f>
        <v>2026</v>
      </c>
      <c r="D264" s="14" t="str">
        <f>"Q"&amp;ROUNDUP(MONTH(SalesDataTable[[#This Row],[Order Date]])/3,0)</f>
        <v>Q1</v>
      </c>
      <c r="E264" s="11">
        <f>MONTH(SalesDataTable[[#This Row],[Order Date]])</f>
        <v>2</v>
      </c>
      <c r="F264" s="17"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row>
    <row r="265" spans="1:20" ht="15.6">
      <c r="A265" s="2">
        <v>1186</v>
      </c>
      <c r="B265" s="3">
        <v>46080</v>
      </c>
      <c r="C265" s="4">
        <f>YEAR(SalesDataTable[[#This Row],[Order Date]])</f>
        <v>2026</v>
      </c>
      <c r="D265" s="14" t="str">
        <f>"Q"&amp;ROUNDUP(MONTH(SalesDataTable[[#This Row],[Order Date]])/3,0)</f>
        <v>Q1</v>
      </c>
      <c r="E265" s="11">
        <f>MONTH(SalesDataTable[[#This Row],[Order Date]])</f>
        <v>2</v>
      </c>
      <c r="F265" s="17" t="str">
        <f>TEXT(SalesDataTable[[#This Row],[Order Date]],"MMM")</f>
        <v>Feb</v>
      </c>
      <c r="G265" s="4" t="s">
        <v>0</v>
      </c>
      <c r="H265" s="4" t="s">
        <v>36</v>
      </c>
      <c r="I265" s="4" t="s">
        <v>19</v>
      </c>
      <c r="J265" s="4" t="s">
        <v>16</v>
      </c>
      <c r="K265" s="4" t="s">
        <v>4</v>
      </c>
      <c r="L265" s="4" t="s">
        <v>22</v>
      </c>
      <c r="M265" s="8">
        <v>1</v>
      </c>
      <c r="N265" s="5">
        <v>49.73</v>
      </c>
      <c r="O265" s="6">
        <v>0</v>
      </c>
      <c r="P265" s="5">
        <v>22</v>
      </c>
      <c r="Q265" s="5">
        <f t="shared" si="16"/>
        <v>49.73</v>
      </c>
      <c r="R265" s="5">
        <f t="shared" si="17"/>
        <v>22</v>
      </c>
      <c r="S265" s="5">
        <f t="shared" si="18"/>
        <v>27.729999999999997</v>
      </c>
      <c r="T265" s="7">
        <f t="shared" si="19"/>
        <v>0.55761109993967417</v>
      </c>
    </row>
    <row r="266" spans="1:20" ht="15.6">
      <c r="A266" s="2">
        <v>2093</v>
      </c>
      <c r="B266" s="3">
        <v>46080</v>
      </c>
      <c r="C266" s="4">
        <f>YEAR(SalesDataTable[[#This Row],[Order Date]])</f>
        <v>2026</v>
      </c>
      <c r="D266" s="14" t="str">
        <f>"Q"&amp;ROUNDUP(MONTH(SalesDataTable[[#This Row],[Order Date]])/3,0)</f>
        <v>Q1</v>
      </c>
      <c r="E266" s="11">
        <f>MONTH(SalesDataTable[[#This Row],[Order Date]])</f>
        <v>2</v>
      </c>
      <c r="F266" s="17" t="str">
        <f>TEXT(SalesDataTable[[#This Row],[Order Date]],"MMM")</f>
        <v>Feb</v>
      </c>
      <c r="G266" s="4" t="s">
        <v>11</v>
      </c>
      <c r="H266" s="4" t="s">
        <v>52</v>
      </c>
      <c r="I266" s="4" t="s">
        <v>2</v>
      </c>
      <c r="J266" s="4" t="s">
        <v>3</v>
      </c>
      <c r="K266" s="4" t="s">
        <v>23</v>
      </c>
      <c r="L266" s="4" t="s">
        <v>51</v>
      </c>
      <c r="M266" s="8">
        <v>2</v>
      </c>
      <c r="N266" s="5">
        <v>126.19</v>
      </c>
      <c r="O266" s="6">
        <v>0</v>
      </c>
      <c r="P266" s="5">
        <v>58.99</v>
      </c>
      <c r="Q266" s="5">
        <f t="shared" si="16"/>
        <v>252.38</v>
      </c>
      <c r="R266" s="5">
        <f t="shared" si="17"/>
        <v>117.98</v>
      </c>
      <c r="S266" s="5">
        <f t="shared" si="18"/>
        <v>134.39999999999998</v>
      </c>
      <c r="T266" s="7">
        <f t="shared" si="19"/>
        <v>0.5325303114351374</v>
      </c>
    </row>
    <row r="267" spans="1:20" ht="15.6">
      <c r="A267" s="2">
        <v>2136</v>
      </c>
      <c r="B267" s="3">
        <v>46080</v>
      </c>
      <c r="C267" s="4">
        <f>YEAR(SalesDataTable[[#This Row],[Order Date]])</f>
        <v>2026</v>
      </c>
      <c r="D267" s="14" t="str">
        <f>"Q"&amp;ROUNDUP(MONTH(SalesDataTable[[#This Row],[Order Date]])/3,0)</f>
        <v>Q1</v>
      </c>
      <c r="E267" s="11">
        <f>MONTH(SalesDataTable[[#This Row],[Order Date]])</f>
        <v>2</v>
      </c>
      <c r="F267" s="17"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row>
    <row r="268" spans="1:20" ht="15.6">
      <c r="A268" s="2">
        <v>3538</v>
      </c>
      <c r="B268" s="3">
        <v>46080</v>
      </c>
      <c r="C268" s="4">
        <f>YEAR(SalesDataTable[[#This Row],[Order Date]])</f>
        <v>2026</v>
      </c>
      <c r="D268" s="14" t="str">
        <f>"Q"&amp;ROUNDUP(MONTH(SalesDataTable[[#This Row],[Order Date]])/3,0)</f>
        <v>Q1</v>
      </c>
      <c r="E268" s="11">
        <f>MONTH(SalesDataTable[[#This Row],[Order Date]])</f>
        <v>2</v>
      </c>
      <c r="F268" s="17"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6"/>
        <v>445.71600000000001</v>
      </c>
      <c r="R268" s="5">
        <f t="shared" si="17"/>
        <v>176.52</v>
      </c>
      <c r="S268" s="5">
        <f t="shared" si="18"/>
        <v>269.19600000000003</v>
      </c>
      <c r="T268" s="7">
        <f t="shared" si="19"/>
        <v>0.60396306168053204</v>
      </c>
    </row>
    <row r="269" spans="1:20" ht="15.6">
      <c r="A269" s="2">
        <v>3891</v>
      </c>
      <c r="B269" s="3">
        <v>46080</v>
      </c>
      <c r="C269" s="4">
        <f>YEAR(SalesDataTable[[#This Row],[Order Date]])</f>
        <v>2026</v>
      </c>
      <c r="D269" s="14" t="str">
        <f>"Q"&amp;ROUNDUP(MONTH(SalesDataTable[[#This Row],[Order Date]])/3,0)</f>
        <v>Q1</v>
      </c>
      <c r="E269" s="11">
        <f>MONTH(SalesDataTable[[#This Row],[Order Date]])</f>
        <v>2</v>
      </c>
      <c r="F269" s="17" t="str">
        <f>TEXT(SalesDataTable[[#This Row],[Order Date]],"MMM")</f>
        <v>Feb</v>
      </c>
      <c r="G269" s="4" t="s">
        <v>0</v>
      </c>
      <c r="H269" s="4" t="s">
        <v>1</v>
      </c>
      <c r="I269" s="4" t="s">
        <v>19</v>
      </c>
      <c r="J269" s="4" t="s">
        <v>3</v>
      </c>
      <c r="K269" s="4" t="s">
        <v>4</v>
      </c>
      <c r="L269" s="4" t="s">
        <v>5</v>
      </c>
      <c r="M269" s="8">
        <v>1</v>
      </c>
      <c r="N269" s="5">
        <v>82.04</v>
      </c>
      <c r="O269" s="6">
        <v>0.1</v>
      </c>
      <c r="P269" s="5">
        <v>41.46</v>
      </c>
      <c r="Q269" s="5">
        <f t="shared" si="16"/>
        <v>73.836000000000013</v>
      </c>
      <c r="R269" s="5">
        <f t="shared" si="17"/>
        <v>41.46</v>
      </c>
      <c r="S269" s="5">
        <f t="shared" si="18"/>
        <v>32.376000000000012</v>
      </c>
      <c r="T269" s="7">
        <f t="shared" si="19"/>
        <v>0.43848529172761264</v>
      </c>
    </row>
    <row r="270" spans="1:20" ht="15.6">
      <c r="A270" s="2">
        <v>3917</v>
      </c>
      <c r="B270" s="3">
        <v>46080</v>
      </c>
      <c r="C270" s="4">
        <f>YEAR(SalesDataTable[[#This Row],[Order Date]])</f>
        <v>2026</v>
      </c>
      <c r="D270" s="14" t="str">
        <f>"Q"&amp;ROUNDUP(MONTH(SalesDataTable[[#This Row],[Order Date]])/3,0)</f>
        <v>Q1</v>
      </c>
      <c r="E270" s="11">
        <f>MONTH(SalesDataTable[[#This Row],[Order Date]])</f>
        <v>2</v>
      </c>
      <c r="F270" s="17"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6"/>
        <v>109.89000000000001</v>
      </c>
      <c r="R270" s="5">
        <f t="shared" si="17"/>
        <v>39.78</v>
      </c>
      <c r="S270" s="5">
        <f t="shared" si="18"/>
        <v>70.110000000000014</v>
      </c>
      <c r="T270" s="7">
        <f t="shared" si="19"/>
        <v>0.63800163800163801</v>
      </c>
    </row>
    <row r="271" spans="1:20" ht="15.6">
      <c r="A271" s="2">
        <v>4594</v>
      </c>
      <c r="B271" s="3">
        <v>46080</v>
      </c>
      <c r="C271" s="4">
        <f>YEAR(SalesDataTable[[#This Row],[Order Date]])</f>
        <v>2026</v>
      </c>
      <c r="D271" s="14" t="str">
        <f>"Q"&amp;ROUNDUP(MONTH(SalesDataTable[[#This Row],[Order Date]])/3,0)</f>
        <v>Q1</v>
      </c>
      <c r="E271" s="11">
        <f>MONTH(SalesDataTable[[#This Row],[Order Date]])</f>
        <v>2</v>
      </c>
      <c r="F271" s="17"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6"/>
        <v>441.46499999999997</v>
      </c>
      <c r="R271" s="5">
        <f t="shared" si="17"/>
        <v>232.35</v>
      </c>
      <c r="S271" s="5">
        <f t="shared" si="18"/>
        <v>209.11499999999998</v>
      </c>
      <c r="T271" s="7">
        <f t="shared" si="19"/>
        <v>0.47368421052631576</v>
      </c>
    </row>
    <row r="272" spans="1:20" ht="15.6">
      <c r="A272" s="2">
        <v>4750</v>
      </c>
      <c r="B272" s="3">
        <v>46080</v>
      </c>
      <c r="C272" s="4">
        <f>YEAR(SalesDataTable[[#This Row],[Order Date]])</f>
        <v>2026</v>
      </c>
      <c r="D272" s="14" t="str">
        <f>"Q"&amp;ROUNDUP(MONTH(SalesDataTable[[#This Row],[Order Date]])/3,0)</f>
        <v>Q1</v>
      </c>
      <c r="E272" s="11">
        <f>MONTH(SalesDataTable[[#This Row],[Order Date]])</f>
        <v>2</v>
      </c>
      <c r="F272" s="17"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6"/>
        <v>228.83599999999998</v>
      </c>
      <c r="R272" s="5">
        <f t="shared" si="17"/>
        <v>137.96</v>
      </c>
      <c r="S272" s="5">
        <f t="shared" si="18"/>
        <v>90.875999999999976</v>
      </c>
      <c r="T272" s="7">
        <f t="shared" si="19"/>
        <v>0.3971228303239</v>
      </c>
    </row>
    <row r="273" spans="1:20" ht="15.6">
      <c r="A273" s="2">
        <v>4960</v>
      </c>
      <c r="B273" s="3">
        <v>46080</v>
      </c>
      <c r="C273" s="4">
        <f>YEAR(SalesDataTable[[#This Row],[Order Date]])</f>
        <v>2026</v>
      </c>
      <c r="D273" s="14" t="str">
        <f>"Q"&amp;ROUNDUP(MONTH(SalesDataTable[[#This Row],[Order Date]])/3,0)</f>
        <v>Q1</v>
      </c>
      <c r="E273" s="11">
        <f>MONTH(SalesDataTable[[#This Row],[Order Date]])</f>
        <v>2</v>
      </c>
      <c r="F273" s="17"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6"/>
        <v>72.260000000000005</v>
      </c>
      <c r="R273" s="5">
        <f t="shared" si="17"/>
        <v>27.44</v>
      </c>
      <c r="S273" s="5">
        <f t="shared" si="18"/>
        <v>44.820000000000007</v>
      </c>
      <c r="T273" s="7">
        <f t="shared" si="19"/>
        <v>0.62026017160254643</v>
      </c>
    </row>
    <row r="274" spans="1:20" ht="15.6">
      <c r="A274" s="2">
        <v>4245</v>
      </c>
      <c r="B274" s="3">
        <v>46081</v>
      </c>
      <c r="C274" s="4">
        <f>YEAR(SalesDataTable[[#This Row],[Order Date]])</f>
        <v>2026</v>
      </c>
      <c r="D274" s="14" t="str">
        <f>"Q"&amp;ROUNDUP(MONTH(SalesDataTable[[#This Row],[Order Date]])/3,0)</f>
        <v>Q1</v>
      </c>
      <c r="E274" s="11">
        <f>MONTH(SalesDataTable[[#This Row],[Order Date]])</f>
        <v>2</v>
      </c>
      <c r="F274" s="17"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row>
    <row r="275" spans="1:20" ht="15.6">
      <c r="A275" s="2">
        <v>4664</v>
      </c>
      <c r="B275" s="3">
        <v>46081</v>
      </c>
      <c r="C275" s="4">
        <f>YEAR(SalesDataTable[[#This Row],[Order Date]])</f>
        <v>2026</v>
      </c>
      <c r="D275" s="14" t="str">
        <f>"Q"&amp;ROUNDUP(MONTH(SalesDataTable[[#This Row],[Order Date]])/3,0)</f>
        <v>Q1</v>
      </c>
      <c r="E275" s="11">
        <f>MONTH(SalesDataTable[[#This Row],[Order Date]])</f>
        <v>2</v>
      </c>
      <c r="F275" s="17"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6"/>
        <v>155.14449999999999</v>
      </c>
      <c r="R275" s="5">
        <f t="shared" si="17"/>
        <v>87.22</v>
      </c>
      <c r="S275" s="5">
        <f t="shared" si="18"/>
        <v>67.924499999999995</v>
      </c>
      <c r="T275" s="7">
        <f t="shared" si="19"/>
        <v>0.43781442461705056</v>
      </c>
    </row>
    <row r="276" spans="1:20" ht="15.6">
      <c r="A276" s="2">
        <v>383</v>
      </c>
      <c r="B276" s="3">
        <v>46082</v>
      </c>
      <c r="C276" s="4">
        <f>YEAR(SalesDataTable[[#This Row],[Order Date]])</f>
        <v>2026</v>
      </c>
      <c r="D276" s="14" t="str">
        <f>"Q"&amp;ROUNDUP(MONTH(SalesDataTable[[#This Row],[Order Date]])/3,0)</f>
        <v>Q1</v>
      </c>
      <c r="E276" s="11">
        <f>MONTH(SalesDataTable[[#This Row],[Order Date]])</f>
        <v>3</v>
      </c>
      <c r="F276" s="17" t="str">
        <f>TEXT(SalesDataTable[[#This Row],[Order Date]],"MMM")</f>
        <v>Mar</v>
      </c>
      <c r="G276" s="4" t="s">
        <v>11</v>
      </c>
      <c r="H276" s="4" t="s">
        <v>12</v>
      </c>
      <c r="I276" s="4" t="s">
        <v>19</v>
      </c>
      <c r="J276" s="4" t="s">
        <v>3</v>
      </c>
      <c r="K276" s="4" t="s">
        <v>9</v>
      </c>
      <c r="L276" s="4" t="s">
        <v>10</v>
      </c>
      <c r="M276" s="8">
        <v>3</v>
      </c>
      <c r="N276" s="5">
        <v>92.76</v>
      </c>
      <c r="O276" s="6">
        <v>0</v>
      </c>
      <c r="P276" s="5">
        <v>45.84</v>
      </c>
      <c r="Q276" s="5">
        <f t="shared" si="16"/>
        <v>278.28000000000003</v>
      </c>
      <c r="R276" s="5">
        <f t="shared" si="17"/>
        <v>137.52000000000001</v>
      </c>
      <c r="S276" s="5">
        <f t="shared" si="18"/>
        <v>140.76000000000002</v>
      </c>
      <c r="T276" s="7">
        <f t="shared" si="19"/>
        <v>0.50582147477360928</v>
      </c>
    </row>
    <row r="277" spans="1:20" ht="15.6">
      <c r="A277" s="2">
        <v>730</v>
      </c>
      <c r="B277" s="3">
        <v>46082</v>
      </c>
      <c r="C277" s="4">
        <f>YEAR(SalesDataTable[[#This Row],[Order Date]])</f>
        <v>2026</v>
      </c>
      <c r="D277" s="14" t="str">
        <f>"Q"&amp;ROUNDUP(MONTH(SalesDataTable[[#This Row],[Order Date]])/3,0)</f>
        <v>Q1</v>
      </c>
      <c r="E277" s="11">
        <f>MONTH(SalesDataTable[[#This Row],[Order Date]])</f>
        <v>3</v>
      </c>
      <c r="F277" s="17" t="str">
        <f>TEXT(SalesDataTable[[#This Row],[Order Date]],"MMM")</f>
        <v>Mar</v>
      </c>
      <c r="G277" s="4" t="s">
        <v>0</v>
      </c>
      <c r="H277" s="4" t="s">
        <v>50</v>
      </c>
      <c r="I277" s="4" t="s">
        <v>8</v>
      </c>
      <c r="J277" s="4" t="s">
        <v>16</v>
      </c>
      <c r="K277" s="4" t="s">
        <v>34</v>
      </c>
      <c r="L277" s="4" t="s">
        <v>35</v>
      </c>
      <c r="M277" s="8">
        <v>5</v>
      </c>
      <c r="N277" s="5">
        <v>41.31</v>
      </c>
      <c r="O277" s="6">
        <v>0.1</v>
      </c>
      <c r="P277" s="5">
        <v>15.14</v>
      </c>
      <c r="Q277" s="5">
        <f t="shared" si="16"/>
        <v>185.89500000000001</v>
      </c>
      <c r="R277" s="5">
        <f t="shared" si="17"/>
        <v>75.7</v>
      </c>
      <c r="S277" s="5">
        <f t="shared" si="18"/>
        <v>110.19500000000001</v>
      </c>
      <c r="T277" s="7">
        <f t="shared" si="19"/>
        <v>0.59278087092175691</v>
      </c>
    </row>
    <row r="278" spans="1:20" ht="15.6">
      <c r="A278" s="2">
        <v>985</v>
      </c>
      <c r="B278" s="3">
        <v>46082</v>
      </c>
      <c r="C278" s="4">
        <f>YEAR(SalesDataTable[[#This Row],[Order Date]])</f>
        <v>2026</v>
      </c>
      <c r="D278" s="14" t="str">
        <f>"Q"&amp;ROUNDUP(MONTH(SalesDataTable[[#This Row],[Order Date]])/3,0)</f>
        <v>Q1</v>
      </c>
      <c r="E278" s="11">
        <f>MONTH(SalesDataTable[[#This Row],[Order Date]])</f>
        <v>3</v>
      </c>
      <c r="F278" s="17" t="str">
        <f>TEXT(SalesDataTable[[#This Row],[Order Date]],"MMM")</f>
        <v>Mar</v>
      </c>
      <c r="G278" s="4" t="s">
        <v>6</v>
      </c>
      <c r="H278" s="4" t="s">
        <v>49</v>
      </c>
      <c r="I278" s="4" t="s">
        <v>28</v>
      </c>
      <c r="J278" s="4" t="s">
        <v>13</v>
      </c>
      <c r="K278" s="4" t="s">
        <v>34</v>
      </c>
      <c r="L278" s="4" t="s">
        <v>35</v>
      </c>
      <c r="M278" s="8">
        <v>2</v>
      </c>
      <c r="N278" s="5">
        <v>41.23</v>
      </c>
      <c r="O278" s="6">
        <v>0</v>
      </c>
      <c r="P278" s="5">
        <v>14.28</v>
      </c>
      <c r="Q278" s="5">
        <f t="shared" si="16"/>
        <v>82.46</v>
      </c>
      <c r="R278" s="5">
        <f t="shared" si="17"/>
        <v>28.56</v>
      </c>
      <c r="S278" s="5">
        <f t="shared" si="18"/>
        <v>53.899999999999991</v>
      </c>
      <c r="T278" s="7">
        <f t="shared" si="19"/>
        <v>0.65365025466893034</v>
      </c>
    </row>
    <row r="279" spans="1:20" ht="15.6">
      <c r="A279" s="2">
        <v>1457</v>
      </c>
      <c r="B279" s="3">
        <v>46082</v>
      </c>
      <c r="C279" s="4">
        <f>YEAR(SalesDataTable[[#This Row],[Order Date]])</f>
        <v>2026</v>
      </c>
      <c r="D279" s="14" t="str">
        <f>"Q"&amp;ROUNDUP(MONTH(SalesDataTable[[#This Row],[Order Date]])/3,0)</f>
        <v>Q1</v>
      </c>
      <c r="E279" s="11">
        <f>MONTH(SalesDataTable[[#This Row],[Order Date]])</f>
        <v>3</v>
      </c>
      <c r="F279" s="17" t="str">
        <f>TEXT(SalesDataTable[[#This Row],[Order Date]],"MMM")</f>
        <v>Mar</v>
      </c>
      <c r="G279" s="4" t="s">
        <v>6</v>
      </c>
      <c r="H279" s="4" t="s">
        <v>7</v>
      </c>
      <c r="I279" s="4" t="s">
        <v>2</v>
      </c>
      <c r="J279" s="4" t="s">
        <v>13</v>
      </c>
      <c r="K279" s="4" t="s">
        <v>14</v>
      </c>
      <c r="L279" s="4" t="s">
        <v>15</v>
      </c>
      <c r="M279" s="8">
        <v>1</v>
      </c>
      <c r="N279" s="5">
        <v>36.47</v>
      </c>
      <c r="O279" s="6">
        <v>0.05</v>
      </c>
      <c r="P279" s="5">
        <v>13.21</v>
      </c>
      <c r="Q279" s="5">
        <f t="shared" si="16"/>
        <v>34.646499999999996</v>
      </c>
      <c r="R279" s="5">
        <f t="shared" si="17"/>
        <v>13.21</v>
      </c>
      <c r="S279" s="5">
        <f t="shared" si="18"/>
        <v>21.436499999999995</v>
      </c>
      <c r="T279" s="7">
        <f t="shared" si="19"/>
        <v>0.61872050567878423</v>
      </c>
    </row>
    <row r="280" spans="1:20" ht="15.6">
      <c r="A280" s="2">
        <v>2558</v>
      </c>
      <c r="B280" s="3">
        <v>46082</v>
      </c>
      <c r="C280" s="4">
        <f>YEAR(SalesDataTable[[#This Row],[Order Date]])</f>
        <v>2026</v>
      </c>
      <c r="D280" s="14" t="str">
        <f>"Q"&amp;ROUNDUP(MONTH(SalesDataTable[[#This Row],[Order Date]])/3,0)</f>
        <v>Q1</v>
      </c>
      <c r="E280" s="11">
        <f>MONTH(SalesDataTable[[#This Row],[Order Date]])</f>
        <v>3</v>
      </c>
      <c r="F280" s="17" t="str">
        <f>TEXT(SalesDataTable[[#This Row],[Order Date]],"MMM")</f>
        <v>Mar</v>
      </c>
      <c r="G280" s="4" t="s">
        <v>0</v>
      </c>
      <c r="H280" s="4" t="s">
        <v>50</v>
      </c>
      <c r="I280" s="4" t="s">
        <v>28</v>
      </c>
      <c r="J280" s="4" t="s">
        <v>13</v>
      </c>
      <c r="K280" s="4" t="s">
        <v>34</v>
      </c>
      <c r="L280" s="4" t="s">
        <v>42</v>
      </c>
      <c r="M280" s="8">
        <v>1</v>
      </c>
      <c r="N280" s="5">
        <v>36.67</v>
      </c>
      <c r="O280" s="6">
        <v>0</v>
      </c>
      <c r="P280" s="5">
        <v>13.97</v>
      </c>
      <c r="Q280" s="5">
        <f t="shared" si="16"/>
        <v>36.67</v>
      </c>
      <c r="R280" s="5">
        <f t="shared" si="17"/>
        <v>13.97</v>
      </c>
      <c r="S280" s="5">
        <f t="shared" si="18"/>
        <v>22.700000000000003</v>
      </c>
      <c r="T280" s="7">
        <f t="shared" si="19"/>
        <v>0.61903463321516228</v>
      </c>
    </row>
    <row r="281" spans="1:20" ht="15.6">
      <c r="A281" s="2">
        <v>3024</v>
      </c>
      <c r="B281" s="3">
        <v>46082</v>
      </c>
      <c r="C281" s="4">
        <f>YEAR(SalesDataTable[[#This Row],[Order Date]])</f>
        <v>2026</v>
      </c>
      <c r="D281" s="14" t="str">
        <f>"Q"&amp;ROUNDUP(MONTH(SalesDataTable[[#This Row],[Order Date]])/3,0)</f>
        <v>Q1</v>
      </c>
      <c r="E281" s="11">
        <f>MONTH(SalesDataTable[[#This Row],[Order Date]])</f>
        <v>3</v>
      </c>
      <c r="F281" s="17" t="str">
        <f>TEXT(SalesDataTable[[#This Row],[Order Date]],"MMM")</f>
        <v>Mar</v>
      </c>
      <c r="G281" s="4" t="s">
        <v>6</v>
      </c>
      <c r="H281" s="4" t="s">
        <v>41</v>
      </c>
      <c r="I281" s="4" t="s">
        <v>2</v>
      </c>
      <c r="J281" s="4" t="s">
        <v>16</v>
      </c>
      <c r="K281" s="4" t="s">
        <v>4</v>
      </c>
      <c r="L281" s="4" t="s">
        <v>22</v>
      </c>
      <c r="M281" s="8">
        <v>2</v>
      </c>
      <c r="N281" s="5">
        <v>51.87</v>
      </c>
      <c r="O281" s="6">
        <v>0.1</v>
      </c>
      <c r="P281" s="5">
        <v>22.95</v>
      </c>
      <c r="Q281" s="5">
        <f t="shared" si="16"/>
        <v>93.366</v>
      </c>
      <c r="R281" s="5">
        <f t="shared" si="17"/>
        <v>45.9</v>
      </c>
      <c r="S281" s="5">
        <f t="shared" si="18"/>
        <v>47.466000000000001</v>
      </c>
      <c r="T281" s="7">
        <f t="shared" si="19"/>
        <v>0.50838635049161363</v>
      </c>
    </row>
    <row r="282" spans="1:20" ht="15.6">
      <c r="A282" s="2">
        <v>3225</v>
      </c>
      <c r="B282" s="3">
        <v>46082</v>
      </c>
      <c r="C282" s="4">
        <f>YEAR(SalesDataTable[[#This Row],[Order Date]])</f>
        <v>2026</v>
      </c>
      <c r="D282" s="14" t="str">
        <f>"Q"&amp;ROUNDUP(MONTH(SalesDataTable[[#This Row],[Order Date]])/3,0)</f>
        <v>Q1</v>
      </c>
      <c r="E282" s="11">
        <f>MONTH(SalesDataTable[[#This Row],[Order Date]])</f>
        <v>3</v>
      </c>
      <c r="F282" s="17"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6"/>
        <v>175.554</v>
      </c>
      <c r="R282" s="5">
        <f t="shared" si="17"/>
        <v>106.68</v>
      </c>
      <c r="S282" s="5">
        <f t="shared" si="18"/>
        <v>68.873999999999995</v>
      </c>
      <c r="T282" s="7">
        <f t="shared" si="19"/>
        <v>0.39232372945076727</v>
      </c>
    </row>
    <row r="283" spans="1:20" ht="15.6">
      <c r="A283" s="2">
        <v>3551</v>
      </c>
      <c r="B283" s="3">
        <v>46082</v>
      </c>
      <c r="C283" s="4">
        <f>YEAR(SalesDataTable[[#This Row],[Order Date]])</f>
        <v>2026</v>
      </c>
      <c r="D283" s="14" t="str">
        <f>"Q"&amp;ROUNDUP(MONTH(SalesDataTable[[#This Row],[Order Date]])/3,0)</f>
        <v>Q1</v>
      </c>
      <c r="E283" s="11">
        <f>MONTH(SalesDataTable[[#This Row],[Order Date]])</f>
        <v>3</v>
      </c>
      <c r="F283" s="17" t="str">
        <f>TEXT(SalesDataTable[[#This Row],[Order Date]],"MMM")</f>
        <v>Mar</v>
      </c>
      <c r="G283" s="4" t="s">
        <v>6</v>
      </c>
      <c r="H283" s="4" t="s">
        <v>41</v>
      </c>
      <c r="I283" s="4" t="s">
        <v>28</v>
      </c>
      <c r="J283" s="4" t="s">
        <v>3</v>
      </c>
      <c r="K283" s="4" t="s">
        <v>4</v>
      </c>
      <c r="L283" s="4" t="s">
        <v>30</v>
      </c>
      <c r="M283" s="8">
        <v>2</v>
      </c>
      <c r="N283" s="5">
        <v>100.79</v>
      </c>
      <c r="O283" s="6">
        <v>0.05</v>
      </c>
      <c r="P283" s="5">
        <v>49</v>
      </c>
      <c r="Q283" s="5">
        <f t="shared" si="16"/>
        <v>191.501</v>
      </c>
      <c r="R283" s="5">
        <f t="shared" si="17"/>
        <v>98</v>
      </c>
      <c r="S283" s="5">
        <f t="shared" si="18"/>
        <v>93.501000000000005</v>
      </c>
      <c r="T283" s="7">
        <f t="shared" si="19"/>
        <v>0.48825332504791097</v>
      </c>
    </row>
    <row r="284" spans="1:20" ht="15.6">
      <c r="A284" s="2">
        <v>4157</v>
      </c>
      <c r="B284" s="3">
        <v>46082</v>
      </c>
      <c r="C284" s="4">
        <f>YEAR(SalesDataTable[[#This Row],[Order Date]])</f>
        <v>2026</v>
      </c>
      <c r="D284" s="14" t="str">
        <f>"Q"&amp;ROUNDUP(MONTH(SalesDataTable[[#This Row],[Order Date]])/3,0)</f>
        <v>Q1</v>
      </c>
      <c r="E284" s="11">
        <f>MONTH(SalesDataTable[[#This Row],[Order Date]])</f>
        <v>3</v>
      </c>
      <c r="F284" s="17"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row>
    <row r="285" spans="1:20" ht="15.6">
      <c r="A285" s="2">
        <v>4398</v>
      </c>
      <c r="B285" s="3">
        <v>46082</v>
      </c>
      <c r="C285" s="4">
        <f>YEAR(SalesDataTable[[#This Row],[Order Date]])</f>
        <v>2026</v>
      </c>
      <c r="D285" s="14" t="str">
        <f>"Q"&amp;ROUNDUP(MONTH(SalesDataTable[[#This Row],[Order Date]])/3,0)</f>
        <v>Q1</v>
      </c>
      <c r="E285" s="11">
        <f>MONTH(SalesDataTable[[#This Row],[Order Date]])</f>
        <v>3</v>
      </c>
      <c r="F285" s="17"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6"/>
        <v>117.79049999999999</v>
      </c>
      <c r="R285" s="5">
        <f t="shared" si="17"/>
        <v>61.67</v>
      </c>
      <c r="S285" s="5">
        <f t="shared" si="18"/>
        <v>56.120499999999993</v>
      </c>
      <c r="T285" s="7">
        <f t="shared" si="19"/>
        <v>0.47644334644984099</v>
      </c>
    </row>
    <row r="286" spans="1:20" ht="15.6">
      <c r="A286" s="2">
        <v>4951</v>
      </c>
      <c r="B286" s="3">
        <v>46082</v>
      </c>
      <c r="C286" s="4">
        <f>YEAR(SalesDataTable[[#This Row],[Order Date]])</f>
        <v>2026</v>
      </c>
      <c r="D286" s="14" t="str">
        <f>"Q"&amp;ROUNDUP(MONTH(SalesDataTable[[#This Row],[Order Date]])/3,0)</f>
        <v>Q1</v>
      </c>
      <c r="E286" s="11">
        <f>MONTH(SalesDataTable[[#This Row],[Order Date]])</f>
        <v>3</v>
      </c>
      <c r="F286" s="17"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6"/>
        <v>327.56</v>
      </c>
      <c r="R286" s="5">
        <f t="shared" si="17"/>
        <v>196.14</v>
      </c>
      <c r="S286" s="5">
        <f t="shared" si="18"/>
        <v>131.42000000000002</v>
      </c>
      <c r="T286" s="7">
        <f t="shared" si="19"/>
        <v>0.40120893882036884</v>
      </c>
    </row>
    <row r="287" spans="1:20" ht="15.6">
      <c r="A287" s="2">
        <v>1354</v>
      </c>
      <c r="B287" s="3">
        <v>46083</v>
      </c>
      <c r="C287" s="4">
        <f>YEAR(SalesDataTable[[#This Row],[Order Date]])</f>
        <v>2026</v>
      </c>
      <c r="D287" s="14" t="str">
        <f>"Q"&amp;ROUNDUP(MONTH(SalesDataTable[[#This Row],[Order Date]])/3,0)</f>
        <v>Q1</v>
      </c>
      <c r="E287" s="11">
        <f>MONTH(SalesDataTable[[#This Row],[Order Date]])</f>
        <v>3</v>
      </c>
      <c r="F287" s="17"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row>
    <row r="288" spans="1:20" ht="15.6">
      <c r="A288" s="2">
        <v>2042</v>
      </c>
      <c r="B288" s="3">
        <v>46083</v>
      </c>
      <c r="C288" s="4">
        <f>YEAR(SalesDataTable[[#This Row],[Order Date]])</f>
        <v>2026</v>
      </c>
      <c r="D288" s="14" t="str">
        <f>"Q"&amp;ROUNDUP(MONTH(SalesDataTable[[#This Row],[Order Date]])/3,0)</f>
        <v>Q1</v>
      </c>
      <c r="E288" s="11">
        <f>MONTH(SalesDataTable[[#This Row],[Order Date]])</f>
        <v>3</v>
      </c>
      <c r="F288" s="17"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row>
    <row r="289" spans="1:20" ht="15.6">
      <c r="A289" s="2">
        <v>3895</v>
      </c>
      <c r="B289" s="3">
        <v>46083</v>
      </c>
      <c r="C289" s="4">
        <f>YEAR(SalesDataTable[[#This Row],[Order Date]])</f>
        <v>2026</v>
      </c>
      <c r="D289" s="14" t="str">
        <f>"Q"&amp;ROUNDUP(MONTH(SalesDataTable[[#This Row],[Order Date]])/3,0)</f>
        <v>Q1</v>
      </c>
      <c r="E289" s="11">
        <f>MONTH(SalesDataTable[[#This Row],[Order Date]])</f>
        <v>3</v>
      </c>
      <c r="F289" s="17"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6"/>
        <v>313.00600000000003</v>
      </c>
      <c r="R289" s="5">
        <f t="shared" si="17"/>
        <v>179.8</v>
      </c>
      <c r="S289" s="5">
        <f t="shared" si="18"/>
        <v>133.20600000000002</v>
      </c>
      <c r="T289" s="7">
        <f t="shared" si="19"/>
        <v>0.42557011686676932</v>
      </c>
    </row>
    <row r="290" spans="1:20" ht="15.6">
      <c r="A290" s="2">
        <v>5074</v>
      </c>
      <c r="B290" s="3">
        <v>46083</v>
      </c>
      <c r="C290" s="4">
        <f>YEAR(SalesDataTable[[#This Row],[Order Date]])</f>
        <v>2026</v>
      </c>
      <c r="D290" s="14" t="str">
        <f>"Q"&amp;ROUNDUP(MONTH(SalesDataTable[[#This Row],[Order Date]])/3,0)</f>
        <v>Q1</v>
      </c>
      <c r="E290" s="11">
        <f>MONTH(SalesDataTable[[#This Row],[Order Date]])</f>
        <v>3</v>
      </c>
      <c r="F290" s="17" t="str">
        <f>TEXT(SalesDataTable[[#This Row],[Order Date]],"MMM")</f>
        <v>Mar</v>
      </c>
      <c r="G290" s="4" t="s">
        <v>20</v>
      </c>
      <c r="H290" s="4" t="s">
        <v>31</v>
      </c>
      <c r="I290" s="4" t="s">
        <v>2</v>
      </c>
      <c r="J290" s="4" t="s">
        <v>3</v>
      </c>
      <c r="K290" s="4" t="s">
        <v>9</v>
      </c>
      <c r="L290" s="4" t="s">
        <v>10</v>
      </c>
      <c r="M290" s="8">
        <v>2</v>
      </c>
      <c r="N290" s="5">
        <v>89.81</v>
      </c>
      <c r="O290" s="6">
        <v>0</v>
      </c>
      <c r="P290" s="5">
        <v>46.44</v>
      </c>
      <c r="Q290" s="5">
        <f t="shared" si="16"/>
        <v>179.62</v>
      </c>
      <c r="R290" s="5">
        <f t="shared" si="17"/>
        <v>92.88</v>
      </c>
      <c r="S290" s="5">
        <f t="shared" si="18"/>
        <v>86.740000000000009</v>
      </c>
      <c r="T290" s="7">
        <f t="shared" si="19"/>
        <v>0.482908362097762</v>
      </c>
    </row>
    <row r="291" spans="1:20" ht="15.6">
      <c r="A291" s="2">
        <v>179</v>
      </c>
      <c r="B291" s="3">
        <v>46084</v>
      </c>
      <c r="C291" s="4">
        <f>YEAR(SalesDataTable[[#This Row],[Order Date]])</f>
        <v>2026</v>
      </c>
      <c r="D291" s="14" t="str">
        <f>"Q"&amp;ROUNDUP(MONTH(SalesDataTable[[#This Row],[Order Date]])/3,0)</f>
        <v>Q1</v>
      </c>
      <c r="E291" s="11">
        <f>MONTH(SalesDataTable[[#This Row],[Order Date]])</f>
        <v>3</v>
      </c>
      <c r="F291" s="17"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6"/>
        <v>35.369999999999997</v>
      </c>
      <c r="R291" s="5">
        <f t="shared" si="17"/>
        <v>13.88</v>
      </c>
      <c r="S291" s="5">
        <f t="shared" si="18"/>
        <v>21.489999999999995</v>
      </c>
      <c r="T291" s="7">
        <f t="shared" si="19"/>
        <v>0.60757704269154644</v>
      </c>
    </row>
    <row r="292" spans="1:20" ht="15.6">
      <c r="A292" s="2">
        <v>459</v>
      </c>
      <c r="B292" s="3">
        <v>46084</v>
      </c>
      <c r="C292" s="4">
        <f>YEAR(SalesDataTable[[#This Row],[Order Date]])</f>
        <v>2026</v>
      </c>
      <c r="D292" s="14" t="str">
        <f>"Q"&amp;ROUNDUP(MONTH(SalesDataTable[[#This Row],[Order Date]])/3,0)</f>
        <v>Q1</v>
      </c>
      <c r="E292" s="11">
        <f>MONTH(SalesDataTable[[#This Row],[Order Date]])</f>
        <v>3</v>
      </c>
      <c r="F292" s="17" t="str">
        <f>TEXT(SalesDataTable[[#This Row],[Order Date]],"MMM")</f>
        <v>Mar</v>
      </c>
      <c r="G292" s="4" t="s">
        <v>6</v>
      </c>
      <c r="H292" s="4" t="s">
        <v>43</v>
      </c>
      <c r="I292" s="4" t="s">
        <v>28</v>
      </c>
      <c r="J292" s="4" t="s">
        <v>13</v>
      </c>
      <c r="K292" s="4" t="s">
        <v>4</v>
      </c>
      <c r="L292" s="4" t="s">
        <v>22</v>
      </c>
      <c r="M292" s="8">
        <v>4</v>
      </c>
      <c r="N292" s="5">
        <v>50.64</v>
      </c>
      <c r="O292" s="6">
        <v>0</v>
      </c>
      <c r="P292" s="5">
        <v>23.09</v>
      </c>
      <c r="Q292" s="5">
        <f t="shared" si="16"/>
        <v>202.56</v>
      </c>
      <c r="R292" s="5">
        <f t="shared" si="17"/>
        <v>92.36</v>
      </c>
      <c r="S292" s="5">
        <f t="shared" si="18"/>
        <v>110.2</v>
      </c>
      <c r="T292" s="7">
        <f t="shared" si="19"/>
        <v>0.54403633491311221</v>
      </c>
    </row>
    <row r="293" spans="1:20" ht="15.6">
      <c r="A293" s="2">
        <v>525</v>
      </c>
      <c r="B293" s="3">
        <v>46084</v>
      </c>
      <c r="C293" s="4">
        <f>YEAR(SalesDataTable[[#This Row],[Order Date]])</f>
        <v>2026</v>
      </c>
      <c r="D293" s="14" t="str">
        <f>"Q"&amp;ROUNDUP(MONTH(SalesDataTable[[#This Row],[Order Date]])/3,0)</f>
        <v>Q1</v>
      </c>
      <c r="E293" s="11">
        <f>MONTH(SalesDataTable[[#This Row],[Order Date]])</f>
        <v>3</v>
      </c>
      <c r="F293" s="17" t="str">
        <f>TEXT(SalesDataTable[[#This Row],[Order Date]],"MMM")</f>
        <v>Mar</v>
      </c>
      <c r="G293" s="4" t="s">
        <v>20</v>
      </c>
      <c r="H293" s="4" t="s">
        <v>31</v>
      </c>
      <c r="I293" s="4" t="s">
        <v>19</v>
      </c>
      <c r="J293" s="4" t="s">
        <v>3</v>
      </c>
      <c r="K293" s="4" t="s">
        <v>9</v>
      </c>
      <c r="L293" s="4" t="s">
        <v>17</v>
      </c>
      <c r="M293" s="8">
        <v>1</v>
      </c>
      <c r="N293" s="5">
        <v>146.37</v>
      </c>
      <c r="O293" s="6">
        <v>0</v>
      </c>
      <c r="P293" s="5">
        <v>78.3</v>
      </c>
      <c r="Q293" s="5">
        <f t="shared" si="16"/>
        <v>146.37</v>
      </c>
      <c r="R293" s="5">
        <f t="shared" si="17"/>
        <v>78.3</v>
      </c>
      <c r="S293" s="5">
        <f t="shared" si="18"/>
        <v>68.070000000000007</v>
      </c>
      <c r="T293" s="7">
        <f t="shared" si="19"/>
        <v>0.46505431440869033</v>
      </c>
    </row>
    <row r="294" spans="1:20" ht="15.6">
      <c r="A294" s="2">
        <v>3374</v>
      </c>
      <c r="B294" s="3">
        <v>46084</v>
      </c>
      <c r="C294" s="4">
        <f>YEAR(SalesDataTable[[#This Row],[Order Date]])</f>
        <v>2026</v>
      </c>
      <c r="D294" s="14" t="str">
        <f>"Q"&amp;ROUNDUP(MONTH(SalesDataTable[[#This Row],[Order Date]])/3,0)</f>
        <v>Q1</v>
      </c>
      <c r="E294" s="11">
        <f>MONTH(SalesDataTable[[#This Row],[Order Date]])</f>
        <v>3</v>
      </c>
      <c r="F294" s="17" t="str">
        <f>TEXT(SalesDataTable[[#This Row],[Order Date]],"MMM")</f>
        <v>Mar</v>
      </c>
      <c r="G294" s="4" t="s">
        <v>11</v>
      </c>
      <c r="H294" s="4" t="s">
        <v>12</v>
      </c>
      <c r="I294" s="4" t="s">
        <v>2</v>
      </c>
      <c r="J294" s="4" t="s">
        <v>3</v>
      </c>
      <c r="K294" s="4" t="s">
        <v>9</v>
      </c>
      <c r="L294" s="4" t="s">
        <v>17</v>
      </c>
      <c r="M294" s="8">
        <v>3</v>
      </c>
      <c r="N294" s="5">
        <v>143.74</v>
      </c>
      <c r="O294" s="6">
        <v>0</v>
      </c>
      <c r="P294" s="5">
        <v>81.58</v>
      </c>
      <c r="Q294" s="5">
        <f t="shared" si="16"/>
        <v>431.22</v>
      </c>
      <c r="R294" s="5">
        <f t="shared" si="17"/>
        <v>244.74</v>
      </c>
      <c r="S294" s="5">
        <f t="shared" si="18"/>
        <v>186.48000000000002</v>
      </c>
      <c r="T294" s="7">
        <f t="shared" si="19"/>
        <v>0.43244747460692917</v>
      </c>
    </row>
    <row r="295" spans="1:20" ht="15.6">
      <c r="A295" s="2">
        <v>3850</v>
      </c>
      <c r="B295" s="3">
        <v>46084</v>
      </c>
      <c r="C295" s="4">
        <f>YEAR(SalesDataTable[[#This Row],[Order Date]])</f>
        <v>2026</v>
      </c>
      <c r="D295" s="14" t="str">
        <f>"Q"&amp;ROUNDUP(MONTH(SalesDataTable[[#This Row],[Order Date]])/3,0)</f>
        <v>Q1</v>
      </c>
      <c r="E295" s="11">
        <f>MONTH(SalesDataTable[[#This Row],[Order Date]])</f>
        <v>3</v>
      </c>
      <c r="F295" s="17"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6"/>
        <v>147.49199999999999</v>
      </c>
      <c r="R295" s="5">
        <f t="shared" si="17"/>
        <v>79.8</v>
      </c>
      <c r="S295" s="5">
        <f t="shared" si="18"/>
        <v>67.691999999999993</v>
      </c>
      <c r="T295" s="7">
        <f t="shared" si="19"/>
        <v>0.45895370596371327</v>
      </c>
    </row>
    <row r="296" spans="1:20" ht="15.6">
      <c r="A296" s="2">
        <v>4004</v>
      </c>
      <c r="B296" s="3">
        <v>46084</v>
      </c>
      <c r="C296" s="4">
        <f>YEAR(SalesDataTable[[#This Row],[Order Date]])</f>
        <v>2026</v>
      </c>
      <c r="D296" s="14" t="str">
        <f>"Q"&amp;ROUNDUP(MONTH(SalesDataTable[[#This Row],[Order Date]])/3,0)</f>
        <v>Q1</v>
      </c>
      <c r="E296" s="11">
        <f>MONTH(SalesDataTable[[#This Row],[Order Date]])</f>
        <v>3</v>
      </c>
      <c r="F296" s="17"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row>
    <row r="297" spans="1:20" ht="15.6">
      <c r="A297" s="2">
        <v>788</v>
      </c>
      <c r="B297" s="3">
        <v>46085</v>
      </c>
      <c r="C297" s="4">
        <f>YEAR(SalesDataTable[[#This Row],[Order Date]])</f>
        <v>2026</v>
      </c>
      <c r="D297" s="14" t="str">
        <f>"Q"&amp;ROUNDUP(MONTH(SalesDataTable[[#This Row],[Order Date]])/3,0)</f>
        <v>Q1</v>
      </c>
      <c r="E297" s="11">
        <f>MONTH(SalesDataTable[[#This Row],[Order Date]])</f>
        <v>3</v>
      </c>
      <c r="F297" s="17"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6"/>
        <v>118.47</v>
      </c>
      <c r="R297" s="5">
        <f t="shared" si="17"/>
        <v>49.260000000000005</v>
      </c>
      <c r="S297" s="5">
        <f t="shared" si="18"/>
        <v>69.209999999999994</v>
      </c>
      <c r="T297" s="7">
        <f t="shared" si="19"/>
        <v>0.58419853127374011</v>
      </c>
    </row>
    <row r="298" spans="1:20" ht="15.6">
      <c r="A298" s="2">
        <v>1717</v>
      </c>
      <c r="B298" s="3">
        <v>46085</v>
      </c>
      <c r="C298" s="4">
        <f>YEAR(SalesDataTable[[#This Row],[Order Date]])</f>
        <v>2026</v>
      </c>
      <c r="D298" s="14" t="str">
        <f>"Q"&amp;ROUNDUP(MONTH(SalesDataTable[[#This Row],[Order Date]])/3,0)</f>
        <v>Q1</v>
      </c>
      <c r="E298" s="11">
        <f>MONTH(SalesDataTable[[#This Row],[Order Date]])</f>
        <v>3</v>
      </c>
      <c r="F298" s="17"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6"/>
        <v>40.909999999999997</v>
      </c>
      <c r="R298" s="5">
        <f t="shared" si="17"/>
        <v>14.89</v>
      </c>
      <c r="S298" s="5">
        <f t="shared" si="18"/>
        <v>26.019999999999996</v>
      </c>
      <c r="T298" s="7">
        <f t="shared" si="19"/>
        <v>0.63603031043754577</v>
      </c>
    </row>
    <row r="299" spans="1:20" ht="15.6">
      <c r="A299" s="2">
        <v>1819</v>
      </c>
      <c r="B299" s="3">
        <v>46085</v>
      </c>
      <c r="C299" s="4">
        <f>YEAR(SalesDataTable[[#This Row],[Order Date]])</f>
        <v>2026</v>
      </c>
      <c r="D299" s="14" t="str">
        <f>"Q"&amp;ROUNDUP(MONTH(SalesDataTable[[#This Row],[Order Date]])/3,0)</f>
        <v>Q1</v>
      </c>
      <c r="E299" s="11">
        <f>MONTH(SalesDataTable[[#This Row],[Order Date]])</f>
        <v>3</v>
      </c>
      <c r="F299" s="17"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6"/>
        <v>44.945999999999998</v>
      </c>
      <c r="R299" s="5">
        <f t="shared" si="17"/>
        <v>21.84</v>
      </c>
      <c r="S299" s="5">
        <f t="shared" si="18"/>
        <v>23.105999999999998</v>
      </c>
      <c r="T299" s="7">
        <f t="shared" si="19"/>
        <v>0.51408356694700308</v>
      </c>
    </row>
    <row r="300" spans="1:20" ht="15.6">
      <c r="A300" s="2">
        <v>1992</v>
      </c>
      <c r="B300" s="3">
        <v>46085</v>
      </c>
      <c r="C300" s="4">
        <f>YEAR(SalesDataTable[[#This Row],[Order Date]])</f>
        <v>2026</v>
      </c>
      <c r="D300" s="14" t="str">
        <f>"Q"&amp;ROUNDUP(MONTH(SalesDataTable[[#This Row],[Order Date]])/3,0)</f>
        <v>Q1</v>
      </c>
      <c r="E300" s="11">
        <f>MONTH(SalesDataTable[[#This Row],[Order Date]])</f>
        <v>3</v>
      </c>
      <c r="F300" s="17"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6"/>
        <v>35.520000000000003</v>
      </c>
      <c r="R300" s="5">
        <f t="shared" si="17"/>
        <v>13.21</v>
      </c>
      <c r="S300" s="5">
        <f t="shared" si="18"/>
        <v>22.310000000000002</v>
      </c>
      <c r="T300" s="7">
        <f t="shared" si="19"/>
        <v>0.62809684684684686</v>
      </c>
    </row>
    <row r="301" spans="1:20" ht="15.6">
      <c r="A301" s="2">
        <v>2499</v>
      </c>
      <c r="B301" s="3">
        <v>46085</v>
      </c>
      <c r="C301" s="4">
        <f>YEAR(SalesDataTable[[#This Row],[Order Date]])</f>
        <v>2026</v>
      </c>
      <c r="D301" s="14" t="str">
        <f>"Q"&amp;ROUNDUP(MONTH(SalesDataTable[[#This Row],[Order Date]])/3,0)</f>
        <v>Q1</v>
      </c>
      <c r="E301" s="11">
        <f>MONTH(SalesDataTable[[#This Row],[Order Date]])</f>
        <v>3</v>
      </c>
      <c r="F301" s="17"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6"/>
        <v>682.2</v>
      </c>
      <c r="R301" s="5">
        <f t="shared" si="17"/>
        <v>400.38</v>
      </c>
      <c r="S301" s="5">
        <f t="shared" si="18"/>
        <v>281.82000000000005</v>
      </c>
      <c r="T301" s="7">
        <f t="shared" si="19"/>
        <v>0.41310466138962187</v>
      </c>
    </row>
    <row r="302" spans="1:20" ht="15.6">
      <c r="A302" s="2">
        <v>2698</v>
      </c>
      <c r="B302" s="3">
        <v>46085</v>
      </c>
      <c r="C302" s="4">
        <f>YEAR(SalesDataTable[[#This Row],[Order Date]])</f>
        <v>2026</v>
      </c>
      <c r="D302" s="14" t="str">
        <f>"Q"&amp;ROUNDUP(MONTH(SalesDataTable[[#This Row],[Order Date]])/3,0)</f>
        <v>Q1</v>
      </c>
      <c r="E302" s="11">
        <f>MONTH(SalesDataTable[[#This Row],[Order Date]])</f>
        <v>3</v>
      </c>
      <c r="F302" s="17"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6"/>
        <v>144.32</v>
      </c>
      <c r="R302" s="5">
        <f t="shared" si="17"/>
        <v>55.56</v>
      </c>
      <c r="S302" s="5">
        <f t="shared" si="18"/>
        <v>88.759999999999991</v>
      </c>
      <c r="T302" s="7">
        <f t="shared" si="19"/>
        <v>0.61502217294900219</v>
      </c>
    </row>
    <row r="303" spans="1:20" ht="15.6">
      <c r="A303" s="2">
        <v>4416</v>
      </c>
      <c r="B303" s="3">
        <v>46085</v>
      </c>
      <c r="C303" s="4">
        <f>YEAR(SalesDataTable[[#This Row],[Order Date]])</f>
        <v>2026</v>
      </c>
      <c r="D303" s="14" t="str">
        <f>"Q"&amp;ROUNDUP(MONTH(SalesDataTable[[#This Row],[Order Date]])/3,0)</f>
        <v>Q1</v>
      </c>
      <c r="E303" s="11">
        <f>MONTH(SalesDataTable[[#This Row],[Order Date]])</f>
        <v>3</v>
      </c>
      <c r="F303" s="17"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6"/>
        <v>303.39999999999998</v>
      </c>
      <c r="R303" s="5">
        <f t="shared" si="17"/>
        <v>160.88</v>
      </c>
      <c r="S303" s="5">
        <f t="shared" si="18"/>
        <v>142.51999999999998</v>
      </c>
      <c r="T303" s="7">
        <f t="shared" si="19"/>
        <v>0.46974291364535264</v>
      </c>
    </row>
    <row r="304" spans="1:20" ht="15.6">
      <c r="A304" s="2">
        <v>4434</v>
      </c>
      <c r="B304" s="3">
        <v>46085</v>
      </c>
      <c r="C304" s="4">
        <f>YEAR(SalesDataTable[[#This Row],[Order Date]])</f>
        <v>2026</v>
      </c>
      <c r="D304" s="14" t="str">
        <f>"Q"&amp;ROUNDUP(MONTH(SalesDataTable[[#This Row],[Order Date]])/3,0)</f>
        <v>Q1</v>
      </c>
      <c r="E304" s="11">
        <f>MONTH(SalesDataTable[[#This Row],[Order Date]])</f>
        <v>3</v>
      </c>
      <c r="F304" s="17"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row>
    <row r="305" spans="1:20" ht="15.6">
      <c r="A305" s="2">
        <v>4992</v>
      </c>
      <c r="B305" s="3">
        <v>46085</v>
      </c>
      <c r="C305" s="4">
        <f>YEAR(SalesDataTable[[#This Row],[Order Date]])</f>
        <v>2026</v>
      </c>
      <c r="D305" s="14" t="str">
        <f>"Q"&amp;ROUNDUP(MONTH(SalesDataTable[[#This Row],[Order Date]])/3,0)</f>
        <v>Q1</v>
      </c>
      <c r="E305" s="11">
        <f>MONTH(SalesDataTable[[#This Row],[Order Date]])</f>
        <v>3</v>
      </c>
      <c r="F305" s="17" t="str">
        <f>TEXT(SalesDataTable[[#This Row],[Order Date]],"MMM")</f>
        <v>Mar</v>
      </c>
      <c r="G305" s="4" t="s">
        <v>11</v>
      </c>
      <c r="H305" s="4" t="s">
        <v>12</v>
      </c>
      <c r="I305" s="4" t="s">
        <v>8</v>
      </c>
      <c r="J305" s="4" t="s">
        <v>16</v>
      </c>
      <c r="K305" s="4" t="s">
        <v>4</v>
      </c>
      <c r="L305" s="4" t="s">
        <v>5</v>
      </c>
      <c r="M305" s="8">
        <v>5</v>
      </c>
      <c r="N305" s="5">
        <v>82.44</v>
      </c>
      <c r="O305" s="6">
        <v>0.1</v>
      </c>
      <c r="P305" s="5">
        <v>41.57</v>
      </c>
      <c r="Q305" s="5">
        <f t="shared" si="16"/>
        <v>370.98</v>
      </c>
      <c r="R305" s="5">
        <f t="shared" si="17"/>
        <v>207.85</v>
      </c>
      <c r="S305" s="5">
        <f t="shared" si="18"/>
        <v>163.13000000000002</v>
      </c>
      <c r="T305" s="7">
        <f t="shared" si="19"/>
        <v>0.43972720901396306</v>
      </c>
    </row>
    <row r="306" spans="1:20" ht="15.6">
      <c r="A306" s="2">
        <v>388</v>
      </c>
      <c r="B306" s="3">
        <v>46086</v>
      </c>
      <c r="C306" s="4">
        <f>YEAR(SalesDataTable[[#This Row],[Order Date]])</f>
        <v>2026</v>
      </c>
      <c r="D306" s="14" t="str">
        <f>"Q"&amp;ROUNDUP(MONTH(SalesDataTable[[#This Row],[Order Date]])/3,0)</f>
        <v>Q1</v>
      </c>
      <c r="E306" s="11">
        <f>MONTH(SalesDataTable[[#This Row],[Order Date]])</f>
        <v>3</v>
      </c>
      <c r="F306" s="17" t="str">
        <f>TEXT(SalesDataTable[[#This Row],[Order Date]],"MMM")</f>
        <v>Mar</v>
      </c>
      <c r="G306" s="4" t="s">
        <v>20</v>
      </c>
      <c r="H306" s="4" t="s">
        <v>33</v>
      </c>
      <c r="I306" s="4" t="s">
        <v>2</v>
      </c>
      <c r="J306" s="4" t="s">
        <v>3</v>
      </c>
      <c r="K306" s="4" t="s">
        <v>34</v>
      </c>
      <c r="L306" s="4" t="s">
        <v>42</v>
      </c>
      <c r="M306" s="8">
        <v>1</v>
      </c>
      <c r="N306" s="5">
        <v>35.61</v>
      </c>
      <c r="O306" s="6">
        <v>0.05</v>
      </c>
      <c r="P306" s="5">
        <v>13.8</v>
      </c>
      <c r="Q306" s="5">
        <f t="shared" si="16"/>
        <v>33.829499999999996</v>
      </c>
      <c r="R306" s="5">
        <f t="shared" si="17"/>
        <v>13.8</v>
      </c>
      <c r="S306" s="5">
        <f t="shared" si="18"/>
        <v>20.029499999999995</v>
      </c>
      <c r="T306" s="7">
        <f t="shared" si="19"/>
        <v>0.59207200815855976</v>
      </c>
    </row>
    <row r="307" spans="1:20" ht="15.6">
      <c r="A307" s="2">
        <v>977</v>
      </c>
      <c r="B307" s="3">
        <v>46086</v>
      </c>
      <c r="C307" s="4">
        <f>YEAR(SalesDataTable[[#This Row],[Order Date]])</f>
        <v>2026</v>
      </c>
      <c r="D307" s="14" t="str">
        <f>"Q"&amp;ROUNDUP(MONTH(SalesDataTable[[#This Row],[Order Date]])/3,0)</f>
        <v>Q1</v>
      </c>
      <c r="E307" s="11">
        <f>MONTH(SalesDataTable[[#This Row],[Order Date]])</f>
        <v>3</v>
      </c>
      <c r="F307" s="17" t="str">
        <f>TEXT(SalesDataTable[[#This Row],[Order Date]],"MMM")</f>
        <v>Mar</v>
      </c>
      <c r="G307" s="4" t="s">
        <v>0</v>
      </c>
      <c r="H307" s="4" t="s">
        <v>1</v>
      </c>
      <c r="I307" s="4" t="s">
        <v>28</v>
      </c>
      <c r="J307" s="4" t="s">
        <v>13</v>
      </c>
      <c r="K307" s="4" t="s">
        <v>9</v>
      </c>
      <c r="L307" s="4" t="s">
        <v>37</v>
      </c>
      <c r="M307" s="8">
        <v>5</v>
      </c>
      <c r="N307" s="5">
        <v>156.13</v>
      </c>
      <c r="O307" s="6">
        <v>0</v>
      </c>
      <c r="P307" s="5">
        <v>77.03</v>
      </c>
      <c r="Q307" s="5">
        <f t="shared" si="16"/>
        <v>780.65</v>
      </c>
      <c r="R307" s="5">
        <f t="shared" si="17"/>
        <v>385.15</v>
      </c>
      <c r="S307" s="5">
        <f t="shared" si="18"/>
        <v>395.5</v>
      </c>
      <c r="T307" s="7">
        <f t="shared" si="19"/>
        <v>0.50662909114199706</v>
      </c>
    </row>
    <row r="308" spans="1:20" ht="15.6">
      <c r="A308" s="2">
        <v>996</v>
      </c>
      <c r="B308" s="3">
        <v>46086</v>
      </c>
      <c r="C308" s="4">
        <f>YEAR(SalesDataTable[[#This Row],[Order Date]])</f>
        <v>2026</v>
      </c>
      <c r="D308" s="14" t="str">
        <f>"Q"&amp;ROUNDUP(MONTH(SalesDataTable[[#This Row],[Order Date]])/3,0)</f>
        <v>Q1</v>
      </c>
      <c r="E308" s="11">
        <f>MONTH(SalesDataTable[[#This Row],[Order Date]])</f>
        <v>3</v>
      </c>
      <c r="F308" s="17" t="str">
        <f>TEXT(SalesDataTable[[#This Row],[Order Date]],"MMM")</f>
        <v>Mar</v>
      </c>
      <c r="G308" s="4" t="s">
        <v>0</v>
      </c>
      <c r="H308" s="4" t="s">
        <v>50</v>
      </c>
      <c r="I308" s="4" t="s">
        <v>2</v>
      </c>
      <c r="J308" s="4" t="s">
        <v>3</v>
      </c>
      <c r="K308" s="4" t="s">
        <v>23</v>
      </c>
      <c r="L308" s="4" t="s">
        <v>51</v>
      </c>
      <c r="M308" s="8">
        <v>1</v>
      </c>
      <c r="N308" s="5">
        <v>124.31</v>
      </c>
      <c r="O308" s="6">
        <v>0</v>
      </c>
      <c r="P308" s="5">
        <v>61.16</v>
      </c>
      <c r="Q308" s="5">
        <f t="shared" si="16"/>
        <v>124.31</v>
      </c>
      <c r="R308" s="5">
        <f t="shared" si="17"/>
        <v>61.16</v>
      </c>
      <c r="S308" s="5">
        <f t="shared" si="18"/>
        <v>63.150000000000006</v>
      </c>
      <c r="T308" s="7">
        <f t="shared" si="19"/>
        <v>0.50800418309066053</v>
      </c>
    </row>
    <row r="309" spans="1:20" ht="15.6">
      <c r="A309" s="2">
        <v>1923</v>
      </c>
      <c r="B309" s="3">
        <v>46086</v>
      </c>
      <c r="C309" s="4">
        <f>YEAR(SalesDataTable[[#This Row],[Order Date]])</f>
        <v>2026</v>
      </c>
      <c r="D309" s="14" t="str">
        <f>"Q"&amp;ROUNDUP(MONTH(SalesDataTable[[#This Row],[Order Date]])/3,0)</f>
        <v>Q1</v>
      </c>
      <c r="E309" s="11">
        <f>MONTH(SalesDataTable[[#This Row],[Order Date]])</f>
        <v>3</v>
      </c>
      <c r="F309" s="17" t="str">
        <f>TEXT(SalesDataTable[[#This Row],[Order Date]],"MMM")</f>
        <v>Mar</v>
      </c>
      <c r="G309" s="4" t="s">
        <v>6</v>
      </c>
      <c r="H309" s="4" t="s">
        <v>49</v>
      </c>
      <c r="I309" s="4" t="s">
        <v>19</v>
      </c>
      <c r="J309" s="4" t="s">
        <v>16</v>
      </c>
      <c r="K309" s="4" t="s">
        <v>23</v>
      </c>
      <c r="L309" s="4" t="s">
        <v>40</v>
      </c>
      <c r="M309" s="8">
        <v>3</v>
      </c>
      <c r="N309" s="5">
        <v>82.9</v>
      </c>
      <c r="O309" s="6">
        <v>0.1</v>
      </c>
      <c r="P309" s="5">
        <v>38.31</v>
      </c>
      <c r="Q309" s="5">
        <f t="shared" si="16"/>
        <v>223.83</v>
      </c>
      <c r="R309" s="5">
        <f t="shared" si="17"/>
        <v>114.93</v>
      </c>
      <c r="S309" s="5">
        <f t="shared" si="18"/>
        <v>108.9</v>
      </c>
      <c r="T309" s="7">
        <f t="shared" si="19"/>
        <v>0.48652995577000402</v>
      </c>
    </row>
    <row r="310" spans="1:20" ht="15.6">
      <c r="A310" s="2">
        <v>4904</v>
      </c>
      <c r="B310" s="3">
        <v>46086</v>
      </c>
      <c r="C310" s="4">
        <f>YEAR(SalesDataTable[[#This Row],[Order Date]])</f>
        <v>2026</v>
      </c>
      <c r="D310" s="14" t="str">
        <f>"Q"&amp;ROUNDUP(MONTH(SalesDataTable[[#This Row],[Order Date]])/3,0)</f>
        <v>Q1</v>
      </c>
      <c r="E310" s="11">
        <f>MONTH(SalesDataTable[[#This Row],[Order Date]])</f>
        <v>3</v>
      </c>
      <c r="F310" s="17" t="str">
        <f>TEXT(SalesDataTable[[#This Row],[Order Date]],"MMM")</f>
        <v>Mar</v>
      </c>
      <c r="G310" s="4" t="s">
        <v>6</v>
      </c>
      <c r="H310" s="4" t="s">
        <v>41</v>
      </c>
      <c r="I310" s="4" t="s">
        <v>19</v>
      </c>
      <c r="J310" s="4" t="s">
        <v>16</v>
      </c>
      <c r="K310" s="4" t="s">
        <v>4</v>
      </c>
      <c r="L310" s="4" t="s">
        <v>26</v>
      </c>
      <c r="M310" s="8">
        <v>1</v>
      </c>
      <c r="N310" s="5">
        <v>41.1</v>
      </c>
      <c r="O310" s="6">
        <v>0</v>
      </c>
      <c r="P310" s="5">
        <v>16.34</v>
      </c>
      <c r="Q310" s="5">
        <f t="shared" si="16"/>
        <v>41.1</v>
      </c>
      <c r="R310" s="5">
        <f t="shared" si="17"/>
        <v>16.34</v>
      </c>
      <c r="S310" s="5">
        <f t="shared" si="18"/>
        <v>24.76</v>
      </c>
      <c r="T310" s="7">
        <f t="shared" si="19"/>
        <v>0.60243309002433088</v>
      </c>
    </row>
    <row r="311" spans="1:20" ht="15.6">
      <c r="A311" s="2">
        <v>1036</v>
      </c>
      <c r="B311" s="3">
        <v>46087</v>
      </c>
      <c r="C311" s="4">
        <f>YEAR(SalesDataTable[[#This Row],[Order Date]])</f>
        <v>2026</v>
      </c>
      <c r="D311" s="14" t="str">
        <f>"Q"&amp;ROUNDUP(MONTH(SalesDataTable[[#This Row],[Order Date]])/3,0)</f>
        <v>Q1</v>
      </c>
      <c r="E311" s="11">
        <f>MONTH(SalesDataTable[[#This Row],[Order Date]])</f>
        <v>3</v>
      </c>
      <c r="F311" s="17"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6"/>
        <v>40.380000000000003</v>
      </c>
      <c r="R311" s="5">
        <f t="shared" si="17"/>
        <v>16.41</v>
      </c>
      <c r="S311" s="5">
        <f t="shared" si="18"/>
        <v>23.970000000000002</v>
      </c>
      <c r="T311" s="7">
        <f t="shared" si="19"/>
        <v>0.59361069836552749</v>
      </c>
    </row>
    <row r="312" spans="1:20" ht="15.6">
      <c r="A312" s="2">
        <v>1470</v>
      </c>
      <c r="B312" s="3">
        <v>46087</v>
      </c>
      <c r="C312" s="4">
        <f>YEAR(SalesDataTable[[#This Row],[Order Date]])</f>
        <v>2026</v>
      </c>
      <c r="D312" s="14" t="str">
        <f>"Q"&amp;ROUNDUP(MONTH(SalesDataTable[[#This Row],[Order Date]])/3,0)</f>
        <v>Q1</v>
      </c>
      <c r="E312" s="11">
        <f>MONTH(SalesDataTable[[#This Row],[Order Date]])</f>
        <v>3</v>
      </c>
      <c r="F312" s="17"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6"/>
        <v>72.314999999999998</v>
      </c>
      <c r="R312" s="5">
        <f t="shared" si="17"/>
        <v>42.43</v>
      </c>
      <c r="S312" s="5">
        <f t="shared" si="18"/>
        <v>29.884999999999998</v>
      </c>
      <c r="T312" s="7">
        <f t="shared" si="19"/>
        <v>0.41326142570697638</v>
      </c>
    </row>
    <row r="313" spans="1:20" ht="15.6">
      <c r="A313" s="2">
        <v>2907</v>
      </c>
      <c r="B313" s="3">
        <v>46087</v>
      </c>
      <c r="C313" s="4">
        <f>YEAR(SalesDataTable[[#This Row],[Order Date]])</f>
        <v>2026</v>
      </c>
      <c r="D313" s="14" t="str">
        <f>"Q"&amp;ROUNDUP(MONTH(SalesDataTable[[#This Row],[Order Date]])/3,0)</f>
        <v>Q1</v>
      </c>
      <c r="E313" s="11">
        <f>MONTH(SalesDataTable[[#This Row],[Order Date]])</f>
        <v>3</v>
      </c>
      <c r="F313" s="17"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row>
    <row r="314" spans="1:20" ht="15.6">
      <c r="A314" s="2">
        <v>2997</v>
      </c>
      <c r="B314" s="3">
        <v>46087</v>
      </c>
      <c r="C314" s="4">
        <f>YEAR(SalesDataTable[[#This Row],[Order Date]])</f>
        <v>2026</v>
      </c>
      <c r="D314" s="14" t="str">
        <f>"Q"&amp;ROUNDUP(MONTH(SalesDataTable[[#This Row],[Order Date]])/3,0)</f>
        <v>Q1</v>
      </c>
      <c r="E314" s="11">
        <f>MONTH(SalesDataTable[[#This Row],[Order Date]])</f>
        <v>3</v>
      </c>
      <c r="F314" s="17" t="str">
        <f>TEXT(SalesDataTable[[#This Row],[Order Date]],"MMM")</f>
        <v>Mar</v>
      </c>
      <c r="G314" s="4" t="s">
        <v>11</v>
      </c>
      <c r="H314" s="4" t="s">
        <v>52</v>
      </c>
      <c r="I314" s="4" t="s">
        <v>2</v>
      </c>
      <c r="J314" s="4" t="s">
        <v>3</v>
      </c>
      <c r="K314" s="4" t="s">
        <v>14</v>
      </c>
      <c r="L314" s="4" t="s">
        <v>15</v>
      </c>
      <c r="M314" s="8">
        <v>3</v>
      </c>
      <c r="N314" s="5">
        <v>35.89</v>
      </c>
      <c r="O314" s="6">
        <v>0</v>
      </c>
      <c r="P314" s="5">
        <v>13.25</v>
      </c>
      <c r="Q314" s="5">
        <f t="shared" si="16"/>
        <v>107.67</v>
      </c>
      <c r="R314" s="5">
        <f t="shared" si="17"/>
        <v>39.75</v>
      </c>
      <c r="S314" s="5">
        <f t="shared" si="18"/>
        <v>67.92</v>
      </c>
      <c r="T314" s="7">
        <f t="shared" si="19"/>
        <v>0.63081638339370294</v>
      </c>
    </row>
    <row r="315" spans="1:20" ht="15.6">
      <c r="A315" s="2">
        <v>3056</v>
      </c>
      <c r="B315" s="3">
        <v>46087</v>
      </c>
      <c r="C315" s="4">
        <f>YEAR(SalesDataTable[[#This Row],[Order Date]])</f>
        <v>2026</v>
      </c>
      <c r="D315" s="14" t="str">
        <f>"Q"&amp;ROUNDUP(MONTH(SalesDataTable[[#This Row],[Order Date]])/3,0)</f>
        <v>Q1</v>
      </c>
      <c r="E315" s="11">
        <f>MONTH(SalesDataTable[[#This Row],[Order Date]])</f>
        <v>3</v>
      </c>
      <c r="F315" s="17"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6"/>
        <v>490.34999999999997</v>
      </c>
      <c r="R315" s="5">
        <f t="shared" si="17"/>
        <v>260.64</v>
      </c>
      <c r="S315" s="5">
        <f t="shared" si="18"/>
        <v>229.70999999999998</v>
      </c>
      <c r="T315" s="7">
        <f t="shared" si="19"/>
        <v>0.46846130315081064</v>
      </c>
    </row>
    <row r="316" spans="1:20" ht="15.6">
      <c r="A316" s="2">
        <v>471</v>
      </c>
      <c r="B316" s="3">
        <v>46088</v>
      </c>
      <c r="C316" s="4">
        <f>YEAR(SalesDataTable[[#This Row],[Order Date]])</f>
        <v>2026</v>
      </c>
      <c r="D316" s="14" t="str">
        <f>"Q"&amp;ROUNDUP(MONTH(SalesDataTable[[#This Row],[Order Date]])/3,0)</f>
        <v>Q1</v>
      </c>
      <c r="E316" s="11">
        <f>MONTH(SalesDataTable[[#This Row],[Order Date]])</f>
        <v>3</v>
      </c>
      <c r="F316" s="17"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6"/>
        <v>80.040000000000006</v>
      </c>
      <c r="R316" s="5">
        <f t="shared" si="17"/>
        <v>28.76</v>
      </c>
      <c r="S316" s="5">
        <f t="shared" si="18"/>
        <v>51.28</v>
      </c>
      <c r="T316" s="7">
        <f t="shared" si="19"/>
        <v>0.64067966016991496</v>
      </c>
    </row>
    <row r="317" spans="1:20" ht="15.6">
      <c r="A317" s="2">
        <v>842</v>
      </c>
      <c r="B317" s="3">
        <v>46088</v>
      </c>
      <c r="C317" s="4">
        <f>YEAR(SalesDataTable[[#This Row],[Order Date]])</f>
        <v>2026</v>
      </c>
      <c r="D317" s="14" t="str">
        <f>"Q"&amp;ROUNDUP(MONTH(SalesDataTable[[#This Row],[Order Date]])/3,0)</f>
        <v>Q1</v>
      </c>
      <c r="E317" s="11">
        <f>MONTH(SalesDataTable[[#This Row],[Order Date]])</f>
        <v>3</v>
      </c>
      <c r="F317" s="17"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6"/>
        <v>38.009499999999996</v>
      </c>
      <c r="R317" s="5">
        <f t="shared" si="17"/>
        <v>14.35</v>
      </c>
      <c r="S317" s="5">
        <f t="shared" si="18"/>
        <v>23.659499999999994</v>
      </c>
      <c r="T317" s="7">
        <f t="shared" si="19"/>
        <v>0.62246280535129372</v>
      </c>
    </row>
    <row r="318" spans="1:20" ht="15.6">
      <c r="A318" s="2">
        <v>3386</v>
      </c>
      <c r="B318" s="3">
        <v>46088</v>
      </c>
      <c r="C318" s="4">
        <f>YEAR(SalesDataTable[[#This Row],[Order Date]])</f>
        <v>2026</v>
      </c>
      <c r="D318" s="14" t="str">
        <f>"Q"&amp;ROUNDUP(MONTH(SalesDataTable[[#This Row],[Order Date]])/3,0)</f>
        <v>Q1</v>
      </c>
      <c r="E318" s="11">
        <f>MONTH(SalesDataTable[[#This Row],[Order Date]])</f>
        <v>3</v>
      </c>
      <c r="F318" s="17"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row>
    <row r="319" spans="1:20" ht="15.6">
      <c r="A319" s="2">
        <v>4505</v>
      </c>
      <c r="B319" s="3">
        <v>46088</v>
      </c>
      <c r="C319" s="4">
        <f>YEAR(SalesDataTable[[#This Row],[Order Date]])</f>
        <v>2026</v>
      </c>
      <c r="D319" s="14" t="str">
        <f>"Q"&amp;ROUNDUP(MONTH(SalesDataTable[[#This Row],[Order Date]])/3,0)</f>
        <v>Q1</v>
      </c>
      <c r="E319" s="11">
        <f>MONTH(SalesDataTable[[#This Row],[Order Date]])</f>
        <v>3</v>
      </c>
      <c r="F319" s="17" t="str">
        <f>TEXT(SalesDataTable[[#This Row],[Order Date]],"MMM")</f>
        <v>Mar</v>
      </c>
      <c r="G319" s="4" t="s">
        <v>6</v>
      </c>
      <c r="H319" s="4" t="s">
        <v>49</v>
      </c>
      <c r="I319" s="4" t="s">
        <v>28</v>
      </c>
      <c r="J319" s="4" t="s">
        <v>13</v>
      </c>
      <c r="K319" s="4" t="s">
        <v>34</v>
      </c>
      <c r="L319" s="4" t="s">
        <v>35</v>
      </c>
      <c r="M319" s="8">
        <v>1</v>
      </c>
      <c r="N319" s="5">
        <v>39.96</v>
      </c>
      <c r="O319" s="6">
        <v>0</v>
      </c>
      <c r="P319" s="5">
        <v>14.5</v>
      </c>
      <c r="Q319" s="5">
        <f t="shared" si="16"/>
        <v>39.96</v>
      </c>
      <c r="R319" s="5">
        <f t="shared" si="17"/>
        <v>14.5</v>
      </c>
      <c r="S319" s="5">
        <f t="shared" si="18"/>
        <v>25.46</v>
      </c>
      <c r="T319" s="7">
        <f t="shared" si="19"/>
        <v>0.63713713713713716</v>
      </c>
    </row>
    <row r="320" spans="1:20" ht="15.6">
      <c r="A320" s="2">
        <v>1286</v>
      </c>
      <c r="B320" s="3">
        <v>46089</v>
      </c>
      <c r="C320" s="4">
        <f>YEAR(SalesDataTable[[#This Row],[Order Date]])</f>
        <v>2026</v>
      </c>
      <c r="D320" s="14" t="str">
        <f>"Q"&amp;ROUNDUP(MONTH(SalesDataTable[[#This Row],[Order Date]])/3,0)</f>
        <v>Q1</v>
      </c>
      <c r="E320" s="11">
        <f>MONTH(SalesDataTable[[#This Row],[Order Date]])</f>
        <v>3</v>
      </c>
      <c r="F320" s="17" t="str">
        <f>TEXT(SalesDataTable[[#This Row],[Order Date]],"MMM")</f>
        <v>Mar</v>
      </c>
      <c r="G320" s="4" t="s">
        <v>6</v>
      </c>
      <c r="H320" s="4" t="s">
        <v>7</v>
      </c>
      <c r="I320" s="4" t="s">
        <v>2</v>
      </c>
      <c r="J320" s="4" t="s">
        <v>13</v>
      </c>
      <c r="K320" s="4" t="s">
        <v>9</v>
      </c>
      <c r="L320" s="4" t="s">
        <v>17</v>
      </c>
      <c r="M320" s="8">
        <v>1</v>
      </c>
      <c r="N320" s="5">
        <v>146.6</v>
      </c>
      <c r="O320" s="6">
        <v>0</v>
      </c>
      <c r="P320" s="5">
        <v>78.92</v>
      </c>
      <c r="Q320" s="5">
        <f t="shared" si="16"/>
        <v>146.6</v>
      </c>
      <c r="R320" s="5">
        <f t="shared" si="17"/>
        <v>78.92</v>
      </c>
      <c r="S320" s="5">
        <f t="shared" si="18"/>
        <v>67.679999999999993</v>
      </c>
      <c r="T320" s="7">
        <f t="shared" si="19"/>
        <v>0.46166439290586625</v>
      </c>
    </row>
    <row r="321" spans="1:20" ht="15.6">
      <c r="A321" s="2">
        <v>2653</v>
      </c>
      <c r="B321" s="3">
        <v>46089</v>
      </c>
      <c r="C321" s="4">
        <f>YEAR(SalesDataTable[[#This Row],[Order Date]])</f>
        <v>2026</v>
      </c>
      <c r="D321" s="14" t="str">
        <f>"Q"&amp;ROUNDUP(MONTH(SalesDataTable[[#This Row],[Order Date]])/3,0)</f>
        <v>Q1</v>
      </c>
      <c r="E321" s="11">
        <f>MONTH(SalesDataTable[[#This Row],[Order Date]])</f>
        <v>3</v>
      </c>
      <c r="F321" s="17" t="str">
        <f>TEXT(SalesDataTable[[#This Row],[Order Date]],"MMM")</f>
        <v>Mar</v>
      </c>
      <c r="G321" s="4" t="s">
        <v>6</v>
      </c>
      <c r="H321" s="4" t="s">
        <v>49</v>
      </c>
      <c r="I321" s="4" t="s">
        <v>19</v>
      </c>
      <c r="J321" s="4" t="s">
        <v>3</v>
      </c>
      <c r="K321" s="4" t="s">
        <v>9</v>
      </c>
      <c r="L321" s="4" t="s">
        <v>10</v>
      </c>
      <c r="M321" s="8">
        <v>1</v>
      </c>
      <c r="N321" s="5">
        <v>94.38</v>
      </c>
      <c r="O321" s="6">
        <v>0</v>
      </c>
      <c r="P321" s="5">
        <v>44.78</v>
      </c>
      <c r="Q321" s="5">
        <f t="shared" si="16"/>
        <v>94.38</v>
      </c>
      <c r="R321" s="5">
        <f t="shared" si="17"/>
        <v>44.78</v>
      </c>
      <c r="S321" s="5">
        <f t="shared" si="18"/>
        <v>49.599999999999994</v>
      </c>
      <c r="T321" s="7">
        <f t="shared" si="19"/>
        <v>0.52553507098961638</v>
      </c>
    </row>
    <row r="322" spans="1:20" ht="15.6">
      <c r="A322" s="2">
        <v>4465</v>
      </c>
      <c r="B322" s="3">
        <v>46089</v>
      </c>
      <c r="C322" s="4">
        <f>YEAR(SalesDataTable[[#This Row],[Order Date]])</f>
        <v>2026</v>
      </c>
      <c r="D322" s="14" t="str">
        <f>"Q"&amp;ROUNDUP(MONTH(SalesDataTable[[#This Row],[Order Date]])/3,0)</f>
        <v>Q1</v>
      </c>
      <c r="E322" s="11">
        <f>MONTH(SalesDataTable[[#This Row],[Order Date]])</f>
        <v>3</v>
      </c>
      <c r="F322" s="17"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row>
    <row r="323" spans="1:20" ht="15.6">
      <c r="A323" s="2">
        <v>4576</v>
      </c>
      <c r="B323" s="3">
        <v>46089</v>
      </c>
      <c r="C323" s="4">
        <f>YEAR(SalesDataTable[[#This Row],[Order Date]])</f>
        <v>2026</v>
      </c>
      <c r="D323" s="14" t="str">
        <f>"Q"&amp;ROUNDUP(MONTH(SalesDataTable[[#This Row],[Order Date]])/3,0)</f>
        <v>Q1</v>
      </c>
      <c r="E323" s="11">
        <f>MONTH(SalesDataTable[[#This Row],[Order Date]])</f>
        <v>3</v>
      </c>
      <c r="F323" s="17" t="str">
        <f>TEXT(SalesDataTable[[#This Row],[Order Date]],"MMM")</f>
        <v>Mar</v>
      </c>
      <c r="G323" s="4" t="s">
        <v>20</v>
      </c>
      <c r="H323" s="4" t="s">
        <v>33</v>
      </c>
      <c r="I323" s="4" t="s">
        <v>28</v>
      </c>
      <c r="J323" s="4" t="s">
        <v>3</v>
      </c>
      <c r="K323" s="4" t="s">
        <v>23</v>
      </c>
      <c r="L323" s="4" t="s">
        <v>51</v>
      </c>
      <c r="M323" s="8">
        <v>5</v>
      </c>
      <c r="N323" s="5">
        <v>123.29</v>
      </c>
      <c r="O323" s="6">
        <v>0</v>
      </c>
      <c r="P323" s="5">
        <v>61.34</v>
      </c>
      <c r="Q323" s="5">
        <f t="shared" si="20"/>
        <v>616.45000000000005</v>
      </c>
      <c r="R323" s="5">
        <f t="shared" si="21"/>
        <v>306.70000000000005</v>
      </c>
      <c r="S323" s="5">
        <f t="shared" si="22"/>
        <v>309.75</v>
      </c>
      <c r="T323" s="7">
        <f t="shared" si="23"/>
        <v>0.50247384216075919</v>
      </c>
    </row>
    <row r="324" spans="1:20" ht="15.6">
      <c r="A324" s="2">
        <v>718</v>
      </c>
      <c r="B324" s="3">
        <v>46090</v>
      </c>
      <c r="C324" s="4">
        <f>YEAR(SalesDataTable[[#This Row],[Order Date]])</f>
        <v>2026</v>
      </c>
      <c r="D324" s="14" t="str">
        <f>"Q"&amp;ROUNDUP(MONTH(SalesDataTable[[#This Row],[Order Date]])/3,0)</f>
        <v>Q1</v>
      </c>
      <c r="E324" s="11">
        <f>MONTH(SalesDataTable[[#This Row],[Order Date]])</f>
        <v>3</v>
      </c>
      <c r="F324" s="17" t="str">
        <f>TEXT(SalesDataTable[[#This Row],[Order Date]],"MMM")</f>
        <v>Mar</v>
      </c>
      <c r="G324" s="4" t="s">
        <v>6</v>
      </c>
      <c r="H324" s="4" t="s">
        <v>43</v>
      </c>
      <c r="I324" s="4" t="s">
        <v>2</v>
      </c>
      <c r="J324" s="4" t="s">
        <v>13</v>
      </c>
      <c r="K324" s="4" t="s">
        <v>34</v>
      </c>
      <c r="L324" s="4" t="s">
        <v>35</v>
      </c>
      <c r="M324" s="8">
        <v>1</v>
      </c>
      <c r="N324" s="5">
        <v>41.15</v>
      </c>
      <c r="O324" s="6">
        <v>0.05</v>
      </c>
      <c r="P324" s="5">
        <v>14.4</v>
      </c>
      <c r="Q324" s="5">
        <f t="shared" si="20"/>
        <v>39.092499999999994</v>
      </c>
      <c r="R324" s="5">
        <f t="shared" si="21"/>
        <v>14.4</v>
      </c>
      <c r="S324" s="5">
        <f t="shared" si="22"/>
        <v>24.692499999999995</v>
      </c>
      <c r="T324" s="7">
        <f t="shared" si="23"/>
        <v>0.63164289825414077</v>
      </c>
    </row>
    <row r="325" spans="1:20" ht="15.6">
      <c r="A325" s="2">
        <v>1527</v>
      </c>
      <c r="B325" s="3">
        <v>46090</v>
      </c>
      <c r="C325" s="4">
        <f>YEAR(SalesDataTable[[#This Row],[Order Date]])</f>
        <v>2026</v>
      </c>
      <c r="D325" s="14" t="str">
        <f>"Q"&amp;ROUNDUP(MONTH(SalesDataTable[[#This Row],[Order Date]])/3,0)</f>
        <v>Q1</v>
      </c>
      <c r="E325" s="11">
        <f>MONTH(SalesDataTable[[#This Row],[Order Date]])</f>
        <v>3</v>
      </c>
      <c r="F325" s="17" t="str">
        <f>TEXT(SalesDataTable[[#This Row],[Order Date]],"MMM")</f>
        <v>Mar</v>
      </c>
      <c r="G325" s="4" t="s">
        <v>20</v>
      </c>
      <c r="H325" s="4" t="s">
        <v>21</v>
      </c>
      <c r="I325" s="4" t="s">
        <v>28</v>
      </c>
      <c r="J325" s="4" t="s">
        <v>13</v>
      </c>
      <c r="K325" s="4" t="s">
        <v>14</v>
      </c>
      <c r="L325" s="4" t="s">
        <v>15</v>
      </c>
      <c r="M325" s="8">
        <v>4</v>
      </c>
      <c r="N325" s="5">
        <v>35.42</v>
      </c>
      <c r="O325" s="6">
        <v>0</v>
      </c>
      <c r="P325" s="5">
        <v>13.31</v>
      </c>
      <c r="Q325" s="5">
        <f t="shared" si="20"/>
        <v>141.68</v>
      </c>
      <c r="R325" s="5">
        <f t="shared" si="21"/>
        <v>53.24</v>
      </c>
      <c r="S325" s="5">
        <f t="shared" si="22"/>
        <v>88.44</v>
      </c>
      <c r="T325" s="7">
        <f t="shared" si="23"/>
        <v>0.62422360248447195</v>
      </c>
    </row>
    <row r="326" spans="1:20" ht="15.6">
      <c r="A326" s="2">
        <v>1797</v>
      </c>
      <c r="B326" s="3">
        <v>46090</v>
      </c>
      <c r="C326" s="4">
        <f>YEAR(SalesDataTable[[#This Row],[Order Date]])</f>
        <v>2026</v>
      </c>
      <c r="D326" s="14" t="str">
        <f>"Q"&amp;ROUNDUP(MONTH(SalesDataTable[[#This Row],[Order Date]])/3,0)</f>
        <v>Q1</v>
      </c>
      <c r="E326" s="11">
        <f>MONTH(SalesDataTable[[#This Row],[Order Date]])</f>
        <v>3</v>
      </c>
      <c r="F326" s="17" t="str">
        <f>TEXT(SalesDataTable[[#This Row],[Order Date]],"MMM")</f>
        <v>Mar</v>
      </c>
      <c r="G326" s="4" t="s">
        <v>6</v>
      </c>
      <c r="H326" s="4" t="s">
        <v>43</v>
      </c>
      <c r="I326" s="4" t="s">
        <v>2</v>
      </c>
      <c r="J326" s="4" t="s">
        <v>16</v>
      </c>
      <c r="K326" s="4" t="s">
        <v>4</v>
      </c>
      <c r="L326" s="4" t="s">
        <v>30</v>
      </c>
      <c r="M326" s="8">
        <v>1</v>
      </c>
      <c r="N326" s="5">
        <v>103.74</v>
      </c>
      <c r="O326" s="6">
        <v>0.1</v>
      </c>
      <c r="P326" s="5">
        <v>51.32</v>
      </c>
      <c r="Q326" s="5">
        <f t="shared" si="20"/>
        <v>93.366</v>
      </c>
      <c r="R326" s="5">
        <f t="shared" si="21"/>
        <v>51.32</v>
      </c>
      <c r="S326" s="5">
        <f t="shared" si="22"/>
        <v>42.045999999999999</v>
      </c>
      <c r="T326" s="7">
        <f t="shared" si="23"/>
        <v>0.45033523980892404</v>
      </c>
    </row>
    <row r="327" spans="1:20" ht="15.6">
      <c r="A327" s="2">
        <v>2917</v>
      </c>
      <c r="B327" s="3">
        <v>46090</v>
      </c>
      <c r="C327" s="4">
        <f>YEAR(SalesDataTable[[#This Row],[Order Date]])</f>
        <v>2026</v>
      </c>
      <c r="D327" s="14" t="str">
        <f>"Q"&amp;ROUNDUP(MONTH(SalesDataTable[[#This Row],[Order Date]])/3,0)</f>
        <v>Q1</v>
      </c>
      <c r="E327" s="11">
        <f>MONTH(SalesDataTable[[#This Row],[Order Date]])</f>
        <v>3</v>
      </c>
      <c r="F327" s="17"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20"/>
        <v>314.43099999999998</v>
      </c>
      <c r="R327" s="5">
        <f t="shared" si="21"/>
        <v>179.64</v>
      </c>
      <c r="S327" s="5">
        <f t="shared" si="22"/>
        <v>134.791</v>
      </c>
      <c r="T327" s="7">
        <f t="shared" si="23"/>
        <v>0.4286822864157796</v>
      </c>
    </row>
    <row r="328" spans="1:20" ht="15.6">
      <c r="A328" s="2">
        <v>4095</v>
      </c>
      <c r="B328" s="3">
        <v>46090</v>
      </c>
      <c r="C328" s="4">
        <f>YEAR(SalesDataTable[[#This Row],[Order Date]])</f>
        <v>2026</v>
      </c>
      <c r="D328" s="14" t="str">
        <f>"Q"&amp;ROUNDUP(MONTH(SalesDataTable[[#This Row],[Order Date]])/3,0)</f>
        <v>Q1</v>
      </c>
      <c r="E328" s="11">
        <f>MONTH(SalesDataTable[[#This Row],[Order Date]])</f>
        <v>3</v>
      </c>
      <c r="F328" s="17" t="str">
        <f>TEXT(SalesDataTable[[#This Row],[Order Date]],"MMM")</f>
        <v>Mar</v>
      </c>
      <c r="G328" s="4" t="s">
        <v>6</v>
      </c>
      <c r="H328" s="4" t="s">
        <v>27</v>
      </c>
      <c r="I328" s="4" t="s">
        <v>28</v>
      </c>
      <c r="J328" s="4" t="s">
        <v>13</v>
      </c>
      <c r="K328" s="4" t="s">
        <v>9</v>
      </c>
      <c r="L328" s="4" t="s">
        <v>46</v>
      </c>
      <c r="M328" s="8">
        <v>1</v>
      </c>
      <c r="N328" s="5">
        <v>72.87</v>
      </c>
      <c r="O328" s="6">
        <v>0.05</v>
      </c>
      <c r="P328" s="5">
        <v>32</v>
      </c>
      <c r="Q328" s="5">
        <f t="shared" si="20"/>
        <v>69.226500000000001</v>
      </c>
      <c r="R328" s="5">
        <f t="shared" si="21"/>
        <v>32</v>
      </c>
      <c r="S328" s="5">
        <f t="shared" si="22"/>
        <v>37.226500000000001</v>
      </c>
      <c r="T328" s="7">
        <f t="shared" si="23"/>
        <v>0.53774927231623726</v>
      </c>
    </row>
    <row r="329" spans="1:20" ht="15.6">
      <c r="A329" s="2">
        <v>5050</v>
      </c>
      <c r="B329" s="3">
        <v>46090</v>
      </c>
      <c r="C329" s="4">
        <f>YEAR(SalesDataTable[[#This Row],[Order Date]])</f>
        <v>2026</v>
      </c>
      <c r="D329" s="14" t="str">
        <f>"Q"&amp;ROUNDUP(MONTH(SalesDataTable[[#This Row],[Order Date]])/3,0)</f>
        <v>Q1</v>
      </c>
      <c r="E329" s="11">
        <f>MONTH(SalesDataTable[[#This Row],[Order Date]])</f>
        <v>3</v>
      </c>
      <c r="F329" s="17" t="str">
        <f>TEXT(SalesDataTable[[#This Row],[Order Date]],"MMM")</f>
        <v>Mar</v>
      </c>
      <c r="G329" s="4" t="s">
        <v>20</v>
      </c>
      <c r="H329" s="4" t="s">
        <v>47</v>
      </c>
      <c r="I329" s="4" t="s">
        <v>19</v>
      </c>
      <c r="J329" s="4" t="s">
        <v>3</v>
      </c>
      <c r="K329" s="4" t="s">
        <v>14</v>
      </c>
      <c r="L329" s="4" t="s">
        <v>48</v>
      </c>
      <c r="M329" s="8">
        <v>1</v>
      </c>
      <c r="N329" s="5">
        <v>161.04</v>
      </c>
      <c r="O329" s="6">
        <v>0</v>
      </c>
      <c r="P329" s="5">
        <v>85.83</v>
      </c>
      <c r="Q329" s="5">
        <f t="shared" si="20"/>
        <v>161.04</v>
      </c>
      <c r="R329" s="5">
        <f t="shared" si="21"/>
        <v>85.83</v>
      </c>
      <c r="S329" s="5">
        <f t="shared" si="22"/>
        <v>75.209999999999994</v>
      </c>
      <c r="T329" s="7">
        <f t="shared" si="23"/>
        <v>0.46702682563338299</v>
      </c>
    </row>
    <row r="330" spans="1:20" ht="15.6">
      <c r="A330" s="2">
        <v>709</v>
      </c>
      <c r="B330" s="3">
        <v>46091</v>
      </c>
      <c r="C330" s="4">
        <f>YEAR(SalesDataTable[[#This Row],[Order Date]])</f>
        <v>2026</v>
      </c>
      <c r="D330" s="14" t="str">
        <f>"Q"&amp;ROUNDUP(MONTH(SalesDataTable[[#This Row],[Order Date]])/3,0)</f>
        <v>Q1</v>
      </c>
      <c r="E330" s="11">
        <f>MONTH(SalesDataTable[[#This Row],[Order Date]])</f>
        <v>3</v>
      </c>
      <c r="F330" s="17" t="str">
        <f>TEXT(SalesDataTable[[#This Row],[Order Date]],"MMM")</f>
        <v>Mar</v>
      </c>
      <c r="G330" s="4" t="s">
        <v>0</v>
      </c>
      <c r="H330" s="4" t="s">
        <v>1</v>
      </c>
      <c r="I330" s="4" t="s">
        <v>2</v>
      </c>
      <c r="J330" s="4" t="s">
        <v>13</v>
      </c>
      <c r="K330" s="4" t="s">
        <v>14</v>
      </c>
      <c r="L330" s="4" t="s">
        <v>44</v>
      </c>
      <c r="M330" s="8">
        <v>3</v>
      </c>
      <c r="N330" s="5">
        <v>130.6</v>
      </c>
      <c r="O330" s="6">
        <v>0.05</v>
      </c>
      <c r="P330" s="5">
        <v>65.62</v>
      </c>
      <c r="Q330" s="5">
        <f t="shared" si="20"/>
        <v>372.20999999999992</v>
      </c>
      <c r="R330" s="5">
        <f t="shared" si="21"/>
        <v>196.86</v>
      </c>
      <c r="S330" s="5">
        <f t="shared" si="22"/>
        <v>175.34999999999991</v>
      </c>
      <c r="T330" s="7">
        <f t="shared" si="23"/>
        <v>0.47110502135891014</v>
      </c>
    </row>
    <row r="331" spans="1:20" ht="15.6">
      <c r="A331" s="2">
        <v>1073</v>
      </c>
      <c r="B331" s="3">
        <v>46091</v>
      </c>
      <c r="C331" s="4">
        <f>YEAR(SalesDataTable[[#This Row],[Order Date]])</f>
        <v>2026</v>
      </c>
      <c r="D331" s="14" t="str">
        <f>"Q"&amp;ROUNDUP(MONTH(SalesDataTable[[#This Row],[Order Date]])/3,0)</f>
        <v>Q1</v>
      </c>
      <c r="E331" s="11">
        <f>MONTH(SalesDataTable[[#This Row],[Order Date]])</f>
        <v>3</v>
      </c>
      <c r="F331" s="17"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20"/>
        <v>162.58000000000001</v>
      </c>
      <c r="R331" s="5">
        <f t="shared" si="21"/>
        <v>87.8</v>
      </c>
      <c r="S331" s="5">
        <f t="shared" si="22"/>
        <v>74.780000000000015</v>
      </c>
      <c r="T331" s="7">
        <f t="shared" si="23"/>
        <v>0.45995817443720022</v>
      </c>
    </row>
    <row r="332" spans="1:20" ht="15.6">
      <c r="A332" s="2">
        <v>2623</v>
      </c>
      <c r="B332" s="3">
        <v>46091</v>
      </c>
      <c r="C332" s="4">
        <f>YEAR(SalesDataTable[[#This Row],[Order Date]])</f>
        <v>2026</v>
      </c>
      <c r="D332" s="14" t="str">
        <f>"Q"&amp;ROUNDUP(MONTH(SalesDataTable[[#This Row],[Order Date]])/3,0)</f>
        <v>Q1</v>
      </c>
      <c r="E332" s="11">
        <f>MONTH(SalesDataTable[[#This Row],[Order Date]])</f>
        <v>3</v>
      </c>
      <c r="F332" s="17"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20"/>
        <v>196.327</v>
      </c>
      <c r="R332" s="5">
        <f t="shared" si="21"/>
        <v>103.16</v>
      </c>
      <c r="S332" s="5">
        <f t="shared" si="22"/>
        <v>93.167000000000002</v>
      </c>
      <c r="T332" s="7">
        <f t="shared" si="23"/>
        <v>0.47455011282197557</v>
      </c>
    </row>
    <row r="333" spans="1:20" ht="15.6">
      <c r="A333" s="2">
        <v>2625</v>
      </c>
      <c r="B333" s="3">
        <v>46091</v>
      </c>
      <c r="C333" s="4">
        <f>YEAR(SalesDataTable[[#This Row],[Order Date]])</f>
        <v>2026</v>
      </c>
      <c r="D333" s="14" t="str">
        <f>"Q"&amp;ROUNDUP(MONTH(SalesDataTable[[#This Row],[Order Date]])/3,0)</f>
        <v>Q1</v>
      </c>
      <c r="E333" s="11">
        <f>MONTH(SalesDataTable[[#This Row],[Order Date]])</f>
        <v>3</v>
      </c>
      <c r="F333" s="17" t="str">
        <f>TEXT(SalesDataTable[[#This Row],[Order Date]],"MMM")</f>
        <v>Mar</v>
      </c>
      <c r="G333" s="4" t="s">
        <v>20</v>
      </c>
      <c r="H333" s="4" t="s">
        <v>31</v>
      </c>
      <c r="I333" s="4" t="s">
        <v>19</v>
      </c>
      <c r="J333" s="4" t="s">
        <v>16</v>
      </c>
      <c r="K333" s="4" t="s">
        <v>34</v>
      </c>
      <c r="L333" s="4" t="s">
        <v>45</v>
      </c>
      <c r="M333" s="8">
        <v>2</v>
      </c>
      <c r="N333" s="5">
        <v>51.14</v>
      </c>
      <c r="O333" s="6">
        <v>0</v>
      </c>
      <c r="P333" s="5">
        <v>21.58</v>
      </c>
      <c r="Q333" s="5">
        <f t="shared" si="20"/>
        <v>102.28</v>
      </c>
      <c r="R333" s="5">
        <f t="shared" si="21"/>
        <v>43.16</v>
      </c>
      <c r="S333" s="5">
        <f t="shared" si="22"/>
        <v>59.120000000000005</v>
      </c>
      <c r="T333" s="7">
        <f t="shared" si="23"/>
        <v>0.57802111849824012</v>
      </c>
    </row>
    <row r="334" spans="1:20" ht="15.6">
      <c r="A334" s="2">
        <v>3304</v>
      </c>
      <c r="B334" s="3">
        <v>46091</v>
      </c>
      <c r="C334" s="4">
        <f>YEAR(SalesDataTable[[#This Row],[Order Date]])</f>
        <v>2026</v>
      </c>
      <c r="D334" s="14" t="str">
        <f>"Q"&amp;ROUNDUP(MONTH(SalesDataTable[[#This Row],[Order Date]])/3,0)</f>
        <v>Q1</v>
      </c>
      <c r="E334" s="11">
        <f>MONTH(SalesDataTable[[#This Row],[Order Date]])</f>
        <v>3</v>
      </c>
      <c r="F334" s="17" t="str">
        <f>TEXT(SalesDataTable[[#This Row],[Order Date]],"MMM")</f>
        <v>Mar</v>
      </c>
      <c r="G334" s="4" t="s">
        <v>6</v>
      </c>
      <c r="H334" s="4" t="s">
        <v>43</v>
      </c>
      <c r="I334" s="4" t="s">
        <v>28</v>
      </c>
      <c r="J334" s="4" t="s">
        <v>3</v>
      </c>
      <c r="K334" s="4" t="s">
        <v>4</v>
      </c>
      <c r="L334" s="4" t="s">
        <v>22</v>
      </c>
      <c r="M334" s="8">
        <v>2</v>
      </c>
      <c r="N334" s="5">
        <v>49.7</v>
      </c>
      <c r="O334" s="6">
        <v>0</v>
      </c>
      <c r="P334" s="5">
        <v>23.14</v>
      </c>
      <c r="Q334" s="5">
        <f t="shared" si="20"/>
        <v>99.4</v>
      </c>
      <c r="R334" s="5">
        <f t="shared" si="21"/>
        <v>46.28</v>
      </c>
      <c r="S334" s="5">
        <f t="shared" si="22"/>
        <v>53.120000000000005</v>
      </c>
      <c r="T334" s="7">
        <f t="shared" si="23"/>
        <v>0.53440643863179071</v>
      </c>
    </row>
    <row r="335" spans="1:20" ht="15.6">
      <c r="A335" s="2">
        <v>4876</v>
      </c>
      <c r="B335" s="3">
        <v>46091</v>
      </c>
      <c r="C335" s="4">
        <f>YEAR(SalesDataTable[[#This Row],[Order Date]])</f>
        <v>2026</v>
      </c>
      <c r="D335" s="14" t="str">
        <f>"Q"&amp;ROUNDUP(MONTH(SalesDataTable[[#This Row],[Order Date]])/3,0)</f>
        <v>Q1</v>
      </c>
      <c r="E335" s="11">
        <f>MONTH(SalesDataTable[[#This Row],[Order Date]])</f>
        <v>3</v>
      </c>
      <c r="F335" s="17"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20"/>
        <v>37.676999999999992</v>
      </c>
      <c r="R335" s="5">
        <f t="shared" si="21"/>
        <v>16.93</v>
      </c>
      <c r="S335" s="5">
        <f t="shared" si="22"/>
        <v>20.746999999999993</v>
      </c>
      <c r="T335" s="7">
        <f t="shared" si="23"/>
        <v>0.5506542452955383</v>
      </c>
    </row>
    <row r="336" spans="1:20" ht="15.6">
      <c r="A336" s="2">
        <v>83</v>
      </c>
      <c r="B336" s="3">
        <v>46092</v>
      </c>
      <c r="C336" s="4">
        <f>YEAR(SalesDataTable[[#This Row],[Order Date]])</f>
        <v>2026</v>
      </c>
      <c r="D336" s="14" t="str">
        <f>"Q"&amp;ROUNDUP(MONTH(SalesDataTable[[#This Row],[Order Date]])/3,0)</f>
        <v>Q1</v>
      </c>
      <c r="E336" s="11">
        <f>MONTH(SalesDataTable[[#This Row],[Order Date]])</f>
        <v>3</v>
      </c>
      <c r="F336" s="17" t="str">
        <f>TEXT(SalesDataTable[[#This Row],[Order Date]],"MMM")</f>
        <v>Mar</v>
      </c>
      <c r="G336" s="4" t="s">
        <v>6</v>
      </c>
      <c r="H336" s="4" t="s">
        <v>43</v>
      </c>
      <c r="I336" s="4" t="s">
        <v>8</v>
      </c>
      <c r="J336" s="4" t="s">
        <v>16</v>
      </c>
      <c r="K336" s="4" t="s">
        <v>34</v>
      </c>
      <c r="L336" s="4" t="s">
        <v>45</v>
      </c>
      <c r="M336" s="8">
        <v>4</v>
      </c>
      <c r="N336" s="5">
        <v>50.65</v>
      </c>
      <c r="O336" s="6">
        <v>0.15</v>
      </c>
      <c r="P336" s="5">
        <v>22</v>
      </c>
      <c r="Q336" s="5">
        <f t="shared" si="20"/>
        <v>172.20999999999998</v>
      </c>
      <c r="R336" s="5">
        <f t="shared" si="21"/>
        <v>88</v>
      </c>
      <c r="S336" s="5">
        <f t="shared" si="22"/>
        <v>84.20999999999998</v>
      </c>
      <c r="T336" s="7">
        <f t="shared" si="23"/>
        <v>0.48899599326403803</v>
      </c>
    </row>
    <row r="337" spans="1:20" ht="15.6">
      <c r="A337" s="2">
        <v>863</v>
      </c>
      <c r="B337" s="3">
        <v>46092</v>
      </c>
      <c r="C337" s="4">
        <f>YEAR(SalesDataTable[[#This Row],[Order Date]])</f>
        <v>2026</v>
      </c>
      <c r="D337" s="14" t="str">
        <f>"Q"&amp;ROUNDUP(MONTH(SalesDataTable[[#This Row],[Order Date]])/3,0)</f>
        <v>Q1</v>
      </c>
      <c r="E337" s="11">
        <f>MONTH(SalesDataTable[[#This Row],[Order Date]])</f>
        <v>3</v>
      </c>
      <c r="F337" s="17" t="str">
        <f>TEXT(SalesDataTable[[#This Row],[Order Date]],"MMM")</f>
        <v>Mar</v>
      </c>
      <c r="G337" s="4" t="s">
        <v>11</v>
      </c>
      <c r="H337" s="4" t="s">
        <v>12</v>
      </c>
      <c r="I337" s="4" t="s">
        <v>28</v>
      </c>
      <c r="J337" s="4" t="s">
        <v>3</v>
      </c>
      <c r="K337" s="4" t="s">
        <v>34</v>
      </c>
      <c r="L337" s="4" t="s">
        <v>45</v>
      </c>
      <c r="M337" s="8">
        <v>2</v>
      </c>
      <c r="N337" s="5">
        <v>50.72</v>
      </c>
      <c r="O337" s="6">
        <v>0</v>
      </c>
      <c r="P337" s="5">
        <v>21.88</v>
      </c>
      <c r="Q337" s="5">
        <f t="shared" si="20"/>
        <v>101.44</v>
      </c>
      <c r="R337" s="5">
        <f t="shared" si="21"/>
        <v>43.76</v>
      </c>
      <c r="S337" s="5">
        <f t="shared" si="22"/>
        <v>57.68</v>
      </c>
      <c r="T337" s="7">
        <f t="shared" si="23"/>
        <v>0.56861198738170349</v>
      </c>
    </row>
    <row r="338" spans="1:20" ht="15.6">
      <c r="A338" s="2">
        <v>2323</v>
      </c>
      <c r="B338" s="3">
        <v>46092</v>
      </c>
      <c r="C338" s="4">
        <f>YEAR(SalesDataTable[[#This Row],[Order Date]])</f>
        <v>2026</v>
      </c>
      <c r="D338" s="14" t="str">
        <f>"Q"&amp;ROUNDUP(MONTH(SalesDataTable[[#This Row],[Order Date]])/3,0)</f>
        <v>Q1</v>
      </c>
      <c r="E338" s="11">
        <f>MONTH(SalesDataTable[[#This Row],[Order Date]])</f>
        <v>3</v>
      </c>
      <c r="F338" s="17"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20"/>
        <v>68.551999999999992</v>
      </c>
      <c r="R338" s="5">
        <f t="shared" si="21"/>
        <v>26.38</v>
      </c>
      <c r="S338" s="5">
        <f t="shared" si="22"/>
        <v>42.171999999999997</v>
      </c>
      <c r="T338" s="7">
        <f t="shared" si="23"/>
        <v>0.61518263507993931</v>
      </c>
    </row>
    <row r="339" spans="1:20" ht="15.6">
      <c r="A339" s="2">
        <v>3064</v>
      </c>
      <c r="B339" s="3">
        <v>46092</v>
      </c>
      <c r="C339" s="4">
        <f>YEAR(SalesDataTable[[#This Row],[Order Date]])</f>
        <v>2026</v>
      </c>
      <c r="D339" s="14" t="str">
        <f>"Q"&amp;ROUNDUP(MONTH(SalesDataTable[[#This Row],[Order Date]])/3,0)</f>
        <v>Q1</v>
      </c>
      <c r="E339" s="11">
        <f>MONTH(SalesDataTable[[#This Row],[Order Date]])</f>
        <v>3</v>
      </c>
      <c r="F339" s="17"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20"/>
        <v>707.02800000000002</v>
      </c>
      <c r="R339" s="5">
        <f t="shared" si="21"/>
        <v>367.02</v>
      </c>
      <c r="S339" s="5">
        <f t="shared" si="22"/>
        <v>340.00800000000004</v>
      </c>
      <c r="T339" s="7">
        <f t="shared" si="23"/>
        <v>0.48089750335205966</v>
      </c>
    </row>
    <row r="340" spans="1:20" ht="15.6">
      <c r="A340" s="2">
        <v>4995</v>
      </c>
      <c r="B340" s="3">
        <v>46092</v>
      </c>
      <c r="C340" s="4">
        <f>YEAR(SalesDataTable[[#This Row],[Order Date]])</f>
        <v>2026</v>
      </c>
      <c r="D340" s="14" t="str">
        <f>"Q"&amp;ROUNDUP(MONTH(SalesDataTable[[#This Row],[Order Date]])/3,0)</f>
        <v>Q1</v>
      </c>
      <c r="E340" s="11">
        <f>MONTH(SalesDataTable[[#This Row],[Order Date]])</f>
        <v>3</v>
      </c>
      <c r="F340" s="17" t="str">
        <f>TEXT(SalesDataTable[[#This Row],[Order Date]],"MMM")</f>
        <v>Mar</v>
      </c>
      <c r="G340" s="4" t="s">
        <v>6</v>
      </c>
      <c r="H340" s="4" t="s">
        <v>43</v>
      </c>
      <c r="I340" s="4" t="s">
        <v>28</v>
      </c>
      <c r="J340" s="4" t="s">
        <v>13</v>
      </c>
      <c r="K340" s="4" t="s">
        <v>9</v>
      </c>
      <c r="L340" s="4" t="s">
        <v>10</v>
      </c>
      <c r="M340" s="8">
        <v>3</v>
      </c>
      <c r="N340" s="5">
        <v>90.31</v>
      </c>
      <c r="O340" s="6">
        <v>0</v>
      </c>
      <c r="P340" s="5">
        <v>44.58</v>
      </c>
      <c r="Q340" s="5">
        <f t="shared" si="20"/>
        <v>270.93</v>
      </c>
      <c r="R340" s="5">
        <f t="shared" si="21"/>
        <v>133.74</v>
      </c>
      <c r="S340" s="5">
        <f t="shared" si="22"/>
        <v>137.19</v>
      </c>
      <c r="T340" s="7">
        <f t="shared" si="23"/>
        <v>0.50636695825489975</v>
      </c>
    </row>
    <row r="341" spans="1:20" ht="15.6">
      <c r="A341" s="2">
        <v>46</v>
      </c>
      <c r="B341" s="3">
        <v>46093</v>
      </c>
      <c r="C341" s="4">
        <f>YEAR(SalesDataTable[[#This Row],[Order Date]])</f>
        <v>2026</v>
      </c>
      <c r="D341" s="14" t="str">
        <f>"Q"&amp;ROUNDUP(MONTH(SalesDataTable[[#This Row],[Order Date]])/3,0)</f>
        <v>Q1</v>
      </c>
      <c r="E341" s="11">
        <f>MONTH(SalesDataTable[[#This Row],[Order Date]])</f>
        <v>3</v>
      </c>
      <c r="F341" s="17" t="str">
        <f>TEXT(SalesDataTable[[#This Row],[Order Date]],"MMM")</f>
        <v>Mar</v>
      </c>
      <c r="G341" s="4" t="s">
        <v>20</v>
      </c>
      <c r="H341" s="4" t="s">
        <v>31</v>
      </c>
      <c r="I341" s="4" t="s">
        <v>2</v>
      </c>
      <c r="J341" s="4" t="s">
        <v>3</v>
      </c>
      <c r="K341" s="4" t="s">
        <v>9</v>
      </c>
      <c r="L341" s="4" t="s">
        <v>46</v>
      </c>
      <c r="M341" s="8">
        <v>4</v>
      </c>
      <c r="N341" s="5">
        <v>72.63</v>
      </c>
      <c r="O341" s="6">
        <v>0.1</v>
      </c>
      <c r="P341" s="5">
        <v>31.45</v>
      </c>
      <c r="Q341" s="5">
        <f t="shared" si="20"/>
        <v>261.46800000000002</v>
      </c>
      <c r="R341" s="5">
        <f t="shared" si="21"/>
        <v>125.8</v>
      </c>
      <c r="S341" s="5">
        <f t="shared" si="22"/>
        <v>135.66800000000001</v>
      </c>
      <c r="T341" s="7">
        <f t="shared" si="23"/>
        <v>0.51887037801948999</v>
      </c>
    </row>
    <row r="342" spans="1:20" ht="15.6">
      <c r="A342" s="2">
        <v>443</v>
      </c>
      <c r="B342" s="3">
        <v>46093</v>
      </c>
      <c r="C342" s="4">
        <f>YEAR(SalesDataTable[[#This Row],[Order Date]])</f>
        <v>2026</v>
      </c>
      <c r="D342" s="14" t="str">
        <f>"Q"&amp;ROUNDUP(MONTH(SalesDataTable[[#This Row],[Order Date]])/3,0)</f>
        <v>Q1</v>
      </c>
      <c r="E342" s="11">
        <f>MONTH(SalesDataTable[[#This Row],[Order Date]])</f>
        <v>3</v>
      </c>
      <c r="F342" s="17" t="str">
        <f>TEXT(SalesDataTable[[#This Row],[Order Date]],"MMM")</f>
        <v>Mar</v>
      </c>
      <c r="G342" s="4" t="s">
        <v>6</v>
      </c>
      <c r="H342" s="4" t="s">
        <v>49</v>
      </c>
      <c r="I342" s="4" t="s">
        <v>2</v>
      </c>
      <c r="J342" s="4" t="s">
        <v>3</v>
      </c>
      <c r="K342" s="4" t="s">
        <v>34</v>
      </c>
      <c r="L342" s="4" t="s">
        <v>35</v>
      </c>
      <c r="M342" s="8">
        <v>3</v>
      </c>
      <c r="N342" s="5">
        <v>39.9</v>
      </c>
      <c r="O342" s="6">
        <v>0</v>
      </c>
      <c r="P342" s="5">
        <v>14.49</v>
      </c>
      <c r="Q342" s="5">
        <f t="shared" si="20"/>
        <v>119.69999999999999</v>
      </c>
      <c r="R342" s="5">
        <f t="shared" si="21"/>
        <v>43.47</v>
      </c>
      <c r="S342" s="5">
        <f t="shared" si="22"/>
        <v>76.22999999999999</v>
      </c>
      <c r="T342" s="7">
        <f t="shared" si="23"/>
        <v>0.63684210526315788</v>
      </c>
    </row>
    <row r="343" spans="1:20" ht="15.6">
      <c r="A343" s="2">
        <v>759</v>
      </c>
      <c r="B343" s="3">
        <v>46093</v>
      </c>
      <c r="C343" s="4">
        <f>YEAR(SalesDataTable[[#This Row],[Order Date]])</f>
        <v>2026</v>
      </c>
      <c r="D343" s="14" t="str">
        <f>"Q"&amp;ROUNDUP(MONTH(SalesDataTable[[#This Row],[Order Date]])/3,0)</f>
        <v>Q1</v>
      </c>
      <c r="E343" s="11">
        <f>MONTH(SalesDataTable[[#This Row],[Order Date]])</f>
        <v>3</v>
      </c>
      <c r="F343" s="17" t="str">
        <f>TEXT(SalesDataTable[[#This Row],[Order Date]],"MMM")</f>
        <v>Mar</v>
      </c>
      <c r="G343" s="4" t="s">
        <v>6</v>
      </c>
      <c r="H343" s="4" t="s">
        <v>43</v>
      </c>
      <c r="I343" s="4" t="s">
        <v>2</v>
      </c>
      <c r="J343" s="4" t="s">
        <v>13</v>
      </c>
      <c r="K343" s="4" t="s">
        <v>34</v>
      </c>
      <c r="L343" s="4" t="s">
        <v>45</v>
      </c>
      <c r="M343" s="8">
        <v>1</v>
      </c>
      <c r="N343" s="5">
        <v>49.79</v>
      </c>
      <c r="O343" s="6">
        <v>0.1</v>
      </c>
      <c r="P343" s="5">
        <v>22.29</v>
      </c>
      <c r="Q343" s="5">
        <f t="shared" si="20"/>
        <v>44.811</v>
      </c>
      <c r="R343" s="5">
        <f t="shared" si="21"/>
        <v>22.29</v>
      </c>
      <c r="S343" s="5">
        <f t="shared" si="22"/>
        <v>22.521000000000001</v>
      </c>
      <c r="T343" s="7">
        <f t="shared" si="23"/>
        <v>0.5025774921336279</v>
      </c>
    </row>
    <row r="344" spans="1:20" ht="15.6">
      <c r="A344" s="2">
        <v>1097</v>
      </c>
      <c r="B344" s="3">
        <v>46093</v>
      </c>
      <c r="C344" s="4">
        <f>YEAR(SalesDataTable[[#This Row],[Order Date]])</f>
        <v>2026</v>
      </c>
      <c r="D344" s="14" t="str">
        <f>"Q"&amp;ROUNDUP(MONTH(SalesDataTable[[#This Row],[Order Date]])/3,0)</f>
        <v>Q1</v>
      </c>
      <c r="E344" s="11">
        <f>MONTH(SalesDataTable[[#This Row],[Order Date]])</f>
        <v>3</v>
      </c>
      <c r="F344" s="17"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20"/>
        <v>39.177999999999997</v>
      </c>
      <c r="R344" s="5">
        <f t="shared" si="21"/>
        <v>16.64</v>
      </c>
      <c r="S344" s="5">
        <f t="shared" si="22"/>
        <v>22.537999999999997</v>
      </c>
      <c r="T344" s="7">
        <f t="shared" si="23"/>
        <v>0.57527183623462141</v>
      </c>
    </row>
    <row r="345" spans="1:20" ht="15.6">
      <c r="A345" s="2">
        <v>2152</v>
      </c>
      <c r="B345" s="3">
        <v>46093</v>
      </c>
      <c r="C345" s="4">
        <f>YEAR(SalesDataTable[[#This Row],[Order Date]])</f>
        <v>2026</v>
      </c>
      <c r="D345" s="14" t="str">
        <f>"Q"&amp;ROUNDUP(MONTH(SalesDataTable[[#This Row],[Order Date]])/3,0)</f>
        <v>Q1</v>
      </c>
      <c r="E345" s="11">
        <f>MONTH(SalesDataTable[[#This Row],[Order Date]])</f>
        <v>3</v>
      </c>
      <c r="F345" s="17"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row>
    <row r="346" spans="1:20" ht="15.6">
      <c r="A346" s="2">
        <v>2512</v>
      </c>
      <c r="B346" s="3">
        <v>46093</v>
      </c>
      <c r="C346" s="4">
        <f>YEAR(SalesDataTable[[#This Row],[Order Date]])</f>
        <v>2026</v>
      </c>
      <c r="D346" s="14" t="str">
        <f>"Q"&amp;ROUNDUP(MONTH(SalesDataTable[[#This Row],[Order Date]])/3,0)</f>
        <v>Q1</v>
      </c>
      <c r="E346" s="11">
        <f>MONTH(SalesDataTable[[#This Row],[Order Date]])</f>
        <v>3</v>
      </c>
      <c r="F346" s="17" t="str">
        <f>TEXT(SalesDataTable[[#This Row],[Order Date]],"MMM")</f>
        <v>Mar</v>
      </c>
      <c r="G346" s="4" t="s">
        <v>6</v>
      </c>
      <c r="H346" s="4" t="s">
        <v>7</v>
      </c>
      <c r="I346" s="4" t="s">
        <v>2</v>
      </c>
      <c r="J346" s="4" t="s">
        <v>13</v>
      </c>
      <c r="K346" s="4" t="s">
        <v>23</v>
      </c>
      <c r="L346" s="4" t="s">
        <v>29</v>
      </c>
      <c r="M346" s="8">
        <v>2</v>
      </c>
      <c r="N346" s="5">
        <v>192.76</v>
      </c>
      <c r="O346" s="6">
        <v>0</v>
      </c>
      <c r="P346" s="5">
        <v>103.08</v>
      </c>
      <c r="Q346" s="5">
        <f t="shared" si="20"/>
        <v>385.52</v>
      </c>
      <c r="R346" s="5">
        <f t="shared" si="21"/>
        <v>206.16</v>
      </c>
      <c r="S346" s="5">
        <f t="shared" si="22"/>
        <v>179.35999999999999</v>
      </c>
      <c r="T346" s="7">
        <f t="shared" si="23"/>
        <v>0.46524175140070551</v>
      </c>
    </row>
    <row r="347" spans="1:20" ht="15.6">
      <c r="A347" s="2">
        <v>2578</v>
      </c>
      <c r="B347" s="3">
        <v>46093</v>
      </c>
      <c r="C347" s="4">
        <f>YEAR(SalesDataTable[[#This Row],[Order Date]])</f>
        <v>2026</v>
      </c>
      <c r="D347" s="14" t="str">
        <f>"Q"&amp;ROUNDUP(MONTH(SalesDataTable[[#This Row],[Order Date]])/3,0)</f>
        <v>Q1</v>
      </c>
      <c r="E347" s="11">
        <f>MONTH(SalesDataTable[[#This Row],[Order Date]])</f>
        <v>3</v>
      </c>
      <c r="F347" s="17" t="str">
        <f>TEXT(SalesDataTable[[#This Row],[Order Date]],"MMM")</f>
        <v>Mar</v>
      </c>
      <c r="G347" s="4" t="s">
        <v>11</v>
      </c>
      <c r="H347" s="4" t="s">
        <v>25</v>
      </c>
      <c r="I347" s="4" t="s">
        <v>2</v>
      </c>
      <c r="J347" s="4" t="s">
        <v>13</v>
      </c>
      <c r="K347" s="4" t="s">
        <v>14</v>
      </c>
      <c r="L347" s="4" t="s">
        <v>48</v>
      </c>
      <c r="M347" s="8">
        <v>1</v>
      </c>
      <c r="N347" s="5">
        <v>165.72</v>
      </c>
      <c r="O347" s="6">
        <v>0</v>
      </c>
      <c r="P347" s="5">
        <v>89.31</v>
      </c>
      <c r="Q347" s="5">
        <f t="shared" si="20"/>
        <v>165.72</v>
      </c>
      <c r="R347" s="5">
        <f t="shared" si="21"/>
        <v>89.31</v>
      </c>
      <c r="S347" s="5">
        <f t="shared" si="22"/>
        <v>76.41</v>
      </c>
      <c r="T347" s="7">
        <f t="shared" si="23"/>
        <v>0.46107892831281677</v>
      </c>
    </row>
    <row r="348" spans="1:20" ht="15.6">
      <c r="A348" s="2">
        <v>3302</v>
      </c>
      <c r="B348" s="3">
        <v>46093</v>
      </c>
      <c r="C348" s="4">
        <f>YEAR(SalesDataTable[[#This Row],[Order Date]])</f>
        <v>2026</v>
      </c>
      <c r="D348" s="14" t="str">
        <f>"Q"&amp;ROUNDUP(MONTH(SalesDataTable[[#This Row],[Order Date]])/3,0)</f>
        <v>Q1</v>
      </c>
      <c r="E348" s="11">
        <f>MONTH(SalesDataTable[[#This Row],[Order Date]])</f>
        <v>3</v>
      </c>
      <c r="F348" s="17"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20"/>
        <v>328.66</v>
      </c>
      <c r="R348" s="5">
        <f t="shared" si="21"/>
        <v>172.14</v>
      </c>
      <c r="S348" s="5">
        <f t="shared" si="22"/>
        <v>156.52000000000004</v>
      </c>
      <c r="T348" s="7">
        <f t="shared" si="23"/>
        <v>0.47623684050386428</v>
      </c>
    </row>
    <row r="349" spans="1:20" ht="15.6">
      <c r="A349" s="2">
        <v>3752</v>
      </c>
      <c r="B349" s="3">
        <v>46093</v>
      </c>
      <c r="C349" s="4">
        <f>YEAR(SalesDataTable[[#This Row],[Order Date]])</f>
        <v>2026</v>
      </c>
      <c r="D349" s="14" t="str">
        <f>"Q"&amp;ROUNDUP(MONTH(SalesDataTable[[#This Row],[Order Date]])/3,0)</f>
        <v>Q1</v>
      </c>
      <c r="E349" s="11">
        <f>MONTH(SalesDataTable[[#This Row],[Order Date]])</f>
        <v>3</v>
      </c>
      <c r="F349" s="17" t="str">
        <f>TEXT(SalesDataTable[[#This Row],[Order Date]],"MMM")</f>
        <v>Mar</v>
      </c>
      <c r="G349" s="4" t="s">
        <v>20</v>
      </c>
      <c r="H349" s="4" t="s">
        <v>33</v>
      </c>
      <c r="I349" s="4" t="s">
        <v>8</v>
      </c>
      <c r="J349" s="4" t="s">
        <v>16</v>
      </c>
      <c r="K349" s="4" t="s">
        <v>14</v>
      </c>
      <c r="L349" s="4" t="s">
        <v>32</v>
      </c>
      <c r="M349" s="8">
        <v>3</v>
      </c>
      <c r="N349" s="5">
        <v>45.8</v>
      </c>
      <c r="O349" s="6">
        <v>0.15</v>
      </c>
      <c r="P349" s="5">
        <v>18.47</v>
      </c>
      <c r="Q349" s="5">
        <f t="shared" si="20"/>
        <v>116.78999999999998</v>
      </c>
      <c r="R349" s="5">
        <f t="shared" si="21"/>
        <v>55.41</v>
      </c>
      <c r="S349" s="5">
        <f t="shared" si="22"/>
        <v>61.379999999999981</v>
      </c>
      <c r="T349" s="7">
        <f t="shared" si="23"/>
        <v>0.52555869509375797</v>
      </c>
    </row>
    <row r="350" spans="1:20" ht="15.6">
      <c r="A350" s="2">
        <v>4839</v>
      </c>
      <c r="B350" s="3">
        <v>46093</v>
      </c>
      <c r="C350" s="4">
        <f>YEAR(SalesDataTable[[#This Row],[Order Date]])</f>
        <v>2026</v>
      </c>
      <c r="D350" s="14" t="str">
        <f>"Q"&amp;ROUNDUP(MONTH(SalesDataTable[[#This Row],[Order Date]])/3,0)</f>
        <v>Q1</v>
      </c>
      <c r="E350" s="11">
        <f>MONTH(SalesDataTable[[#This Row],[Order Date]])</f>
        <v>3</v>
      </c>
      <c r="F350" s="17" t="str">
        <f>TEXT(SalesDataTable[[#This Row],[Order Date]],"MMM")</f>
        <v>Mar</v>
      </c>
      <c r="G350" s="4" t="s">
        <v>6</v>
      </c>
      <c r="H350" s="4" t="s">
        <v>7</v>
      </c>
      <c r="I350" s="4" t="s">
        <v>2</v>
      </c>
      <c r="J350" s="4" t="s">
        <v>13</v>
      </c>
      <c r="K350" s="4" t="s">
        <v>4</v>
      </c>
      <c r="L350" s="4" t="s">
        <v>30</v>
      </c>
      <c r="M350" s="8">
        <v>2</v>
      </c>
      <c r="N350" s="5">
        <v>103.08</v>
      </c>
      <c r="O350" s="6">
        <v>0.05</v>
      </c>
      <c r="P350" s="5">
        <v>49.27</v>
      </c>
      <c r="Q350" s="5">
        <f t="shared" si="20"/>
        <v>195.85199999999998</v>
      </c>
      <c r="R350" s="5">
        <f t="shared" si="21"/>
        <v>98.54</v>
      </c>
      <c r="S350" s="5">
        <f t="shared" si="22"/>
        <v>97.311999999999969</v>
      </c>
      <c r="T350" s="7">
        <f t="shared" si="23"/>
        <v>0.49686497967853266</v>
      </c>
    </row>
    <row r="351" spans="1:20" ht="15.6">
      <c r="A351" s="2">
        <v>264</v>
      </c>
      <c r="B351" s="3">
        <v>46094</v>
      </c>
      <c r="C351" s="4">
        <f>YEAR(SalesDataTable[[#This Row],[Order Date]])</f>
        <v>2026</v>
      </c>
      <c r="D351" s="14" t="str">
        <f>"Q"&amp;ROUNDUP(MONTH(SalesDataTable[[#This Row],[Order Date]])/3,0)</f>
        <v>Q1</v>
      </c>
      <c r="E351" s="11">
        <f>MONTH(SalesDataTable[[#This Row],[Order Date]])</f>
        <v>3</v>
      </c>
      <c r="F351" s="17"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20"/>
        <v>189.32</v>
      </c>
      <c r="R351" s="5">
        <f t="shared" si="21"/>
        <v>74.959999999999994</v>
      </c>
      <c r="S351" s="5">
        <f t="shared" si="22"/>
        <v>114.36</v>
      </c>
      <c r="T351" s="7">
        <f t="shared" si="23"/>
        <v>0.60405662370589475</v>
      </c>
    </row>
    <row r="352" spans="1:20" ht="15.6">
      <c r="A352" s="2">
        <v>2498</v>
      </c>
      <c r="B352" s="3">
        <v>46094</v>
      </c>
      <c r="C352" s="4">
        <f>YEAR(SalesDataTable[[#This Row],[Order Date]])</f>
        <v>2026</v>
      </c>
      <c r="D352" s="14" t="str">
        <f>"Q"&amp;ROUNDUP(MONTH(SalesDataTable[[#This Row],[Order Date]])/3,0)</f>
        <v>Q1</v>
      </c>
      <c r="E352" s="11">
        <f>MONTH(SalesDataTable[[#This Row],[Order Date]])</f>
        <v>3</v>
      </c>
      <c r="F352" s="17" t="str">
        <f>TEXT(SalesDataTable[[#This Row],[Order Date]],"MMM")</f>
        <v>Mar</v>
      </c>
      <c r="G352" s="4" t="s">
        <v>11</v>
      </c>
      <c r="H352" s="4" t="s">
        <v>18</v>
      </c>
      <c r="I352" s="4" t="s">
        <v>19</v>
      </c>
      <c r="J352" s="4" t="s">
        <v>13</v>
      </c>
      <c r="K352" s="4" t="s">
        <v>4</v>
      </c>
      <c r="L352" s="4" t="s">
        <v>22</v>
      </c>
      <c r="M352" s="8">
        <v>1</v>
      </c>
      <c r="N352" s="5">
        <v>50.04</v>
      </c>
      <c r="O352" s="6">
        <v>0</v>
      </c>
      <c r="P352" s="5">
        <v>22.64</v>
      </c>
      <c r="Q352" s="5">
        <f t="shared" si="20"/>
        <v>50.04</v>
      </c>
      <c r="R352" s="5">
        <f t="shared" si="21"/>
        <v>22.64</v>
      </c>
      <c r="S352" s="5">
        <f t="shared" si="22"/>
        <v>27.4</v>
      </c>
      <c r="T352" s="7">
        <f t="shared" si="23"/>
        <v>0.54756195043964828</v>
      </c>
    </row>
    <row r="353" spans="1:20" ht="15.6">
      <c r="A353" s="2">
        <v>3929</v>
      </c>
      <c r="B353" s="3">
        <v>46094</v>
      </c>
      <c r="C353" s="4">
        <f>YEAR(SalesDataTable[[#This Row],[Order Date]])</f>
        <v>2026</v>
      </c>
      <c r="D353" s="14" t="str">
        <f>"Q"&amp;ROUNDUP(MONTH(SalesDataTable[[#This Row],[Order Date]])/3,0)</f>
        <v>Q1</v>
      </c>
      <c r="E353" s="11">
        <f>MONTH(SalesDataTable[[#This Row],[Order Date]])</f>
        <v>3</v>
      </c>
      <c r="F353" s="17"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20"/>
        <v>125.69</v>
      </c>
      <c r="R353" s="5">
        <f t="shared" si="21"/>
        <v>67.150000000000006</v>
      </c>
      <c r="S353" s="5">
        <f t="shared" si="22"/>
        <v>58.539999999999992</v>
      </c>
      <c r="T353" s="7">
        <f t="shared" si="23"/>
        <v>0.465749065160315</v>
      </c>
    </row>
    <row r="354" spans="1:20" ht="15.6">
      <c r="A354" s="2">
        <v>4195</v>
      </c>
      <c r="B354" s="3">
        <v>46094</v>
      </c>
      <c r="C354" s="4">
        <f>YEAR(SalesDataTable[[#This Row],[Order Date]])</f>
        <v>2026</v>
      </c>
      <c r="D354" s="14" t="str">
        <f>"Q"&amp;ROUNDUP(MONTH(SalesDataTable[[#This Row],[Order Date]])/3,0)</f>
        <v>Q1</v>
      </c>
      <c r="E354" s="11">
        <f>MONTH(SalesDataTable[[#This Row],[Order Date]])</f>
        <v>3</v>
      </c>
      <c r="F354" s="17"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row>
    <row r="355" spans="1:20" ht="15.6">
      <c r="A355" s="2">
        <v>4684</v>
      </c>
      <c r="B355" s="3">
        <v>46094</v>
      </c>
      <c r="C355" s="4">
        <f>YEAR(SalesDataTable[[#This Row],[Order Date]])</f>
        <v>2026</v>
      </c>
      <c r="D355" s="14" t="str">
        <f>"Q"&amp;ROUNDUP(MONTH(SalesDataTable[[#This Row],[Order Date]])/3,0)</f>
        <v>Q1</v>
      </c>
      <c r="E355" s="11">
        <f>MONTH(SalesDataTable[[#This Row],[Order Date]])</f>
        <v>3</v>
      </c>
      <c r="F355" s="17"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row>
    <row r="356" spans="1:20" ht="15.6">
      <c r="A356" s="2">
        <v>313</v>
      </c>
      <c r="B356" s="3">
        <v>46095</v>
      </c>
      <c r="C356" s="4">
        <f>YEAR(SalesDataTable[[#This Row],[Order Date]])</f>
        <v>2026</v>
      </c>
      <c r="D356" s="14" t="str">
        <f>"Q"&amp;ROUNDUP(MONTH(SalesDataTable[[#This Row],[Order Date]])/3,0)</f>
        <v>Q1</v>
      </c>
      <c r="E356" s="11">
        <f>MONTH(SalesDataTable[[#This Row],[Order Date]])</f>
        <v>3</v>
      </c>
      <c r="F356" s="17" t="str">
        <f>TEXT(SalesDataTable[[#This Row],[Order Date]],"MMM")</f>
        <v>Mar</v>
      </c>
      <c r="G356" s="4" t="s">
        <v>20</v>
      </c>
      <c r="H356" s="4" t="s">
        <v>33</v>
      </c>
      <c r="I356" s="4" t="s">
        <v>2</v>
      </c>
      <c r="J356" s="4" t="s">
        <v>13</v>
      </c>
      <c r="K356" s="4" t="s">
        <v>4</v>
      </c>
      <c r="L356" s="4" t="s">
        <v>26</v>
      </c>
      <c r="M356" s="8">
        <v>4</v>
      </c>
      <c r="N356" s="5">
        <v>40.42</v>
      </c>
      <c r="O356" s="6">
        <v>0.1</v>
      </c>
      <c r="P356" s="5">
        <v>16.25</v>
      </c>
      <c r="Q356" s="5">
        <f t="shared" si="20"/>
        <v>145.512</v>
      </c>
      <c r="R356" s="5">
        <f t="shared" si="21"/>
        <v>65</v>
      </c>
      <c r="S356" s="5">
        <f t="shared" si="22"/>
        <v>80.512</v>
      </c>
      <c r="T356" s="7">
        <f t="shared" si="23"/>
        <v>0.5533014459288581</v>
      </c>
    </row>
    <row r="357" spans="1:20" ht="15.6">
      <c r="A357" s="2">
        <v>1056</v>
      </c>
      <c r="B357" s="3">
        <v>46095</v>
      </c>
      <c r="C357" s="4">
        <f>YEAR(SalesDataTable[[#This Row],[Order Date]])</f>
        <v>2026</v>
      </c>
      <c r="D357" s="14" t="str">
        <f>"Q"&amp;ROUNDUP(MONTH(SalesDataTable[[#This Row],[Order Date]])/3,0)</f>
        <v>Q1</v>
      </c>
      <c r="E357" s="11">
        <f>MONTH(SalesDataTable[[#This Row],[Order Date]])</f>
        <v>3</v>
      </c>
      <c r="F357" s="17" t="str">
        <f>TEXT(SalesDataTable[[#This Row],[Order Date]],"MMM")</f>
        <v>Mar</v>
      </c>
      <c r="G357" s="4" t="s">
        <v>0</v>
      </c>
      <c r="H357" s="4" t="s">
        <v>50</v>
      </c>
      <c r="I357" s="4" t="s">
        <v>2</v>
      </c>
      <c r="J357" s="4" t="s">
        <v>3</v>
      </c>
      <c r="K357" s="4" t="s">
        <v>23</v>
      </c>
      <c r="L357" s="4" t="s">
        <v>29</v>
      </c>
      <c r="M357" s="8">
        <v>1</v>
      </c>
      <c r="N357" s="5">
        <v>192.86</v>
      </c>
      <c r="O357" s="6">
        <v>0</v>
      </c>
      <c r="P357" s="5">
        <v>101.13</v>
      </c>
      <c r="Q357" s="5">
        <f t="shared" si="20"/>
        <v>192.86</v>
      </c>
      <c r="R357" s="5">
        <f t="shared" si="21"/>
        <v>101.13</v>
      </c>
      <c r="S357" s="5">
        <f t="shared" si="22"/>
        <v>91.730000000000018</v>
      </c>
      <c r="T357" s="7">
        <f t="shared" si="23"/>
        <v>0.475629990666805</v>
      </c>
    </row>
    <row r="358" spans="1:20" ht="15.6">
      <c r="A358" s="2">
        <v>2189</v>
      </c>
      <c r="B358" s="3">
        <v>46095</v>
      </c>
      <c r="C358" s="4">
        <f>YEAR(SalesDataTable[[#This Row],[Order Date]])</f>
        <v>2026</v>
      </c>
      <c r="D358" s="14" t="str">
        <f>"Q"&amp;ROUNDUP(MONTH(SalesDataTable[[#This Row],[Order Date]])/3,0)</f>
        <v>Q1</v>
      </c>
      <c r="E358" s="11">
        <f>MONTH(SalesDataTable[[#This Row],[Order Date]])</f>
        <v>3</v>
      </c>
      <c r="F358" s="17" t="str">
        <f>TEXT(SalesDataTable[[#This Row],[Order Date]],"MMM")</f>
        <v>Mar</v>
      </c>
      <c r="G358" s="4" t="s">
        <v>20</v>
      </c>
      <c r="H358" s="4" t="s">
        <v>21</v>
      </c>
      <c r="I358" s="4" t="s">
        <v>28</v>
      </c>
      <c r="J358" s="4" t="s">
        <v>13</v>
      </c>
      <c r="K358" s="4" t="s">
        <v>9</v>
      </c>
      <c r="L358" s="4" t="s">
        <v>46</v>
      </c>
      <c r="M358" s="8">
        <v>2</v>
      </c>
      <c r="N358" s="5">
        <v>72.34</v>
      </c>
      <c r="O358" s="6">
        <v>0</v>
      </c>
      <c r="P358" s="5">
        <v>33.29</v>
      </c>
      <c r="Q358" s="5">
        <f t="shared" si="20"/>
        <v>144.68</v>
      </c>
      <c r="R358" s="5">
        <f t="shared" si="21"/>
        <v>66.58</v>
      </c>
      <c r="S358" s="5">
        <f t="shared" si="22"/>
        <v>78.100000000000009</v>
      </c>
      <c r="T358" s="7">
        <f t="shared" si="23"/>
        <v>0.53981199889411113</v>
      </c>
    </row>
    <row r="359" spans="1:20" ht="15.6">
      <c r="A359" s="2">
        <v>2617</v>
      </c>
      <c r="B359" s="3">
        <v>46095</v>
      </c>
      <c r="C359" s="4">
        <f>YEAR(SalesDataTable[[#This Row],[Order Date]])</f>
        <v>2026</v>
      </c>
      <c r="D359" s="14" t="str">
        <f>"Q"&amp;ROUNDUP(MONTH(SalesDataTable[[#This Row],[Order Date]])/3,0)</f>
        <v>Q1</v>
      </c>
      <c r="E359" s="11">
        <f>MONTH(SalesDataTable[[#This Row],[Order Date]])</f>
        <v>3</v>
      </c>
      <c r="F359" s="17"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20"/>
        <v>70.819999999999993</v>
      </c>
      <c r="R359" s="5">
        <f t="shared" si="21"/>
        <v>27.78</v>
      </c>
      <c r="S359" s="5">
        <f t="shared" si="22"/>
        <v>43.039999999999992</v>
      </c>
      <c r="T359" s="7">
        <f t="shared" si="23"/>
        <v>0.60773792713922614</v>
      </c>
    </row>
    <row r="360" spans="1:20" ht="15.6">
      <c r="A360" s="2">
        <v>2901</v>
      </c>
      <c r="B360" s="3">
        <v>46095</v>
      </c>
      <c r="C360" s="4">
        <f>YEAR(SalesDataTable[[#This Row],[Order Date]])</f>
        <v>2026</v>
      </c>
      <c r="D360" s="14" t="str">
        <f>"Q"&amp;ROUNDUP(MONTH(SalesDataTable[[#This Row],[Order Date]])/3,0)</f>
        <v>Q1</v>
      </c>
      <c r="E360" s="11">
        <f>MONTH(SalesDataTable[[#This Row],[Order Date]])</f>
        <v>3</v>
      </c>
      <c r="F360" s="17"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20"/>
        <v>1104.3</v>
      </c>
      <c r="R360" s="5">
        <f t="shared" si="21"/>
        <v>612.84</v>
      </c>
      <c r="S360" s="5">
        <f t="shared" si="22"/>
        <v>491.45999999999992</v>
      </c>
      <c r="T360" s="7">
        <f t="shared" si="23"/>
        <v>0.44504210812279266</v>
      </c>
    </row>
    <row r="361" spans="1:20" ht="15.6">
      <c r="A361" s="2">
        <v>2952</v>
      </c>
      <c r="B361" s="3">
        <v>46095</v>
      </c>
      <c r="C361" s="4">
        <f>YEAR(SalesDataTable[[#This Row],[Order Date]])</f>
        <v>2026</v>
      </c>
      <c r="D361" s="14" t="str">
        <f>"Q"&amp;ROUNDUP(MONTH(SalesDataTable[[#This Row],[Order Date]])/3,0)</f>
        <v>Q1</v>
      </c>
      <c r="E361" s="11">
        <f>MONTH(SalesDataTable[[#This Row],[Order Date]])</f>
        <v>3</v>
      </c>
      <c r="F361" s="17" t="str">
        <f>TEXT(SalesDataTable[[#This Row],[Order Date]],"MMM")</f>
        <v>Mar</v>
      </c>
      <c r="G361" s="4" t="s">
        <v>6</v>
      </c>
      <c r="H361" s="4" t="s">
        <v>7</v>
      </c>
      <c r="I361" s="4" t="s">
        <v>2</v>
      </c>
      <c r="J361" s="4" t="s">
        <v>13</v>
      </c>
      <c r="K361" s="4" t="s">
        <v>4</v>
      </c>
      <c r="L361" s="4" t="s">
        <v>22</v>
      </c>
      <c r="M361" s="8">
        <v>1</v>
      </c>
      <c r="N361" s="5">
        <v>51.86</v>
      </c>
      <c r="O361" s="6">
        <v>0.1</v>
      </c>
      <c r="P361" s="5">
        <v>22.34</v>
      </c>
      <c r="Q361" s="5">
        <f t="shared" si="20"/>
        <v>46.673999999999999</v>
      </c>
      <c r="R361" s="5">
        <f t="shared" si="21"/>
        <v>22.34</v>
      </c>
      <c r="S361" s="5">
        <f t="shared" si="22"/>
        <v>24.334</v>
      </c>
      <c r="T361" s="7">
        <f t="shared" si="23"/>
        <v>0.52136092899687192</v>
      </c>
    </row>
    <row r="362" spans="1:20" ht="15.6">
      <c r="A362" s="2">
        <v>3421</v>
      </c>
      <c r="B362" s="3">
        <v>46095</v>
      </c>
      <c r="C362" s="4">
        <f>YEAR(SalesDataTable[[#This Row],[Order Date]])</f>
        <v>2026</v>
      </c>
      <c r="D362" s="14" t="str">
        <f>"Q"&amp;ROUNDUP(MONTH(SalesDataTable[[#This Row],[Order Date]])/3,0)</f>
        <v>Q1</v>
      </c>
      <c r="E362" s="11">
        <f>MONTH(SalesDataTable[[#This Row],[Order Date]])</f>
        <v>3</v>
      </c>
      <c r="F362" s="17"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row>
    <row r="363" spans="1:20" ht="15.6">
      <c r="A363" s="2">
        <v>3536</v>
      </c>
      <c r="B363" s="3">
        <v>46095</v>
      </c>
      <c r="C363" s="4">
        <f>YEAR(SalesDataTable[[#This Row],[Order Date]])</f>
        <v>2026</v>
      </c>
      <c r="D363" s="14" t="str">
        <f>"Q"&amp;ROUNDUP(MONTH(SalesDataTable[[#This Row],[Order Date]])/3,0)</f>
        <v>Q1</v>
      </c>
      <c r="E363" s="11">
        <f>MONTH(SalesDataTable[[#This Row],[Order Date]])</f>
        <v>3</v>
      </c>
      <c r="F363" s="17"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row>
    <row r="364" spans="1:20" ht="15.6">
      <c r="A364" s="2">
        <v>3878</v>
      </c>
      <c r="B364" s="3">
        <v>46095</v>
      </c>
      <c r="C364" s="4">
        <f>YEAR(SalesDataTable[[#This Row],[Order Date]])</f>
        <v>2026</v>
      </c>
      <c r="D364" s="14" t="str">
        <f>"Q"&amp;ROUNDUP(MONTH(SalesDataTable[[#This Row],[Order Date]])/3,0)</f>
        <v>Q1</v>
      </c>
      <c r="E364" s="11">
        <f>MONTH(SalesDataTable[[#This Row],[Order Date]])</f>
        <v>3</v>
      </c>
      <c r="F364" s="17" t="str">
        <f>TEXT(SalesDataTable[[#This Row],[Order Date]],"MMM")</f>
        <v>Mar</v>
      </c>
      <c r="G364" s="4" t="s">
        <v>6</v>
      </c>
      <c r="H364" s="4" t="s">
        <v>49</v>
      </c>
      <c r="I364" s="4" t="s">
        <v>28</v>
      </c>
      <c r="J364" s="4" t="s">
        <v>3</v>
      </c>
      <c r="K364" s="4" t="s">
        <v>34</v>
      </c>
      <c r="L364" s="4" t="s">
        <v>35</v>
      </c>
      <c r="M364" s="8">
        <v>1</v>
      </c>
      <c r="N364" s="5">
        <v>41.05</v>
      </c>
      <c r="O364" s="6">
        <v>0.1</v>
      </c>
      <c r="P364" s="5">
        <v>14.94</v>
      </c>
      <c r="Q364" s="5">
        <f t="shared" si="20"/>
        <v>36.945</v>
      </c>
      <c r="R364" s="5">
        <f t="shared" si="21"/>
        <v>14.94</v>
      </c>
      <c r="S364" s="5">
        <f t="shared" si="22"/>
        <v>22.005000000000003</v>
      </c>
      <c r="T364" s="7">
        <f t="shared" si="23"/>
        <v>0.59561510353227776</v>
      </c>
    </row>
    <row r="365" spans="1:20" ht="15.6">
      <c r="A365" s="2">
        <v>2027</v>
      </c>
      <c r="B365" s="3">
        <v>46096</v>
      </c>
      <c r="C365" s="4">
        <f>YEAR(SalesDataTable[[#This Row],[Order Date]])</f>
        <v>2026</v>
      </c>
      <c r="D365" s="14" t="str">
        <f>"Q"&amp;ROUNDUP(MONTH(SalesDataTable[[#This Row],[Order Date]])/3,0)</f>
        <v>Q1</v>
      </c>
      <c r="E365" s="11">
        <f>MONTH(SalesDataTable[[#This Row],[Order Date]])</f>
        <v>3</v>
      </c>
      <c r="F365" s="17"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20"/>
        <v>517.59799999999996</v>
      </c>
      <c r="R365" s="5">
        <f t="shared" si="21"/>
        <v>274.2</v>
      </c>
      <c r="S365" s="5">
        <f t="shared" si="22"/>
        <v>243.39799999999997</v>
      </c>
      <c r="T365" s="7">
        <f t="shared" si="23"/>
        <v>0.4702452482428448</v>
      </c>
    </row>
    <row r="366" spans="1:20" ht="15.6">
      <c r="A366" s="2">
        <v>3280</v>
      </c>
      <c r="B366" s="3">
        <v>46096</v>
      </c>
      <c r="C366" s="4">
        <f>YEAR(SalesDataTable[[#This Row],[Order Date]])</f>
        <v>2026</v>
      </c>
      <c r="D366" s="14" t="str">
        <f>"Q"&amp;ROUNDUP(MONTH(SalesDataTable[[#This Row],[Order Date]])/3,0)</f>
        <v>Q1</v>
      </c>
      <c r="E366" s="11">
        <f>MONTH(SalesDataTable[[#This Row],[Order Date]])</f>
        <v>3</v>
      </c>
      <c r="F366" s="17"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20"/>
        <v>140.04</v>
      </c>
      <c r="R366" s="5">
        <f t="shared" si="21"/>
        <v>56.28</v>
      </c>
      <c r="S366" s="5">
        <f t="shared" si="22"/>
        <v>83.759999999999991</v>
      </c>
      <c r="T366" s="7">
        <f t="shared" si="23"/>
        <v>0.59811482433590402</v>
      </c>
    </row>
    <row r="367" spans="1:20" ht="15.6">
      <c r="A367" s="2">
        <v>5149</v>
      </c>
      <c r="B367" s="3">
        <v>46096</v>
      </c>
      <c r="C367" s="4">
        <f>YEAR(SalesDataTable[[#This Row],[Order Date]])</f>
        <v>2026</v>
      </c>
      <c r="D367" s="14" t="str">
        <f>"Q"&amp;ROUNDUP(MONTH(SalesDataTable[[#This Row],[Order Date]])/3,0)</f>
        <v>Q1</v>
      </c>
      <c r="E367" s="11">
        <f>MONTH(SalesDataTable[[#This Row],[Order Date]])</f>
        <v>3</v>
      </c>
      <c r="F367" s="17"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20"/>
        <v>33.573</v>
      </c>
      <c r="R367" s="5">
        <f t="shared" si="21"/>
        <v>13.37</v>
      </c>
      <c r="S367" s="5">
        <f t="shared" si="22"/>
        <v>20.203000000000003</v>
      </c>
      <c r="T367" s="7">
        <f t="shared" si="23"/>
        <v>0.60176332171685587</v>
      </c>
    </row>
    <row r="368" spans="1:20" ht="15.6">
      <c r="A368" s="2">
        <v>412</v>
      </c>
      <c r="B368" s="3">
        <v>46097</v>
      </c>
      <c r="C368" s="4">
        <f>YEAR(SalesDataTable[[#This Row],[Order Date]])</f>
        <v>2026</v>
      </c>
      <c r="D368" s="14" t="str">
        <f>"Q"&amp;ROUNDUP(MONTH(SalesDataTable[[#This Row],[Order Date]])/3,0)</f>
        <v>Q1</v>
      </c>
      <c r="E368" s="11">
        <f>MONTH(SalesDataTable[[#This Row],[Order Date]])</f>
        <v>3</v>
      </c>
      <c r="F368" s="17" t="str">
        <f>TEXT(SalesDataTable[[#This Row],[Order Date]],"MMM")</f>
        <v>Mar</v>
      </c>
      <c r="G368" s="4" t="s">
        <v>20</v>
      </c>
      <c r="H368" s="4" t="s">
        <v>31</v>
      </c>
      <c r="I368" s="4" t="s">
        <v>19</v>
      </c>
      <c r="J368" s="4" t="s">
        <v>3</v>
      </c>
      <c r="K368" s="4" t="s">
        <v>34</v>
      </c>
      <c r="L368" s="4" t="s">
        <v>35</v>
      </c>
      <c r="M368" s="8">
        <v>2</v>
      </c>
      <c r="N368" s="5">
        <v>40.19</v>
      </c>
      <c r="O368" s="6">
        <v>0</v>
      </c>
      <c r="P368" s="5">
        <v>14.92</v>
      </c>
      <c r="Q368" s="5">
        <f t="shared" si="20"/>
        <v>80.38</v>
      </c>
      <c r="R368" s="5">
        <f t="shared" si="21"/>
        <v>29.84</v>
      </c>
      <c r="S368" s="5">
        <f t="shared" si="22"/>
        <v>50.539999999999992</v>
      </c>
      <c r="T368" s="7">
        <f t="shared" si="23"/>
        <v>0.62876337397362525</v>
      </c>
    </row>
    <row r="369" spans="1:20" ht="15.6">
      <c r="A369" s="2">
        <v>1161</v>
      </c>
      <c r="B369" s="3">
        <v>46097</v>
      </c>
      <c r="C369" s="4">
        <f>YEAR(SalesDataTable[[#This Row],[Order Date]])</f>
        <v>2026</v>
      </c>
      <c r="D369" s="14" t="str">
        <f>"Q"&amp;ROUNDUP(MONTH(SalesDataTable[[#This Row],[Order Date]])/3,0)</f>
        <v>Q1</v>
      </c>
      <c r="E369" s="11">
        <f>MONTH(SalesDataTable[[#This Row],[Order Date]])</f>
        <v>3</v>
      </c>
      <c r="F369" s="17" t="str">
        <f>TEXT(SalesDataTable[[#This Row],[Order Date]],"MMM")</f>
        <v>Mar</v>
      </c>
      <c r="G369" s="4" t="s">
        <v>6</v>
      </c>
      <c r="H369" s="4" t="s">
        <v>43</v>
      </c>
      <c r="I369" s="4" t="s">
        <v>2</v>
      </c>
      <c r="J369" s="4" t="s">
        <v>13</v>
      </c>
      <c r="K369" s="4" t="s">
        <v>4</v>
      </c>
      <c r="L369" s="4" t="s">
        <v>30</v>
      </c>
      <c r="M369" s="8">
        <v>2</v>
      </c>
      <c r="N369" s="5">
        <v>101.73</v>
      </c>
      <c r="O369" s="6">
        <v>0.05</v>
      </c>
      <c r="P369" s="5">
        <v>51.56</v>
      </c>
      <c r="Q369" s="5">
        <f t="shared" si="20"/>
        <v>193.28700000000001</v>
      </c>
      <c r="R369" s="5">
        <f t="shared" si="21"/>
        <v>103.12</v>
      </c>
      <c r="S369" s="5">
        <f t="shared" si="22"/>
        <v>90.167000000000002</v>
      </c>
      <c r="T369" s="7">
        <f t="shared" si="23"/>
        <v>0.46649283190281809</v>
      </c>
    </row>
    <row r="370" spans="1:20" ht="15.6">
      <c r="A370" s="2">
        <v>1320</v>
      </c>
      <c r="B370" s="3">
        <v>46097</v>
      </c>
      <c r="C370" s="4">
        <f>YEAR(SalesDataTable[[#This Row],[Order Date]])</f>
        <v>2026</v>
      </c>
      <c r="D370" s="14" t="str">
        <f>"Q"&amp;ROUNDUP(MONTH(SalesDataTable[[#This Row],[Order Date]])/3,0)</f>
        <v>Q1</v>
      </c>
      <c r="E370" s="11">
        <f>MONTH(SalesDataTable[[#This Row],[Order Date]])</f>
        <v>3</v>
      </c>
      <c r="F370" s="17"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20"/>
        <v>200.05</v>
      </c>
      <c r="R370" s="5">
        <f t="shared" si="21"/>
        <v>102.69</v>
      </c>
      <c r="S370" s="5">
        <f t="shared" si="22"/>
        <v>97.360000000000014</v>
      </c>
      <c r="T370" s="7">
        <f t="shared" si="23"/>
        <v>0.48667833041739567</v>
      </c>
    </row>
    <row r="371" spans="1:20" ht="15.6">
      <c r="A371" s="2">
        <v>2528</v>
      </c>
      <c r="B371" s="3">
        <v>46097</v>
      </c>
      <c r="C371" s="4">
        <f>YEAR(SalesDataTable[[#This Row],[Order Date]])</f>
        <v>2026</v>
      </c>
      <c r="D371" s="14" t="str">
        <f>"Q"&amp;ROUNDUP(MONTH(SalesDataTable[[#This Row],[Order Date]])/3,0)</f>
        <v>Q1</v>
      </c>
      <c r="E371" s="11">
        <f>MONTH(SalesDataTable[[#This Row],[Order Date]])</f>
        <v>3</v>
      </c>
      <c r="F371" s="17" t="str">
        <f>TEXT(SalesDataTable[[#This Row],[Order Date]],"MMM")</f>
        <v>Mar</v>
      </c>
      <c r="G371" s="4" t="s">
        <v>20</v>
      </c>
      <c r="H371" s="4" t="s">
        <v>31</v>
      </c>
      <c r="I371" s="4" t="s">
        <v>2</v>
      </c>
      <c r="J371" s="4" t="s">
        <v>13</v>
      </c>
      <c r="K371" s="4" t="s">
        <v>9</v>
      </c>
      <c r="L371" s="4" t="s">
        <v>10</v>
      </c>
      <c r="M371" s="8">
        <v>1</v>
      </c>
      <c r="N371" s="5">
        <v>90.06</v>
      </c>
      <c r="O371" s="6">
        <v>0</v>
      </c>
      <c r="P371" s="5">
        <v>44.49</v>
      </c>
      <c r="Q371" s="5">
        <f t="shared" si="20"/>
        <v>90.06</v>
      </c>
      <c r="R371" s="5">
        <f t="shared" si="21"/>
        <v>44.49</v>
      </c>
      <c r="S371" s="5">
        <f t="shared" si="22"/>
        <v>45.57</v>
      </c>
      <c r="T371" s="7">
        <f t="shared" si="23"/>
        <v>0.50599600266489009</v>
      </c>
    </row>
    <row r="372" spans="1:20" ht="15.6">
      <c r="A372" s="2">
        <v>2956</v>
      </c>
      <c r="B372" s="3">
        <v>46097</v>
      </c>
      <c r="C372" s="4">
        <f>YEAR(SalesDataTable[[#This Row],[Order Date]])</f>
        <v>2026</v>
      </c>
      <c r="D372" s="14" t="str">
        <f>"Q"&amp;ROUNDUP(MONTH(SalesDataTable[[#This Row],[Order Date]])/3,0)</f>
        <v>Q1</v>
      </c>
      <c r="E372" s="11">
        <f>MONTH(SalesDataTable[[#This Row],[Order Date]])</f>
        <v>3</v>
      </c>
      <c r="F372" s="17"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20"/>
        <v>33.408000000000001</v>
      </c>
      <c r="R372" s="5">
        <f t="shared" si="21"/>
        <v>13.39</v>
      </c>
      <c r="S372" s="5">
        <f t="shared" si="22"/>
        <v>20.018000000000001</v>
      </c>
      <c r="T372" s="7">
        <f t="shared" si="23"/>
        <v>0.59919779693486586</v>
      </c>
    </row>
    <row r="373" spans="1:20" ht="15.6">
      <c r="A373" s="2">
        <v>2973</v>
      </c>
      <c r="B373" s="3">
        <v>46097</v>
      </c>
      <c r="C373" s="4">
        <f>YEAR(SalesDataTable[[#This Row],[Order Date]])</f>
        <v>2026</v>
      </c>
      <c r="D373" s="14" t="str">
        <f>"Q"&amp;ROUNDUP(MONTH(SalesDataTable[[#This Row],[Order Date]])/3,0)</f>
        <v>Q1</v>
      </c>
      <c r="E373" s="11">
        <f>MONTH(SalesDataTable[[#This Row],[Order Date]])</f>
        <v>3</v>
      </c>
      <c r="F373" s="17" t="str">
        <f>TEXT(SalesDataTable[[#This Row],[Order Date]],"MMM")</f>
        <v>Mar</v>
      </c>
      <c r="G373" s="4" t="s">
        <v>0</v>
      </c>
      <c r="H373" s="4" t="s">
        <v>1</v>
      </c>
      <c r="I373" s="4" t="s">
        <v>19</v>
      </c>
      <c r="J373" s="4" t="s">
        <v>3</v>
      </c>
      <c r="K373" s="4" t="s">
        <v>9</v>
      </c>
      <c r="L373" s="4" t="s">
        <v>37</v>
      </c>
      <c r="M373" s="8">
        <v>2</v>
      </c>
      <c r="N373" s="5">
        <v>156.09</v>
      </c>
      <c r="O373" s="6">
        <v>0.1</v>
      </c>
      <c r="P373" s="5">
        <v>79.72</v>
      </c>
      <c r="Q373" s="5">
        <f t="shared" si="20"/>
        <v>280.96199999999999</v>
      </c>
      <c r="R373" s="5">
        <f t="shared" si="21"/>
        <v>159.44</v>
      </c>
      <c r="S373" s="5">
        <f t="shared" si="22"/>
        <v>121.52199999999999</v>
      </c>
      <c r="T373" s="7">
        <f t="shared" si="23"/>
        <v>0.43252112385304775</v>
      </c>
    </row>
    <row r="374" spans="1:20" ht="15.6">
      <c r="A374" s="2">
        <v>3358</v>
      </c>
      <c r="B374" s="3">
        <v>46097</v>
      </c>
      <c r="C374" s="4">
        <f>YEAR(SalesDataTable[[#This Row],[Order Date]])</f>
        <v>2026</v>
      </c>
      <c r="D374" s="14" t="str">
        <f>"Q"&amp;ROUNDUP(MONTH(SalesDataTable[[#This Row],[Order Date]])/3,0)</f>
        <v>Q1</v>
      </c>
      <c r="E374" s="11">
        <f>MONTH(SalesDataTable[[#This Row],[Order Date]])</f>
        <v>3</v>
      </c>
      <c r="F374" s="17" t="str">
        <f>TEXT(SalesDataTable[[#This Row],[Order Date]],"MMM")</f>
        <v>Mar</v>
      </c>
      <c r="G374" s="4" t="s">
        <v>0</v>
      </c>
      <c r="H374" s="4" t="s">
        <v>1</v>
      </c>
      <c r="I374" s="4" t="s">
        <v>8</v>
      </c>
      <c r="J374" s="4" t="s">
        <v>16</v>
      </c>
      <c r="K374" s="4" t="s">
        <v>34</v>
      </c>
      <c r="L374" s="4"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row>
    <row r="375" spans="1:20" ht="15.6">
      <c r="A375" s="2">
        <v>164</v>
      </c>
      <c r="B375" s="3">
        <v>46098</v>
      </c>
      <c r="C375" s="4">
        <f>YEAR(SalesDataTable[[#This Row],[Order Date]])</f>
        <v>2026</v>
      </c>
      <c r="D375" s="14" t="str">
        <f>"Q"&amp;ROUNDUP(MONTH(SalesDataTable[[#This Row],[Order Date]])/3,0)</f>
        <v>Q1</v>
      </c>
      <c r="E375" s="11">
        <f>MONTH(SalesDataTable[[#This Row],[Order Date]])</f>
        <v>3</v>
      </c>
      <c r="F375" s="17"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row>
    <row r="376" spans="1:20" ht="15.6">
      <c r="A376" s="2">
        <v>995</v>
      </c>
      <c r="B376" s="3">
        <v>46098</v>
      </c>
      <c r="C376" s="4">
        <f>YEAR(SalesDataTable[[#This Row],[Order Date]])</f>
        <v>2026</v>
      </c>
      <c r="D376" s="14" t="str">
        <f>"Q"&amp;ROUNDUP(MONTH(SalesDataTable[[#This Row],[Order Date]])/3,0)</f>
        <v>Q1</v>
      </c>
      <c r="E376" s="11">
        <f>MONTH(SalesDataTable[[#This Row],[Order Date]])</f>
        <v>3</v>
      </c>
      <c r="F376" s="17"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20"/>
        <v>163.91399999999999</v>
      </c>
      <c r="R376" s="5">
        <f t="shared" si="21"/>
        <v>101.42</v>
      </c>
      <c r="S376" s="5">
        <f t="shared" si="22"/>
        <v>62.493999999999986</v>
      </c>
      <c r="T376" s="7">
        <f t="shared" si="23"/>
        <v>0.38126090510877647</v>
      </c>
    </row>
    <row r="377" spans="1:20" ht="15.6">
      <c r="A377" s="2">
        <v>4912</v>
      </c>
      <c r="B377" s="3">
        <v>46098</v>
      </c>
      <c r="C377" s="4">
        <f>YEAR(SalesDataTable[[#This Row],[Order Date]])</f>
        <v>2026</v>
      </c>
      <c r="D377" s="14" t="str">
        <f>"Q"&amp;ROUNDUP(MONTH(SalesDataTable[[#This Row],[Order Date]])/3,0)</f>
        <v>Q1</v>
      </c>
      <c r="E377" s="11">
        <f>MONTH(SalesDataTable[[#This Row],[Order Date]])</f>
        <v>3</v>
      </c>
      <c r="F377" s="17"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row>
    <row r="378" spans="1:20" ht="15.6">
      <c r="A378" s="2">
        <v>29</v>
      </c>
      <c r="B378" s="3">
        <v>46099</v>
      </c>
      <c r="C378" s="4">
        <f>YEAR(SalesDataTable[[#This Row],[Order Date]])</f>
        <v>2026</v>
      </c>
      <c r="D378" s="14" t="str">
        <f>"Q"&amp;ROUNDUP(MONTH(SalesDataTable[[#This Row],[Order Date]])/3,0)</f>
        <v>Q1</v>
      </c>
      <c r="E378" s="11">
        <f>MONTH(SalesDataTable[[#This Row],[Order Date]])</f>
        <v>3</v>
      </c>
      <c r="F378" s="17"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20"/>
        <v>260.8</v>
      </c>
      <c r="R378" s="5">
        <f t="shared" si="21"/>
        <v>135.19999999999999</v>
      </c>
      <c r="S378" s="5">
        <f t="shared" si="22"/>
        <v>125.60000000000002</v>
      </c>
      <c r="T378" s="7">
        <f t="shared" si="23"/>
        <v>0.48159509202453993</v>
      </c>
    </row>
    <row r="379" spans="1:20" ht="15.6">
      <c r="A379" s="2">
        <v>891</v>
      </c>
      <c r="B379" s="3">
        <v>46099</v>
      </c>
      <c r="C379" s="4">
        <f>YEAR(SalesDataTable[[#This Row],[Order Date]])</f>
        <v>2026</v>
      </c>
      <c r="D379" s="14" t="str">
        <f>"Q"&amp;ROUNDUP(MONTH(SalesDataTable[[#This Row],[Order Date]])/3,0)</f>
        <v>Q1</v>
      </c>
      <c r="E379" s="11">
        <f>MONTH(SalesDataTable[[#This Row],[Order Date]])</f>
        <v>3</v>
      </c>
      <c r="F379" s="17" t="str">
        <f>TEXT(SalesDataTable[[#This Row],[Order Date]],"MMM")</f>
        <v>Mar</v>
      </c>
      <c r="G379" s="4" t="s">
        <v>11</v>
      </c>
      <c r="H379" s="4" t="s">
        <v>18</v>
      </c>
      <c r="I379" s="4" t="s">
        <v>2</v>
      </c>
      <c r="J379" s="4" t="s">
        <v>13</v>
      </c>
      <c r="K379" s="4" t="s">
        <v>9</v>
      </c>
      <c r="L379" s="4" t="s">
        <v>10</v>
      </c>
      <c r="M379" s="8">
        <v>2</v>
      </c>
      <c r="N379" s="5">
        <v>94.25</v>
      </c>
      <c r="O379" s="6">
        <v>0.1</v>
      </c>
      <c r="P379" s="5">
        <v>44.99</v>
      </c>
      <c r="Q379" s="5">
        <f t="shared" si="20"/>
        <v>169.65</v>
      </c>
      <c r="R379" s="5">
        <f t="shared" si="21"/>
        <v>89.98</v>
      </c>
      <c r="S379" s="5">
        <f t="shared" si="22"/>
        <v>79.67</v>
      </c>
      <c r="T379" s="7">
        <f t="shared" si="23"/>
        <v>0.46961391099322131</v>
      </c>
    </row>
    <row r="380" spans="1:20" ht="15.6">
      <c r="A380" s="2">
        <v>1143</v>
      </c>
      <c r="B380" s="3">
        <v>46099</v>
      </c>
      <c r="C380" s="4">
        <f>YEAR(SalesDataTable[[#This Row],[Order Date]])</f>
        <v>2026</v>
      </c>
      <c r="D380" s="14" t="str">
        <f>"Q"&amp;ROUNDUP(MONTH(SalesDataTable[[#This Row],[Order Date]])/3,0)</f>
        <v>Q1</v>
      </c>
      <c r="E380" s="11">
        <f>MONTH(SalesDataTable[[#This Row],[Order Date]])</f>
        <v>3</v>
      </c>
      <c r="F380" s="17" t="str">
        <f>TEXT(SalesDataTable[[#This Row],[Order Date]],"MMM")</f>
        <v>Mar</v>
      </c>
      <c r="G380" s="4" t="s">
        <v>6</v>
      </c>
      <c r="H380" s="4" t="s">
        <v>43</v>
      </c>
      <c r="I380" s="4" t="s">
        <v>2</v>
      </c>
      <c r="J380" s="4" t="s">
        <v>16</v>
      </c>
      <c r="K380" s="4" t="s">
        <v>23</v>
      </c>
      <c r="L380" s="4" t="s">
        <v>51</v>
      </c>
      <c r="M380" s="8">
        <v>5</v>
      </c>
      <c r="N380" s="5">
        <v>125.91</v>
      </c>
      <c r="O380" s="6">
        <v>0</v>
      </c>
      <c r="P380" s="5">
        <v>59.36</v>
      </c>
      <c r="Q380" s="5">
        <f t="shared" si="20"/>
        <v>629.54999999999995</v>
      </c>
      <c r="R380" s="5">
        <f t="shared" si="21"/>
        <v>296.8</v>
      </c>
      <c r="S380" s="5">
        <f t="shared" si="22"/>
        <v>332.74999999999994</v>
      </c>
      <c r="T380" s="7">
        <f t="shared" si="23"/>
        <v>0.52855214041775866</v>
      </c>
    </row>
    <row r="381" spans="1:20" ht="15.6">
      <c r="A381" s="2">
        <v>2478</v>
      </c>
      <c r="B381" s="3">
        <v>46099</v>
      </c>
      <c r="C381" s="4">
        <f>YEAR(SalesDataTable[[#This Row],[Order Date]])</f>
        <v>2026</v>
      </c>
      <c r="D381" s="14" t="str">
        <f>"Q"&amp;ROUNDUP(MONTH(SalesDataTable[[#This Row],[Order Date]])/3,0)</f>
        <v>Q1</v>
      </c>
      <c r="E381" s="11">
        <f>MONTH(SalesDataTable[[#This Row],[Order Date]])</f>
        <v>3</v>
      </c>
      <c r="F381" s="17"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20"/>
        <v>79.239999999999995</v>
      </c>
      <c r="R381" s="5">
        <f t="shared" si="21"/>
        <v>29.56</v>
      </c>
      <c r="S381" s="5">
        <f t="shared" si="22"/>
        <v>49.679999999999993</v>
      </c>
      <c r="T381" s="7">
        <f t="shared" si="23"/>
        <v>0.62695608278647141</v>
      </c>
    </row>
    <row r="382" spans="1:20" ht="15.6">
      <c r="A382" s="2">
        <v>3961</v>
      </c>
      <c r="B382" s="3">
        <v>46099</v>
      </c>
      <c r="C382" s="4">
        <f>YEAR(SalesDataTable[[#This Row],[Order Date]])</f>
        <v>2026</v>
      </c>
      <c r="D382" s="14" t="str">
        <f>"Q"&amp;ROUNDUP(MONTH(SalesDataTable[[#This Row],[Order Date]])/3,0)</f>
        <v>Q1</v>
      </c>
      <c r="E382" s="11">
        <f>MONTH(SalesDataTable[[#This Row],[Order Date]])</f>
        <v>3</v>
      </c>
      <c r="F382" s="17" t="str">
        <f>TEXT(SalesDataTable[[#This Row],[Order Date]],"MMM")</f>
        <v>Mar</v>
      </c>
      <c r="G382" s="4" t="s">
        <v>0</v>
      </c>
      <c r="H382" s="4" t="s">
        <v>36</v>
      </c>
      <c r="I382" s="4" t="s">
        <v>2</v>
      </c>
      <c r="J382" s="4" t="s">
        <v>16</v>
      </c>
      <c r="K382" s="4" t="s">
        <v>34</v>
      </c>
      <c r="L382" s="4" t="s">
        <v>42</v>
      </c>
      <c r="M382" s="8">
        <v>3</v>
      </c>
      <c r="N382" s="5">
        <v>36.32</v>
      </c>
      <c r="O382" s="6">
        <v>0</v>
      </c>
      <c r="P382" s="5">
        <v>14.18</v>
      </c>
      <c r="Q382" s="5">
        <f t="shared" si="20"/>
        <v>108.96000000000001</v>
      </c>
      <c r="R382" s="5">
        <f t="shared" si="21"/>
        <v>42.54</v>
      </c>
      <c r="S382" s="5">
        <f t="shared" si="22"/>
        <v>66.420000000000016</v>
      </c>
      <c r="T382" s="7">
        <f t="shared" si="23"/>
        <v>0.60958149779735693</v>
      </c>
    </row>
    <row r="383" spans="1:20" ht="15.6">
      <c r="A383" s="2">
        <v>4724</v>
      </c>
      <c r="B383" s="3">
        <v>46099</v>
      </c>
      <c r="C383" s="4">
        <f>YEAR(SalesDataTable[[#This Row],[Order Date]])</f>
        <v>2026</v>
      </c>
      <c r="D383" s="14" t="str">
        <f>"Q"&amp;ROUNDUP(MONTH(SalesDataTable[[#This Row],[Order Date]])/3,0)</f>
        <v>Q1</v>
      </c>
      <c r="E383" s="11">
        <f>MONTH(SalesDataTable[[#This Row],[Order Date]])</f>
        <v>3</v>
      </c>
      <c r="F383" s="17" t="str">
        <f>TEXT(SalesDataTable[[#This Row],[Order Date]],"MMM")</f>
        <v>Mar</v>
      </c>
      <c r="G383" s="4" t="s">
        <v>0</v>
      </c>
      <c r="H383" s="4" t="s">
        <v>50</v>
      </c>
      <c r="I383" s="4" t="s">
        <v>19</v>
      </c>
      <c r="J383" s="4" t="s">
        <v>13</v>
      </c>
      <c r="K383" s="4" t="s">
        <v>34</v>
      </c>
      <c r="L383" s="4" t="s">
        <v>45</v>
      </c>
      <c r="M383" s="8">
        <v>1</v>
      </c>
      <c r="N383" s="5">
        <v>51.16</v>
      </c>
      <c r="O383" s="6">
        <v>0</v>
      </c>
      <c r="P383" s="5">
        <v>22.39</v>
      </c>
      <c r="Q383" s="5">
        <f t="shared" si="20"/>
        <v>51.16</v>
      </c>
      <c r="R383" s="5">
        <f t="shared" si="21"/>
        <v>22.39</v>
      </c>
      <c r="S383" s="5">
        <f t="shared" si="22"/>
        <v>28.769999999999996</v>
      </c>
      <c r="T383" s="7">
        <f t="shared" si="23"/>
        <v>0.56235340109460508</v>
      </c>
    </row>
    <row r="384" spans="1:20" ht="15.6">
      <c r="A384" s="2">
        <v>2171</v>
      </c>
      <c r="B384" s="3">
        <v>46100</v>
      </c>
      <c r="C384" s="4">
        <f>YEAR(SalesDataTable[[#This Row],[Order Date]])</f>
        <v>2026</v>
      </c>
      <c r="D384" s="14" t="str">
        <f>"Q"&amp;ROUNDUP(MONTH(SalesDataTable[[#This Row],[Order Date]])/3,0)</f>
        <v>Q1</v>
      </c>
      <c r="E384" s="11">
        <f>MONTH(SalesDataTable[[#This Row],[Order Date]])</f>
        <v>3</v>
      </c>
      <c r="F384" s="17" t="str">
        <f>TEXT(SalesDataTable[[#This Row],[Order Date]],"MMM")</f>
        <v>Mar</v>
      </c>
      <c r="G384" s="4" t="s">
        <v>20</v>
      </c>
      <c r="H384" s="4" t="s">
        <v>47</v>
      </c>
      <c r="I384" s="4" t="s">
        <v>8</v>
      </c>
      <c r="J384" s="4" t="s">
        <v>16</v>
      </c>
      <c r="K384" s="4" t="s">
        <v>34</v>
      </c>
      <c r="L384" s="4" t="s">
        <v>42</v>
      </c>
      <c r="M384" s="8">
        <v>5</v>
      </c>
      <c r="N384" s="5">
        <v>35.65</v>
      </c>
      <c r="O384" s="6">
        <v>0.1</v>
      </c>
      <c r="P384" s="5">
        <v>13.64</v>
      </c>
      <c r="Q384" s="5">
        <f t="shared" si="20"/>
        <v>160.42500000000001</v>
      </c>
      <c r="R384" s="5">
        <f t="shared" si="21"/>
        <v>68.2</v>
      </c>
      <c r="S384" s="5">
        <f t="shared" si="22"/>
        <v>92.225000000000009</v>
      </c>
      <c r="T384" s="7">
        <f t="shared" si="23"/>
        <v>0.5748792270531401</v>
      </c>
    </row>
    <row r="385" spans="1:20" ht="15.6">
      <c r="A385" s="2">
        <v>2311</v>
      </c>
      <c r="B385" s="3">
        <v>46100</v>
      </c>
      <c r="C385" s="4">
        <f>YEAR(SalesDataTable[[#This Row],[Order Date]])</f>
        <v>2026</v>
      </c>
      <c r="D385" s="14" t="str">
        <f>"Q"&amp;ROUNDUP(MONTH(SalesDataTable[[#This Row],[Order Date]])/3,0)</f>
        <v>Q1</v>
      </c>
      <c r="E385" s="11">
        <f>MONTH(SalesDataTable[[#This Row],[Order Date]])</f>
        <v>3</v>
      </c>
      <c r="F385" s="17" t="str">
        <f>TEXT(SalesDataTable[[#This Row],[Order Date]],"MMM")</f>
        <v>Mar</v>
      </c>
      <c r="G385" s="4" t="s">
        <v>20</v>
      </c>
      <c r="H385" s="4" t="s">
        <v>33</v>
      </c>
      <c r="I385" s="4" t="s">
        <v>2</v>
      </c>
      <c r="J385" s="4" t="s">
        <v>13</v>
      </c>
      <c r="K385" s="4" t="s">
        <v>9</v>
      </c>
      <c r="L385" s="4" t="s">
        <v>17</v>
      </c>
      <c r="M385" s="8">
        <v>1</v>
      </c>
      <c r="N385" s="5">
        <v>145.19</v>
      </c>
      <c r="O385" s="6">
        <v>0</v>
      </c>
      <c r="P385" s="5">
        <v>80.67</v>
      </c>
      <c r="Q385" s="5">
        <f t="shared" si="20"/>
        <v>145.19</v>
      </c>
      <c r="R385" s="5">
        <f t="shared" si="21"/>
        <v>80.67</v>
      </c>
      <c r="S385" s="5">
        <f t="shared" si="22"/>
        <v>64.52</v>
      </c>
      <c r="T385" s="7">
        <f t="shared" si="23"/>
        <v>0.44438322198498514</v>
      </c>
    </row>
    <row r="386" spans="1:20" ht="15.6">
      <c r="A386" s="2">
        <v>3563</v>
      </c>
      <c r="B386" s="3">
        <v>46100</v>
      </c>
      <c r="C386" s="4">
        <f>YEAR(SalesDataTable[[#This Row],[Order Date]])</f>
        <v>2026</v>
      </c>
      <c r="D386" s="14" t="str">
        <f>"Q"&amp;ROUNDUP(MONTH(SalesDataTable[[#This Row],[Order Date]])/3,0)</f>
        <v>Q1</v>
      </c>
      <c r="E386" s="11">
        <f>MONTH(SalesDataTable[[#This Row],[Order Date]])</f>
        <v>3</v>
      </c>
      <c r="F386" s="17"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row>
    <row r="387" spans="1:20" ht="15.6">
      <c r="A387" s="2">
        <v>3587</v>
      </c>
      <c r="B387" s="3">
        <v>46100</v>
      </c>
      <c r="C387" s="4">
        <f>YEAR(SalesDataTable[[#This Row],[Order Date]])</f>
        <v>2026</v>
      </c>
      <c r="D387" s="14" t="str">
        <f>"Q"&amp;ROUNDUP(MONTH(SalesDataTable[[#This Row],[Order Date]])/3,0)</f>
        <v>Q1</v>
      </c>
      <c r="E387" s="11">
        <f>MONTH(SalesDataTable[[#This Row],[Order Date]])</f>
        <v>3</v>
      </c>
      <c r="F387" s="17" t="str">
        <f>TEXT(SalesDataTable[[#This Row],[Order Date]],"MMM")</f>
        <v>Mar</v>
      </c>
      <c r="G387" s="4" t="s">
        <v>20</v>
      </c>
      <c r="H387" s="4" t="s">
        <v>31</v>
      </c>
      <c r="I387" s="4" t="s">
        <v>2</v>
      </c>
      <c r="J387" s="4" t="s">
        <v>3</v>
      </c>
      <c r="K387" s="4" t="s">
        <v>34</v>
      </c>
      <c r="L387" s="4" t="s">
        <v>35</v>
      </c>
      <c r="M387" s="8">
        <v>1</v>
      </c>
      <c r="N387" s="5">
        <v>39.47</v>
      </c>
      <c r="O387" s="6">
        <v>0</v>
      </c>
      <c r="P387" s="5">
        <v>15.02</v>
      </c>
      <c r="Q387" s="5">
        <f t="shared" si="24"/>
        <v>39.47</v>
      </c>
      <c r="R387" s="5">
        <f t="shared" si="25"/>
        <v>15.02</v>
      </c>
      <c r="S387" s="5">
        <f t="shared" si="26"/>
        <v>24.45</v>
      </c>
      <c r="T387" s="7">
        <f t="shared" si="27"/>
        <v>0.61945781606283257</v>
      </c>
    </row>
    <row r="388" spans="1:20" ht="15.6">
      <c r="A388" s="2">
        <v>3706</v>
      </c>
      <c r="B388" s="3">
        <v>46100</v>
      </c>
      <c r="C388" s="4">
        <f>YEAR(SalesDataTable[[#This Row],[Order Date]])</f>
        <v>2026</v>
      </c>
      <c r="D388" s="14" t="str">
        <f>"Q"&amp;ROUNDUP(MONTH(SalesDataTable[[#This Row],[Order Date]])/3,0)</f>
        <v>Q1</v>
      </c>
      <c r="E388" s="11">
        <f>MONTH(SalesDataTable[[#This Row],[Order Date]])</f>
        <v>3</v>
      </c>
      <c r="F388" s="17" t="str">
        <f>TEXT(SalesDataTable[[#This Row],[Order Date]],"MMM")</f>
        <v>Mar</v>
      </c>
      <c r="G388" s="4" t="s">
        <v>0</v>
      </c>
      <c r="H388" s="4" t="s">
        <v>1</v>
      </c>
      <c r="I388" s="4" t="s">
        <v>2</v>
      </c>
      <c r="J388" s="4" t="s">
        <v>3</v>
      </c>
      <c r="K388" s="4" t="s">
        <v>4</v>
      </c>
      <c r="L388" s="4" t="s">
        <v>30</v>
      </c>
      <c r="M388" s="8">
        <v>2</v>
      </c>
      <c r="N388" s="5">
        <v>103.42</v>
      </c>
      <c r="O388" s="6">
        <v>0</v>
      </c>
      <c r="P388" s="5">
        <v>49.51</v>
      </c>
      <c r="Q388" s="5">
        <f t="shared" si="24"/>
        <v>206.84</v>
      </c>
      <c r="R388" s="5">
        <f t="shared" si="25"/>
        <v>99.02</v>
      </c>
      <c r="S388" s="5">
        <f t="shared" si="26"/>
        <v>107.82000000000001</v>
      </c>
      <c r="T388" s="7">
        <f t="shared" si="27"/>
        <v>0.52127248114484626</v>
      </c>
    </row>
    <row r="389" spans="1:20" ht="15.6">
      <c r="A389" s="2">
        <v>4121</v>
      </c>
      <c r="B389" s="3">
        <v>46100</v>
      </c>
      <c r="C389" s="4">
        <f>YEAR(SalesDataTable[[#This Row],[Order Date]])</f>
        <v>2026</v>
      </c>
      <c r="D389" s="14" t="str">
        <f>"Q"&amp;ROUNDUP(MONTH(SalesDataTable[[#This Row],[Order Date]])/3,0)</f>
        <v>Q1</v>
      </c>
      <c r="E389" s="11">
        <f>MONTH(SalesDataTable[[#This Row],[Order Date]])</f>
        <v>3</v>
      </c>
      <c r="F389" s="17" t="str">
        <f>TEXT(SalesDataTable[[#This Row],[Order Date]],"MMM")</f>
        <v>Mar</v>
      </c>
      <c r="G389" s="4" t="s">
        <v>0</v>
      </c>
      <c r="H389" s="4" t="s">
        <v>1</v>
      </c>
      <c r="I389" s="4" t="s">
        <v>2</v>
      </c>
      <c r="J389" s="4" t="s">
        <v>3</v>
      </c>
      <c r="K389" s="4" t="s">
        <v>14</v>
      </c>
      <c r="L389" s="4" t="s">
        <v>48</v>
      </c>
      <c r="M389" s="8">
        <v>4</v>
      </c>
      <c r="N389" s="5">
        <v>161.93</v>
      </c>
      <c r="O389" s="6">
        <v>0.15</v>
      </c>
      <c r="P389" s="5">
        <v>88</v>
      </c>
      <c r="Q389" s="5">
        <f t="shared" si="24"/>
        <v>550.56200000000001</v>
      </c>
      <c r="R389" s="5">
        <f t="shared" si="25"/>
        <v>352</v>
      </c>
      <c r="S389" s="5">
        <f t="shared" si="26"/>
        <v>198.56200000000001</v>
      </c>
      <c r="T389" s="7">
        <f t="shared" si="27"/>
        <v>0.36065329608654428</v>
      </c>
    </row>
    <row r="390" spans="1:20" ht="15.6">
      <c r="A390" s="2">
        <v>1047</v>
      </c>
      <c r="B390" s="3">
        <v>46101</v>
      </c>
      <c r="C390" s="4">
        <f>YEAR(SalesDataTable[[#This Row],[Order Date]])</f>
        <v>2026</v>
      </c>
      <c r="D390" s="14" t="str">
        <f>"Q"&amp;ROUNDUP(MONTH(SalesDataTable[[#This Row],[Order Date]])/3,0)</f>
        <v>Q1</v>
      </c>
      <c r="E390" s="11">
        <f>MONTH(SalesDataTable[[#This Row],[Order Date]])</f>
        <v>3</v>
      </c>
      <c r="F390" s="17" t="str">
        <f>TEXT(SalesDataTable[[#This Row],[Order Date]],"MMM")</f>
        <v>Mar</v>
      </c>
      <c r="G390" s="4" t="s">
        <v>0</v>
      </c>
      <c r="H390" s="4" t="s">
        <v>1</v>
      </c>
      <c r="I390" s="4" t="s">
        <v>2</v>
      </c>
      <c r="J390" s="4" t="s">
        <v>3</v>
      </c>
      <c r="K390" s="4" t="s">
        <v>14</v>
      </c>
      <c r="L390" s="4" t="s">
        <v>32</v>
      </c>
      <c r="M390" s="8">
        <v>2</v>
      </c>
      <c r="N390" s="5">
        <v>46.21</v>
      </c>
      <c r="O390" s="6">
        <v>0.05</v>
      </c>
      <c r="P390" s="5">
        <v>18.37</v>
      </c>
      <c r="Q390" s="5">
        <f t="shared" si="24"/>
        <v>87.798999999999992</v>
      </c>
      <c r="R390" s="5">
        <f t="shared" si="25"/>
        <v>36.74</v>
      </c>
      <c r="S390" s="5">
        <f t="shared" si="26"/>
        <v>51.05899999999999</v>
      </c>
      <c r="T390" s="7">
        <f t="shared" si="27"/>
        <v>0.58154420893176451</v>
      </c>
    </row>
    <row r="391" spans="1:20" ht="15.6">
      <c r="A391" s="2">
        <v>1142</v>
      </c>
      <c r="B391" s="3">
        <v>46101</v>
      </c>
      <c r="C391" s="4">
        <f>YEAR(SalesDataTable[[#This Row],[Order Date]])</f>
        <v>2026</v>
      </c>
      <c r="D391" s="14" t="str">
        <f>"Q"&amp;ROUNDUP(MONTH(SalesDataTable[[#This Row],[Order Date]])/3,0)</f>
        <v>Q1</v>
      </c>
      <c r="E391" s="11">
        <f>MONTH(SalesDataTable[[#This Row],[Order Date]])</f>
        <v>3</v>
      </c>
      <c r="F391" s="17" t="str">
        <f>TEXT(SalesDataTable[[#This Row],[Order Date]],"MMM")</f>
        <v>Mar</v>
      </c>
      <c r="G391" s="4" t="s">
        <v>6</v>
      </c>
      <c r="H391" s="4" t="s">
        <v>41</v>
      </c>
      <c r="I391" s="4" t="s">
        <v>2</v>
      </c>
      <c r="J391" s="4" t="s">
        <v>13</v>
      </c>
      <c r="K391" s="4" t="s">
        <v>23</v>
      </c>
      <c r="L391" s="4" t="s">
        <v>51</v>
      </c>
      <c r="M391" s="8">
        <v>3</v>
      </c>
      <c r="N391" s="5">
        <v>125.85</v>
      </c>
      <c r="O391" s="6">
        <v>0</v>
      </c>
      <c r="P391" s="5">
        <v>59.19</v>
      </c>
      <c r="Q391" s="5">
        <f t="shared" si="24"/>
        <v>377.54999999999995</v>
      </c>
      <c r="R391" s="5">
        <f t="shared" si="25"/>
        <v>177.57</v>
      </c>
      <c r="S391" s="5">
        <f t="shared" si="26"/>
        <v>199.97999999999996</v>
      </c>
      <c r="T391" s="7">
        <f t="shared" si="27"/>
        <v>0.52967818831942781</v>
      </c>
    </row>
    <row r="392" spans="1:20" ht="15.6">
      <c r="A392" s="2">
        <v>2232</v>
      </c>
      <c r="B392" s="3">
        <v>46101</v>
      </c>
      <c r="C392" s="4">
        <f>YEAR(SalesDataTable[[#This Row],[Order Date]])</f>
        <v>2026</v>
      </c>
      <c r="D392" s="14" t="str">
        <f>"Q"&amp;ROUNDUP(MONTH(SalesDataTable[[#This Row],[Order Date]])/3,0)</f>
        <v>Q1</v>
      </c>
      <c r="E392" s="11">
        <f>MONTH(SalesDataTable[[#This Row],[Order Date]])</f>
        <v>3</v>
      </c>
      <c r="F392" s="17"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24"/>
        <v>72.680000000000007</v>
      </c>
      <c r="R392" s="5">
        <f t="shared" si="25"/>
        <v>27.6</v>
      </c>
      <c r="S392" s="5">
        <f t="shared" si="26"/>
        <v>45.080000000000005</v>
      </c>
      <c r="T392" s="7">
        <f t="shared" si="27"/>
        <v>0.620253164556962</v>
      </c>
    </row>
    <row r="393" spans="1:20" ht="15.6">
      <c r="A393" s="2">
        <v>2339</v>
      </c>
      <c r="B393" s="3">
        <v>46101</v>
      </c>
      <c r="C393" s="4">
        <f>YEAR(SalesDataTable[[#This Row],[Order Date]])</f>
        <v>2026</v>
      </c>
      <c r="D393" s="14" t="str">
        <f>"Q"&amp;ROUNDUP(MONTH(SalesDataTable[[#This Row],[Order Date]])/3,0)</f>
        <v>Q1</v>
      </c>
      <c r="E393" s="11">
        <f>MONTH(SalesDataTable[[#This Row],[Order Date]])</f>
        <v>3</v>
      </c>
      <c r="F393" s="17" t="str">
        <f>TEXT(SalesDataTable[[#This Row],[Order Date]],"MMM")</f>
        <v>Mar</v>
      </c>
      <c r="G393" s="4" t="s">
        <v>6</v>
      </c>
      <c r="H393" s="4" t="s">
        <v>43</v>
      </c>
      <c r="I393" s="4" t="s">
        <v>28</v>
      </c>
      <c r="J393" s="4" t="s">
        <v>13</v>
      </c>
      <c r="K393" s="4" t="s">
        <v>4</v>
      </c>
      <c r="L393" s="4" t="s">
        <v>22</v>
      </c>
      <c r="M393" s="8">
        <v>2</v>
      </c>
      <c r="N393" s="5">
        <v>51.29</v>
      </c>
      <c r="O393" s="6">
        <v>0</v>
      </c>
      <c r="P393" s="5">
        <v>23.15</v>
      </c>
      <c r="Q393" s="5">
        <f t="shared" si="24"/>
        <v>102.58</v>
      </c>
      <c r="R393" s="5">
        <f t="shared" si="25"/>
        <v>46.3</v>
      </c>
      <c r="S393" s="5">
        <f t="shared" si="26"/>
        <v>56.28</v>
      </c>
      <c r="T393" s="7">
        <f t="shared" si="27"/>
        <v>0.54864496003119523</v>
      </c>
    </row>
    <row r="394" spans="1:20" ht="15.6">
      <c r="A394" s="2">
        <v>3611</v>
      </c>
      <c r="B394" s="3">
        <v>46101</v>
      </c>
      <c r="C394" s="4">
        <f>YEAR(SalesDataTable[[#This Row],[Order Date]])</f>
        <v>2026</v>
      </c>
      <c r="D394" s="14" t="str">
        <f>"Q"&amp;ROUNDUP(MONTH(SalesDataTable[[#This Row],[Order Date]])/3,0)</f>
        <v>Q1</v>
      </c>
      <c r="E394" s="11">
        <f>MONTH(SalesDataTable[[#This Row],[Order Date]])</f>
        <v>3</v>
      </c>
      <c r="F394" s="17" t="str">
        <f>TEXT(SalesDataTable[[#This Row],[Order Date]],"MMM")</f>
        <v>Mar</v>
      </c>
      <c r="G394" s="4" t="s">
        <v>6</v>
      </c>
      <c r="H394" s="4" t="s">
        <v>7</v>
      </c>
      <c r="I394" s="4" t="s">
        <v>8</v>
      </c>
      <c r="J394" s="4" t="s">
        <v>16</v>
      </c>
      <c r="K394" s="4" t="s">
        <v>4</v>
      </c>
      <c r="L394" s="4" t="s">
        <v>26</v>
      </c>
      <c r="M394" s="8">
        <v>6</v>
      </c>
      <c r="N394" s="5">
        <v>40.89</v>
      </c>
      <c r="O394" s="6">
        <v>0.1</v>
      </c>
      <c r="P394" s="5">
        <v>16.84</v>
      </c>
      <c r="Q394" s="5">
        <f t="shared" si="24"/>
        <v>220.80600000000001</v>
      </c>
      <c r="R394" s="5">
        <f t="shared" si="25"/>
        <v>101.03999999999999</v>
      </c>
      <c r="S394" s="5">
        <f t="shared" si="26"/>
        <v>119.76600000000002</v>
      </c>
      <c r="T394" s="7">
        <f t="shared" si="27"/>
        <v>0.54240373902883077</v>
      </c>
    </row>
    <row r="395" spans="1:20" ht="15.6">
      <c r="A395" s="2">
        <v>3953</v>
      </c>
      <c r="B395" s="3">
        <v>46101</v>
      </c>
      <c r="C395" s="4">
        <f>YEAR(SalesDataTable[[#This Row],[Order Date]])</f>
        <v>2026</v>
      </c>
      <c r="D395" s="14" t="str">
        <f>"Q"&amp;ROUNDUP(MONTH(SalesDataTable[[#This Row],[Order Date]])/3,0)</f>
        <v>Q1</v>
      </c>
      <c r="E395" s="11">
        <f>MONTH(SalesDataTable[[#This Row],[Order Date]])</f>
        <v>3</v>
      </c>
      <c r="F395" s="17" t="str">
        <f>TEXT(SalesDataTable[[#This Row],[Order Date]],"MMM")</f>
        <v>Mar</v>
      </c>
      <c r="G395" s="4" t="s">
        <v>6</v>
      </c>
      <c r="H395" s="4" t="s">
        <v>49</v>
      </c>
      <c r="I395" s="4" t="s">
        <v>2</v>
      </c>
      <c r="J395" s="4" t="s">
        <v>13</v>
      </c>
      <c r="K395" s="4" t="s">
        <v>34</v>
      </c>
      <c r="L395" s="4" t="s">
        <v>38</v>
      </c>
      <c r="M395" s="8">
        <v>1</v>
      </c>
      <c r="N395" s="5">
        <v>120.63</v>
      </c>
      <c r="O395" s="6">
        <v>0</v>
      </c>
      <c r="P395" s="5">
        <v>70.28</v>
      </c>
      <c r="Q395" s="5">
        <f t="shared" si="24"/>
        <v>120.63</v>
      </c>
      <c r="R395" s="5">
        <f t="shared" si="25"/>
        <v>70.28</v>
      </c>
      <c r="S395" s="5">
        <f t="shared" si="26"/>
        <v>50.349999999999994</v>
      </c>
      <c r="T395" s="7">
        <f t="shared" si="27"/>
        <v>0.41739202520102792</v>
      </c>
    </row>
    <row r="396" spans="1:20" ht="15.6">
      <c r="A396" s="2">
        <v>4253</v>
      </c>
      <c r="B396" s="3">
        <v>46101</v>
      </c>
      <c r="C396" s="4">
        <f>YEAR(SalesDataTable[[#This Row],[Order Date]])</f>
        <v>2026</v>
      </c>
      <c r="D396" s="14" t="str">
        <f>"Q"&amp;ROUNDUP(MONTH(SalesDataTable[[#This Row],[Order Date]])/3,0)</f>
        <v>Q1</v>
      </c>
      <c r="E396" s="11">
        <f>MONTH(SalesDataTable[[#This Row],[Order Date]])</f>
        <v>3</v>
      </c>
      <c r="F396" s="17" t="str">
        <f>TEXT(SalesDataTable[[#This Row],[Order Date]],"MMM")</f>
        <v>Mar</v>
      </c>
      <c r="G396" s="4" t="s">
        <v>20</v>
      </c>
      <c r="H396" s="4" t="s">
        <v>47</v>
      </c>
      <c r="I396" s="4" t="s">
        <v>8</v>
      </c>
      <c r="J396" s="4" t="s">
        <v>13</v>
      </c>
      <c r="K396" s="4" t="s">
        <v>4</v>
      </c>
      <c r="L396" s="4" t="s">
        <v>5</v>
      </c>
      <c r="M396" s="8">
        <v>5</v>
      </c>
      <c r="N396" s="5">
        <v>82.64</v>
      </c>
      <c r="O396" s="6">
        <v>0.1</v>
      </c>
      <c r="P396" s="5">
        <v>43.52</v>
      </c>
      <c r="Q396" s="5">
        <f t="shared" si="24"/>
        <v>371.88</v>
      </c>
      <c r="R396" s="5">
        <f t="shared" si="25"/>
        <v>217.60000000000002</v>
      </c>
      <c r="S396" s="5">
        <f t="shared" si="26"/>
        <v>154.27999999999997</v>
      </c>
      <c r="T396" s="7">
        <f t="shared" si="27"/>
        <v>0.41486501021834993</v>
      </c>
    </row>
    <row r="397" spans="1:20" ht="15.6">
      <c r="A397" s="2">
        <v>4952</v>
      </c>
      <c r="B397" s="3">
        <v>46101</v>
      </c>
      <c r="C397" s="4">
        <f>YEAR(SalesDataTable[[#This Row],[Order Date]])</f>
        <v>2026</v>
      </c>
      <c r="D397" s="14" t="str">
        <f>"Q"&amp;ROUNDUP(MONTH(SalesDataTable[[#This Row],[Order Date]])/3,0)</f>
        <v>Q1</v>
      </c>
      <c r="E397" s="11">
        <f>MONTH(SalesDataTable[[#This Row],[Order Date]])</f>
        <v>3</v>
      </c>
      <c r="F397" s="17"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24"/>
        <v>144.91999999999999</v>
      </c>
      <c r="R397" s="5">
        <f t="shared" si="25"/>
        <v>66.62</v>
      </c>
      <c r="S397" s="5">
        <f t="shared" si="26"/>
        <v>78.299999999999983</v>
      </c>
      <c r="T397" s="7">
        <f t="shared" si="27"/>
        <v>0.54029809550096597</v>
      </c>
    </row>
    <row r="398" spans="1:20" ht="15.6">
      <c r="A398" s="2">
        <v>5016</v>
      </c>
      <c r="B398" s="3">
        <v>46101</v>
      </c>
      <c r="C398" s="4">
        <f>YEAR(SalesDataTable[[#This Row],[Order Date]])</f>
        <v>2026</v>
      </c>
      <c r="D398" s="14" t="str">
        <f>"Q"&amp;ROUNDUP(MONTH(SalesDataTable[[#This Row],[Order Date]])/3,0)</f>
        <v>Q1</v>
      </c>
      <c r="E398" s="11">
        <f>MONTH(SalesDataTable[[#This Row],[Order Date]])</f>
        <v>3</v>
      </c>
      <c r="F398" s="17"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24"/>
        <v>73.188000000000002</v>
      </c>
      <c r="R398" s="5">
        <f t="shared" si="25"/>
        <v>29.26</v>
      </c>
      <c r="S398" s="5">
        <f t="shared" si="26"/>
        <v>43.927999999999997</v>
      </c>
      <c r="T398" s="7">
        <f t="shared" si="27"/>
        <v>0.60020768431983385</v>
      </c>
    </row>
    <row r="399" spans="1:20" ht="15.6">
      <c r="A399" s="2">
        <v>839</v>
      </c>
      <c r="B399" s="3">
        <v>46102</v>
      </c>
      <c r="C399" s="4">
        <f>YEAR(SalesDataTable[[#This Row],[Order Date]])</f>
        <v>2026</v>
      </c>
      <c r="D399" s="14" t="str">
        <f>"Q"&amp;ROUNDUP(MONTH(SalesDataTable[[#This Row],[Order Date]])/3,0)</f>
        <v>Q1</v>
      </c>
      <c r="E399" s="11">
        <f>MONTH(SalesDataTable[[#This Row],[Order Date]])</f>
        <v>3</v>
      </c>
      <c r="F399" s="17" t="str">
        <f>TEXT(SalesDataTable[[#This Row],[Order Date]],"MMM")</f>
        <v>Mar</v>
      </c>
      <c r="G399" s="4" t="s">
        <v>6</v>
      </c>
      <c r="H399" s="4" t="s">
        <v>43</v>
      </c>
      <c r="I399" s="4" t="s">
        <v>28</v>
      </c>
      <c r="J399" s="4" t="s">
        <v>13</v>
      </c>
      <c r="K399" s="4" t="s">
        <v>4</v>
      </c>
      <c r="L399" s="4" t="s">
        <v>26</v>
      </c>
      <c r="M399" s="8">
        <v>1</v>
      </c>
      <c r="N399" s="5">
        <v>40.5</v>
      </c>
      <c r="O399" s="6">
        <v>0.05</v>
      </c>
      <c r="P399" s="5">
        <v>17.16</v>
      </c>
      <c r="Q399" s="5">
        <f t="shared" si="24"/>
        <v>38.475000000000001</v>
      </c>
      <c r="R399" s="5">
        <f t="shared" si="25"/>
        <v>17.16</v>
      </c>
      <c r="S399" s="5">
        <f t="shared" si="26"/>
        <v>21.315000000000001</v>
      </c>
      <c r="T399" s="7">
        <f t="shared" si="27"/>
        <v>0.55399610136452238</v>
      </c>
    </row>
    <row r="400" spans="1:20" ht="15.6">
      <c r="A400" s="2">
        <v>1382</v>
      </c>
      <c r="B400" s="3">
        <v>46102</v>
      </c>
      <c r="C400" s="4">
        <f>YEAR(SalesDataTable[[#This Row],[Order Date]])</f>
        <v>2026</v>
      </c>
      <c r="D400" s="14" t="str">
        <f>"Q"&amp;ROUNDUP(MONTH(SalesDataTable[[#This Row],[Order Date]])/3,0)</f>
        <v>Q1</v>
      </c>
      <c r="E400" s="11">
        <f>MONTH(SalesDataTable[[#This Row],[Order Date]])</f>
        <v>3</v>
      </c>
      <c r="F400" s="17" t="str">
        <f>TEXT(SalesDataTable[[#This Row],[Order Date]],"MMM")</f>
        <v>Mar</v>
      </c>
      <c r="G400" s="4" t="s">
        <v>11</v>
      </c>
      <c r="H400" s="4" t="s">
        <v>12</v>
      </c>
      <c r="I400" s="4" t="s">
        <v>2</v>
      </c>
      <c r="J400" s="4" t="s">
        <v>16</v>
      </c>
      <c r="K400" s="4" t="s">
        <v>9</v>
      </c>
      <c r="L400" s="4" t="s">
        <v>46</v>
      </c>
      <c r="M400" s="8">
        <v>1</v>
      </c>
      <c r="N400" s="5">
        <v>72.16</v>
      </c>
      <c r="O400" s="6">
        <v>0</v>
      </c>
      <c r="P400" s="5">
        <v>33.11</v>
      </c>
      <c r="Q400" s="5">
        <f t="shared" si="24"/>
        <v>72.16</v>
      </c>
      <c r="R400" s="5">
        <f t="shared" si="25"/>
        <v>33.11</v>
      </c>
      <c r="S400" s="5">
        <f t="shared" si="26"/>
        <v>39.049999999999997</v>
      </c>
      <c r="T400" s="7">
        <f t="shared" si="27"/>
        <v>0.54115853658536583</v>
      </c>
    </row>
    <row r="401" spans="1:20" ht="15.6">
      <c r="A401" s="2">
        <v>1452</v>
      </c>
      <c r="B401" s="3">
        <v>46102</v>
      </c>
      <c r="C401" s="4">
        <f>YEAR(SalesDataTable[[#This Row],[Order Date]])</f>
        <v>2026</v>
      </c>
      <c r="D401" s="14" t="str">
        <f>"Q"&amp;ROUNDUP(MONTH(SalesDataTable[[#This Row],[Order Date]])/3,0)</f>
        <v>Q1</v>
      </c>
      <c r="E401" s="11">
        <f>MONTH(SalesDataTable[[#This Row],[Order Date]])</f>
        <v>3</v>
      </c>
      <c r="F401" s="17"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24"/>
        <v>137.6405</v>
      </c>
      <c r="R401" s="5">
        <f t="shared" si="25"/>
        <v>87.5</v>
      </c>
      <c r="S401" s="5">
        <f t="shared" si="26"/>
        <v>50.140500000000003</v>
      </c>
      <c r="T401" s="7">
        <f t="shared" si="27"/>
        <v>0.36428594781332529</v>
      </c>
    </row>
    <row r="402" spans="1:20" ht="15.6">
      <c r="A402" s="2">
        <v>1845</v>
      </c>
      <c r="B402" s="3">
        <v>46102</v>
      </c>
      <c r="C402" s="4">
        <f>YEAR(SalesDataTable[[#This Row],[Order Date]])</f>
        <v>2026</v>
      </c>
      <c r="D402" s="14" t="str">
        <f>"Q"&amp;ROUNDUP(MONTH(SalesDataTable[[#This Row],[Order Date]])/3,0)</f>
        <v>Q1</v>
      </c>
      <c r="E402" s="11">
        <f>MONTH(SalesDataTable[[#This Row],[Order Date]])</f>
        <v>3</v>
      </c>
      <c r="F402" s="17" t="str">
        <f>TEXT(SalesDataTable[[#This Row],[Order Date]],"MMM")</f>
        <v>Mar</v>
      </c>
      <c r="G402" s="4" t="s">
        <v>0</v>
      </c>
      <c r="H402" s="4" t="s">
        <v>36</v>
      </c>
      <c r="I402" s="4" t="s">
        <v>2</v>
      </c>
      <c r="J402" s="4" t="s">
        <v>3</v>
      </c>
      <c r="K402" s="4" t="s">
        <v>23</v>
      </c>
      <c r="L402" s="4"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row>
    <row r="403" spans="1:20" ht="15.6">
      <c r="A403" s="2">
        <v>3560</v>
      </c>
      <c r="B403" s="3">
        <v>46102</v>
      </c>
      <c r="C403" s="4">
        <f>YEAR(SalesDataTable[[#This Row],[Order Date]])</f>
        <v>2026</v>
      </c>
      <c r="D403" s="14" t="str">
        <f>"Q"&amp;ROUNDUP(MONTH(SalesDataTable[[#This Row],[Order Date]])/3,0)</f>
        <v>Q1</v>
      </c>
      <c r="E403" s="11">
        <f>MONTH(SalesDataTable[[#This Row],[Order Date]])</f>
        <v>3</v>
      </c>
      <c r="F403" s="17" t="str">
        <f>TEXT(SalesDataTable[[#This Row],[Order Date]],"MMM")</f>
        <v>Mar</v>
      </c>
      <c r="G403" s="4" t="s">
        <v>11</v>
      </c>
      <c r="H403" s="4" t="s">
        <v>52</v>
      </c>
      <c r="I403" s="4" t="s">
        <v>2</v>
      </c>
      <c r="J403" s="4" t="s">
        <v>3</v>
      </c>
      <c r="K403" s="4" t="s">
        <v>34</v>
      </c>
      <c r="L403" s="4" t="s">
        <v>45</v>
      </c>
      <c r="M403" s="8">
        <v>3</v>
      </c>
      <c r="N403" s="5">
        <v>50.46</v>
      </c>
      <c r="O403" s="6">
        <v>0.1</v>
      </c>
      <c r="P403" s="5">
        <v>21.9</v>
      </c>
      <c r="Q403" s="5">
        <f t="shared" si="24"/>
        <v>136.24199999999999</v>
      </c>
      <c r="R403" s="5">
        <f t="shared" si="25"/>
        <v>65.699999999999989</v>
      </c>
      <c r="S403" s="5">
        <f t="shared" si="26"/>
        <v>70.542000000000002</v>
      </c>
      <c r="T403" s="7">
        <f t="shared" si="27"/>
        <v>0.51776985070683057</v>
      </c>
    </row>
    <row r="404" spans="1:20" ht="15.6">
      <c r="A404" s="2">
        <v>4059</v>
      </c>
      <c r="B404" s="3">
        <v>46102</v>
      </c>
      <c r="C404" s="4">
        <f>YEAR(SalesDataTable[[#This Row],[Order Date]])</f>
        <v>2026</v>
      </c>
      <c r="D404" s="14" t="str">
        <f>"Q"&amp;ROUNDUP(MONTH(SalesDataTable[[#This Row],[Order Date]])/3,0)</f>
        <v>Q1</v>
      </c>
      <c r="E404" s="11">
        <f>MONTH(SalesDataTable[[#This Row],[Order Date]])</f>
        <v>3</v>
      </c>
      <c r="F404" s="17" t="str">
        <f>TEXT(SalesDataTable[[#This Row],[Order Date]],"MMM")</f>
        <v>Mar</v>
      </c>
      <c r="G404" s="4" t="s">
        <v>20</v>
      </c>
      <c r="H404" s="4" t="s">
        <v>47</v>
      </c>
      <c r="I404" s="4" t="s">
        <v>28</v>
      </c>
      <c r="J404" s="4" t="s">
        <v>13</v>
      </c>
      <c r="K404" s="4" t="s">
        <v>23</v>
      </c>
      <c r="L404" s="4" t="s">
        <v>40</v>
      </c>
      <c r="M404" s="8">
        <v>1</v>
      </c>
      <c r="N404" s="5">
        <v>83.62</v>
      </c>
      <c r="O404" s="6">
        <v>0</v>
      </c>
      <c r="P404" s="5">
        <v>39.15</v>
      </c>
      <c r="Q404" s="5">
        <f t="shared" si="24"/>
        <v>83.62</v>
      </c>
      <c r="R404" s="5">
        <f t="shared" si="25"/>
        <v>39.15</v>
      </c>
      <c r="S404" s="5">
        <f t="shared" si="26"/>
        <v>44.470000000000006</v>
      </c>
      <c r="T404" s="7">
        <f t="shared" si="27"/>
        <v>0.53181057163358048</v>
      </c>
    </row>
    <row r="405" spans="1:20" ht="15.6">
      <c r="A405" s="2">
        <v>4731</v>
      </c>
      <c r="B405" s="3">
        <v>46102</v>
      </c>
      <c r="C405" s="4">
        <f>YEAR(SalesDataTable[[#This Row],[Order Date]])</f>
        <v>2026</v>
      </c>
      <c r="D405" s="14" t="str">
        <f>"Q"&amp;ROUNDUP(MONTH(SalesDataTable[[#This Row],[Order Date]])/3,0)</f>
        <v>Q1</v>
      </c>
      <c r="E405" s="11">
        <f>MONTH(SalesDataTable[[#This Row],[Order Date]])</f>
        <v>3</v>
      </c>
      <c r="F405" s="17" t="str">
        <f>TEXT(SalesDataTable[[#This Row],[Order Date]],"MMM")</f>
        <v>Mar</v>
      </c>
      <c r="G405" s="4" t="s">
        <v>6</v>
      </c>
      <c r="H405" s="4" t="s">
        <v>43</v>
      </c>
      <c r="I405" s="4" t="s">
        <v>8</v>
      </c>
      <c r="J405" s="4" t="s">
        <v>16</v>
      </c>
      <c r="K405" s="4" t="s">
        <v>4</v>
      </c>
      <c r="L405" s="4" t="s">
        <v>22</v>
      </c>
      <c r="M405" s="8">
        <v>6</v>
      </c>
      <c r="N405" s="5">
        <v>51.07</v>
      </c>
      <c r="O405" s="6">
        <v>0.1</v>
      </c>
      <c r="P405" s="5">
        <v>22.68</v>
      </c>
      <c r="Q405" s="5">
        <f t="shared" si="24"/>
        <v>275.77800000000002</v>
      </c>
      <c r="R405" s="5">
        <f t="shared" si="25"/>
        <v>136.07999999999998</v>
      </c>
      <c r="S405" s="5">
        <f t="shared" si="26"/>
        <v>139.69800000000004</v>
      </c>
      <c r="T405" s="7">
        <f t="shared" si="27"/>
        <v>0.50655962404542798</v>
      </c>
    </row>
    <row r="406" spans="1:20" ht="15.6">
      <c r="A406" s="2">
        <v>693</v>
      </c>
      <c r="B406" s="3">
        <v>46103</v>
      </c>
      <c r="C406" s="4">
        <f>YEAR(SalesDataTable[[#This Row],[Order Date]])</f>
        <v>2026</v>
      </c>
      <c r="D406" s="14" t="str">
        <f>"Q"&amp;ROUNDUP(MONTH(SalesDataTable[[#This Row],[Order Date]])/3,0)</f>
        <v>Q1</v>
      </c>
      <c r="E406" s="11">
        <f>MONTH(SalesDataTable[[#This Row],[Order Date]])</f>
        <v>3</v>
      </c>
      <c r="F406" s="17"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24"/>
        <v>126.95400000000001</v>
      </c>
      <c r="R406" s="5">
        <f t="shared" si="25"/>
        <v>53.97</v>
      </c>
      <c r="S406" s="5">
        <f t="shared" si="26"/>
        <v>72.984000000000009</v>
      </c>
      <c r="T406" s="7">
        <f t="shared" si="27"/>
        <v>0.57488539155914742</v>
      </c>
    </row>
    <row r="407" spans="1:20" ht="15.6">
      <c r="A407" s="2">
        <v>1672</v>
      </c>
      <c r="B407" s="3">
        <v>46103</v>
      </c>
      <c r="C407" s="4">
        <f>YEAR(SalesDataTable[[#This Row],[Order Date]])</f>
        <v>2026</v>
      </c>
      <c r="D407" s="14" t="str">
        <f>"Q"&amp;ROUNDUP(MONTH(SalesDataTable[[#This Row],[Order Date]])/3,0)</f>
        <v>Q1</v>
      </c>
      <c r="E407" s="11">
        <f>MONTH(SalesDataTable[[#This Row],[Order Date]])</f>
        <v>3</v>
      </c>
      <c r="F407" s="17" t="str">
        <f>TEXT(SalesDataTable[[#This Row],[Order Date]],"MMM")</f>
        <v>Mar</v>
      </c>
      <c r="G407" s="4" t="s">
        <v>11</v>
      </c>
      <c r="H407" s="4" t="s">
        <v>25</v>
      </c>
      <c r="I407" s="4" t="s">
        <v>28</v>
      </c>
      <c r="J407" s="4" t="s">
        <v>3</v>
      </c>
      <c r="K407" s="4" t="s">
        <v>14</v>
      </c>
      <c r="L407" s="4" t="s">
        <v>32</v>
      </c>
      <c r="M407" s="8">
        <v>1</v>
      </c>
      <c r="N407" s="5">
        <v>47.1</v>
      </c>
      <c r="O407" s="6">
        <v>0.05</v>
      </c>
      <c r="P407" s="5">
        <v>18.48</v>
      </c>
      <c r="Q407" s="5">
        <f t="shared" si="24"/>
        <v>44.744999999999997</v>
      </c>
      <c r="R407" s="5">
        <f t="shared" si="25"/>
        <v>18.48</v>
      </c>
      <c r="S407" s="5">
        <f t="shared" si="26"/>
        <v>26.264999999999997</v>
      </c>
      <c r="T407" s="7">
        <f t="shared" si="27"/>
        <v>0.58699296010727453</v>
      </c>
    </row>
    <row r="408" spans="1:20" ht="15.6">
      <c r="A408" s="2">
        <v>2347</v>
      </c>
      <c r="B408" s="3">
        <v>46103</v>
      </c>
      <c r="C408" s="4">
        <f>YEAR(SalesDataTable[[#This Row],[Order Date]])</f>
        <v>2026</v>
      </c>
      <c r="D408" s="14" t="str">
        <f>"Q"&amp;ROUNDUP(MONTH(SalesDataTable[[#This Row],[Order Date]])/3,0)</f>
        <v>Q1</v>
      </c>
      <c r="E408" s="11">
        <f>MONTH(SalesDataTable[[#This Row],[Order Date]])</f>
        <v>3</v>
      </c>
      <c r="F408" s="17"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24"/>
        <v>262.77999999999997</v>
      </c>
      <c r="R408" s="5">
        <f t="shared" si="25"/>
        <v>133.82</v>
      </c>
      <c r="S408" s="5">
        <f t="shared" si="26"/>
        <v>128.95999999999998</v>
      </c>
      <c r="T408" s="7">
        <f t="shared" si="27"/>
        <v>0.49075272090722277</v>
      </c>
    </row>
    <row r="409" spans="1:20" ht="15.6">
      <c r="A409" s="2">
        <v>2582</v>
      </c>
      <c r="B409" s="3">
        <v>46103</v>
      </c>
      <c r="C409" s="4">
        <f>YEAR(SalesDataTable[[#This Row],[Order Date]])</f>
        <v>2026</v>
      </c>
      <c r="D409" s="14" t="str">
        <f>"Q"&amp;ROUNDUP(MONTH(SalesDataTable[[#This Row],[Order Date]])/3,0)</f>
        <v>Q1</v>
      </c>
      <c r="E409" s="11">
        <f>MONTH(SalesDataTable[[#This Row],[Order Date]])</f>
        <v>3</v>
      </c>
      <c r="F409" s="17"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24"/>
        <v>102.136</v>
      </c>
      <c r="R409" s="5">
        <f t="shared" si="25"/>
        <v>68.33</v>
      </c>
      <c r="S409" s="5">
        <f t="shared" si="26"/>
        <v>33.805999999999997</v>
      </c>
      <c r="T409" s="7">
        <f t="shared" si="27"/>
        <v>0.33099005247904756</v>
      </c>
    </row>
    <row r="410" spans="1:20" ht="15.6">
      <c r="A410" s="2">
        <v>2762</v>
      </c>
      <c r="B410" s="3">
        <v>46103</v>
      </c>
      <c r="C410" s="4">
        <f>YEAR(SalesDataTable[[#This Row],[Order Date]])</f>
        <v>2026</v>
      </c>
      <c r="D410" s="14" t="str">
        <f>"Q"&amp;ROUNDUP(MONTH(SalesDataTable[[#This Row],[Order Date]])/3,0)</f>
        <v>Q1</v>
      </c>
      <c r="E410" s="11">
        <f>MONTH(SalesDataTable[[#This Row],[Order Date]])</f>
        <v>3</v>
      </c>
      <c r="F410" s="17"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24"/>
        <v>196.48</v>
      </c>
      <c r="R410" s="5">
        <f t="shared" si="25"/>
        <v>101.29</v>
      </c>
      <c r="S410" s="5">
        <f t="shared" si="26"/>
        <v>95.189999999999984</v>
      </c>
      <c r="T410" s="7">
        <f t="shared" si="27"/>
        <v>0.48447679153094458</v>
      </c>
    </row>
    <row r="411" spans="1:20" ht="15.6">
      <c r="A411" s="2">
        <v>4090</v>
      </c>
      <c r="B411" s="3">
        <v>46103</v>
      </c>
      <c r="C411" s="4">
        <f>YEAR(SalesDataTable[[#This Row],[Order Date]])</f>
        <v>2026</v>
      </c>
      <c r="D411" s="14" t="str">
        <f>"Q"&amp;ROUNDUP(MONTH(SalesDataTable[[#This Row],[Order Date]])/3,0)</f>
        <v>Q1</v>
      </c>
      <c r="E411" s="11">
        <f>MONTH(SalesDataTable[[#This Row],[Order Date]])</f>
        <v>3</v>
      </c>
      <c r="F411" s="17"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24"/>
        <v>36.520000000000003</v>
      </c>
      <c r="R411" s="5">
        <f t="shared" si="25"/>
        <v>13.96</v>
      </c>
      <c r="S411" s="5">
        <f t="shared" si="26"/>
        <v>22.560000000000002</v>
      </c>
      <c r="T411" s="7">
        <f t="shared" si="27"/>
        <v>0.61774370208105145</v>
      </c>
    </row>
    <row r="412" spans="1:20" ht="15.6">
      <c r="A412" s="2">
        <v>4491</v>
      </c>
      <c r="B412" s="3">
        <v>46103</v>
      </c>
      <c r="C412" s="4">
        <f>YEAR(SalesDataTable[[#This Row],[Order Date]])</f>
        <v>2026</v>
      </c>
      <c r="D412" s="14" t="str">
        <f>"Q"&amp;ROUNDUP(MONTH(SalesDataTable[[#This Row],[Order Date]])/3,0)</f>
        <v>Q1</v>
      </c>
      <c r="E412" s="11">
        <f>MONTH(SalesDataTable[[#This Row],[Order Date]])</f>
        <v>3</v>
      </c>
      <c r="F412" s="17" t="str">
        <f>TEXT(SalesDataTable[[#This Row],[Order Date]],"MMM")</f>
        <v>Mar</v>
      </c>
      <c r="G412" s="4" t="s">
        <v>6</v>
      </c>
      <c r="H412" s="4" t="s">
        <v>43</v>
      </c>
      <c r="I412" s="4" t="s">
        <v>19</v>
      </c>
      <c r="J412" s="4" t="s">
        <v>16</v>
      </c>
      <c r="K412" s="4" t="s">
        <v>34</v>
      </c>
      <c r="L412" s="4" t="s">
        <v>45</v>
      </c>
      <c r="M412" s="8">
        <v>4</v>
      </c>
      <c r="N412" s="5">
        <v>49.71</v>
      </c>
      <c r="O412" s="6">
        <v>0.1</v>
      </c>
      <c r="P412" s="5">
        <v>22.46</v>
      </c>
      <c r="Q412" s="5">
        <f t="shared" si="24"/>
        <v>178.95600000000002</v>
      </c>
      <c r="R412" s="5">
        <f t="shared" si="25"/>
        <v>89.84</v>
      </c>
      <c r="S412" s="5">
        <f t="shared" si="26"/>
        <v>89.116000000000014</v>
      </c>
      <c r="T412" s="7">
        <f t="shared" si="27"/>
        <v>0.49797715639598561</v>
      </c>
    </row>
    <row r="413" spans="1:20" ht="15.6">
      <c r="A413" s="2">
        <v>4678</v>
      </c>
      <c r="B413" s="3">
        <v>46103</v>
      </c>
      <c r="C413" s="4">
        <f>YEAR(SalesDataTable[[#This Row],[Order Date]])</f>
        <v>2026</v>
      </c>
      <c r="D413" s="14" t="str">
        <f>"Q"&amp;ROUNDUP(MONTH(SalesDataTable[[#This Row],[Order Date]])/3,0)</f>
        <v>Q1</v>
      </c>
      <c r="E413" s="11">
        <f>MONTH(SalesDataTable[[#This Row],[Order Date]])</f>
        <v>3</v>
      </c>
      <c r="F413" s="17"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row>
    <row r="414" spans="1:20" ht="15.6">
      <c r="A414" s="2">
        <v>1189</v>
      </c>
      <c r="B414" s="3">
        <v>46104</v>
      </c>
      <c r="C414" s="4">
        <f>YEAR(SalesDataTable[[#This Row],[Order Date]])</f>
        <v>2026</v>
      </c>
      <c r="D414" s="14" t="str">
        <f>"Q"&amp;ROUNDUP(MONTH(SalesDataTable[[#This Row],[Order Date]])/3,0)</f>
        <v>Q1</v>
      </c>
      <c r="E414" s="11">
        <f>MONTH(SalesDataTable[[#This Row],[Order Date]])</f>
        <v>3</v>
      </c>
      <c r="F414" s="17" t="str">
        <f>TEXT(SalesDataTable[[#This Row],[Order Date]],"MMM")</f>
        <v>Mar</v>
      </c>
      <c r="G414" s="4" t="s">
        <v>20</v>
      </c>
      <c r="H414" s="4" t="s">
        <v>47</v>
      </c>
      <c r="I414" s="4" t="s">
        <v>2</v>
      </c>
      <c r="J414" s="4" t="s">
        <v>13</v>
      </c>
      <c r="K414" s="4" t="s">
        <v>4</v>
      </c>
      <c r="L414" s="4" t="s">
        <v>30</v>
      </c>
      <c r="M414" s="8">
        <v>2</v>
      </c>
      <c r="N414" s="5">
        <v>103.22</v>
      </c>
      <c r="O414" s="6">
        <v>0</v>
      </c>
      <c r="P414" s="5">
        <v>51.33</v>
      </c>
      <c r="Q414" s="5">
        <f t="shared" si="24"/>
        <v>206.44</v>
      </c>
      <c r="R414" s="5">
        <f t="shared" si="25"/>
        <v>102.66</v>
      </c>
      <c r="S414" s="5">
        <f t="shared" si="26"/>
        <v>103.78</v>
      </c>
      <c r="T414" s="7">
        <f t="shared" si="27"/>
        <v>0.50271265258670805</v>
      </c>
    </row>
    <row r="415" spans="1:20" ht="15.6">
      <c r="A415" s="2">
        <v>1590</v>
      </c>
      <c r="B415" s="3">
        <v>46104</v>
      </c>
      <c r="C415" s="4">
        <f>YEAR(SalesDataTable[[#This Row],[Order Date]])</f>
        <v>2026</v>
      </c>
      <c r="D415" s="14" t="str">
        <f>"Q"&amp;ROUNDUP(MONTH(SalesDataTable[[#This Row],[Order Date]])/3,0)</f>
        <v>Q1</v>
      </c>
      <c r="E415" s="11">
        <f>MONTH(SalesDataTable[[#This Row],[Order Date]])</f>
        <v>3</v>
      </c>
      <c r="F415" s="17" t="str">
        <f>TEXT(SalesDataTable[[#This Row],[Order Date]],"MMM")</f>
        <v>Mar</v>
      </c>
      <c r="G415" s="4" t="s">
        <v>0</v>
      </c>
      <c r="H415" s="4" t="s">
        <v>50</v>
      </c>
      <c r="I415" s="4" t="s">
        <v>28</v>
      </c>
      <c r="J415" s="4" t="s">
        <v>13</v>
      </c>
      <c r="K415" s="4" t="s">
        <v>9</v>
      </c>
      <c r="L415" s="4" t="s">
        <v>37</v>
      </c>
      <c r="M415" s="8">
        <v>1</v>
      </c>
      <c r="N415" s="5">
        <v>153.47</v>
      </c>
      <c r="O415" s="6">
        <v>0</v>
      </c>
      <c r="P415" s="5">
        <v>78.19</v>
      </c>
      <c r="Q415" s="5">
        <f t="shared" si="24"/>
        <v>153.47</v>
      </c>
      <c r="R415" s="5">
        <f t="shared" si="25"/>
        <v>78.19</v>
      </c>
      <c r="S415" s="5">
        <f t="shared" si="26"/>
        <v>75.28</v>
      </c>
      <c r="T415" s="7">
        <f t="shared" si="27"/>
        <v>0.49051931973675639</v>
      </c>
    </row>
    <row r="416" spans="1:20" ht="15.6">
      <c r="A416" s="2">
        <v>2309</v>
      </c>
      <c r="B416" s="3">
        <v>46104</v>
      </c>
      <c r="C416" s="4">
        <f>YEAR(SalesDataTable[[#This Row],[Order Date]])</f>
        <v>2026</v>
      </c>
      <c r="D416" s="14" t="str">
        <f>"Q"&amp;ROUNDUP(MONTH(SalesDataTable[[#This Row],[Order Date]])/3,0)</f>
        <v>Q1</v>
      </c>
      <c r="E416" s="11">
        <f>MONTH(SalesDataTable[[#This Row],[Order Date]])</f>
        <v>3</v>
      </c>
      <c r="F416" s="17" t="str">
        <f>TEXT(SalesDataTable[[#This Row],[Order Date]],"MMM")</f>
        <v>Mar</v>
      </c>
      <c r="G416" s="4" t="s">
        <v>20</v>
      </c>
      <c r="H416" s="4" t="s">
        <v>31</v>
      </c>
      <c r="I416" s="4" t="s">
        <v>2</v>
      </c>
      <c r="J416" s="4" t="s">
        <v>3</v>
      </c>
      <c r="K416" s="4" t="s">
        <v>23</v>
      </c>
      <c r="L416" s="4" t="s">
        <v>29</v>
      </c>
      <c r="M416" s="8">
        <v>6</v>
      </c>
      <c r="N416" s="5">
        <v>199.75</v>
      </c>
      <c r="O416" s="6">
        <v>0</v>
      </c>
      <c r="P416" s="5">
        <v>105.84</v>
      </c>
      <c r="Q416" s="5">
        <f t="shared" si="24"/>
        <v>1198.5</v>
      </c>
      <c r="R416" s="5">
        <f t="shared" si="25"/>
        <v>635.04</v>
      </c>
      <c r="S416" s="5">
        <f t="shared" si="26"/>
        <v>563.46</v>
      </c>
      <c r="T416" s="7">
        <f t="shared" si="27"/>
        <v>0.47013767209011265</v>
      </c>
    </row>
    <row r="417" spans="1:20" ht="15.6">
      <c r="A417" s="2">
        <v>3628</v>
      </c>
      <c r="B417" s="3">
        <v>46104</v>
      </c>
      <c r="C417" s="4">
        <f>YEAR(SalesDataTable[[#This Row],[Order Date]])</f>
        <v>2026</v>
      </c>
      <c r="D417" s="14" t="str">
        <f>"Q"&amp;ROUNDUP(MONTH(SalesDataTable[[#This Row],[Order Date]])/3,0)</f>
        <v>Q1</v>
      </c>
      <c r="E417" s="11">
        <f>MONTH(SalesDataTable[[#This Row],[Order Date]])</f>
        <v>3</v>
      </c>
      <c r="F417" s="17"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24"/>
        <v>45.84</v>
      </c>
      <c r="R417" s="5">
        <f t="shared" si="25"/>
        <v>18.079999999999998</v>
      </c>
      <c r="S417" s="5">
        <f t="shared" si="26"/>
        <v>27.760000000000005</v>
      </c>
      <c r="T417" s="7">
        <f t="shared" si="27"/>
        <v>0.605584642233857</v>
      </c>
    </row>
    <row r="418" spans="1:20" ht="15.6">
      <c r="A418" s="2">
        <v>3718</v>
      </c>
      <c r="B418" s="3">
        <v>46104</v>
      </c>
      <c r="C418" s="4">
        <f>YEAR(SalesDataTable[[#This Row],[Order Date]])</f>
        <v>2026</v>
      </c>
      <c r="D418" s="14" t="str">
        <f>"Q"&amp;ROUNDUP(MONTH(SalesDataTable[[#This Row],[Order Date]])/3,0)</f>
        <v>Q1</v>
      </c>
      <c r="E418" s="11">
        <f>MONTH(SalesDataTable[[#This Row],[Order Date]])</f>
        <v>3</v>
      </c>
      <c r="F418" s="17"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24"/>
        <v>231.93299999999996</v>
      </c>
      <c r="R418" s="5">
        <f t="shared" si="25"/>
        <v>118.32</v>
      </c>
      <c r="S418" s="5">
        <f t="shared" si="26"/>
        <v>113.61299999999997</v>
      </c>
      <c r="T418" s="7">
        <f t="shared" si="27"/>
        <v>0.48985267297021118</v>
      </c>
    </row>
    <row r="419" spans="1:20" ht="15.6">
      <c r="A419" s="2">
        <v>4198</v>
      </c>
      <c r="B419" s="3">
        <v>46104</v>
      </c>
      <c r="C419" s="4">
        <f>YEAR(SalesDataTable[[#This Row],[Order Date]])</f>
        <v>2026</v>
      </c>
      <c r="D419" s="14" t="str">
        <f>"Q"&amp;ROUNDUP(MONTH(SalesDataTable[[#This Row],[Order Date]])/3,0)</f>
        <v>Q1</v>
      </c>
      <c r="E419" s="11">
        <f>MONTH(SalesDataTable[[#This Row],[Order Date]])</f>
        <v>3</v>
      </c>
      <c r="F419" s="17"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row>
    <row r="420" spans="1:20" ht="15.6">
      <c r="A420" s="2">
        <v>4784</v>
      </c>
      <c r="B420" s="3">
        <v>46104</v>
      </c>
      <c r="C420" s="4">
        <f>YEAR(SalesDataTable[[#This Row],[Order Date]])</f>
        <v>2026</v>
      </c>
      <c r="D420" s="14" t="str">
        <f>"Q"&amp;ROUNDUP(MONTH(SalesDataTable[[#This Row],[Order Date]])/3,0)</f>
        <v>Q1</v>
      </c>
      <c r="E420" s="11">
        <f>MONTH(SalesDataTable[[#This Row],[Order Date]])</f>
        <v>3</v>
      </c>
      <c r="F420" s="17" t="str">
        <f>TEXT(SalesDataTable[[#This Row],[Order Date]],"MMM")</f>
        <v>Mar</v>
      </c>
      <c r="G420" s="4" t="s">
        <v>0</v>
      </c>
      <c r="H420" s="4" t="s">
        <v>50</v>
      </c>
      <c r="I420" s="4" t="s">
        <v>2</v>
      </c>
      <c r="J420" s="4" t="s">
        <v>13</v>
      </c>
      <c r="K420" s="4" t="s">
        <v>4</v>
      </c>
      <c r="L420" s="4" t="s">
        <v>30</v>
      </c>
      <c r="M420" s="8">
        <v>1</v>
      </c>
      <c r="N420" s="5">
        <v>101.43</v>
      </c>
      <c r="O420" s="6">
        <v>0</v>
      </c>
      <c r="P420" s="5">
        <v>51.78</v>
      </c>
      <c r="Q420" s="5">
        <f t="shared" si="24"/>
        <v>101.43</v>
      </c>
      <c r="R420" s="5">
        <f t="shared" si="25"/>
        <v>51.78</v>
      </c>
      <c r="S420" s="5">
        <f t="shared" si="26"/>
        <v>49.650000000000006</v>
      </c>
      <c r="T420" s="7">
        <f t="shared" si="27"/>
        <v>0.4895001478852411</v>
      </c>
    </row>
    <row r="421" spans="1:20" ht="15.6">
      <c r="A421" s="2">
        <v>86</v>
      </c>
      <c r="B421" s="3">
        <v>46105</v>
      </c>
      <c r="C421" s="4">
        <f>YEAR(SalesDataTable[[#This Row],[Order Date]])</f>
        <v>2026</v>
      </c>
      <c r="D421" s="14" t="str">
        <f>"Q"&amp;ROUNDUP(MONTH(SalesDataTable[[#This Row],[Order Date]])/3,0)</f>
        <v>Q1</v>
      </c>
      <c r="E421" s="11">
        <f>MONTH(SalesDataTable[[#This Row],[Order Date]])</f>
        <v>3</v>
      </c>
      <c r="F421" s="17" t="str">
        <f>TEXT(SalesDataTable[[#This Row],[Order Date]],"MMM")</f>
        <v>Mar</v>
      </c>
      <c r="G421" s="4" t="s">
        <v>6</v>
      </c>
      <c r="H421" s="4" t="s">
        <v>43</v>
      </c>
      <c r="I421" s="4" t="s">
        <v>8</v>
      </c>
      <c r="J421" s="4" t="s">
        <v>16</v>
      </c>
      <c r="K421" s="4" t="s">
        <v>4</v>
      </c>
      <c r="L421" s="4" t="s">
        <v>30</v>
      </c>
      <c r="M421" s="8">
        <v>8</v>
      </c>
      <c r="N421" s="5">
        <v>104.7</v>
      </c>
      <c r="O421" s="6">
        <v>0.05</v>
      </c>
      <c r="P421" s="5">
        <v>49.91</v>
      </c>
      <c r="Q421" s="5">
        <f t="shared" si="24"/>
        <v>795.72</v>
      </c>
      <c r="R421" s="5">
        <f t="shared" si="25"/>
        <v>399.28</v>
      </c>
      <c r="S421" s="5">
        <f t="shared" si="26"/>
        <v>396.44000000000005</v>
      </c>
      <c r="T421" s="7">
        <f t="shared" si="27"/>
        <v>0.49821545267179412</v>
      </c>
    </row>
    <row r="422" spans="1:20" ht="15.6">
      <c r="A422" s="2">
        <v>1813</v>
      </c>
      <c r="B422" s="3">
        <v>46105</v>
      </c>
      <c r="C422" s="4">
        <f>YEAR(SalesDataTable[[#This Row],[Order Date]])</f>
        <v>2026</v>
      </c>
      <c r="D422" s="14" t="str">
        <f>"Q"&amp;ROUNDUP(MONTH(SalesDataTable[[#This Row],[Order Date]])/3,0)</f>
        <v>Q1</v>
      </c>
      <c r="E422" s="11">
        <f>MONTH(SalesDataTable[[#This Row],[Order Date]])</f>
        <v>3</v>
      </c>
      <c r="F422" s="17" t="str">
        <f>TEXT(SalesDataTable[[#This Row],[Order Date]],"MMM")</f>
        <v>Mar</v>
      </c>
      <c r="G422" s="4" t="s">
        <v>0</v>
      </c>
      <c r="H422" s="4" t="s">
        <v>1</v>
      </c>
      <c r="I422" s="4" t="s">
        <v>19</v>
      </c>
      <c r="J422" s="4" t="s">
        <v>3</v>
      </c>
      <c r="K422" s="4" t="s">
        <v>9</v>
      </c>
      <c r="L422" s="4" t="s">
        <v>17</v>
      </c>
      <c r="M422" s="8">
        <v>4</v>
      </c>
      <c r="N422" s="5">
        <v>146.34</v>
      </c>
      <c r="O422" s="6">
        <v>0</v>
      </c>
      <c r="P422" s="5">
        <v>79.37</v>
      </c>
      <c r="Q422" s="5">
        <f t="shared" si="24"/>
        <v>585.36</v>
      </c>
      <c r="R422" s="5">
        <f t="shared" si="25"/>
        <v>317.48</v>
      </c>
      <c r="S422" s="5">
        <f t="shared" si="26"/>
        <v>267.88</v>
      </c>
      <c r="T422" s="7">
        <f t="shared" si="27"/>
        <v>0.45763290966242992</v>
      </c>
    </row>
    <row r="423" spans="1:20" ht="15.6">
      <c r="A423" s="2">
        <v>2212</v>
      </c>
      <c r="B423" s="3">
        <v>46105</v>
      </c>
      <c r="C423" s="4">
        <f>YEAR(SalesDataTable[[#This Row],[Order Date]])</f>
        <v>2026</v>
      </c>
      <c r="D423" s="14" t="str">
        <f>"Q"&amp;ROUNDUP(MONTH(SalesDataTable[[#This Row],[Order Date]])/3,0)</f>
        <v>Q1</v>
      </c>
      <c r="E423" s="11">
        <f>MONTH(SalesDataTable[[#This Row],[Order Date]])</f>
        <v>3</v>
      </c>
      <c r="F423" s="17" t="str">
        <f>TEXT(SalesDataTable[[#This Row],[Order Date]],"MMM")</f>
        <v>Mar</v>
      </c>
      <c r="G423" s="4" t="s">
        <v>6</v>
      </c>
      <c r="H423" s="4" t="s">
        <v>27</v>
      </c>
      <c r="I423" s="4" t="s">
        <v>2</v>
      </c>
      <c r="J423" s="4" t="s">
        <v>3</v>
      </c>
      <c r="K423" s="4" t="s">
        <v>34</v>
      </c>
      <c r="L423" s="4" t="s">
        <v>38</v>
      </c>
      <c r="M423" s="8">
        <v>2</v>
      </c>
      <c r="N423" s="5">
        <v>122.92</v>
      </c>
      <c r="O423" s="6">
        <v>0.05</v>
      </c>
      <c r="P423" s="5">
        <v>70.31</v>
      </c>
      <c r="Q423" s="5">
        <f t="shared" si="24"/>
        <v>233.548</v>
      </c>
      <c r="R423" s="5">
        <f t="shared" si="25"/>
        <v>140.62</v>
      </c>
      <c r="S423" s="5">
        <f t="shared" si="26"/>
        <v>92.927999999999997</v>
      </c>
      <c r="T423" s="7">
        <f t="shared" si="27"/>
        <v>0.39789679209413054</v>
      </c>
    </row>
    <row r="424" spans="1:20" ht="15.6">
      <c r="A424" s="2">
        <v>4466</v>
      </c>
      <c r="B424" s="3">
        <v>46105</v>
      </c>
      <c r="C424" s="4">
        <f>YEAR(SalesDataTable[[#This Row],[Order Date]])</f>
        <v>2026</v>
      </c>
      <c r="D424" s="14" t="str">
        <f>"Q"&amp;ROUNDUP(MONTH(SalesDataTable[[#This Row],[Order Date]])/3,0)</f>
        <v>Q1</v>
      </c>
      <c r="E424" s="11">
        <f>MONTH(SalesDataTable[[#This Row],[Order Date]])</f>
        <v>3</v>
      </c>
      <c r="F424" s="17" t="str">
        <f>TEXT(SalesDataTable[[#This Row],[Order Date]],"MMM")</f>
        <v>Mar</v>
      </c>
      <c r="G424" s="4" t="s">
        <v>11</v>
      </c>
      <c r="H424" s="4" t="s">
        <v>12</v>
      </c>
      <c r="I424" s="4" t="s">
        <v>2</v>
      </c>
      <c r="J424" s="4" t="s">
        <v>13</v>
      </c>
      <c r="K424" s="4" t="s">
        <v>9</v>
      </c>
      <c r="L424" s="4" t="s">
        <v>10</v>
      </c>
      <c r="M424" s="8">
        <v>1</v>
      </c>
      <c r="N424" s="5">
        <v>91.35</v>
      </c>
      <c r="O424" s="6">
        <v>0.05</v>
      </c>
      <c r="P424" s="5">
        <v>45.24</v>
      </c>
      <c r="Q424" s="5">
        <f t="shared" si="24"/>
        <v>86.782499999999985</v>
      </c>
      <c r="R424" s="5">
        <f t="shared" si="25"/>
        <v>45.24</v>
      </c>
      <c r="S424" s="5">
        <f t="shared" si="26"/>
        <v>41.542499999999983</v>
      </c>
      <c r="T424" s="7">
        <f t="shared" si="27"/>
        <v>0.47869674185463645</v>
      </c>
    </row>
    <row r="425" spans="1:20" ht="15.6">
      <c r="A425" s="2">
        <v>4483</v>
      </c>
      <c r="B425" s="3">
        <v>46105</v>
      </c>
      <c r="C425" s="4">
        <f>YEAR(SalesDataTable[[#This Row],[Order Date]])</f>
        <v>2026</v>
      </c>
      <c r="D425" s="14" t="str">
        <f>"Q"&amp;ROUNDUP(MONTH(SalesDataTable[[#This Row],[Order Date]])/3,0)</f>
        <v>Q1</v>
      </c>
      <c r="E425" s="11">
        <f>MONTH(SalesDataTable[[#This Row],[Order Date]])</f>
        <v>3</v>
      </c>
      <c r="F425" s="17" t="str">
        <f>TEXT(SalesDataTable[[#This Row],[Order Date]],"MMM")</f>
        <v>Mar</v>
      </c>
      <c r="G425" s="4" t="s">
        <v>6</v>
      </c>
      <c r="H425" s="4" t="s">
        <v>43</v>
      </c>
      <c r="I425" s="4" t="s">
        <v>2</v>
      </c>
      <c r="J425" s="4" t="s">
        <v>13</v>
      </c>
      <c r="K425" s="4" t="s">
        <v>4</v>
      </c>
      <c r="L425" s="4" t="s">
        <v>22</v>
      </c>
      <c r="M425" s="8">
        <v>3</v>
      </c>
      <c r="N425" s="5">
        <v>51.01</v>
      </c>
      <c r="O425" s="6">
        <v>0.15</v>
      </c>
      <c r="P425" s="5">
        <v>22.84</v>
      </c>
      <c r="Q425" s="5">
        <f t="shared" si="24"/>
        <v>130.07550000000001</v>
      </c>
      <c r="R425" s="5">
        <f t="shared" si="25"/>
        <v>68.52</v>
      </c>
      <c r="S425" s="5">
        <f t="shared" si="26"/>
        <v>61.555500000000009</v>
      </c>
      <c r="T425" s="7">
        <f t="shared" si="27"/>
        <v>0.47322900930613382</v>
      </c>
    </row>
    <row r="426" spans="1:20" ht="15.6">
      <c r="A426" s="2">
        <v>273</v>
      </c>
      <c r="B426" s="3">
        <v>46106</v>
      </c>
      <c r="C426" s="4">
        <f>YEAR(SalesDataTable[[#This Row],[Order Date]])</f>
        <v>2026</v>
      </c>
      <c r="D426" s="14" t="str">
        <f>"Q"&amp;ROUNDUP(MONTH(SalesDataTable[[#This Row],[Order Date]])/3,0)</f>
        <v>Q1</v>
      </c>
      <c r="E426" s="11">
        <f>MONTH(SalesDataTable[[#This Row],[Order Date]])</f>
        <v>3</v>
      </c>
      <c r="F426" s="17"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row>
    <row r="427" spans="1:20" ht="15.6">
      <c r="A427" s="2">
        <v>578</v>
      </c>
      <c r="B427" s="3">
        <v>46106</v>
      </c>
      <c r="C427" s="4">
        <f>YEAR(SalesDataTable[[#This Row],[Order Date]])</f>
        <v>2026</v>
      </c>
      <c r="D427" s="14" t="str">
        <f>"Q"&amp;ROUNDUP(MONTH(SalesDataTable[[#This Row],[Order Date]])/3,0)</f>
        <v>Q1</v>
      </c>
      <c r="E427" s="11">
        <f>MONTH(SalesDataTable[[#This Row],[Order Date]])</f>
        <v>3</v>
      </c>
      <c r="F427" s="17" t="str">
        <f>TEXT(SalesDataTable[[#This Row],[Order Date]],"MMM")</f>
        <v>Mar</v>
      </c>
      <c r="G427" s="4" t="s">
        <v>11</v>
      </c>
      <c r="H427" s="4" t="s">
        <v>25</v>
      </c>
      <c r="I427" s="4" t="s">
        <v>28</v>
      </c>
      <c r="J427" s="4" t="s">
        <v>3</v>
      </c>
      <c r="K427" s="4" t="s">
        <v>4</v>
      </c>
      <c r="L427" s="4" t="s">
        <v>22</v>
      </c>
      <c r="M427" s="8">
        <v>2</v>
      </c>
      <c r="N427" s="5">
        <v>50.22</v>
      </c>
      <c r="O427" s="6">
        <v>0.05</v>
      </c>
      <c r="P427" s="5">
        <v>23.16</v>
      </c>
      <c r="Q427" s="5">
        <f t="shared" si="24"/>
        <v>95.417999999999992</v>
      </c>
      <c r="R427" s="5">
        <f t="shared" si="25"/>
        <v>46.32</v>
      </c>
      <c r="S427" s="5">
        <f t="shared" si="26"/>
        <v>49.097999999999992</v>
      </c>
      <c r="T427" s="7">
        <f t="shared" si="27"/>
        <v>0.51455700182355524</v>
      </c>
    </row>
    <row r="428" spans="1:20" ht="15.6">
      <c r="A428" s="2">
        <v>1290</v>
      </c>
      <c r="B428" s="3">
        <v>46106</v>
      </c>
      <c r="C428" s="4">
        <f>YEAR(SalesDataTable[[#This Row],[Order Date]])</f>
        <v>2026</v>
      </c>
      <c r="D428" s="14" t="str">
        <f>"Q"&amp;ROUNDUP(MONTH(SalesDataTable[[#This Row],[Order Date]])/3,0)</f>
        <v>Q1</v>
      </c>
      <c r="E428" s="11">
        <f>MONTH(SalesDataTable[[#This Row],[Order Date]])</f>
        <v>3</v>
      </c>
      <c r="F428" s="17"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24"/>
        <v>172.75749999999999</v>
      </c>
      <c r="R428" s="5">
        <f t="shared" si="25"/>
        <v>69.05</v>
      </c>
      <c r="S428" s="5">
        <f t="shared" si="26"/>
        <v>103.7075</v>
      </c>
      <c r="T428" s="7">
        <f t="shared" si="27"/>
        <v>0.60030678841729013</v>
      </c>
    </row>
    <row r="429" spans="1:20" ht="15.6">
      <c r="A429" s="2">
        <v>1501</v>
      </c>
      <c r="B429" s="3">
        <v>46106</v>
      </c>
      <c r="C429" s="4">
        <f>YEAR(SalesDataTable[[#This Row],[Order Date]])</f>
        <v>2026</v>
      </c>
      <c r="D429" s="14" t="str">
        <f>"Q"&amp;ROUNDUP(MONTH(SalesDataTable[[#This Row],[Order Date]])/3,0)</f>
        <v>Q1</v>
      </c>
      <c r="E429" s="11">
        <f>MONTH(SalesDataTable[[#This Row],[Order Date]])</f>
        <v>3</v>
      </c>
      <c r="F429" s="17" t="str">
        <f>TEXT(SalesDataTable[[#This Row],[Order Date]],"MMM")</f>
        <v>Mar</v>
      </c>
      <c r="G429" s="4" t="s">
        <v>20</v>
      </c>
      <c r="H429" s="4" t="s">
        <v>31</v>
      </c>
      <c r="I429" s="4" t="s">
        <v>8</v>
      </c>
      <c r="J429" s="4" t="s">
        <v>13</v>
      </c>
      <c r="K429" s="4" t="s">
        <v>14</v>
      </c>
      <c r="L429" s="4" t="s">
        <v>15</v>
      </c>
      <c r="M429" s="8">
        <v>3</v>
      </c>
      <c r="N429" s="5">
        <v>36.43</v>
      </c>
      <c r="O429" s="6">
        <v>0.1</v>
      </c>
      <c r="P429" s="5">
        <v>13.23</v>
      </c>
      <c r="Q429" s="5">
        <f t="shared" si="24"/>
        <v>98.36099999999999</v>
      </c>
      <c r="R429" s="5">
        <f t="shared" si="25"/>
        <v>39.69</v>
      </c>
      <c r="S429" s="5">
        <f t="shared" si="26"/>
        <v>58.670999999999992</v>
      </c>
      <c r="T429" s="7">
        <f t="shared" si="27"/>
        <v>0.59648641229755694</v>
      </c>
    </row>
    <row r="430" spans="1:20" ht="15.6">
      <c r="A430" s="2">
        <v>1540</v>
      </c>
      <c r="B430" s="3">
        <v>46106</v>
      </c>
      <c r="C430" s="4">
        <f>YEAR(SalesDataTable[[#This Row],[Order Date]])</f>
        <v>2026</v>
      </c>
      <c r="D430" s="14" t="str">
        <f>"Q"&amp;ROUNDUP(MONTH(SalesDataTable[[#This Row],[Order Date]])/3,0)</f>
        <v>Q1</v>
      </c>
      <c r="E430" s="11">
        <f>MONTH(SalesDataTable[[#This Row],[Order Date]])</f>
        <v>3</v>
      </c>
      <c r="F430" s="17" t="str">
        <f>TEXT(SalesDataTable[[#This Row],[Order Date]],"MMM")</f>
        <v>Mar</v>
      </c>
      <c r="G430" s="4" t="s">
        <v>6</v>
      </c>
      <c r="H430" s="4" t="s">
        <v>43</v>
      </c>
      <c r="I430" s="4" t="s">
        <v>8</v>
      </c>
      <c r="J430" s="4" t="s">
        <v>16</v>
      </c>
      <c r="K430" s="4" t="s">
        <v>4</v>
      </c>
      <c r="L430" s="4" t="s">
        <v>22</v>
      </c>
      <c r="M430" s="8">
        <v>10</v>
      </c>
      <c r="N430" s="5">
        <v>49.7</v>
      </c>
      <c r="O430" s="6">
        <v>0.1</v>
      </c>
      <c r="P430" s="5">
        <v>21.96</v>
      </c>
      <c r="Q430" s="5">
        <f t="shared" si="24"/>
        <v>447.3</v>
      </c>
      <c r="R430" s="5">
        <f t="shared" si="25"/>
        <v>219.60000000000002</v>
      </c>
      <c r="S430" s="5">
        <f t="shared" si="26"/>
        <v>227.7</v>
      </c>
      <c r="T430" s="7">
        <f t="shared" si="27"/>
        <v>0.50905432595573441</v>
      </c>
    </row>
    <row r="431" spans="1:20" ht="15.6">
      <c r="A431" s="2">
        <v>2541</v>
      </c>
      <c r="B431" s="3">
        <v>46106</v>
      </c>
      <c r="C431" s="4">
        <f>YEAR(SalesDataTable[[#This Row],[Order Date]])</f>
        <v>2026</v>
      </c>
      <c r="D431" s="14" t="str">
        <f>"Q"&amp;ROUNDUP(MONTH(SalesDataTable[[#This Row],[Order Date]])/3,0)</f>
        <v>Q1</v>
      </c>
      <c r="E431" s="11">
        <f>MONTH(SalesDataTable[[#This Row],[Order Date]])</f>
        <v>3</v>
      </c>
      <c r="F431" s="17" t="str">
        <f>TEXT(SalesDataTable[[#This Row],[Order Date]],"MMM")</f>
        <v>Mar</v>
      </c>
      <c r="G431" s="4" t="s">
        <v>6</v>
      </c>
      <c r="H431" s="4" t="s">
        <v>43</v>
      </c>
      <c r="I431" s="4" t="s">
        <v>2</v>
      </c>
      <c r="J431" s="4" t="s">
        <v>3</v>
      </c>
      <c r="K431" s="4" t="s">
        <v>14</v>
      </c>
      <c r="L431" s="4" t="s">
        <v>32</v>
      </c>
      <c r="M431" s="8">
        <v>2</v>
      </c>
      <c r="N431" s="5">
        <v>46.61</v>
      </c>
      <c r="O431" s="6">
        <v>0</v>
      </c>
      <c r="P431" s="5">
        <v>17.97</v>
      </c>
      <c r="Q431" s="5">
        <f t="shared" si="24"/>
        <v>93.22</v>
      </c>
      <c r="R431" s="5">
        <f t="shared" si="25"/>
        <v>35.94</v>
      </c>
      <c r="S431" s="5">
        <f t="shared" si="26"/>
        <v>57.28</v>
      </c>
      <c r="T431" s="7">
        <f t="shared" si="27"/>
        <v>0.61446041621969538</v>
      </c>
    </row>
    <row r="432" spans="1:20" ht="15.6">
      <c r="A432" s="2">
        <v>4264</v>
      </c>
      <c r="B432" s="3">
        <v>46106</v>
      </c>
      <c r="C432" s="4">
        <f>YEAR(SalesDataTable[[#This Row],[Order Date]])</f>
        <v>2026</v>
      </c>
      <c r="D432" s="14" t="str">
        <f>"Q"&amp;ROUNDUP(MONTH(SalesDataTable[[#This Row],[Order Date]])/3,0)</f>
        <v>Q1</v>
      </c>
      <c r="E432" s="11">
        <f>MONTH(SalesDataTable[[#This Row],[Order Date]])</f>
        <v>3</v>
      </c>
      <c r="F432" s="17" t="str">
        <f>TEXT(SalesDataTable[[#This Row],[Order Date]],"MMM")</f>
        <v>Mar</v>
      </c>
      <c r="G432" s="4" t="s">
        <v>11</v>
      </c>
      <c r="H432" s="4" t="s">
        <v>25</v>
      </c>
      <c r="I432" s="4" t="s">
        <v>2</v>
      </c>
      <c r="J432" s="4" t="s">
        <v>13</v>
      </c>
      <c r="K432" s="4" t="s">
        <v>14</v>
      </c>
      <c r="L432" s="4" t="s">
        <v>32</v>
      </c>
      <c r="M432" s="8">
        <v>1</v>
      </c>
      <c r="N432" s="5">
        <v>47.61</v>
      </c>
      <c r="O432" s="6">
        <v>0</v>
      </c>
      <c r="P432" s="5">
        <v>18.89</v>
      </c>
      <c r="Q432" s="5">
        <f t="shared" si="24"/>
        <v>47.61</v>
      </c>
      <c r="R432" s="5">
        <f t="shared" si="25"/>
        <v>18.89</v>
      </c>
      <c r="S432" s="5">
        <f t="shared" si="26"/>
        <v>28.72</v>
      </c>
      <c r="T432" s="7">
        <f t="shared" si="27"/>
        <v>0.60323461457676952</v>
      </c>
    </row>
    <row r="433" spans="1:20" ht="15.6">
      <c r="A433" s="2">
        <v>4311</v>
      </c>
      <c r="B433" s="3">
        <v>46106</v>
      </c>
      <c r="C433" s="4">
        <f>YEAR(SalesDataTable[[#This Row],[Order Date]])</f>
        <v>2026</v>
      </c>
      <c r="D433" s="14" t="str">
        <f>"Q"&amp;ROUNDUP(MONTH(SalesDataTable[[#This Row],[Order Date]])/3,0)</f>
        <v>Q1</v>
      </c>
      <c r="E433" s="11">
        <f>MONTH(SalesDataTable[[#This Row],[Order Date]])</f>
        <v>3</v>
      </c>
      <c r="F433" s="17"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row>
    <row r="434" spans="1:20" ht="15.6">
      <c r="A434" s="2">
        <v>4796</v>
      </c>
      <c r="B434" s="3">
        <v>46106</v>
      </c>
      <c r="C434" s="4">
        <f>YEAR(SalesDataTable[[#This Row],[Order Date]])</f>
        <v>2026</v>
      </c>
      <c r="D434" s="14" t="str">
        <f>"Q"&amp;ROUNDUP(MONTH(SalesDataTable[[#This Row],[Order Date]])/3,0)</f>
        <v>Q1</v>
      </c>
      <c r="E434" s="11">
        <f>MONTH(SalesDataTable[[#This Row],[Order Date]])</f>
        <v>3</v>
      </c>
      <c r="F434" s="17"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row>
    <row r="435" spans="1:20" ht="15.6">
      <c r="A435" s="2">
        <v>89</v>
      </c>
      <c r="B435" s="3">
        <v>46107</v>
      </c>
      <c r="C435" s="4">
        <f>YEAR(SalesDataTable[[#This Row],[Order Date]])</f>
        <v>2026</v>
      </c>
      <c r="D435" s="14" t="str">
        <f>"Q"&amp;ROUNDUP(MONTH(SalesDataTable[[#This Row],[Order Date]])/3,0)</f>
        <v>Q1</v>
      </c>
      <c r="E435" s="11">
        <f>MONTH(SalesDataTable[[#This Row],[Order Date]])</f>
        <v>3</v>
      </c>
      <c r="F435" s="17"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row>
    <row r="436" spans="1:20" ht="15.6">
      <c r="A436" s="2">
        <v>487</v>
      </c>
      <c r="B436" s="3">
        <v>46107</v>
      </c>
      <c r="C436" s="4">
        <f>YEAR(SalesDataTable[[#This Row],[Order Date]])</f>
        <v>2026</v>
      </c>
      <c r="D436" s="14" t="str">
        <f>"Q"&amp;ROUNDUP(MONTH(SalesDataTable[[#This Row],[Order Date]])/3,0)</f>
        <v>Q1</v>
      </c>
      <c r="E436" s="11">
        <f>MONTH(SalesDataTable[[#This Row],[Order Date]])</f>
        <v>3</v>
      </c>
      <c r="F436" s="17"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row>
    <row r="437" spans="1:20" ht="15.6">
      <c r="A437" s="2">
        <v>1476</v>
      </c>
      <c r="B437" s="3">
        <v>46107</v>
      </c>
      <c r="C437" s="4">
        <f>YEAR(SalesDataTable[[#This Row],[Order Date]])</f>
        <v>2026</v>
      </c>
      <c r="D437" s="14" t="str">
        <f>"Q"&amp;ROUNDUP(MONTH(SalesDataTable[[#This Row],[Order Date]])/3,0)</f>
        <v>Q1</v>
      </c>
      <c r="E437" s="11">
        <f>MONTH(SalesDataTable[[#This Row],[Order Date]])</f>
        <v>3</v>
      </c>
      <c r="F437" s="17"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row>
    <row r="438" spans="1:20" ht="15.6">
      <c r="A438" s="2">
        <v>2145</v>
      </c>
      <c r="B438" s="3">
        <v>46107</v>
      </c>
      <c r="C438" s="4">
        <f>YEAR(SalesDataTable[[#This Row],[Order Date]])</f>
        <v>2026</v>
      </c>
      <c r="D438" s="14" t="str">
        <f>"Q"&amp;ROUNDUP(MONTH(SalesDataTable[[#This Row],[Order Date]])/3,0)</f>
        <v>Q1</v>
      </c>
      <c r="E438" s="11">
        <f>MONTH(SalesDataTable[[#This Row],[Order Date]])</f>
        <v>3</v>
      </c>
      <c r="F438" s="17"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row>
    <row r="439" spans="1:20" ht="15.6">
      <c r="A439" s="2">
        <v>2999</v>
      </c>
      <c r="B439" s="3">
        <v>46107</v>
      </c>
      <c r="C439" s="4">
        <f>YEAR(SalesDataTable[[#This Row],[Order Date]])</f>
        <v>2026</v>
      </c>
      <c r="D439" s="14" t="str">
        <f>"Q"&amp;ROUNDUP(MONTH(SalesDataTable[[#This Row],[Order Date]])/3,0)</f>
        <v>Q1</v>
      </c>
      <c r="E439" s="11">
        <f>MONTH(SalesDataTable[[#This Row],[Order Date]])</f>
        <v>3</v>
      </c>
      <c r="F439" s="17" t="str">
        <f>TEXT(SalesDataTable[[#This Row],[Order Date]],"MMM")</f>
        <v>Mar</v>
      </c>
      <c r="G439" s="4" t="s">
        <v>11</v>
      </c>
      <c r="H439" s="4" t="s">
        <v>18</v>
      </c>
      <c r="I439" s="4" t="s">
        <v>19</v>
      </c>
      <c r="J439" s="4" t="s">
        <v>3</v>
      </c>
      <c r="K439" s="4" t="s">
        <v>14</v>
      </c>
      <c r="L439" s="4" t="s">
        <v>15</v>
      </c>
      <c r="M439" s="8">
        <v>2</v>
      </c>
      <c r="N439" s="5">
        <v>35.75</v>
      </c>
      <c r="O439" s="6">
        <v>0</v>
      </c>
      <c r="P439" s="5">
        <v>13.28</v>
      </c>
      <c r="Q439" s="5">
        <f t="shared" si="24"/>
        <v>71.5</v>
      </c>
      <c r="R439" s="5">
        <f t="shared" si="25"/>
        <v>26.56</v>
      </c>
      <c r="S439" s="5">
        <f t="shared" si="26"/>
        <v>44.94</v>
      </c>
      <c r="T439" s="7">
        <f t="shared" si="27"/>
        <v>0.62853146853146846</v>
      </c>
    </row>
    <row r="440" spans="1:20" ht="15.6">
      <c r="A440" s="2">
        <v>4464</v>
      </c>
      <c r="B440" s="3">
        <v>46107</v>
      </c>
      <c r="C440" s="4">
        <f>YEAR(SalesDataTable[[#This Row],[Order Date]])</f>
        <v>2026</v>
      </c>
      <c r="D440" s="14" t="str">
        <f>"Q"&amp;ROUNDUP(MONTH(SalesDataTable[[#This Row],[Order Date]])/3,0)</f>
        <v>Q1</v>
      </c>
      <c r="E440" s="11">
        <f>MONTH(SalesDataTable[[#This Row],[Order Date]])</f>
        <v>3</v>
      </c>
      <c r="F440" s="17" t="str">
        <f>TEXT(SalesDataTable[[#This Row],[Order Date]],"MMM")</f>
        <v>Mar</v>
      </c>
      <c r="G440" s="4" t="s">
        <v>11</v>
      </c>
      <c r="H440" s="4" t="s">
        <v>12</v>
      </c>
      <c r="I440" s="4" t="s">
        <v>2</v>
      </c>
      <c r="J440" s="4" t="s">
        <v>16</v>
      </c>
      <c r="K440" s="4" t="s">
        <v>34</v>
      </c>
      <c r="L440" s="4" t="s">
        <v>45</v>
      </c>
      <c r="M440" s="8">
        <v>2</v>
      </c>
      <c r="N440" s="5">
        <v>50.17</v>
      </c>
      <c r="O440" s="6">
        <v>0</v>
      </c>
      <c r="P440" s="5">
        <v>22.37</v>
      </c>
      <c r="Q440" s="5">
        <f t="shared" si="24"/>
        <v>100.34</v>
      </c>
      <c r="R440" s="5">
        <f t="shared" si="25"/>
        <v>44.74</v>
      </c>
      <c r="S440" s="5">
        <f t="shared" si="26"/>
        <v>55.6</v>
      </c>
      <c r="T440" s="7">
        <f t="shared" si="27"/>
        <v>0.55411600558102447</v>
      </c>
    </row>
    <row r="441" spans="1:20" ht="15.6">
      <c r="A441" s="2">
        <v>4978</v>
      </c>
      <c r="B441" s="3">
        <v>46107</v>
      </c>
      <c r="C441" s="4">
        <f>YEAR(SalesDataTable[[#This Row],[Order Date]])</f>
        <v>2026</v>
      </c>
      <c r="D441" s="14" t="str">
        <f>"Q"&amp;ROUNDUP(MONTH(SalesDataTable[[#This Row],[Order Date]])/3,0)</f>
        <v>Q1</v>
      </c>
      <c r="E441" s="11">
        <f>MONTH(SalesDataTable[[#This Row],[Order Date]])</f>
        <v>3</v>
      </c>
      <c r="F441" s="17" t="str">
        <f>TEXT(SalesDataTable[[#This Row],[Order Date]],"MMM")</f>
        <v>Mar</v>
      </c>
      <c r="G441" s="4" t="s">
        <v>0</v>
      </c>
      <c r="H441" s="4" t="s">
        <v>36</v>
      </c>
      <c r="I441" s="4" t="s">
        <v>2</v>
      </c>
      <c r="J441" s="4" t="s">
        <v>13</v>
      </c>
      <c r="K441" s="4" t="s">
        <v>34</v>
      </c>
      <c r="L441" s="4" t="s">
        <v>35</v>
      </c>
      <c r="M441" s="8">
        <v>5</v>
      </c>
      <c r="N441" s="5">
        <v>41.32</v>
      </c>
      <c r="O441" s="6">
        <v>0</v>
      </c>
      <c r="P441" s="5">
        <v>15.09</v>
      </c>
      <c r="Q441" s="5">
        <f t="shared" si="24"/>
        <v>206.6</v>
      </c>
      <c r="R441" s="5">
        <f t="shared" si="25"/>
        <v>75.45</v>
      </c>
      <c r="S441" s="5">
        <f t="shared" si="26"/>
        <v>131.14999999999998</v>
      </c>
      <c r="T441" s="7">
        <f t="shared" si="27"/>
        <v>0.63480154888673757</v>
      </c>
    </row>
    <row r="442" spans="1:20" ht="15.6">
      <c r="A442" s="2">
        <v>130</v>
      </c>
      <c r="B442" s="3">
        <v>46108</v>
      </c>
      <c r="C442" s="4">
        <f>YEAR(SalesDataTable[[#This Row],[Order Date]])</f>
        <v>2026</v>
      </c>
      <c r="D442" s="14" t="str">
        <f>"Q"&amp;ROUNDUP(MONTH(SalesDataTable[[#This Row],[Order Date]])/3,0)</f>
        <v>Q1</v>
      </c>
      <c r="E442" s="11">
        <f>MONTH(SalesDataTable[[#This Row],[Order Date]])</f>
        <v>3</v>
      </c>
      <c r="F442" s="17"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24"/>
        <v>434.34000000000003</v>
      </c>
      <c r="R442" s="5">
        <f t="shared" si="25"/>
        <v>239.91</v>
      </c>
      <c r="S442" s="5">
        <f t="shared" si="26"/>
        <v>194.43000000000004</v>
      </c>
      <c r="T442" s="7">
        <f t="shared" si="27"/>
        <v>0.44764470230694853</v>
      </c>
    </row>
    <row r="443" spans="1:20" ht="15.6">
      <c r="A443" s="2">
        <v>848</v>
      </c>
      <c r="B443" s="3">
        <v>46108</v>
      </c>
      <c r="C443" s="4">
        <f>YEAR(SalesDataTable[[#This Row],[Order Date]])</f>
        <v>2026</v>
      </c>
      <c r="D443" s="14" t="str">
        <f>"Q"&amp;ROUNDUP(MONTH(SalesDataTable[[#This Row],[Order Date]])/3,0)</f>
        <v>Q1</v>
      </c>
      <c r="E443" s="11">
        <f>MONTH(SalesDataTable[[#This Row],[Order Date]])</f>
        <v>3</v>
      </c>
      <c r="F443" s="17"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24"/>
        <v>36.299999999999997</v>
      </c>
      <c r="R443" s="5">
        <f t="shared" si="25"/>
        <v>14.1</v>
      </c>
      <c r="S443" s="5">
        <f t="shared" si="26"/>
        <v>22.199999999999996</v>
      </c>
      <c r="T443" s="7">
        <f t="shared" si="27"/>
        <v>0.61157024793388426</v>
      </c>
    </row>
    <row r="444" spans="1:20" ht="15.6">
      <c r="A444" s="2">
        <v>1359</v>
      </c>
      <c r="B444" s="3">
        <v>46108</v>
      </c>
      <c r="C444" s="4">
        <f>YEAR(SalesDataTable[[#This Row],[Order Date]])</f>
        <v>2026</v>
      </c>
      <c r="D444" s="14" t="str">
        <f>"Q"&amp;ROUNDUP(MONTH(SalesDataTable[[#This Row],[Order Date]])/3,0)</f>
        <v>Q1</v>
      </c>
      <c r="E444" s="11">
        <f>MONTH(SalesDataTable[[#This Row],[Order Date]])</f>
        <v>3</v>
      </c>
      <c r="F444" s="17" t="str">
        <f>TEXT(SalesDataTable[[#This Row],[Order Date]],"MMM")</f>
        <v>Mar</v>
      </c>
      <c r="G444" s="4" t="s">
        <v>11</v>
      </c>
      <c r="H444" s="4" t="s">
        <v>25</v>
      </c>
      <c r="I444" s="4" t="s">
        <v>2</v>
      </c>
      <c r="J444" s="4" t="s">
        <v>3</v>
      </c>
      <c r="K444" s="4" t="s">
        <v>14</v>
      </c>
      <c r="L444" s="4" t="s">
        <v>32</v>
      </c>
      <c r="M444" s="8">
        <v>3</v>
      </c>
      <c r="N444" s="5">
        <v>46.24</v>
      </c>
      <c r="O444" s="6">
        <v>0.1</v>
      </c>
      <c r="P444" s="5">
        <v>18.2</v>
      </c>
      <c r="Q444" s="5">
        <f t="shared" si="24"/>
        <v>124.848</v>
      </c>
      <c r="R444" s="5">
        <f t="shared" si="25"/>
        <v>54.599999999999994</v>
      </c>
      <c r="S444" s="5">
        <f t="shared" si="26"/>
        <v>70.248000000000005</v>
      </c>
      <c r="T444" s="7">
        <f t="shared" si="27"/>
        <v>0.56266820453671673</v>
      </c>
    </row>
    <row r="445" spans="1:20" ht="15.6">
      <c r="A445" s="2">
        <v>2379</v>
      </c>
      <c r="B445" s="3">
        <v>46108</v>
      </c>
      <c r="C445" s="4">
        <f>YEAR(SalesDataTable[[#This Row],[Order Date]])</f>
        <v>2026</v>
      </c>
      <c r="D445" s="14" t="str">
        <f>"Q"&amp;ROUNDUP(MONTH(SalesDataTable[[#This Row],[Order Date]])/3,0)</f>
        <v>Q1</v>
      </c>
      <c r="E445" s="11">
        <f>MONTH(SalesDataTable[[#This Row],[Order Date]])</f>
        <v>3</v>
      </c>
      <c r="F445" s="17" t="str">
        <f>TEXT(SalesDataTable[[#This Row],[Order Date]],"MMM")</f>
        <v>Mar</v>
      </c>
      <c r="G445" s="4" t="s">
        <v>0</v>
      </c>
      <c r="H445" s="4" t="s">
        <v>1</v>
      </c>
      <c r="I445" s="4" t="s">
        <v>19</v>
      </c>
      <c r="J445" s="4" t="s">
        <v>3</v>
      </c>
      <c r="K445" s="4" t="s">
        <v>14</v>
      </c>
      <c r="L445" s="4" t="s">
        <v>48</v>
      </c>
      <c r="M445" s="8">
        <v>2</v>
      </c>
      <c r="N445" s="5">
        <v>165.58</v>
      </c>
      <c r="O445" s="6">
        <v>0</v>
      </c>
      <c r="P445" s="5">
        <v>86.16</v>
      </c>
      <c r="Q445" s="5">
        <f t="shared" si="24"/>
        <v>331.16</v>
      </c>
      <c r="R445" s="5">
        <f t="shared" si="25"/>
        <v>172.32</v>
      </c>
      <c r="S445" s="5">
        <f t="shared" si="26"/>
        <v>158.84000000000003</v>
      </c>
      <c r="T445" s="7">
        <f t="shared" si="27"/>
        <v>0.47964730039859893</v>
      </c>
    </row>
    <row r="446" spans="1:20" ht="15.6">
      <c r="A446" s="2">
        <v>2987</v>
      </c>
      <c r="B446" s="3">
        <v>46108</v>
      </c>
      <c r="C446" s="4">
        <f>YEAR(SalesDataTable[[#This Row],[Order Date]])</f>
        <v>2026</v>
      </c>
      <c r="D446" s="14" t="str">
        <f>"Q"&amp;ROUNDUP(MONTH(SalesDataTable[[#This Row],[Order Date]])/3,0)</f>
        <v>Q1</v>
      </c>
      <c r="E446" s="11">
        <f>MONTH(SalesDataTable[[#This Row],[Order Date]])</f>
        <v>3</v>
      </c>
      <c r="F446" s="17" t="str">
        <f>TEXT(SalesDataTable[[#This Row],[Order Date]],"MMM")</f>
        <v>Mar</v>
      </c>
      <c r="G446" s="4" t="s">
        <v>0</v>
      </c>
      <c r="H446" s="4" t="s">
        <v>36</v>
      </c>
      <c r="I446" s="4" t="s">
        <v>2</v>
      </c>
      <c r="J446" s="4" t="s">
        <v>3</v>
      </c>
      <c r="K446" s="4" t="s">
        <v>23</v>
      </c>
      <c r="L446" s="4" t="s">
        <v>51</v>
      </c>
      <c r="M446" s="8">
        <v>4</v>
      </c>
      <c r="N446" s="5">
        <v>121.49</v>
      </c>
      <c r="O446" s="6">
        <v>0</v>
      </c>
      <c r="P446" s="5">
        <v>62.01</v>
      </c>
      <c r="Q446" s="5">
        <f t="shared" si="24"/>
        <v>485.96</v>
      </c>
      <c r="R446" s="5">
        <f t="shared" si="25"/>
        <v>248.04</v>
      </c>
      <c r="S446" s="5">
        <f t="shared" si="26"/>
        <v>237.92</v>
      </c>
      <c r="T446" s="7">
        <f t="shared" si="27"/>
        <v>0.4895876203802782</v>
      </c>
    </row>
    <row r="447" spans="1:20" ht="15.6">
      <c r="A447" s="2">
        <v>3121</v>
      </c>
      <c r="B447" s="3">
        <v>46108</v>
      </c>
      <c r="C447" s="4">
        <f>YEAR(SalesDataTable[[#This Row],[Order Date]])</f>
        <v>2026</v>
      </c>
      <c r="D447" s="14" t="str">
        <f>"Q"&amp;ROUNDUP(MONTH(SalesDataTable[[#This Row],[Order Date]])/3,0)</f>
        <v>Q1</v>
      </c>
      <c r="E447" s="11">
        <f>MONTH(SalesDataTable[[#This Row],[Order Date]])</f>
        <v>3</v>
      </c>
      <c r="F447" s="17" t="str">
        <f>TEXT(SalesDataTable[[#This Row],[Order Date]],"MMM")</f>
        <v>Mar</v>
      </c>
      <c r="G447" s="4" t="s">
        <v>6</v>
      </c>
      <c r="H447" s="4" t="s">
        <v>43</v>
      </c>
      <c r="I447" s="4" t="s">
        <v>19</v>
      </c>
      <c r="J447" s="4" t="s">
        <v>13</v>
      </c>
      <c r="K447" s="4" t="s">
        <v>4</v>
      </c>
      <c r="L447" s="4" t="s">
        <v>5</v>
      </c>
      <c r="M447" s="8">
        <v>5</v>
      </c>
      <c r="N447" s="5">
        <v>81.84</v>
      </c>
      <c r="O447" s="6">
        <v>0.1</v>
      </c>
      <c r="P447" s="5">
        <v>42.7</v>
      </c>
      <c r="Q447" s="5">
        <f t="shared" si="24"/>
        <v>368.28000000000003</v>
      </c>
      <c r="R447" s="5">
        <f t="shared" si="25"/>
        <v>213.5</v>
      </c>
      <c r="S447" s="5">
        <f t="shared" si="26"/>
        <v>154.78000000000003</v>
      </c>
      <c r="T447" s="7">
        <f t="shared" si="27"/>
        <v>0.42027804931030743</v>
      </c>
    </row>
    <row r="448" spans="1:20" ht="15.6">
      <c r="A448" s="2">
        <v>4445</v>
      </c>
      <c r="B448" s="3">
        <v>46108</v>
      </c>
      <c r="C448" s="4">
        <f>YEAR(SalesDataTable[[#This Row],[Order Date]])</f>
        <v>2026</v>
      </c>
      <c r="D448" s="14" t="str">
        <f>"Q"&amp;ROUNDUP(MONTH(SalesDataTable[[#This Row],[Order Date]])/3,0)</f>
        <v>Q1</v>
      </c>
      <c r="E448" s="11">
        <f>MONTH(SalesDataTable[[#This Row],[Order Date]])</f>
        <v>3</v>
      </c>
      <c r="F448" s="17"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24"/>
        <v>151.47999999999999</v>
      </c>
      <c r="R448" s="5">
        <f t="shared" si="25"/>
        <v>79.41</v>
      </c>
      <c r="S448" s="5">
        <f t="shared" si="26"/>
        <v>72.069999999999993</v>
      </c>
      <c r="T448" s="7">
        <f t="shared" si="27"/>
        <v>0.47577237919197252</v>
      </c>
    </row>
    <row r="449" spans="1:20" ht="15.6">
      <c r="A449" s="2">
        <v>441</v>
      </c>
      <c r="B449" s="3">
        <v>46109</v>
      </c>
      <c r="C449" s="4">
        <f>YEAR(SalesDataTable[[#This Row],[Order Date]])</f>
        <v>2026</v>
      </c>
      <c r="D449" s="14" t="str">
        <f>"Q"&amp;ROUNDUP(MONTH(SalesDataTable[[#This Row],[Order Date]])/3,0)</f>
        <v>Q1</v>
      </c>
      <c r="E449" s="11">
        <f>MONTH(SalesDataTable[[#This Row],[Order Date]])</f>
        <v>3</v>
      </c>
      <c r="F449" s="17"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24"/>
        <v>48.469000000000001</v>
      </c>
      <c r="R449" s="5">
        <f t="shared" si="25"/>
        <v>21.94</v>
      </c>
      <c r="S449" s="5">
        <f t="shared" si="26"/>
        <v>26.529</v>
      </c>
      <c r="T449" s="7">
        <f t="shared" si="27"/>
        <v>0.54733953661102974</v>
      </c>
    </row>
    <row r="450" spans="1:20" ht="15.6">
      <c r="A450" s="2">
        <v>4608</v>
      </c>
      <c r="B450" s="3">
        <v>46109</v>
      </c>
      <c r="C450" s="4">
        <f>YEAR(SalesDataTable[[#This Row],[Order Date]])</f>
        <v>2026</v>
      </c>
      <c r="D450" s="14" t="str">
        <f>"Q"&amp;ROUNDUP(MONTH(SalesDataTable[[#This Row],[Order Date]])/3,0)</f>
        <v>Q1</v>
      </c>
      <c r="E450" s="11">
        <f>MONTH(SalesDataTable[[#This Row],[Order Date]])</f>
        <v>3</v>
      </c>
      <c r="F450" s="17"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row>
    <row r="451" spans="1:20" ht="15.6">
      <c r="A451" s="2">
        <v>4914</v>
      </c>
      <c r="B451" s="3">
        <v>46109</v>
      </c>
      <c r="C451" s="4">
        <f>YEAR(SalesDataTable[[#This Row],[Order Date]])</f>
        <v>2026</v>
      </c>
      <c r="D451" s="14" t="str">
        <f>"Q"&amp;ROUNDUP(MONTH(SalesDataTable[[#This Row],[Order Date]])/3,0)</f>
        <v>Q1</v>
      </c>
      <c r="E451" s="11">
        <f>MONTH(SalesDataTable[[#This Row],[Order Date]])</f>
        <v>3</v>
      </c>
      <c r="F451" s="17"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8"/>
        <v>816.65000000000009</v>
      </c>
      <c r="R451" s="5">
        <f t="shared" si="29"/>
        <v>435.25</v>
      </c>
      <c r="S451" s="5">
        <f t="shared" si="30"/>
        <v>381.40000000000009</v>
      </c>
      <c r="T451" s="7">
        <f t="shared" si="31"/>
        <v>0.46702993938651816</v>
      </c>
    </row>
    <row r="452" spans="1:20" ht="15.6">
      <c r="A452" s="2">
        <v>860</v>
      </c>
      <c r="B452" s="3">
        <v>46110</v>
      </c>
      <c r="C452" s="4">
        <f>YEAR(SalesDataTable[[#This Row],[Order Date]])</f>
        <v>2026</v>
      </c>
      <c r="D452" s="14" t="str">
        <f>"Q"&amp;ROUNDUP(MONTH(SalesDataTable[[#This Row],[Order Date]])/3,0)</f>
        <v>Q1</v>
      </c>
      <c r="E452" s="11">
        <f>MONTH(SalesDataTable[[#This Row],[Order Date]])</f>
        <v>3</v>
      </c>
      <c r="F452" s="17" t="str">
        <f>TEXT(SalesDataTable[[#This Row],[Order Date]],"MMM")</f>
        <v>Mar</v>
      </c>
      <c r="G452" s="4" t="s">
        <v>6</v>
      </c>
      <c r="H452" s="4" t="s">
        <v>49</v>
      </c>
      <c r="I452" s="4" t="s">
        <v>28</v>
      </c>
      <c r="J452" s="4" t="s">
        <v>13</v>
      </c>
      <c r="K452" s="4" t="s">
        <v>9</v>
      </c>
      <c r="L452" s="4" t="s">
        <v>10</v>
      </c>
      <c r="M452" s="8">
        <v>1</v>
      </c>
      <c r="N452" s="5">
        <v>90.27</v>
      </c>
      <c r="O452" s="6">
        <v>0</v>
      </c>
      <c r="P452" s="5">
        <v>46.38</v>
      </c>
      <c r="Q452" s="5">
        <f t="shared" si="28"/>
        <v>90.27</v>
      </c>
      <c r="R452" s="5">
        <f t="shared" si="29"/>
        <v>46.38</v>
      </c>
      <c r="S452" s="5">
        <f t="shared" si="30"/>
        <v>43.889999999999993</v>
      </c>
      <c r="T452" s="7">
        <f t="shared" si="31"/>
        <v>0.48620804253904948</v>
      </c>
    </row>
    <row r="453" spans="1:20" ht="15.6">
      <c r="A453" s="2">
        <v>920</v>
      </c>
      <c r="B453" s="3">
        <v>46110</v>
      </c>
      <c r="C453" s="4">
        <f>YEAR(SalesDataTable[[#This Row],[Order Date]])</f>
        <v>2026</v>
      </c>
      <c r="D453" s="14" t="str">
        <f>"Q"&amp;ROUNDUP(MONTH(SalesDataTable[[#This Row],[Order Date]])/3,0)</f>
        <v>Q1</v>
      </c>
      <c r="E453" s="11">
        <f>MONTH(SalesDataTable[[#This Row],[Order Date]])</f>
        <v>3</v>
      </c>
      <c r="F453" s="17"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8"/>
        <v>1496.934</v>
      </c>
      <c r="R453" s="5">
        <f t="shared" si="29"/>
        <v>821.52</v>
      </c>
      <c r="S453" s="5">
        <f t="shared" si="30"/>
        <v>675.41399999999999</v>
      </c>
      <c r="T453" s="7">
        <f t="shared" si="31"/>
        <v>0.45119824922140855</v>
      </c>
    </row>
    <row r="454" spans="1:20" ht="15.6">
      <c r="A454" s="2">
        <v>1700</v>
      </c>
      <c r="B454" s="3">
        <v>46110</v>
      </c>
      <c r="C454" s="4">
        <f>YEAR(SalesDataTable[[#This Row],[Order Date]])</f>
        <v>2026</v>
      </c>
      <c r="D454" s="14" t="str">
        <f>"Q"&amp;ROUNDUP(MONTH(SalesDataTable[[#This Row],[Order Date]])/3,0)</f>
        <v>Q1</v>
      </c>
      <c r="E454" s="11">
        <f>MONTH(SalesDataTable[[#This Row],[Order Date]])</f>
        <v>3</v>
      </c>
      <c r="F454" s="17"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8"/>
        <v>158.90649999999999</v>
      </c>
      <c r="R454" s="5">
        <f t="shared" si="29"/>
        <v>88.19</v>
      </c>
      <c r="S454" s="5">
        <f t="shared" si="30"/>
        <v>70.716499999999996</v>
      </c>
      <c r="T454" s="7">
        <f t="shared" si="31"/>
        <v>0.44501955552478972</v>
      </c>
    </row>
    <row r="455" spans="1:20" ht="15.6">
      <c r="A455" s="2">
        <v>1768</v>
      </c>
      <c r="B455" s="3">
        <v>46110</v>
      </c>
      <c r="C455" s="4">
        <f>YEAR(SalesDataTable[[#This Row],[Order Date]])</f>
        <v>2026</v>
      </c>
      <c r="D455" s="14" t="str">
        <f>"Q"&amp;ROUNDUP(MONTH(SalesDataTable[[#This Row],[Order Date]])/3,0)</f>
        <v>Q1</v>
      </c>
      <c r="E455" s="11">
        <f>MONTH(SalesDataTable[[#This Row],[Order Date]])</f>
        <v>3</v>
      </c>
      <c r="F455" s="17"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8"/>
        <v>282.04000000000002</v>
      </c>
      <c r="R455" s="5">
        <f t="shared" si="29"/>
        <v>127.72</v>
      </c>
      <c r="S455" s="5">
        <f t="shared" si="30"/>
        <v>154.32000000000002</v>
      </c>
      <c r="T455" s="7">
        <f t="shared" si="31"/>
        <v>0.54715643171181394</v>
      </c>
    </row>
    <row r="456" spans="1:20" ht="15.6">
      <c r="A456" s="2">
        <v>1876</v>
      </c>
      <c r="B456" s="3">
        <v>46110</v>
      </c>
      <c r="C456" s="4">
        <f>YEAR(SalesDataTable[[#This Row],[Order Date]])</f>
        <v>2026</v>
      </c>
      <c r="D456" s="14" t="str">
        <f>"Q"&amp;ROUNDUP(MONTH(SalesDataTable[[#This Row],[Order Date]])/3,0)</f>
        <v>Q1</v>
      </c>
      <c r="E456" s="11">
        <f>MONTH(SalesDataTable[[#This Row],[Order Date]])</f>
        <v>3</v>
      </c>
      <c r="F456" s="17"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row>
    <row r="457" spans="1:20" ht="15.6">
      <c r="A457" s="2">
        <v>2453</v>
      </c>
      <c r="B457" s="3">
        <v>46110</v>
      </c>
      <c r="C457" s="4">
        <f>YEAR(SalesDataTable[[#This Row],[Order Date]])</f>
        <v>2026</v>
      </c>
      <c r="D457" s="14" t="str">
        <f>"Q"&amp;ROUNDUP(MONTH(SalesDataTable[[#This Row],[Order Date]])/3,0)</f>
        <v>Q1</v>
      </c>
      <c r="E457" s="11">
        <f>MONTH(SalesDataTable[[#This Row],[Order Date]])</f>
        <v>3</v>
      </c>
      <c r="F457" s="17"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8"/>
        <v>151.71499999999997</v>
      </c>
      <c r="R457" s="5">
        <f t="shared" si="29"/>
        <v>87.56</v>
      </c>
      <c r="S457" s="5">
        <f t="shared" si="30"/>
        <v>64.154999999999973</v>
      </c>
      <c r="T457" s="7">
        <f t="shared" si="31"/>
        <v>0.42286524074745402</v>
      </c>
    </row>
    <row r="458" spans="1:20" ht="15.6">
      <c r="A458" s="2">
        <v>2676</v>
      </c>
      <c r="B458" s="3">
        <v>46110</v>
      </c>
      <c r="C458" s="4">
        <f>YEAR(SalesDataTable[[#This Row],[Order Date]])</f>
        <v>2026</v>
      </c>
      <c r="D458" s="14" t="str">
        <f>"Q"&amp;ROUNDUP(MONTH(SalesDataTable[[#This Row],[Order Date]])/3,0)</f>
        <v>Q1</v>
      </c>
      <c r="E458" s="11">
        <f>MONTH(SalesDataTable[[#This Row],[Order Date]])</f>
        <v>3</v>
      </c>
      <c r="F458" s="17"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8"/>
        <v>767.96</v>
      </c>
      <c r="R458" s="5">
        <f t="shared" si="29"/>
        <v>417.76</v>
      </c>
      <c r="S458" s="5">
        <f t="shared" si="30"/>
        <v>350.20000000000005</v>
      </c>
      <c r="T458" s="7">
        <f t="shared" si="31"/>
        <v>0.45601333402781397</v>
      </c>
    </row>
    <row r="459" spans="1:20" ht="15.6">
      <c r="A459" s="2">
        <v>2800</v>
      </c>
      <c r="B459" s="3">
        <v>46110</v>
      </c>
      <c r="C459" s="4">
        <f>YEAR(SalesDataTable[[#This Row],[Order Date]])</f>
        <v>2026</v>
      </c>
      <c r="D459" s="14" t="str">
        <f>"Q"&amp;ROUNDUP(MONTH(SalesDataTable[[#This Row],[Order Date]])/3,0)</f>
        <v>Q1</v>
      </c>
      <c r="E459" s="11">
        <f>MONTH(SalesDataTable[[#This Row],[Order Date]])</f>
        <v>3</v>
      </c>
      <c r="F459" s="17" t="str">
        <f>TEXT(SalesDataTable[[#This Row],[Order Date]],"MMM")</f>
        <v>Mar</v>
      </c>
      <c r="G459" s="4" t="s">
        <v>6</v>
      </c>
      <c r="H459" s="4" t="s">
        <v>41</v>
      </c>
      <c r="I459" s="4" t="s">
        <v>2</v>
      </c>
      <c r="J459" s="4" t="s">
        <v>13</v>
      </c>
      <c r="K459" s="4" t="s">
        <v>4</v>
      </c>
      <c r="L459" s="4" t="s">
        <v>22</v>
      </c>
      <c r="M459" s="8">
        <v>1</v>
      </c>
      <c r="N459" s="5">
        <v>49.81</v>
      </c>
      <c r="O459" s="6">
        <v>0.05</v>
      </c>
      <c r="P459" s="5">
        <v>23.12</v>
      </c>
      <c r="Q459" s="5">
        <f t="shared" si="28"/>
        <v>47.319499999999998</v>
      </c>
      <c r="R459" s="5">
        <f t="shared" si="29"/>
        <v>23.12</v>
      </c>
      <c r="S459" s="5">
        <f t="shared" si="30"/>
        <v>24.199499999999997</v>
      </c>
      <c r="T459" s="7">
        <f t="shared" si="31"/>
        <v>0.51140650260463438</v>
      </c>
    </row>
    <row r="460" spans="1:20" ht="15.6">
      <c r="A460" s="2">
        <v>2857</v>
      </c>
      <c r="B460" s="3">
        <v>46110</v>
      </c>
      <c r="C460" s="4">
        <f>YEAR(SalesDataTable[[#This Row],[Order Date]])</f>
        <v>2026</v>
      </c>
      <c r="D460" s="14" t="str">
        <f>"Q"&amp;ROUNDUP(MONTH(SalesDataTable[[#This Row],[Order Date]])/3,0)</f>
        <v>Q1</v>
      </c>
      <c r="E460" s="11">
        <f>MONTH(SalesDataTable[[#This Row],[Order Date]])</f>
        <v>3</v>
      </c>
      <c r="F460" s="17"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8"/>
        <v>36.350999999999999</v>
      </c>
      <c r="R460" s="5">
        <f t="shared" si="29"/>
        <v>14.97</v>
      </c>
      <c r="S460" s="5">
        <f t="shared" si="30"/>
        <v>21.381</v>
      </c>
      <c r="T460" s="7">
        <f t="shared" si="31"/>
        <v>0.58818189320788972</v>
      </c>
    </row>
    <row r="461" spans="1:20" ht="15.6">
      <c r="A461" s="2">
        <v>3584</v>
      </c>
      <c r="B461" s="3">
        <v>46110</v>
      </c>
      <c r="C461" s="4">
        <f>YEAR(SalesDataTable[[#This Row],[Order Date]])</f>
        <v>2026</v>
      </c>
      <c r="D461" s="14" t="str">
        <f>"Q"&amp;ROUNDUP(MONTH(SalesDataTable[[#This Row],[Order Date]])/3,0)</f>
        <v>Q1</v>
      </c>
      <c r="E461" s="11">
        <f>MONTH(SalesDataTable[[#This Row],[Order Date]])</f>
        <v>3</v>
      </c>
      <c r="F461" s="17"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row>
    <row r="462" spans="1:20" ht="15.6">
      <c r="A462" s="2">
        <v>3669</v>
      </c>
      <c r="B462" s="3">
        <v>46110</v>
      </c>
      <c r="C462" s="4">
        <f>YEAR(SalesDataTable[[#This Row],[Order Date]])</f>
        <v>2026</v>
      </c>
      <c r="D462" s="14" t="str">
        <f>"Q"&amp;ROUNDUP(MONTH(SalesDataTable[[#This Row],[Order Date]])/3,0)</f>
        <v>Q1</v>
      </c>
      <c r="E462" s="11">
        <f>MONTH(SalesDataTable[[#This Row],[Order Date]])</f>
        <v>3</v>
      </c>
      <c r="F462" s="17" t="str">
        <f>TEXT(SalesDataTable[[#This Row],[Order Date]],"MMM")</f>
        <v>Mar</v>
      </c>
      <c r="G462" s="4" t="s">
        <v>11</v>
      </c>
      <c r="H462" s="4" t="s">
        <v>39</v>
      </c>
      <c r="I462" s="4" t="s">
        <v>28</v>
      </c>
      <c r="J462" s="4" t="s">
        <v>3</v>
      </c>
      <c r="K462" s="4" t="s">
        <v>23</v>
      </c>
      <c r="L462" s="4" t="s">
        <v>40</v>
      </c>
      <c r="M462" s="8">
        <v>1</v>
      </c>
      <c r="N462" s="5">
        <v>80.09</v>
      </c>
      <c r="O462" s="6">
        <v>0</v>
      </c>
      <c r="P462" s="5">
        <v>40.61</v>
      </c>
      <c r="Q462" s="5">
        <f t="shared" si="28"/>
        <v>80.09</v>
      </c>
      <c r="R462" s="5">
        <f t="shared" si="29"/>
        <v>40.61</v>
      </c>
      <c r="S462" s="5">
        <f t="shared" si="30"/>
        <v>39.480000000000004</v>
      </c>
      <c r="T462" s="7">
        <f t="shared" si="31"/>
        <v>0.49294543638406796</v>
      </c>
    </row>
    <row r="463" spans="1:20" ht="15.6">
      <c r="A463" s="2">
        <v>4787</v>
      </c>
      <c r="B463" s="3">
        <v>46110</v>
      </c>
      <c r="C463" s="4">
        <f>YEAR(SalesDataTable[[#This Row],[Order Date]])</f>
        <v>2026</v>
      </c>
      <c r="D463" s="14" t="str">
        <f>"Q"&amp;ROUNDUP(MONTH(SalesDataTable[[#This Row],[Order Date]])/3,0)</f>
        <v>Q1</v>
      </c>
      <c r="E463" s="11">
        <f>MONTH(SalesDataTable[[#This Row],[Order Date]])</f>
        <v>3</v>
      </c>
      <c r="F463" s="17"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8"/>
        <v>128.583</v>
      </c>
      <c r="R463" s="5">
        <f t="shared" si="29"/>
        <v>77.33</v>
      </c>
      <c r="S463" s="5">
        <f t="shared" si="30"/>
        <v>51.253</v>
      </c>
      <c r="T463" s="7">
        <f t="shared" si="31"/>
        <v>0.39859857057309289</v>
      </c>
    </row>
    <row r="464" spans="1:20" ht="15.6">
      <c r="A464" s="2">
        <v>769</v>
      </c>
      <c r="B464" s="3">
        <v>46111</v>
      </c>
      <c r="C464" s="4">
        <f>YEAR(SalesDataTable[[#This Row],[Order Date]])</f>
        <v>2026</v>
      </c>
      <c r="D464" s="14" t="str">
        <f>"Q"&amp;ROUNDUP(MONTH(SalesDataTable[[#This Row],[Order Date]])/3,0)</f>
        <v>Q1</v>
      </c>
      <c r="E464" s="11">
        <f>MONTH(SalesDataTable[[#This Row],[Order Date]])</f>
        <v>3</v>
      </c>
      <c r="F464" s="17" t="str">
        <f>TEXT(SalesDataTable[[#This Row],[Order Date]],"MMM")</f>
        <v>Mar</v>
      </c>
      <c r="G464" s="4" t="s">
        <v>20</v>
      </c>
      <c r="H464" s="4" t="s">
        <v>33</v>
      </c>
      <c r="I464" s="4" t="s">
        <v>2</v>
      </c>
      <c r="J464" s="4" t="s">
        <v>3</v>
      </c>
      <c r="K464" s="4" t="s">
        <v>34</v>
      </c>
      <c r="L464" s="4" t="s">
        <v>35</v>
      </c>
      <c r="M464" s="8">
        <v>1</v>
      </c>
      <c r="N464" s="5">
        <v>40.53</v>
      </c>
      <c r="O464" s="6">
        <v>0</v>
      </c>
      <c r="P464" s="5">
        <v>14.32</v>
      </c>
      <c r="Q464" s="5">
        <f t="shared" si="28"/>
        <v>40.53</v>
      </c>
      <c r="R464" s="5">
        <f t="shared" si="29"/>
        <v>14.32</v>
      </c>
      <c r="S464" s="5">
        <f t="shared" si="30"/>
        <v>26.21</v>
      </c>
      <c r="T464" s="7">
        <f t="shared" si="31"/>
        <v>0.64668147051566738</v>
      </c>
    </row>
    <row r="465" spans="1:20" ht="15.6">
      <c r="A465" s="2">
        <v>1184</v>
      </c>
      <c r="B465" s="3">
        <v>46111</v>
      </c>
      <c r="C465" s="4">
        <f>YEAR(SalesDataTable[[#This Row],[Order Date]])</f>
        <v>2026</v>
      </c>
      <c r="D465" s="14" t="str">
        <f>"Q"&amp;ROUNDUP(MONTH(SalesDataTable[[#This Row],[Order Date]])/3,0)</f>
        <v>Q1</v>
      </c>
      <c r="E465" s="11">
        <f>MONTH(SalesDataTable[[#This Row],[Order Date]])</f>
        <v>3</v>
      </c>
      <c r="F465" s="17" t="str">
        <f>TEXT(SalesDataTable[[#This Row],[Order Date]],"MMM")</f>
        <v>Mar</v>
      </c>
      <c r="G465" s="4" t="s">
        <v>20</v>
      </c>
      <c r="H465" s="4" t="s">
        <v>33</v>
      </c>
      <c r="I465" s="4" t="s">
        <v>2</v>
      </c>
      <c r="J465" s="4" t="s">
        <v>3</v>
      </c>
      <c r="K465" s="4" t="s">
        <v>4</v>
      </c>
      <c r="L465" s="4" t="s">
        <v>22</v>
      </c>
      <c r="M465" s="8">
        <v>1</v>
      </c>
      <c r="N465" s="5">
        <v>49.46</v>
      </c>
      <c r="O465" s="6">
        <v>0</v>
      </c>
      <c r="P465" s="5">
        <v>23.04</v>
      </c>
      <c r="Q465" s="5">
        <f t="shared" si="28"/>
        <v>49.46</v>
      </c>
      <c r="R465" s="5">
        <f t="shared" si="29"/>
        <v>23.04</v>
      </c>
      <c r="S465" s="5">
        <f t="shared" si="30"/>
        <v>26.42</v>
      </c>
      <c r="T465" s="7">
        <f t="shared" si="31"/>
        <v>0.53416902547513145</v>
      </c>
    </row>
    <row r="466" spans="1:20" ht="15.6">
      <c r="A466" s="2">
        <v>1498</v>
      </c>
      <c r="B466" s="3">
        <v>46111</v>
      </c>
      <c r="C466" s="4">
        <f>YEAR(SalesDataTable[[#This Row],[Order Date]])</f>
        <v>2026</v>
      </c>
      <c r="D466" s="14" t="str">
        <f>"Q"&amp;ROUNDUP(MONTH(SalesDataTable[[#This Row],[Order Date]])/3,0)</f>
        <v>Q1</v>
      </c>
      <c r="E466" s="11">
        <f>MONTH(SalesDataTable[[#This Row],[Order Date]])</f>
        <v>3</v>
      </c>
      <c r="F466" s="17"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row>
    <row r="467" spans="1:20" ht="15.6">
      <c r="A467" s="2">
        <v>2054</v>
      </c>
      <c r="B467" s="3">
        <v>46111</v>
      </c>
      <c r="C467" s="4">
        <f>YEAR(SalesDataTable[[#This Row],[Order Date]])</f>
        <v>2026</v>
      </c>
      <c r="D467" s="14" t="str">
        <f>"Q"&amp;ROUNDUP(MONTH(SalesDataTable[[#This Row],[Order Date]])/3,0)</f>
        <v>Q1</v>
      </c>
      <c r="E467" s="11">
        <f>MONTH(SalesDataTable[[#This Row],[Order Date]])</f>
        <v>3</v>
      </c>
      <c r="F467" s="17"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8"/>
        <v>810.42600000000004</v>
      </c>
      <c r="R467" s="5">
        <f t="shared" si="29"/>
        <v>485.64</v>
      </c>
      <c r="S467" s="5">
        <f t="shared" si="30"/>
        <v>324.78600000000006</v>
      </c>
      <c r="T467" s="7">
        <f t="shared" si="31"/>
        <v>0.40075960050640036</v>
      </c>
    </row>
    <row r="468" spans="1:20" ht="15.6">
      <c r="A468" s="2">
        <v>2294</v>
      </c>
      <c r="B468" s="3">
        <v>46111</v>
      </c>
      <c r="C468" s="4">
        <f>YEAR(SalesDataTable[[#This Row],[Order Date]])</f>
        <v>2026</v>
      </c>
      <c r="D468" s="14" t="str">
        <f>"Q"&amp;ROUNDUP(MONTH(SalesDataTable[[#This Row],[Order Date]])/3,0)</f>
        <v>Q1</v>
      </c>
      <c r="E468" s="11">
        <f>MONTH(SalesDataTable[[#This Row],[Order Date]])</f>
        <v>3</v>
      </c>
      <c r="F468" s="17" t="str">
        <f>TEXT(SalesDataTable[[#This Row],[Order Date]],"MMM")</f>
        <v>Mar</v>
      </c>
      <c r="G468" s="4" t="s">
        <v>6</v>
      </c>
      <c r="H468" s="4" t="s">
        <v>49</v>
      </c>
      <c r="I468" s="4" t="s">
        <v>2</v>
      </c>
      <c r="J468" s="4" t="s">
        <v>13</v>
      </c>
      <c r="K468" s="4" t="s">
        <v>34</v>
      </c>
      <c r="L468" s="4" t="s">
        <v>35</v>
      </c>
      <c r="M468" s="8">
        <v>2</v>
      </c>
      <c r="N468" s="5">
        <v>41.04</v>
      </c>
      <c r="O468" s="6">
        <v>0</v>
      </c>
      <c r="P468" s="5">
        <v>15.03</v>
      </c>
      <c r="Q468" s="5">
        <f t="shared" si="28"/>
        <v>82.08</v>
      </c>
      <c r="R468" s="5">
        <f t="shared" si="29"/>
        <v>30.06</v>
      </c>
      <c r="S468" s="5">
        <f t="shared" si="30"/>
        <v>52.019999999999996</v>
      </c>
      <c r="T468" s="7">
        <f t="shared" si="31"/>
        <v>0.63377192982456132</v>
      </c>
    </row>
    <row r="469" spans="1:20" ht="15.6">
      <c r="A469" s="2">
        <v>2892</v>
      </c>
      <c r="B469" s="3">
        <v>46111</v>
      </c>
      <c r="C469" s="4">
        <f>YEAR(SalesDataTable[[#This Row],[Order Date]])</f>
        <v>2026</v>
      </c>
      <c r="D469" s="14" t="str">
        <f>"Q"&amp;ROUNDUP(MONTH(SalesDataTable[[#This Row],[Order Date]])/3,0)</f>
        <v>Q1</v>
      </c>
      <c r="E469" s="11">
        <f>MONTH(SalesDataTable[[#This Row],[Order Date]])</f>
        <v>3</v>
      </c>
      <c r="F469" s="17" t="str">
        <f>TEXT(SalesDataTable[[#This Row],[Order Date]],"MMM")</f>
        <v>Mar</v>
      </c>
      <c r="G469" s="4" t="s">
        <v>6</v>
      </c>
      <c r="H469" s="4" t="s">
        <v>43</v>
      </c>
      <c r="I469" s="4" t="s">
        <v>2</v>
      </c>
      <c r="J469" s="4" t="s">
        <v>3</v>
      </c>
      <c r="K469" s="4" t="s">
        <v>9</v>
      </c>
      <c r="L469" s="4" t="s">
        <v>17</v>
      </c>
      <c r="M469" s="8">
        <v>2</v>
      </c>
      <c r="N469" s="5">
        <v>145.06</v>
      </c>
      <c r="O469" s="6">
        <v>0.15</v>
      </c>
      <c r="P469" s="5">
        <v>77.08</v>
      </c>
      <c r="Q469" s="5">
        <f t="shared" si="28"/>
        <v>246.602</v>
      </c>
      <c r="R469" s="5">
        <f t="shared" si="29"/>
        <v>154.16</v>
      </c>
      <c r="S469" s="5">
        <f t="shared" si="30"/>
        <v>92.442000000000007</v>
      </c>
      <c r="T469" s="7">
        <f t="shared" si="31"/>
        <v>0.37486313979610875</v>
      </c>
    </row>
    <row r="470" spans="1:20" ht="15.6">
      <c r="A470" s="2">
        <v>3145</v>
      </c>
      <c r="B470" s="3">
        <v>46111</v>
      </c>
      <c r="C470" s="4">
        <f>YEAR(SalesDataTable[[#This Row],[Order Date]])</f>
        <v>2026</v>
      </c>
      <c r="D470" s="14" t="str">
        <f>"Q"&amp;ROUNDUP(MONTH(SalesDataTable[[#This Row],[Order Date]])/3,0)</f>
        <v>Q1</v>
      </c>
      <c r="E470" s="11">
        <f>MONTH(SalesDataTable[[#This Row],[Order Date]])</f>
        <v>3</v>
      </c>
      <c r="F470" s="17"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8"/>
        <v>130.72999999999999</v>
      </c>
      <c r="R470" s="5">
        <f t="shared" si="29"/>
        <v>66.17</v>
      </c>
      <c r="S470" s="5">
        <f t="shared" si="30"/>
        <v>64.559999999999988</v>
      </c>
      <c r="T470" s="7">
        <f t="shared" si="31"/>
        <v>0.4938422703281572</v>
      </c>
    </row>
    <row r="471" spans="1:20" ht="15.6">
      <c r="A471" s="2">
        <v>3925</v>
      </c>
      <c r="B471" s="3">
        <v>46111</v>
      </c>
      <c r="C471" s="4">
        <f>YEAR(SalesDataTable[[#This Row],[Order Date]])</f>
        <v>2026</v>
      </c>
      <c r="D471" s="14" t="str">
        <f>"Q"&amp;ROUNDUP(MONTH(SalesDataTable[[#This Row],[Order Date]])/3,0)</f>
        <v>Q1</v>
      </c>
      <c r="E471" s="11">
        <f>MONTH(SalesDataTable[[#This Row],[Order Date]])</f>
        <v>3</v>
      </c>
      <c r="F471" s="17"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8"/>
        <v>73.260000000000005</v>
      </c>
      <c r="R471" s="5">
        <f t="shared" si="29"/>
        <v>28.62</v>
      </c>
      <c r="S471" s="5">
        <f t="shared" si="30"/>
        <v>44.64</v>
      </c>
      <c r="T471" s="7">
        <f t="shared" si="31"/>
        <v>0.60933660933660927</v>
      </c>
    </row>
    <row r="472" spans="1:20" ht="15.6">
      <c r="A472" s="2">
        <v>2722</v>
      </c>
      <c r="B472" s="3">
        <v>46112</v>
      </c>
      <c r="C472" s="4">
        <f>YEAR(SalesDataTable[[#This Row],[Order Date]])</f>
        <v>2026</v>
      </c>
      <c r="D472" s="14" t="str">
        <f>"Q"&amp;ROUNDUP(MONTH(SalesDataTable[[#This Row],[Order Date]])/3,0)</f>
        <v>Q1</v>
      </c>
      <c r="E472" s="11">
        <f>MONTH(SalesDataTable[[#This Row],[Order Date]])</f>
        <v>3</v>
      </c>
      <c r="F472" s="17"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8"/>
        <v>45.891000000000005</v>
      </c>
      <c r="R472" s="5">
        <f t="shared" si="29"/>
        <v>21.86</v>
      </c>
      <c r="S472" s="5">
        <f t="shared" si="30"/>
        <v>24.031000000000006</v>
      </c>
      <c r="T472" s="7">
        <f t="shared" si="31"/>
        <v>0.52365387548756848</v>
      </c>
    </row>
    <row r="473" spans="1:20" ht="15.6">
      <c r="A473" s="2">
        <v>2767</v>
      </c>
      <c r="B473" s="3">
        <v>46112</v>
      </c>
      <c r="C473" s="4">
        <f>YEAR(SalesDataTable[[#This Row],[Order Date]])</f>
        <v>2026</v>
      </c>
      <c r="D473" s="14" t="str">
        <f>"Q"&amp;ROUNDUP(MONTH(SalesDataTable[[#This Row],[Order Date]])/3,0)</f>
        <v>Q1</v>
      </c>
      <c r="E473" s="11">
        <f>MONTH(SalesDataTable[[#This Row],[Order Date]])</f>
        <v>3</v>
      </c>
      <c r="F473" s="17"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8"/>
        <v>536.72</v>
      </c>
      <c r="R473" s="5">
        <f t="shared" si="29"/>
        <v>265.72000000000003</v>
      </c>
      <c r="S473" s="5">
        <f t="shared" si="30"/>
        <v>271</v>
      </c>
      <c r="T473" s="7">
        <f t="shared" si="31"/>
        <v>0.5049187658369354</v>
      </c>
    </row>
    <row r="474" spans="1:20" ht="15.6">
      <c r="A474" s="2">
        <v>3794</v>
      </c>
      <c r="B474" s="3">
        <v>46112</v>
      </c>
      <c r="C474" s="4">
        <f>YEAR(SalesDataTable[[#This Row],[Order Date]])</f>
        <v>2026</v>
      </c>
      <c r="D474" s="14" t="str">
        <f>"Q"&amp;ROUNDUP(MONTH(SalesDataTable[[#This Row],[Order Date]])/3,0)</f>
        <v>Q1</v>
      </c>
      <c r="E474" s="11">
        <f>MONTH(SalesDataTable[[#This Row],[Order Date]])</f>
        <v>3</v>
      </c>
      <c r="F474" s="17"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8"/>
        <v>91.548000000000002</v>
      </c>
      <c r="R474" s="5">
        <f t="shared" si="29"/>
        <v>43.52</v>
      </c>
      <c r="S474" s="5">
        <f t="shared" si="30"/>
        <v>48.027999999999999</v>
      </c>
      <c r="T474" s="7">
        <f t="shared" si="31"/>
        <v>0.52462096386595003</v>
      </c>
    </row>
    <row r="475" spans="1:20" ht="15.6">
      <c r="A475" s="2">
        <v>3880</v>
      </c>
      <c r="B475" s="3">
        <v>46112</v>
      </c>
      <c r="C475" s="4">
        <f>YEAR(SalesDataTable[[#This Row],[Order Date]])</f>
        <v>2026</v>
      </c>
      <c r="D475" s="14" t="str">
        <f>"Q"&amp;ROUNDUP(MONTH(SalesDataTable[[#This Row],[Order Date]])/3,0)</f>
        <v>Q1</v>
      </c>
      <c r="E475" s="11">
        <f>MONTH(SalesDataTable[[#This Row],[Order Date]])</f>
        <v>3</v>
      </c>
      <c r="F475" s="17"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8"/>
        <v>1348.4880000000001</v>
      </c>
      <c r="R475" s="5">
        <f t="shared" si="29"/>
        <v>729.84</v>
      </c>
      <c r="S475" s="5">
        <f t="shared" si="30"/>
        <v>618.64800000000002</v>
      </c>
      <c r="T475" s="7">
        <f t="shared" si="31"/>
        <v>0.45877160197198641</v>
      </c>
    </row>
    <row r="476" spans="1:20" ht="15.6">
      <c r="A476" s="2">
        <v>422</v>
      </c>
      <c r="B476" s="3">
        <v>46113</v>
      </c>
      <c r="C476" s="4">
        <f>YEAR(SalesDataTable[[#This Row],[Order Date]])</f>
        <v>2026</v>
      </c>
      <c r="D476" s="14" t="str">
        <f>"Q"&amp;ROUNDUP(MONTH(SalesDataTable[[#This Row],[Order Date]])/3,0)</f>
        <v>Q2</v>
      </c>
      <c r="E476" s="11">
        <f>MONTH(SalesDataTable[[#This Row],[Order Date]])</f>
        <v>4</v>
      </c>
      <c r="F476" s="17"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8"/>
        <v>73.584000000000003</v>
      </c>
      <c r="R476" s="5">
        <f t="shared" si="29"/>
        <v>42.78</v>
      </c>
      <c r="S476" s="5">
        <f t="shared" si="30"/>
        <v>30.804000000000002</v>
      </c>
      <c r="T476" s="7">
        <f t="shared" si="31"/>
        <v>0.4186236138290933</v>
      </c>
    </row>
    <row r="477" spans="1:20" ht="15.6">
      <c r="A477" s="2">
        <v>495</v>
      </c>
      <c r="B477" s="3">
        <v>46113</v>
      </c>
      <c r="C477" s="4">
        <f>YEAR(SalesDataTable[[#This Row],[Order Date]])</f>
        <v>2026</v>
      </c>
      <c r="D477" s="14" t="str">
        <f>"Q"&amp;ROUNDUP(MONTH(SalesDataTable[[#This Row],[Order Date]])/3,0)</f>
        <v>Q2</v>
      </c>
      <c r="E477" s="11">
        <f>MONTH(SalesDataTable[[#This Row],[Order Date]])</f>
        <v>4</v>
      </c>
      <c r="F477" s="17"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8"/>
        <v>134.65</v>
      </c>
      <c r="R477" s="5">
        <f t="shared" si="29"/>
        <v>68.19</v>
      </c>
      <c r="S477" s="5">
        <f t="shared" si="30"/>
        <v>66.460000000000008</v>
      </c>
      <c r="T477" s="7">
        <f t="shared" si="31"/>
        <v>0.49357593761604163</v>
      </c>
    </row>
    <row r="478" spans="1:20" ht="15.6">
      <c r="A478" s="2">
        <v>1517</v>
      </c>
      <c r="B478" s="3">
        <v>46113</v>
      </c>
      <c r="C478" s="4">
        <f>YEAR(SalesDataTable[[#This Row],[Order Date]])</f>
        <v>2026</v>
      </c>
      <c r="D478" s="14" t="str">
        <f>"Q"&amp;ROUNDUP(MONTH(SalesDataTable[[#This Row],[Order Date]])/3,0)</f>
        <v>Q2</v>
      </c>
      <c r="E478" s="11">
        <f>MONTH(SalesDataTable[[#This Row],[Order Date]])</f>
        <v>4</v>
      </c>
      <c r="F478" s="17" t="str">
        <f>TEXT(SalesDataTable[[#This Row],[Order Date]],"MMM")</f>
        <v>Apr</v>
      </c>
      <c r="G478" s="4" t="s">
        <v>11</v>
      </c>
      <c r="H478" s="4" t="s">
        <v>52</v>
      </c>
      <c r="I478" s="4" t="s">
        <v>2</v>
      </c>
      <c r="J478" s="4" t="s">
        <v>16</v>
      </c>
      <c r="K478" s="4" t="s">
        <v>4</v>
      </c>
      <c r="L478" s="4" t="s">
        <v>26</v>
      </c>
      <c r="M478" s="8">
        <v>1</v>
      </c>
      <c r="N478" s="5">
        <v>41.21</v>
      </c>
      <c r="O478" s="6">
        <v>0</v>
      </c>
      <c r="P478" s="5">
        <v>16.34</v>
      </c>
      <c r="Q478" s="5">
        <f t="shared" si="28"/>
        <v>41.21</v>
      </c>
      <c r="R478" s="5">
        <f t="shared" si="29"/>
        <v>16.34</v>
      </c>
      <c r="S478" s="5">
        <f t="shared" si="30"/>
        <v>24.87</v>
      </c>
      <c r="T478" s="7">
        <f t="shared" si="31"/>
        <v>0.60349429750060668</v>
      </c>
    </row>
    <row r="479" spans="1:20" ht="15.6">
      <c r="A479" s="2">
        <v>2391</v>
      </c>
      <c r="B479" s="3">
        <v>46113</v>
      </c>
      <c r="C479" s="4">
        <f>YEAR(SalesDataTable[[#This Row],[Order Date]])</f>
        <v>2026</v>
      </c>
      <c r="D479" s="14" t="str">
        <f>"Q"&amp;ROUNDUP(MONTH(SalesDataTable[[#This Row],[Order Date]])/3,0)</f>
        <v>Q2</v>
      </c>
      <c r="E479" s="11">
        <f>MONTH(SalesDataTable[[#This Row],[Order Date]])</f>
        <v>4</v>
      </c>
      <c r="F479" s="17"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8"/>
        <v>81.180000000000007</v>
      </c>
      <c r="R479" s="5">
        <f t="shared" si="29"/>
        <v>30.02</v>
      </c>
      <c r="S479" s="5">
        <f t="shared" si="30"/>
        <v>51.160000000000011</v>
      </c>
      <c r="T479" s="7">
        <f t="shared" si="31"/>
        <v>0.63020448386302053</v>
      </c>
    </row>
    <row r="480" spans="1:20" ht="15.6">
      <c r="A480" s="2">
        <v>3809</v>
      </c>
      <c r="B480" s="3">
        <v>46113</v>
      </c>
      <c r="C480" s="4">
        <f>YEAR(SalesDataTable[[#This Row],[Order Date]])</f>
        <v>2026</v>
      </c>
      <c r="D480" s="14" t="str">
        <f>"Q"&amp;ROUNDUP(MONTH(SalesDataTable[[#This Row],[Order Date]])/3,0)</f>
        <v>Q2</v>
      </c>
      <c r="E480" s="11">
        <f>MONTH(SalesDataTable[[#This Row],[Order Date]])</f>
        <v>4</v>
      </c>
      <c r="F480" s="17"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8"/>
        <v>353.62799999999999</v>
      </c>
      <c r="R480" s="5">
        <f t="shared" si="29"/>
        <v>187.23</v>
      </c>
      <c r="S480" s="5">
        <f t="shared" si="30"/>
        <v>166.398</v>
      </c>
      <c r="T480" s="7">
        <f t="shared" si="31"/>
        <v>0.47054531880959655</v>
      </c>
    </row>
    <row r="481" spans="1:20" ht="15.6">
      <c r="A481" s="2">
        <v>3958</v>
      </c>
      <c r="B481" s="3">
        <v>46113</v>
      </c>
      <c r="C481" s="4">
        <f>YEAR(SalesDataTable[[#This Row],[Order Date]])</f>
        <v>2026</v>
      </c>
      <c r="D481" s="14" t="str">
        <f>"Q"&amp;ROUNDUP(MONTH(SalesDataTable[[#This Row],[Order Date]])/3,0)</f>
        <v>Q2</v>
      </c>
      <c r="E481" s="11">
        <f>MONTH(SalesDataTable[[#This Row],[Order Date]])</f>
        <v>4</v>
      </c>
      <c r="F481" s="17" t="str">
        <f>TEXT(SalesDataTable[[#This Row],[Order Date]],"MMM")</f>
        <v>Apr</v>
      </c>
      <c r="G481" s="4" t="s">
        <v>6</v>
      </c>
      <c r="H481" s="4" t="s">
        <v>7</v>
      </c>
      <c r="I481" s="4" t="s">
        <v>2</v>
      </c>
      <c r="J481" s="4" t="s">
        <v>3</v>
      </c>
      <c r="K481" s="4" t="s">
        <v>23</v>
      </c>
      <c r="L481" s="4" t="s">
        <v>51</v>
      </c>
      <c r="M481" s="8">
        <v>2</v>
      </c>
      <c r="N481" s="5">
        <v>125.35</v>
      </c>
      <c r="O481" s="6">
        <v>0.15</v>
      </c>
      <c r="P481" s="5">
        <v>60.73</v>
      </c>
      <c r="Q481" s="5">
        <f t="shared" si="28"/>
        <v>213.095</v>
      </c>
      <c r="R481" s="5">
        <f t="shared" si="29"/>
        <v>121.46</v>
      </c>
      <c r="S481" s="5">
        <f t="shared" si="30"/>
        <v>91.635000000000005</v>
      </c>
      <c r="T481" s="7">
        <f t="shared" si="31"/>
        <v>0.43001947488209485</v>
      </c>
    </row>
    <row r="482" spans="1:20" ht="15.6">
      <c r="A482" s="2">
        <v>4418</v>
      </c>
      <c r="B482" s="3">
        <v>46113</v>
      </c>
      <c r="C482" s="4">
        <f>YEAR(SalesDataTable[[#This Row],[Order Date]])</f>
        <v>2026</v>
      </c>
      <c r="D482" s="14" t="str">
        <f>"Q"&amp;ROUNDUP(MONTH(SalesDataTable[[#This Row],[Order Date]])/3,0)</f>
        <v>Q2</v>
      </c>
      <c r="E482" s="11">
        <f>MONTH(SalesDataTable[[#This Row],[Order Date]])</f>
        <v>4</v>
      </c>
      <c r="F482" s="17"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row>
    <row r="483" spans="1:20" ht="15.6">
      <c r="A483" s="2">
        <v>4693</v>
      </c>
      <c r="B483" s="3">
        <v>46113</v>
      </c>
      <c r="C483" s="4">
        <f>YEAR(SalesDataTable[[#This Row],[Order Date]])</f>
        <v>2026</v>
      </c>
      <c r="D483" s="14" t="str">
        <f>"Q"&amp;ROUNDUP(MONTH(SalesDataTable[[#This Row],[Order Date]])/3,0)</f>
        <v>Q2</v>
      </c>
      <c r="E483" s="11">
        <f>MONTH(SalesDataTable[[#This Row],[Order Date]])</f>
        <v>4</v>
      </c>
      <c r="F483" s="17" t="str">
        <f>TEXT(SalesDataTable[[#This Row],[Order Date]],"MMM")</f>
        <v>Apr</v>
      </c>
      <c r="G483" s="4" t="s">
        <v>6</v>
      </c>
      <c r="H483" s="4" t="s">
        <v>43</v>
      </c>
      <c r="I483" s="4" t="s">
        <v>8</v>
      </c>
      <c r="J483" s="4" t="s">
        <v>16</v>
      </c>
      <c r="K483" s="4" t="s">
        <v>9</v>
      </c>
      <c r="L483" s="4" t="s">
        <v>10</v>
      </c>
      <c r="M483" s="8">
        <v>15</v>
      </c>
      <c r="N483" s="5">
        <v>94.33</v>
      </c>
      <c r="O483" s="6">
        <v>0.1</v>
      </c>
      <c r="P483" s="5">
        <v>44.38</v>
      </c>
      <c r="Q483" s="5">
        <f t="shared" si="28"/>
        <v>1273.4550000000002</v>
      </c>
      <c r="R483" s="5">
        <f t="shared" si="29"/>
        <v>665.7</v>
      </c>
      <c r="S483" s="5">
        <f t="shared" si="30"/>
        <v>607.75500000000011</v>
      </c>
      <c r="T483" s="7">
        <f t="shared" si="31"/>
        <v>0.47724890161018652</v>
      </c>
    </row>
    <row r="484" spans="1:20" ht="15.6">
      <c r="A484" s="2">
        <v>193</v>
      </c>
      <c r="B484" s="3">
        <v>46114</v>
      </c>
      <c r="C484" s="4">
        <f>YEAR(SalesDataTable[[#This Row],[Order Date]])</f>
        <v>2026</v>
      </c>
      <c r="D484" s="14" t="str">
        <f>"Q"&amp;ROUNDUP(MONTH(SalesDataTable[[#This Row],[Order Date]])/3,0)</f>
        <v>Q2</v>
      </c>
      <c r="E484" s="11">
        <f>MONTH(SalesDataTable[[#This Row],[Order Date]])</f>
        <v>4</v>
      </c>
      <c r="F484" s="17" t="str">
        <f>TEXT(SalesDataTable[[#This Row],[Order Date]],"MMM")</f>
        <v>Apr</v>
      </c>
      <c r="G484" s="4" t="s">
        <v>20</v>
      </c>
      <c r="H484" s="4" t="s">
        <v>21</v>
      </c>
      <c r="I484" s="4" t="s">
        <v>19</v>
      </c>
      <c r="J484" s="4" t="s">
        <v>3</v>
      </c>
      <c r="K484" s="4" t="s">
        <v>14</v>
      </c>
      <c r="L484" s="4" t="s">
        <v>15</v>
      </c>
      <c r="M484" s="8">
        <v>1</v>
      </c>
      <c r="N484" s="5">
        <v>35.6</v>
      </c>
      <c r="O484" s="6">
        <v>0.1</v>
      </c>
      <c r="P484" s="5">
        <v>13.39</v>
      </c>
      <c r="Q484" s="5">
        <f t="shared" si="28"/>
        <v>32.04</v>
      </c>
      <c r="R484" s="5">
        <f t="shared" si="29"/>
        <v>13.39</v>
      </c>
      <c r="S484" s="5">
        <f t="shared" si="30"/>
        <v>18.649999999999999</v>
      </c>
      <c r="T484" s="7">
        <f t="shared" si="31"/>
        <v>0.58208489388264661</v>
      </c>
    </row>
    <row r="485" spans="1:20" ht="15.6">
      <c r="A485" s="2">
        <v>2246</v>
      </c>
      <c r="B485" s="3">
        <v>46114</v>
      </c>
      <c r="C485" s="4">
        <f>YEAR(SalesDataTable[[#This Row],[Order Date]])</f>
        <v>2026</v>
      </c>
      <c r="D485" s="14" t="str">
        <f>"Q"&amp;ROUNDUP(MONTH(SalesDataTable[[#This Row],[Order Date]])/3,0)</f>
        <v>Q2</v>
      </c>
      <c r="E485" s="11">
        <f>MONTH(SalesDataTable[[#This Row],[Order Date]])</f>
        <v>4</v>
      </c>
      <c r="F485" s="17" t="str">
        <f>TEXT(SalesDataTable[[#This Row],[Order Date]],"MMM")</f>
        <v>Apr</v>
      </c>
      <c r="G485" s="4" t="s">
        <v>6</v>
      </c>
      <c r="H485" s="4" t="s">
        <v>43</v>
      </c>
      <c r="I485" s="4" t="s">
        <v>28</v>
      </c>
      <c r="J485" s="4" t="s">
        <v>3</v>
      </c>
      <c r="K485" s="4" t="s">
        <v>4</v>
      </c>
      <c r="L485" s="4" t="s">
        <v>22</v>
      </c>
      <c r="M485" s="8">
        <v>1</v>
      </c>
      <c r="N485" s="5">
        <v>50.17</v>
      </c>
      <c r="O485" s="6">
        <v>0</v>
      </c>
      <c r="P485" s="5">
        <v>21.95</v>
      </c>
      <c r="Q485" s="5">
        <f t="shared" si="28"/>
        <v>50.17</v>
      </c>
      <c r="R485" s="5">
        <f t="shared" si="29"/>
        <v>21.95</v>
      </c>
      <c r="S485" s="5">
        <f t="shared" si="30"/>
        <v>28.220000000000002</v>
      </c>
      <c r="T485" s="7">
        <f t="shared" si="31"/>
        <v>0.56248754235598963</v>
      </c>
    </row>
    <row r="486" spans="1:20" ht="15.6">
      <c r="A486" s="2">
        <v>2556</v>
      </c>
      <c r="B486" s="3">
        <v>46114</v>
      </c>
      <c r="C486" s="4">
        <f>YEAR(SalesDataTable[[#This Row],[Order Date]])</f>
        <v>2026</v>
      </c>
      <c r="D486" s="14" t="str">
        <f>"Q"&amp;ROUNDUP(MONTH(SalesDataTable[[#This Row],[Order Date]])/3,0)</f>
        <v>Q2</v>
      </c>
      <c r="E486" s="11">
        <f>MONTH(SalesDataTable[[#This Row],[Order Date]])</f>
        <v>4</v>
      </c>
      <c r="F486" s="17"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8"/>
        <v>145.80000000000001</v>
      </c>
      <c r="R486" s="5">
        <f t="shared" si="29"/>
        <v>63.04</v>
      </c>
      <c r="S486" s="5">
        <f t="shared" si="30"/>
        <v>82.760000000000019</v>
      </c>
      <c r="T486" s="7">
        <f t="shared" si="31"/>
        <v>0.5676268861454048</v>
      </c>
    </row>
    <row r="487" spans="1:20" ht="15.6">
      <c r="A487" s="2">
        <v>169</v>
      </c>
      <c r="B487" s="3">
        <v>46115</v>
      </c>
      <c r="C487" s="4">
        <f>YEAR(SalesDataTable[[#This Row],[Order Date]])</f>
        <v>2026</v>
      </c>
      <c r="D487" s="14" t="str">
        <f>"Q"&amp;ROUNDUP(MONTH(SalesDataTable[[#This Row],[Order Date]])/3,0)</f>
        <v>Q2</v>
      </c>
      <c r="E487" s="11">
        <f>MONTH(SalesDataTable[[#This Row],[Order Date]])</f>
        <v>4</v>
      </c>
      <c r="F487" s="17" t="str">
        <f>TEXT(SalesDataTable[[#This Row],[Order Date]],"MMM")</f>
        <v>Apr</v>
      </c>
      <c r="G487" s="4" t="s">
        <v>11</v>
      </c>
      <c r="H487" s="4" t="s">
        <v>52</v>
      </c>
      <c r="I487" s="4" t="s">
        <v>2</v>
      </c>
      <c r="J487" s="4" t="s">
        <v>13</v>
      </c>
      <c r="K487" s="4" t="s">
        <v>9</v>
      </c>
      <c r="L487" s="4" t="s">
        <v>10</v>
      </c>
      <c r="M487" s="8">
        <v>2</v>
      </c>
      <c r="N487" s="5">
        <v>93.48</v>
      </c>
      <c r="O487" s="6">
        <v>0</v>
      </c>
      <c r="P487" s="5">
        <v>45.15</v>
      </c>
      <c r="Q487" s="5">
        <f t="shared" si="28"/>
        <v>186.96</v>
      </c>
      <c r="R487" s="5">
        <f t="shared" si="29"/>
        <v>90.3</v>
      </c>
      <c r="S487" s="5">
        <f t="shared" si="30"/>
        <v>96.660000000000011</v>
      </c>
      <c r="T487" s="7">
        <f t="shared" si="31"/>
        <v>0.51700898587933253</v>
      </c>
    </row>
    <row r="488" spans="1:20" ht="15.6">
      <c r="A488" s="2">
        <v>877</v>
      </c>
      <c r="B488" s="3">
        <v>46115</v>
      </c>
      <c r="C488" s="4">
        <f>YEAR(SalesDataTable[[#This Row],[Order Date]])</f>
        <v>2026</v>
      </c>
      <c r="D488" s="14" t="str">
        <f>"Q"&amp;ROUNDUP(MONTH(SalesDataTable[[#This Row],[Order Date]])/3,0)</f>
        <v>Q2</v>
      </c>
      <c r="E488" s="11">
        <f>MONTH(SalesDataTable[[#This Row],[Order Date]])</f>
        <v>4</v>
      </c>
      <c r="F488" s="17" t="str">
        <f>TEXT(SalesDataTable[[#This Row],[Order Date]],"MMM")</f>
        <v>Apr</v>
      </c>
      <c r="G488" s="4" t="s">
        <v>6</v>
      </c>
      <c r="H488" s="4" t="s">
        <v>43</v>
      </c>
      <c r="I488" s="4" t="s">
        <v>2</v>
      </c>
      <c r="J488" s="4" t="s">
        <v>13</v>
      </c>
      <c r="K488" s="4" t="s">
        <v>23</v>
      </c>
      <c r="L488" s="4" t="s">
        <v>51</v>
      </c>
      <c r="M488" s="8">
        <v>1</v>
      </c>
      <c r="N488" s="5">
        <v>123.63</v>
      </c>
      <c r="O488" s="6">
        <v>0</v>
      </c>
      <c r="P488" s="5">
        <v>58.88</v>
      </c>
      <c r="Q488" s="5">
        <f t="shared" si="28"/>
        <v>123.63</v>
      </c>
      <c r="R488" s="5">
        <f t="shared" si="29"/>
        <v>58.88</v>
      </c>
      <c r="S488" s="5">
        <f t="shared" si="30"/>
        <v>64.75</v>
      </c>
      <c r="T488" s="7">
        <f t="shared" si="31"/>
        <v>0.52374019250990866</v>
      </c>
    </row>
    <row r="489" spans="1:20" ht="15.6">
      <c r="A489" s="2">
        <v>2023</v>
      </c>
      <c r="B489" s="3">
        <v>46115</v>
      </c>
      <c r="C489" s="4">
        <f>YEAR(SalesDataTable[[#This Row],[Order Date]])</f>
        <v>2026</v>
      </c>
      <c r="D489" s="14" t="str">
        <f>"Q"&amp;ROUNDUP(MONTH(SalesDataTable[[#This Row],[Order Date]])/3,0)</f>
        <v>Q2</v>
      </c>
      <c r="E489" s="11">
        <f>MONTH(SalesDataTable[[#This Row],[Order Date]])</f>
        <v>4</v>
      </c>
      <c r="F489" s="17" t="str">
        <f>TEXT(SalesDataTable[[#This Row],[Order Date]],"MMM")</f>
        <v>Apr</v>
      </c>
      <c r="G489" s="4" t="s">
        <v>6</v>
      </c>
      <c r="H489" s="4" t="s">
        <v>43</v>
      </c>
      <c r="I489" s="4" t="s">
        <v>2</v>
      </c>
      <c r="J489" s="4" t="s">
        <v>13</v>
      </c>
      <c r="K489" s="4" t="s">
        <v>14</v>
      </c>
      <c r="L489" s="4" t="s">
        <v>48</v>
      </c>
      <c r="M489" s="8">
        <v>3</v>
      </c>
      <c r="N489" s="5">
        <v>168.37</v>
      </c>
      <c r="O489" s="6">
        <v>0</v>
      </c>
      <c r="P489" s="5">
        <v>87.15</v>
      </c>
      <c r="Q489" s="5">
        <f t="shared" si="28"/>
        <v>505.11</v>
      </c>
      <c r="R489" s="5">
        <f t="shared" si="29"/>
        <v>261.45000000000005</v>
      </c>
      <c r="S489" s="5">
        <f t="shared" si="30"/>
        <v>243.65999999999997</v>
      </c>
      <c r="T489" s="7">
        <f t="shared" si="31"/>
        <v>0.4823899744610084</v>
      </c>
    </row>
    <row r="490" spans="1:20" ht="15.6">
      <c r="A490" s="2">
        <v>2548</v>
      </c>
      <c r="B490" s="3">
        <v>46115</v>
      </c>
      <c r="C490" s="4">
        <f>YEAR(SalesDataTable[[#This Row],[Order Date]])</f>
        <v>2026</v>
      </c>
      <c r="D490" s="14" t="str">
        <f>"Q"&amp;ROUNDUP(MONTH(SalesDataTable[[#This Row],[Order Date]])/3,0)</f>
        <v>Q2</v>
      </c>
      <c r="E490" s="11">
        <f>MONTH(SalesDataTable[[#This Row],[Order Date]])</f>
        <v>4</v>
      </c>
      <c r="F490" s="17"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8"/>
        <v>196.38399999999999</v>
      </c>
      <c r="R490" s="5">
        <f t="shared" si="29"/>
        <v>92.36</v>
      </c>
      <c r="S490" s="5">
        <f t="shared" si="30"/>
        <v>104.02399999999999</v>
      </c>
      <c r="T490" s="7">
        <f t="shared" si="31"/>
        <v>0.52969692031937421</v>
      </c>
    </row>
    <row r="491" spans="1:20" ht="15.6">
      <c r="A491" s="2">
        <v>2602</v>
      </c>
      <c r="B491" s="3">
        <v>46115</v>
      </c>
      <c r="C491" s="4">
        <f>YEAR(SalesDataTable[[#This Row],[Order Date]])</f>
        <v>2026</v>
      </c>
      <c r="D491" s="14" t="str">
        <f>"Q"&amp;ROUNDUP(MONTH(SalesDataTable[[#This Row],[Order Date]])/3,0)</f>
        <v>Q2</v>
      </c>
      <c r="E491" s="11">
        <f>MONTH(SalesDataTable[[#This Row],[Order Date]])</f>
        <v>4</v>
      </c>
      <c r="F491" s="17"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8"/>
        <v>40.159999999999997</v>
      </c>
      <c r="R491" s="5">
        <f t="shared" si="29"/>
        <v>16.77</v>
      </c>
      <c r="S491" s="5">
        <f t="shared" si="30"/>
        <v>23.389999999999997</v>
      </c>
      <c r="T491" s="7">
        <f t="shared" si="31"/>
        <v>0.58242031872509958</v>
      </c>
    </row>
    <row r="492" spans="1:20" ht="15.6">
      <c r="A492" s="2">
        <v>3229</v>
      </c>
      <c r="B492" s="3">
        <v>46115</v>
      </c>
      <c r="C492" s="4">
        <f>YEAR(SalesDataTable[[#This Row],[Order Date]])</f>
        <v>2026</v>
      </c>
      <c r="D492" s="14" t="str">
        <f>"Q"&amp;ROUNDUP(MONTH(SalesDataTable[[#This Row],[Order Date]])/3,0)</f>
        <v>Q2</v>
      </c>
      <c r="E492" s="11">
        <f>MONTH(SalesDataTable[[#This Row],[Order Date]])</f>
        <v>4</v>
      </c>
      <c r="F492" s="17"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8"/>
        <v>97.659000000000006</v>
      </c>
      <c r="R492" s="5">
        <f t="shared" si="29"/>
        <v>40.950000000000003</v>
      </c>
      <c r="S492" s="5">
        <f t="shared" si="30"/>
        <v>56.709000000000003</v>
      </c>
      <c r="T492" s="7">
        <f t="shared" si="31"/>
        <v>0.58068380794396834</v>
      </c>
    </row>
    <row r="493" spans="1:20" ht="15.6">
      <c r="A493" s="2">
        <v>3261</v>
      </c>
      <c r="B493" s="3">
        <v>46115</v>
      </c>
      <c r="C493" s="4">
        <f>YEAR(SalesDataTable[[#This Row],[Order Date]])</f>
        <v>2026</v>
      </c>
      <c r="D493" s="14" t="str">
        <f>"Q"&amp;ROUNDUP(MONTH(SalesDataTable[[#This Row],[Order Date]])/3,0)</f>
        <v>Q2</v>
      </c>
      <c r="E493" s="11">
        <f>MONTH(SalesDataTable[[#This Row],[Order Date]])</f>
        <v>4</v>
      </c>
      <c r="F493" s="17"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8"/>
        <v>522.20000000000005</v>
      </c>
      <c r="R493" s="5">
        <f t="shared" si="29"/>
        <v>270.64</v>
      </c>
      <c r="S493" s="5">
        <f t="shared" si="30"/>
        <v>251.56000000000006</v>
      </c>
      <c r="T493" s="7">
        <f t="shared" si="31"/>
        <v>0.48173113749521262</v>
      </c>
    </row>
    <row r="494" spans="1:20" ht="15.6">
      <c r="A494" s="2">
        <v>3621</v>
      </c>
      <c r="B494" s="3">
        <v>46115</v>
      </c>
      <c r="C494" s="4">
        <f>YEAR(SalesDataTable[[#This Row],[Order Date]])</f>
        <v>2026</v>
      </c>
      <c r="D494" s="14" t="str">
        <f>"Q"&amp;ROUNDUP(MONTH(SalesDataTable[[#This Row],[Order Date]])/3,0)</f>
        <v>Q2</v>
      </c>
      <c r="E494" s="11">
        <f>MONTH(SalesDataTable[[#This Row],[Order Date]])</f>
        <v>4</v>
      </c>
      <c r="F494" s="17" t="str">
        <f>TEXT(SalesDataTable[[#This Row],[Order Date]],"MMM")</f>
        <v>Apr</v>
      </c>
      <c r="G494" s="4" t="s">
        <v>20</v>
      </c>
      <c r="H494" s="4" t="s">
        <v>33</v>
      </c>
      <c r="I494" s="4" t="s">
        <v>2</v>
      </c>
      <c r="J494" s="4" t="s">
        <v>13</v>
      </c>
      <c r="K494" s="4" t="s">
        <v>4</v>
      </c>
      <c r="L494" s="4" t="s">
        <v>30</v>
      </c>
      <c r="M494" s="8">
        <v>2</v>
      </c>
      <c r="N494" s="5">
        <v>102.63</v>
      </c>
      <c r="O494" s="6">
        <v>0</v>
      </c>
      <c r="P494" s="5">
        <v>50.19</v>
      </c>
      <c r="Q494" s="5">
        <f t="shared" si="28"/>
        <v>205.26</v>
      </c>
      <c r="R494" s="5">
        <f t="shared" si="29"/>
        <v>100.38</v>
      </c>
      <c r="S494" s="5">
        <f t="shared" si="30"/>
        <v>104.88</v>
      </c>
      <c r="T494" s="7">
        <f t="shared" si="31"/>
        <v>0.51096170710318622</v>
      </c>
    </row>
    <row r="495" spans="1:20" ht="15.6">
      <c r="A495" s="2">
        <v>4681</v>
      </c>
      <c r="B495" s="3">
        <v>46115</v>
      </c>
      <c r="C495" s="4">
        <f>YEAR(SalesDataTable[[#This Row],[Order Date]])</f>
        <v>2026</v>
      </c>
      <c r="D495" s="14" t="str">
        <f>"Q"&amp;ROUNDUP(MONTH(SalesDataTable[[#This Row],[Order Date]])/3,0)</f>
        <v>Q2</v>
      </c>
      <c r="E495" s="11">
        <f>MONTH(SalesDataTable[[#This Row],[Order Date]])</f>
        <v>4</v>
      </c>
      <c r="F495" s="17"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8"/>
        <v>487.43999999999994</v>
      </c>
      <c r="R495" s="5">
        <f t="shared" si="29"/>
        <v>259.68</v>
      </c>
      <c r="S495" s="5">
        <f t="shared" si="30"/>
        <v>227.75999999999993</v>
      </c>
      <c r="T495" s="7">
        <f t="shared" si="31"/>
        <v>0.46725750861644505</v>
      </c>
    </row>
    <row r="496" spans="1:20" ht="15.6">
      <c r="A496" s="2">
        <v>4954</v>
      </c>
      <c r="B496" s="3">
        <v>46115</v>
      </c>
      <c r="C496" s="4">
        <f>YEAR(SalesDataTable[[#This Row],[Order Date]])</f>
        <v>2026</v>
      </c>
      <c r="D496" s="14" t="str">
        <f>"Q"&amp;ROUNDUP(MONTH(SalesDataTable[[#This Row],[Order Date]])/3,0)</f>
        <v>Q2</v>
      </c>
      <c r="E496" s="11">
        <f>MONTH(SalesDataTable[[#This Row],[Order Date]])</f>
        <v>4</v>
      </c>
      <c r="F496" s="17"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8"/>
        <v>205.51349999999996</v>
      </c>
      <c r="R496" s="5">
        <f t="shared" si="29"/>
        <v>94.89</v>
      </c>
      <c r="S496" s="5">
        <f t="shared" si="30"/>
        <v>110.62349999999996</v>
      </c>
      <c r="T496" s="7">
        <f t="shared" si="31"/>
        <v>0.5382785072513484</v>
      </c>
    </row>
    <row r="497" spans="1:20" ht="15.6">
      <c r="A497" s="2">
        <v>1153</v>
      </c>
      <c r="B497" s="3">
        <v>46116</v>
      </c>
      <c r="C497" s="4">
        <f>YEAR(SalesDataTable[[#This Row],[Order Date]])</f>
        <v>2026</v>
      </c>
      <c r="D497" s="14" t="str">
        <f>"Q"&amp;ROUNDUP(MONTH(SalesDataTable[[#This Row],[Order Date]])/3,0)</f>
        <v>Q2</v>
      </c>
      <c r="E497" s="11">
        <f>MONTH(SalesDataTable[[#This Row],[Order Date]])</f>
        <v>4</v>
      </c>
      <c r="F497" s="17" t="str">
        <f>TEXT(SalesDataTable[[#This Row],[Order Date]],"MMM")</f>
        <v>Apr</v>
      </c>
      <c r="G497" s="4" t="s">
        <v>11</v>
      </c>
      <c r="H497" s="4" t="s">
        <v>52</v>
      </c>
      <c r="I497" s="4" t="s">
        <v>19</v>
      </c>
      <c r="J497" s="4" t="s">
        <v>13</v>
      </c>
      <c r="K497" s="4" t="s">
        <v>9</v>
      </c>
      <c r="L497" s="4" t="s">
        <v>10</v>
      </c>
      <c r="M497" s="8">
        <v>4</v>
      </c>
      <c r="N497" s="5">
        <v>90.15</v>
      </c>
      <c r="O497" s="6">
        <v>0</v>
      </c>
      <c r="P497" s="5">
        <v>44.9</v>
      </c>
      <c r="Q497" s="5">
        <f t="shared" si="28"/>
        <v>360.6</v>
      </c>
      <c r="R497" s="5">
        <f t="shared" si="29"/>
        <v>179.6</v>
      </c>
      <c r="S497" s="5">
        <f t="shared" si="30"/>
        <v>181.00000000000003</v>
      </c>
      <c r="T497" s="7">
        <f t="shared" si="31"/>
        <v>0.50194120909595119</v>
      </c>
    </row>
    <row r="498" spans="1:20" ht="15.6">
      <c r="A498" s="2">
        <v>1383</v>
      </c>
      <c r="B498" s="3">
        <v>46116</v>
      </c>
      <c r="C498" s="4">
        <f>YEAR(SalesDataTable[[#This Row],[Order Date]])</f>
        <v>2026</v>
      </c>
      <c r="D498" s="14" t="str">
        <f>"Q"&amp;ROUNDUP(MONTH(SalesDataTable[[#This Row],[Order Date]])/3,0)</f>
        <v>Q2</v>
      </c>
      <c r="E498" s="11">
        <f>MONTH(SalesDataTable[[#This Row],[Order Date]])</f>
        <v>4</v>
      </c>
      <c r="F498" s="17" t="str">
        <f>TEXT(SalesDataTable[[#This Row],[Order Date]],"MMM")</f>
        <v>Apr</v>
      </c>
      <c r="G498" s="4" t="s">
        <v>20</v>
      </c>
      <c r="H498" s="4" t="s">
        <v>21</v>
      </c>
      <c r="I498" s="4" t="s">
        <v>19</v>
      </c>
      <c r="J498" s="4" t="s">
        <v>3</v>
      </c>
      <c r="K498" s="4" t="s">
        <v>4</v>
      </c>
      <c r="L498" s="4" t="s">
        <v>22</v>
      </c>
      <c r="M498" s="8">
        <v>1</v>
      </c>
      <c r="N498" s="5">
        <v>50.7</v>
      </c>
      <c r="O498" s="6">
        <v>0.05</v>
      </c>
      <c r="P498" s="5">
        <v>21.85</v>
      </c>
      <c r="Q498" s="5">
        <f t="shared" si="28"/>
        <v>48.164999999999999</v>
      </c>
      <c r="R498" s="5">
        <f t="shared" si="29"/>
        <v>21.85</v>
      </c>
      <c r="S498" s="5">
        <f t="shared" si="30"/>
        <v>26.314999999999998</v>
      </c>
      <c r="T498" s="7">
        <f t="shared" si="31"/>
        <v>0.54635108481262329</v>
      </c>
    </row>
    <row r="499" spans="1:20" ht="15.6">
      <c r="A499" s="2">
        <v>2583</v>
      </c>
      <c r="B499" s="3">
        <v>46116</v>
      </c>
      <c r="C499" s="4">
        <f>YEAR(SalesDataTable[[#This Row],[Order Date]])</f>
        <v>2026</v>
      </c>
      <c r="D499" s="14" t="str">
        <f>"Q"&amp;ROUNDUP(MONTH(SalesDataTable[[#This Row],[Order Date]])/3,0)</f>
        <v>Q2</v>
      </c>
      <c r="E499" s="11">
        <f>MONTH(SalesDataTable[[#This Row],[Order Date]])</f>
        <v>4</v>
      </c>
      <c r="F499" s="17" t="str">
        <f>TEXT(SalesDataTable[[#This Row],[Order Date]],"MMM")</f>
        <v>Apr</v>
      </c>
      <c r="G499" s="4" t="s">
        <v>0</v>
      </c>
      <c r="H499" s="4" t="s">
        <v>1</v>
      </c>
      <c r="I499" s="4" t="s">
        <v>2</v>
      </c>
      <c r="J499" s="4" t="s">
        <v>3</v>
      </c>
      <c r="K499" s="4" t="s">
        <v>34</v>
      </c>
      <c r="L499" s="4" t="s">
        <v>35</v>
      </c>
      <c r="M499" s="8">
        <v>1</v>
      </c>
      <c r="N499" s="5">
        <v>41.13</v>
      </c>
      <c r="O499" s="6">
        <v>0</v>
      </c>
      <c r="P499" s="5">
        <v>15.04</v>
      </c>
      <c r="Q499" s="5">
        <f t="shared" si="28"/>
        <v>41.13</v>
      </c>
      <c r="R499" s="5">
        <f t="shared" si="29"/>
        <v>15.04</v>
      </c>
      <c r="S499" s="5">
        <f t="shared" si="30"/>
        <v>26.090000000000003</v>
      </c>
      <c r="T499" s="7">
        <f t="shared" si="31"/>
        <v>0.63433017262338931</v>
      </c>
    </row>
    <row r="500" spans="1:20" ht="15.6">
      <c r="A500" s="2">
        <v>4074</v>
      </c>
      <c r="B500" s="3">
        <v>46116</v>
      </c>
      <c r="C500" s="4">
        <f>YEAR(SalesDataTable[[#This Row],[Order Date]])</f>
        <v>2026</v>
      </c>
      <c r="D500" s="14" t="str">
        <f>"Q"&amp;ROUNDUP(MONTH(SalesDataTable[[#This Row],[Order Date]])/3,0)</f>
        <v>Q2</v>
      </c>
      <c r="E500" s="11">
        <f>MONTH(SalesDataTable[[#This Row],[Order Date]])</f>
        <v>4</v>
      </c>
      <c r="F500" s="17" t="str">
        <f>TEXT(SalesDataTable[[#This Row],[Order Date]],"MMM")</f>
        <v>Apr</v>
      </c>
      <c r="G500" s="4" t="s">
        <v>6</v>
      </c>
      <c r="H500" s="4" t="s">
        <v>7</v>
      </c>
      <c r="I500" s="4" t="s">
        <v>19</v>
      </c>
      <c r="J500" s="4" t="s">
        <v>3</v>
      </c>
      <c r="K500" s="4" t="s">
        <v>23</v>
      </c>
      <c r="L500" s="4" t="s">
        <v>51</v>
      </c>
      <c r="M500" s="8">
        <v>1</v>
      </c>
      <c r="N500" s="5">
        <v>121.66</v>
      </c>
      <c r="O500" s="6">
        <v>0</v>
      </c>
      <c r="P500" s="5">
        <v>61.37</v>
      </c>
      <c r="Q500" s="5">
        <f t="shared" si="28"/>
        <v>121.66</v>
      </c>
      <c r="R500" s="5">
        <f t="shared" si="29"/>
        <v>61.37</v>
      </c>
      <c r="S500" s="5">
        <f t="shared" si="30"/>
        <v>60.29</v>
      </c>
      <c r="T500" s="7">
        <f t="shared" si="31"/>
        <v>0.49556140062469178</v>
      </c>
    </row>
    <row r="501" spans="1:20" ht="15.6">
      <c r="A501" s="2">
        <v>4301</v>
      </c>
      <c r="B501" s="3">
        <v>46116</v>
      </c>
      <c r="C501" s="4">
        <f>YEAR(SalesDataTable[[#This Row],[Order Date]])</f>
        <v>2026</v>
      </c>
      <c r="D501" s="14" t="str">
        <f>"Q"&amp;ROUNDUP(MONTH(SalesDataTable[[#This Row],[Order Date]])/3,0)</f>
        <v>Q2</v>
      </c>
      <c r="E501" s="11">
        <f>MONTH(SalesDataTable[[#This Row],[Order Date]])</f>
        <v>4</v>
      </c>
      <c r="F501" s="17"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8"/>
        <v>110.49299999999999</v>
      </c>
      <c r="R501" s="5">
        <f t="shared" si="29"/>
        <v>70.59</v>
      </c>
      <c r="S501" s="5">
        <f t="shared" si="30"/>
        <v>39.902999999999992</v>
      </c>
      <c r="T501" s="7">
        <f t="shared" si="31"/>
        <v>0.36113599956558329</v>
      </c>
    </row>
    <row r="502" spans="1:20" ht="15.6">
      <c r="A502" s="2">
        <v>4692</v>
      </c>
      <c r="B502" s="3">
        <v>46116</v>
      </c>
      <c r="C502" s="4">
        <f>YEAR(SalesDataTable[[#This Row],[Order Date]])</f>
        <v>2026</v>
      </c>
      <c r="D502" s="14" t="str">
        <f>"Q"&amp;ROUNDUP(MONTH(SalesDataTable[[#This Row],[Order Date]])/3,0)</f>
        <v>Q2</v>
      </c>
      <c r="E502" s="11">
        <f>MONTH(SalesDataTable[[#This Row],[Order Date]])</f>
        <v>4</v>
      </c>
      <c r="F502" s="17" t="str">
        <f>TEXT(SalesDataTable[[#This Row],[Order Date]],"MMM")</f>
        <v>Apr</v>
      </c>
      <c r="G502" s="4" t="s">
        <v>20</v>
      </c>
      <c r="H502" s="4" t="s">
        <v>47</v>
      </c>
      <c r="I502" s="4" t="s">
        <v>2</v>
      </c>
      <c r="J502" s="4" t="s">
        <v>3</v>
      </c>
      <c r="K502" s="4" t="s">
        <v>4</v>
      </c>
      <c r="L502" s="4" t="s">
        <v>22</v>
      </c>
      <c r="M502" s="8">
        <v>1</v>
      </c>
      <c r="N502" s="5">
        <v>49.96</v>
      </c>
      <c r="O502" s="6">
        <v>0</v>
      </c>
      <c r="P502" s="5">
        <v>22.13</v>
      </c>
      <c r="Q502" s="5">
        <f t="shared" si="28"/>
        <v>49.96</v>
      </c>
      <c r="R502" s="5">
        <f t="shared" si="29"/>
        <v>22.13</v>
      </c>
      <c r="S502" s="5">
        <f t="shared" si="30"/>
        <v>27.830000000000002</v>
      </c>
      <c r="T502" s="7">
        <f t="shared" si="31"/>
        <v>0.55704563650920735</v>
      </c>
    </row>
    <row r="503" spans="1:20" ht="15.6">
      <c r="A503" s="2">
        <v>1951</v>
      </c>
      <c r="B503" s="3">
        <v>46117</v>
      </c>
      <c r="C503" s="4">
        <f>YEAR(SalesDataTable[[#This Row],[Order Date]])</f>
        <v>2026</v>
      </c>
      <c r="D503" s="14" t="str">
        <f>"Q"&amp;ROUNDUP(MONTH(SalesDataTable[[#This Row],[Order Date]])/3,0)</f>
        <v>Q2</v>
      </c>
      <c r="E503" s="11">
        <f>MONTH(SalesDataTable[[#This Row],[Order Date]])</f>
        <v>4</v>
      </c>
      <c r="F503" s="17"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row>
    <row r="504" spans="1:20" ht="15.6">
      <c r="A504" s="2">
        <v>2111</v>
      </c>
      <c r="B504" s="3">
        <v>46117</v>
      </c>
      <c r="C504" s="4">
        <f>YEAR(SalesDataTable[[#This Row],[Order Date]])</f>
        <v>2026</v>
      </c>
      <c r="D504" s="14" t="str">
        <f>"Q"&amp;ROUNDUP(MONTH(SalesDataTable[[#This Row],[Order Date]])/3,0)</f>
        <v>Q2</v>
      </c>
      <c r="E504" s="11">
        <f>MONTH(SalesDataTable[[#This Row],[Order Date]])</f>
        <v>4</v>
      </c>
      <c r="F504" s="17"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8"/>
        <v>199.0155</v>
      </c>
      <c r="R504" s="5">
        <f t="shared" si="29"/>
        <v>94.59</v>
      </c>
      <c r="S504" s="5">
        <f t="shared" si="30"/>
        <v>104.4255</v>
      </c>
      <c r="T504" s="7">
        <f t="shared" si="31"/>
        <v>0.52471038687941396</v>
      </c>
    </row>
    <row r="505" spans="1:20" ht="15.6">
      <c r="A505" s="2">
        <v>2933</v>
      </c>
      <c r="B505" s="3">
        <v>46117</v>
      </c>
      <c r="C505" s="4">
        <f>YEAR(SalesDataTable[[#This Row],[Order Date]])</f>
        <v>2026</v>
      </c>
      <c r="D505" s="14" t="str">
        <f>"Q"&amp;ROUNDUP(MONTH(SalesDataTable[[#This Row],[Order Date]])/3,0)</f>
        <v>Q2</v>
      </c>
      <c r="E505" s="11">
        <f>MONTH(SalesDataTable[[#This Row],[Order Date]])</f>
        <v>4</v>
      </c>
      <c r="F505" s="17" t="str">
        <f>TEXT(SalesDataTable[[#This Row],[Order Date]],"MMM")</f>
        <v>Apr</v>
      </c>
      <c r="G505" s="4" t="s">
        <v>6</v>
      </c>
      <c r="H505" s="4" t="s">
        <v>27</v>
      </c>
      <c r="I505" s="4" t="s">
        <v>19</v>
      </c>
      <c r="J505" s="4" t="s">
        <v>3</v>
      </c>
      <c r="K505" s="4" t="s">
        <v>14</v>
      </c>
      <c r="L505" s="4" t="s">
        <v>15</v>
      </c>
      <c r="M505" s="8">
        <v>1</v>
      </c>
      <c r="N505" s="5">
        <v>35.4</v>
      </c>
      <c r="O505" s="6">
        <v>0</v>
      </c>
      <c r="P505" s="5">
        <v>13.37</v>
      </c>
      <c r="Q505" s="5">
        <f t="shared" si="28"/>
        <v>35.4</v>
      </c>
      <c r="R505" s="5">
        <f t="shared" si="29"/>
        <v>13.37</v>
      </c>
      <c r="S505" s="5">
        <f t="shared" si="30"/>
        <v>22.03</v>
      </c>
      <c r="T505" s="7">
        <f t="shared" si="31"/>
        <v>0.62231638418079105</v>
      </c>
    </row>
    <row r="506" spans="1:20" ht="15.6">
      <c r="A506" s="2">
        <v>3263</v>
      </c>
      <c r="B506" s="3">
        <v>46117</v>
      </c>
      <c r="C506" s="4">
        <f>YEAR(SalesDataTable[[#This Row],[Order Date]])</f>
        <v>2026</v>
      </c>
      <c r="D506" s="14" t="str">
        <f>"Q"&amp;ROUNDUP(MONTH(SalesDataTable[[#This Row],[Order Date]])/3,0)</f>
        <v>Q2</v>
      </c>
      <c r="E506" s="11">
        <f>MONTH(SalesDataTable[[#This Row],[Order Date]])</f>
        <v>4</v>
      </c>
      <c r="F506" s="17" t="str">
        <f>TEXT(SalesDataTable[[#This Row],[Order Date]],"MMM")</f>
        <v>Apr</v>
      </c>
      <c r="G506" s="4" t="s">
        <v>20</v>
      </c>
      <c r="H506" s="4" t="s">
        <v>31</v>
      </c>
      <c r="I506" s="4" t="s">
        <v>2</v>
      </c>
      <c r="J506" s="4" t="s">
        <v>13</v>
      </c>
      <c r="K506" s="4" t="s">
        <v>34</v>
      </c>
      <c r="L506" s="4" t="s">
        <v>45</v>
      </c>
      <c r="M506" s="8">
        <v>1</v>
      </c>
      <c r="N506" s="5">
        <v>51.75</v>
      </c>
      <c r="O506" s="6">
        <v>0.1</v>
      </c>
      <c r="P506" s="5">
        <v>22.1</v>
      </c>
      <c r="Q506" s="5">
        <f t="shared" si="28"/>
        <v>46.575000000000003</v>
      </c>
      <c r="R506" s="5">
        <f t="shared" si="29"/>
        <v>22.1</v>
      </c>
      <c r="S506" s="5">
        <f t="shared" si="30"/>
        <v>24.475000000000001</v>
      </c>
      <c r="T506" s="7">
        <f t="shared" si="31"/>
        <v>0.52549651100375738</v>
      </c>
    </row>
    <row r="507" spans="1:20" ht="15.6">
      <c r="A507" s="2">
        <v>4764</v>
      </c>
      <c r="B507" s="3">
        <v>46117</v>
      </c>
      <c r="C507" s="4">
        <f>YEAR(SalesDataTable[[#This Row],[Order Date]])</f>
        <v>2026</v>
      </c>
      <c r="D507" s="14" t="str">
        <f>"Q"&amp;ROUNDUP(MONTH(SalesDataTable[[#This Row],[Order Date]])/3,0)</f>
        <v>Q2</v>
      </c>
      <c r="E507" s="11">
        <f>MONTH(SalesDataTable[[#This Row],[Order Date]])</f>
        <v>4</v>
      </c>
      <c r="F507" s="17"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8"/>
        <v>201.96</v>
      </c>
      <c r="R507" s="5">
        <f t="shared" si="29"/>
        <v>102.06</v>
      </c>
      <c r="S507" s="5">
        <f t="shared" si="30"/>
        <v>99.9</v>
      </c>
      <c r="T507" s="7">
        <f t="shared" si="31"/>
        <v>0.49465240641711233</v>
      </c>
    </row>
    <row r="508" spans="1:20" ht="15.6">
      <c r="A508" s="2">
        <v>28</v>
      </c>
      <c r="B508" s="3">
        <v>46118</v>
      </c>
      <c r="C508" s="4">
        <f>YEAR(SalesDataTable[[#This Row],[Order Date]])</f>
        <v>2026</v>
      </c>
      <c r="D508" s="14" t="str">
        <f>"Q"&amp;ROUNDUP(MONTH(SalesDataTable[[#This Row],[Order Date]])/3,0)</f>
        <v>Q2</v>
      </c>
      <c r="E508" s="11">
        <f>MONTH(SalesDataTable[[#This Row],[Order Date]])</f>
        <v>4</v>
      </c>
      <c r="F508" s="17"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8"/>
        <v>239.28599999999997</v>
      </c>
      <c r="R508" s="5">
        <f t="shared" si="29"/>
        <v>141.88</v>
      </c>
      <c r="S508" s="5">
        <f t="shared" si="30"/>
        <v>97.405999999999977</v>
      </c>
      <c r="T508" s="7">
        <f t="shared" si="31"/>
        <v>0.40706936469329585</v>
      </c>
    </row>
    <row r="509" spans="1:20" ht="15.6">
      <c r="A509" s="2">
        <v>581</v>
      </c>
      <c r="B509" s="3">
        <v>46118</v>
      </c>
      <c r="C509" s="4">
        <f>YEAR(SalesDataTable[[#This Row],[Order Date]])</f>
        <v>2026</v>
      </c>
      <c r="D509" s="14" t="str">
        <f>"Q"&amp;ROUNDUP(MONTH(SalesDataTable[[#This Row],[Order Date]])/3,0)</f>
        <v>Q2</v>
      </c>
      <c r="E509" s="11">
        <f>MONTH(SalesDataTable[[#This Row],[Order Date]])</f>
        <v>4</v>
      </c>
      <c r="F509" s="17" t="str">
        <f>TEXT(SalesDataTable[[#This Row],[Order Date]],"MMM")</f>
        <v>Apr</v>
      </c>
      <c r="G509" s="4" t="s">
        <v>6</v>
      </c>
      <c r="H509" s="4" t="s">
        <v>7</v>
      </c>
      <c r="I509" s="4" t="s">
        <v>2</v>
      </c>
      <c r="J509" s="4" t="s">
        <v>3</v>
      </c>
      <c r="K509" s="4" t="s">
        <v>23</v>
      </c>
      <c r="L509" s="4" t="s">
        <v>51</v>
      </c>
      <c r="M509" s="8">
        <v>3</v>
      </c>
      <c r="N509" s="5">
        <v>124.67</v>
      </c>
      <c r="O509" s="6">
        <v>0</v>
      </c>
      <c r="P509" s="5">
        <v>61.46</v>
      </c>
      <c r="Q509" s="5">
        <f t="shared" si="28"/>
        <v>374.01</v>
      </c>
      <c r="R509" s="5">
        <f t="shared" si="29"/>
        <v>184.38</v>
      </c>
      <c r="S509" s="5">
        <f t="shared" si="30"/>
        <v>189.63</v>
      </c>
      <c r="T509" s="7">
        <f t="shared" si="31"/>
        <v>0.50701852891633914</v>
      </c>
    </row>
    <row r="510" spans="1:20" ht="15.6">
      <c r="A510" s="2">
        <v>643</v>
      </c>
      <c r="B510" s="3">
        <v>46118</v>
      </c>
      <c r="C510" s="4">
        <f>YEAR(SalesDataTable[[#This Row],[Order Date]])</f>
        <v>2026</v>
      </c>
      <c r="D510" s="14" t="str">
        <f>"Q"&amp;ROUNDUP(MONTH(SalesDataTable[[#This Row],[Order Date]])/3,0)</f>
        <v>Q2</v>
      </c>
      <c r="E510" s="11">
        <f>MONTH(SalesDataTable[[#This Row],[Order Date]])</f>
        <v>4</v>
      </c>
      <c r="F510" s="17"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8"/>
        <v>144.52000000000001</v>
      </c>
      <c r="R510" s="5">
        <f t="shared" si="29"/>
        <v>66.42</v>
      </c>
      <c r="S510" s="5">
        <f t="shared" si="30"/>
        <v>78.100000000000009</v>
      </c>
      <c r="T510" s="7">
        <f t="shared" si="31"/>
        <v>0.54040963188486024</v>
      </c>
    </row>
    <row r="511" spans="1:20" ht="15.6">
      <c r="A511" s="2">
        <v>1907</v>
      </c>
      <c r="B511" s="3">
        <v>46118</v>
      </c>
      <c r="C511" s="4">
        <f>YEAR(SalesDataTable[[#This Row],[Order Date]])</f>
        <v>2026</v>
      </c>
      <c r="D511" s="14" t="str">
        <f>"Q"&amp;ROUNDUP(MONTH(SalesDataTable[[#This Row],[Order Date]])/3,0)</f>
        <v>Q2</v>
      </c>
      <c r="E511" s="11">
        <f>MONTH(SalesDataTable[[#This Row],[Order Date]])</f>
        <v>4</v>
      </c>
      <c r="F511" s="17" t="str">
        <f>TEXT(SalesDataTable[[#This Row],[Order Date]],"MMM")</f>
        <v>Apr</v>
      </c>
      <c r="G511" s="4" t="s">
        <v>6</v>
      </c>
      <c r="H511" s="4" t="s">
        <v>43</v>
      </c>
      <c r="I511" s="4" t="s">
        <v>8</v>
      </c>
      <c r="J511" s="4" t="s">
        <v>16</v>
      </c>
      <c r="K511" s="4" t="s">
        <v>4</v>
      </c>
      <c r="L511" s="4" t="s">
        <v>22</v>
      </c>
      <c r="M511" s="8">
        <v>10</v>
      </c>
      <c r="N511" s="5">
        <v>50.64</v>
      </c>
      <c r="O511" s="6">
        <v>0.2</v>
      </c>
      <c r="P511" s="5">
        <v>22.99</v>
      </c>
      <c r="Q511" s="5">
        <f t="shared" si="28"/>
        <v>405.12</v>
      </c>
      <c r="R511" s="5">
        <f t="shared" si="29"/>
        <v>229.89999999999998</v>
      </c>
      <c r="S511" s="5">
        <f t="shared" si="30"/>
        <v>175.22000000000003</v>
      </c>
      <c r="T511" s="7">
        <f t="shared" si="31"/>
        <v>0.43251382306477099</v>
      </c>
    </row>
    <row r="512" spans="1:20" ht="15.6">
      <c r="A512" s="2">
        <v>1950</v>
      </c>
      <c r="B512" s="3">
        <v>46118</v>
      </c>
      <c r="C512" s="4">
        <f>YEAR(SalesDataTable[[#This Row],[Order Date]])</f>
        <v>2026</v>
      </c>
      <c r="D512" s="14" t="str">
        <f>"Q"&amp;ROUNDUP(MONTH(SalesDataTable[[#This Row],[Order Date]])/3,0)</f>
        <v>Q2</v>
      </c>
      <c r="E512" s="11">
        <f>MONTH(SalesDataTable[[#This Row],[Order Date]])</f>
        <v>4</v>
      </c>
      <c r="F512" s="17" t="str">
        <f>TEXT(SalesDataTable[[#This Row],[Order Date]],"MMM")</f>
        <v>Apr</v>
      </c>
      <c r="G512" s="4" t="s">
        <v>0</v>
      </c>
      <c r="H512" s="4" t="s">
        <v>36</v>
      </c>
      <c r="I512" s="4" t="s">
        <v>2</v>
      </c>
      <c r="J512" s="4" t="s">
        <v>13</v>
      </c>
      <c r="K512" s="4" t="s">
        <v>9</v>
      </c>
      <c r="L512" s="4" t="s">
        <v>46</v>
      </c>
      <c r="M512" s="8">
        <v>1</v>
      </c>
      <c r="N512" s="5">
        <v>73</v>
      </c>
      <c r="O512" s="6">
        <v>0</v>
      </c>
      <c r="P512" s="5">
        <v>32.4</v>
      </c>
      <c r="Q512" s="5">
        <f t="shared" si="28"/>
        <v>73</v>
      </c>
      <c r="R512" s="5">
        <f t="shared" si="29"/>
        <v>32.4</v>
      </c>
      <c r="S512" s="5">
        <f t="shared" si="30"/>
        <v>40.6</v>
      </c>
      <c r="T512" s="7">
        <f t="shared" si="31"/>
        <v>0.55616438356164388</v>
      </c>
    </row>
    <row r="513" spans="1:20" ht="15.6">
      <c r="A513" s="2">
        <v>2443</v>
      </c>
      <c r="B513" s="3">
        <v>46118</v>
      </c>
      <c r="C513" s="4">
        <f>YEAR(SalesDataTable[[#This Row],[Order Date]])</f>
        <v>2026</v>
      </c>
      <c r="D513" s="14" t="str">
        <f>"Q"&amp;ROUNDUP(MONTH(SalesDataTable[[#This Row],[Order Date]])/3,0)</f>
        <v>Q2</v>
      </c>
      <c r="E513" s="11">
        <f>MONTH(SalesDataTable[[#This Row],[Order Date]])</f>
        <v>4</v>
      </c>
      <c r="F513" s="17"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8"/>
        <v>35.700000000000003</v>
      </c>
      <c r="R513" s="5">
        <f t="shared" si="29"/>
        <v>13.8</v>
      </c>
      <c r="S513" s="5">
        <f t="shared" si="30"/>
        <v>21.900000000000002</v>
      </c>
      <c r="T513" s="7">
        <f t="shared" si="31"/>
        <v>0.61344537815126055</v>
      </c>
    </row>
    <row r="514" spans="1:20" ht="15.6">
      <c r="A514" s="2">
        <v>2480</v>
      </c>
      <c r="B514" s="3">
        <v>46118</v>
      </c>
      <c r="C514" s="4">
        <f>YEAR(SalesDataTable[[#This Row],[Order Date]])</f>
        <v>2026</v>
      </c>
      <c r="D514" s="14" t="str">
        <f>"Q"&amp;ROUNDUP(MONTH(SalesDataTable[[#This Row],[Order Date]])/3,0)</f>
        <v>Q2</v>
      </c>
      <c r="E514" s="11">
        <f>MONTH(SalesDataTable[[#This Row],[Order Date]])</f>
        <v>4</v>
      </c>
      <c r="F514" s="17"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row>
    <row r="515" spans="1:20" ht="15.6">
      <c r="A515" s="2">
        <v>2515</v>
      </c>
      <c r="B515" s="3">
        <v>46118</v>
      </c>
      <c r="C515" s="4">
        <f>YEAR(SalesDataTable[[#This Row],[Order Date]])</f>
        <v>2026</v>
      </c>
      <c r="D515" s="14" t="str">
        <f>"Q"&amp;ROUNDUP(MONTH(SalesDataTable[[#This Row],[Order Date]])/3,0)</f>
        <v>Q2</v>
      </c>
      <c r="E515" s="11">
        <f>MONTH(SalesDataTable[[#This Row],[Order Date]])</f>
        <v>4</v>
      </c>
      <c r="F515" s="17" t="str">
        <f>TEXT(SalesDataTable[[#This Row],[Order Date]],"MMM")</f>
        <v>Apr</v>
      </c>
      <c r="G515" s="4" t="s">
        <v>20</v>
      </c>
      <c r="H515" s="4" t="s">
        <v>33</v>
      </c>
      <c r="I515" s="4" t="s">
        <v>2</v>
      </c>
      <c r="J515" s="4" t="s">
        <v>3</v>
      </c>
      <c r="K515" s="4" t="s">
        <v>4</v>
      </c>
      <c r="L515" s="4" t="s">
        <v>5</v>
      </c>
      <c r="M515" s="8">
        <v>1</v>
      </c>
      <c r="N515" s="5">
        <v>81.78</v>
      </c>
      <c r="O515" s="6">
        <v>0</v>
      </c>
      <c r="P515" s="5">
        <v>42.82</v>
      </c>
      <c r="Q515" s="5">
        <f t="shared" si="32"/>
        <v>81.78</v>
      </c>
      <c r="R515" s="5">
        <f t="shared" si="33"/>
        <v>42.82</v>
      </c>
      <c r="S515" s="5">
        <f t="shared" si="34"/>
        <v>38.96</v>
      </c>
      <c r="T515" s="7">
        <f t="shared" si="35"/>
        <v>0.47640009782342874</v>
      </c>
    </row>
    <row r="516" spans="1:20" ht="15.6">
      <c r="A516" s="2">
        <v>2829</v>
      </c>
      <c r="B516" s="3">
        <v>46118</v>
      </c>
      <c r="C516" s="4">
        <f>YEAR(SalesDataTable[[#This Row],[Order Date]])</f>
        <v>2026</v>
      </c>
      <c r="D516" s="14" t="str">
        <f>"Q"&amp;ROUNDUP(MONTH(SalesDataTable[[#This Row],[Order Date]])/3,0)</f>
        <v>Q2</v>
      </c>
      <c r="E516" s="11">
        <f>MONTH(SalesDataTable[[#This Row],[Order Date]])</f>
        <v>4</v>
      </c>
      <c r="F516" s="17" t="str">
        <f>TEXT(SalesDataTable[[#This Row],[Order Date]],"MMM")</f>
        <v>Apr</v>
      </c>
      <c r="G516" s="4" t="s">
        <v>6</v>
      </c>
      <c r="H516" s="4" t="s">
        <v>27</v>
      </c>
      <c r="I516" s="4" t="s">
        <v>2</v>
      </c>
      <c r="J516" s="4" t="s">
        <v>16</v>
      </c>
      <c r="K516" s="4" t="s">
        <v>4</v>
      </c>
      <c r="L516" s="4" t="s">
        <v>30</v>
      </c>
      <c r="M516" s="8">
        <v>6</v>
      </c>
      <c r="N516" s="5">
        <v>102.59</v>
      </c>
      <c r="O516" s="6">
        <v>0.1</v>
      </c>
      <c r="P516" s="5">
        <v>49.6</v>
      </c>
      <c r="Q516" s="5">
        <f t="shared" si="32"/>
        <v>553.98599999999999</v>
      </c>
      <c r="R516" s="5">
        <f t="shared" si="33"/>
        <v>297.60000000000002</v>
      </c>
      <c r="S516" s="5">
        <f t="shared" si="34"/>
        <v>256.38599999999997</v>
      </c>
      <c r="T516" s="7">
        <f t="shared" si="35"/>
        <v>0.46280230908362302</v>
      </c>
    </row>
    <row r="517" spans="1:20" ht="15.6">
      <c r="A517" s="2">
        <v>4086</v>
      </c>
      <c r="B517" s="3">
        <v>46118</v>
      </c>
      <c r="C517" s="4">
        <f>YEAR(SalesDataTable[[#This Row],[Order Date]])</f>
        <v>2026</v>
      </c>
      <c r="D517" s="14" t="str">
        <f>"Q"&amp;ROUNDUP(MONTH(SalesDataTable[[#This Row],[Order Date]])/3,0)</f>
        <v>Q2</v>
      </c>
      <c r="E517" s="11">
        <f>MONTH(SalesDataTable[[#This Row],[Order Date]])</f>
        <v>4</v>
      </c>
      <c r="F517" s="17"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row>
    <row r="518" spans="1:20" ht="15.6">
      <c r="A518" s="2">
        <v>4512</v>
      </c>
      <c r="B518" s="3">
        <v>46118</v>
      </c>
      <c r="C518" s="4">
        <f>YEAR(SalesDataTable[[#This Row],[Order Date]])</f>
        <v>2026</v>
      </c>
      <c r="D518" s="14" t="str">
        <f>"Q"&amp;ROUNDUP(MONTH(SalesDataTable[[#This Row],[Order Date]])/3,0)</f>
        <v>Q2</v>
      </c>
      <c r="E518" s="11">
        <f>MONTH(SalesDataTable[[#This Row],[Order Date]])</f>
        <v>4</v>
      </c>
      <c r="F518" s="17"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32"/>
        <v>817.74</v>
      </c>
      <c r="R518" s="5">
        <f t="shared" si="33"/>
        <v>409.26</v>
      </c>
      <c r="S518" s="5">
        <f t="shared" si="34"/>
        <v>408.48</v>
      </c>
      <c r="T518" s="7">
        <f t="shared" si="35"/>
        <v>0.49952307579426225</v>
      </c>
    </row>
    <row r="519" spans="1:20" ht="15.6">
      <c r="A519" s="2">
        <v>4837</v>
      </c>
      <c r="B519" s="3">
        <v>46118</v>
      </c>
      <c r="C519" s="4">
        <f>YEAR(SalesDataTable[[#This Row],[Order Date]])</f>
        <v>2026</v>
      </c>
      <c r="D519" s="14" t="str">
        <f>"Q"&amp;ROUNDUP(MONTH(SalesDataTable[[#This Row],[Order Date]])/3,0)</f>
        <v>Q2</v>
      </c>
      <c r="E519" s="11">
        <f>MONTH(SalesDataTable[[#This Row],[Order Date]])</f>
        <v>4</v>
      </c>
      <c r="F519" s="17"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row>
    <row r="520" spans="1:20" ht="15.6">
      <c r="A520" s="2">
        <v>1580</v>
      </c>
      <c r="B520" s="3">
        <v>46119</v>
      </c>
      <c r="C520" s="4">
        <f>YEAR(SalesDataTable[[#This Row],[Order Date]])</f>
        <v>2026</v>
      </c>
      <c r="D520" s="14" t="str">
        <f>"Q"&amp;ROUNDUP(MONTH(SalesDataTable[[#This Row],[Order Date]])/3,0)</f>
        <v>Q2</v>
      </c>
      <c r="E520" s="11">
        <f>MONTH(SalesDataTable[[#This Row],[Order Date]])</f>
        <v>4</v>
      </c>
      <c r="F520" s="17" t="str">
        <f>TEXT(SalesDataTable[[#This Row],[Order Date]],"MMM")</f>
        <v>Apr</v>
      </c>
      <c r="G520" s="4" t="s">
        <v>11</v>
      </c>
      <c r="H520" s="4" t="s">
        <v>18</v>
      </c>
      <c r="I520" s="4" t="s">
        <v>2</v>
      </c>
      <c r="J520" s="4" t="s">
        <v>13</v>
      </c>
      <c r="K520" s="4" t="s">
        <v>23</v>
      </c>
      <c r="L520" s="4" t="s">
        <v>51</v>
      </c>
      <c r="M520" s="8">
        <v>2</v>
      </c>
      <c r="N520" s="5">
        <v>120.5</v>
      </c>
      <c r="O520" s="6">
        <v>0</v>
      </c>
      <c r="P520" s="5">
        <v>61.42</v>
      </c>
      <c r="Q520" s="5">
        <f t="shared" si="32"/>
        <v>241</v>
      </c>
      <c r="R520" s="5">
        <f t="shared" si="33"/>
        <v>122.84</v>
      </c>
      <c r="S520" s="5">
        <f t="shared" si="34"/>
        <v>118.16</v>
      </c>
      <c r="T520" s="7">
        <f t="shared" si="35"/>
        <v>0.49029045643153524</v>
      </c>
    </row>
    <row r="521" spans="1:20" ht="15.6">
      <c r="A521" s="2">
        <v>1962</v>
      </c>
      <c r="B521" s="3">
        <v>46119</v>
      </c>
      <c r="C521" s="4">
        <f>YEAR(SalesDataTable[[#This Row],[Order Date]])</f>
        <v>2026</v>
      </c>
      <c r="D521" s="14" t="str">
        <f>"Q"&amp;ROUNDUP(MONTH(SalesDataTable[[#This Row],[Order Date]])/3,0)</f>
        <v>Q2</v>
      </c>
      <c r="E521" s="11">
        <f>MONTH(SalesDataTable[[#This Row],[Order Date]])</f>
        <v>4</v>
      </c>
      <c r="F521" s="17" t="str">
        <f>TEXT(SalesDataTable[[#This Row],[Order Date]],"MMM")</f>
        <v>Apr</v>
      </c>
      <c r="G521" s="4" t="s">
        <v>0</v>
      </c>
      <c r="H521" s="4" t="s">
        <v>1</v>
      </c>
      <c r="I521" s="4" t="s">
        <v>2</v>
      </c>
      <c r="J521" s="4" t="s">
        <v>3</v>
      </c>
      <c r="K521" s="4" t="s">
        <v>9</v>
      </c>
      <c r="L521" s="4" t="s">
        <v>37</v>
      </c>
      <c r="M521" s="8">
        <v>3</v>
      </c>
      <c r="N521" s="5">
        <v>152.62</v>
      </c>
      <c r="O521" s="6">
        <v>0.05</v>
      </c>
      <c r="P521" s="5">
        <v>77.75</v>
      </c>
      <c r="Q521" s="5">
        <f t="shared" si="32"/>
        <v>434.96699999999998</v>
      </c>
      <c r="R521" s="5">
        <f t="shared" si="33"/>
        <v>233.25</v>
      </c>
      <c r="S521" s="5">
        <f t="shared" si="34"/>
        <v>201.71699999999998</v>
      </c>
      <c r="T521" s="7">
        <f t="shared" si="35"/>
        <v>0.46375242259757637</v>
      </c>
    </row>
    <row r="522" spans="1:20" ht="15.6">
      <c r="A522" s="2">
        <v>2381</v>
      </c>
      <c r="B522" s="3">
        <v>46119</v>
      </c>
      <c r="C522" s="4">
        <f>YEAR(SalesDataTable[[#This Row],[Order Date]])</f>
        <v>2026</v>
      </c>
      <c r="D522" s="14" t="str">
        <f>"Q"&amp;ROUNDUP(MONTH(SalesDataTable[[#This Row],[Order Date]])/3,0)</f>
        <v>Q2</v>
      </c>
      <c r="E522" s="11">
        <f>MONTH(SalesDataTable[[#This Row],[Order Date]])</f>
        <v>4</v>
      </c>
      <c r="F522" s="17" t="str">
        <f>TEXT(SalesDataTable[[#This Row],[Order Date]],"MMM")</f>
        <v>Apr</v>
      </c>
      <c r="G522" s="4" t="s">
        <v>6</v>
      </c>
      <c r="H522" s="4" t="s">
        <v>41</v>
      </c>
      <c r="I522" s="4" t="s">
        <v>2</v>
      </c>
      <c r="J522" s="4" t="s">
        <v>3</v>
      </c>
      <c r="K522" s="4" t="s">
        <v>14</v>
      </c>
      <c r="L522" s="4" t="s">
        <v>44</v>
      </c>
      <c r="M522" s="8">
        <v>2</v>
      </c>
      <c r="N522" s="5">
        <v>134.16</v>
      </c>
      <c r="O522" s="6">
        <v>0.05</v>
      </c>
      <c r="P522" s="5">
        <v>67.08</v>
      </c>
      <c r="Q522" s="5">
        <f t="shared" si="32"/>
        <v>254.90399999999997</v>
      </c>
      <c r="R522" s="5">
        <f t="shared" si="33"/>
        <v>134.16</v>
      </c>
      <c r="S522" s="5">
        <f t="shared" si="34"/>
        <v>120.74399999999997</v>
      </c>
      <c r="T522" s="7">
        <f t="shared" si="35"/>
        <v>0.47368421052631576</v>
      </c>
    </row>
    <row r="523" spans="1:20" ht="15.6">
      <c r="A523" s="2">
        <v>2655</v>
      </c>
      <c r="B523" s="3">
        <v>46119</v>
      </c>
      <c r="C523" s="4">
        <f>YEAR(SalesDataTable[[#This Row],[Order Date]])</f>
        <v>2026</v>
      </c>
      <c r="D523" s="14" t="str">
        <f>"Q"&amp;ROUNDUP(MONTH(SalesDataTable[[#This Row],[Order Date]])/3,0)</f>
        <v>Q2</v>
      </c>
      <c r="E523" s="11">
        <f>MONTH(SalesDataTable[[#This Row],[Order Date]])</f>
        <v>4</v>
      </c>
      <c r="F523" s="17" t="str">
        <f>TEXT(SalesDataTable[[#This Row],[Order Date]],"MMM")</f>
        <v>Apr</v>
      </c>
      <c r="G523" s="4" t="s">
        <v>20</v>
      </c>
      <c r="H523" s="4" t="s">
        <v>47</v>
      </c>
      <c r="I523" s="4" t="s">
        <v>19</v>
      </c>
      <c r="J523" s="4" t="s">
        <v>16</v>
      </c>
      <c r="K523" s="4" t="s">
        <v>4</v>
      </c>
      <c r="L523" s="4" t="s">
        <v>30</v>
      </c>
      <c r="M523" s="8">
        <v>1</v>
      </c>
      <c r="N523" s="5">
        <v>101.13</v>
      </c>
      <c r="O523" s="6">
        <v>0</v>
      </c>
      <c r="P523" s="5">
        <v>50.8</v>
      </c>
      <c r="Q523" s="5">
        <f t="shared" si="32"/>
        <v>101.13</v>
      </c>
      <c r="R523" s="5">
        <f t="shared" si="33"/>
        <v>50.8</v>
      </c>
      <c r="S523" s="5">
        <f t="shared" si="34"/>
        <v>50.33</v>
      </c>
      <c r="T523" s="7">
        <f t="shared" si="35"/>
        <v>0.49767625828141998</v>
      </c>
    </row>
    <row r="524" spans="1:20" ht="15.6">
      <c r="A524" s="2">
        <v>2944</v>
      </c>
      <c r="B524" s="3">
        <v>46119</v>
      </c>
      <c r="C524" s="4">
        <f>YEAR(SalesDataTable[[#This Row],[Order Date]])</f>
        <v>2026</v>
      </c>
      <c r="D524" s="14" t="str">
        <f>"Q"&amp;ROUNDUP(MONTH(SalesDataTable[[#This Row],[Order Date]])/3,0)</f>
        <v>Q2</v>
      </c>
      <c r="E524" s="11">
        <f>MONTH(SalesDataTable[[#This Row],[Order Date]])</f>
        <v>4</v>
      </c>
      <c r="F524" s="17" t="str">
        <f>TEXT(SalesDataTable[[#This Row],[Order Date]],"MMM")</f>
        <v>Apr</v>
      </c>
      <c r="G524" s="4" t="s">
        <v>6</v>
      </c>
      <c r="H524" s="4" t="s">
        <v>49</v>
      </c>
      <c r="I524" s="4" t="s">
        <v>19</v>
      </c>
      <c r="J524" s="4" t="s">
        <v>13</v>
      </c>
      <c r="K524" s="4" t="s">
        <v>34</v>
      </c>
      <c r="L524" s="4" t="s">
        <v>45</v>
      </c>
      <c r="M524" s="8">
        <v>1</v>
      </c>
      <c r="N524" s="5">
        <v>51.36</v>
      </c>
      <c r="O524" s="6">
        <v>0</v>
      </c>
      <c r="P524" s="5">
        <v>22.21</v>
      </c>
      <c r="Q524" s="5">
        <f t="shared" si="32"/>
        <v>51.36</v>
      </c>
      <c r="R524" s="5">
        <f t="shared" si="33"/>
        <v>22.21</v>
      </c>
      <c r="S524" s="5">
        <f t="shared" si="34"/>
        <v>29.15</v>
      </c>
      <c r="T524" s="7">
        <f t="shared" si="35"/>
        <v>0.56756230529595009</v>
      </c>
    </row>
    <row r="525" spans="1:20" ht="15.6">
      <c r="A525" s="2">
        <v>4756</v>
      </c>
      <c r="B525" s="3">
        <v>46119</v>
      </c>
      <c r="C525" s="4">
        <f>YEAR(SalesDataTable[[#This Row],[Order Date]])</f>
        <v>2026</v>
      </c>
      <c r="D525" s="14" t="str">
        <f>"Q"&amp;ROUNDUP(MONTH(SalesDataTable[[#This Row],[Order Date]])/3,0)</f>
        <v>Q2</v>
      </c>
      <c r="E525" s="11">
        <f>MONTH(SalesDataTable[[#This Row],[Order Date]])</f>
        <v>4</v>
      </c>
      <c r="F525" s="17" t="str">
        <f>TEXT(SalesDataTable[[#This Row],[Order Date]],"MMM")</f>
        <v>Apr</v>
      </c>
      <c r="G525" s="4" t="s">
        <v>11</v>
      </c>
      <c r="H525" s="4" t="s">
        <v>52</v>
      </c>
      <c r="I525" s="4" t="s">
        <v>2</v>
      </c>
      <c r="J525" s="4" t="s">
        <v>16</v>
      </c>
      <c r="K525" s="4" t="s">
        <v>9</v>
      </c>
      <c r="L525" s="4" t="s">
        <v>37</v>
      </c>
      <c r="M525" s="8">
        <v>5</v>
      </c>
      <c r="N525" s="5">
        <v>151.88</v>
      </c>
      <c r="O525" s="6">
        <v>0</v>
      </c>
      <c r="P525" s="5">
        <v>80.56</v>
      </c>
      <c r="Q525" s="5">
        <f t="shared" si="32"/>
        <v>759.4</v>
      </c>
      <c r="R525" s="5">
        <f t="shared" si="33"/>
        <v>402.8</v>
      </c>
      <c r="S525" s="5">
        <f t="shared" si="34"/>
        <v>356.59999999999997</v>
      </c>
      <c r="T525" s="7">
        <f t="shared" si="35"/>
        <v>0.46958124835396364</v>
      </c>
    </row>
    <row r="526" spans="1:20" ht="15.6">
      <c r="A526" s="2">
        <v>52</v>
      </c>
      <c r="B526" s="3">
        <v>46120</v>
      </c>
      <c r="C526" s="4">
        <f>YEAR(SalesDataTable[[#This Row],[Order Date]])</f>
        <v>2026</v>
      </c>
      <c r="D526" s="14" t="str">
        <f>"Q"&amp;ROUNDUP(MONTH(SalesDataTable[[#This Row],[Order Date]])/3,0)</f>
        <v>Q2</v>
      </c>
      <c r="E526" s="11">
        <f>MONTH(SalesDataTable[[#This Row],[Order Date]])</f>
        <v>4</v>
      </c>
      <c r="F526" s="17" t="str">
        <f>TEXT(SalesDataTable[[#This Row],[Order Date]],"MMM")</f>
        <v>Apr</v>
      </c>
      <c r="G526" s="4" t="s">
        <v>6</v>
      </c>
      <c r="H526" s="4" t="s">
        <v>43</v>
      </c>
      <c r="I526" s="4" t="s">
        <v>2</v>
      </c>
      <c r="J526" s="4" t="s">
        <v>13</v>
      </c>
      <c r="K526" s="4" t="s">
        <v>14</v>
      </c>
      <c r="L526" s="4" t="s">
        <v>44</v>
      </c>
      <c r="M526" s="8">
        <v>2</v>
      </c>
      <c r="N526" s="5">
        <v>133.59</v>
      </c>
      <c r="O526" s="6">
        <v>0</v>
      </c>
      <c r="P526" s="5">
        <v>66.83</v>
      </c>
      <c r="Q526" s="5">
        <f t="shared" si="32"/>
        <v>267.18</v>
      </c>
      <c r="R526" s="5">
        <f t="shared" si="33"/>
        <v>133.66</v>
      </c>
      <c r="S526" s="5">
        <f t="shared" si="34"/>
        <v>133.52000000000001</v>
      </c>
      <c r="T526" s="7">
        <f t="shared" si="35"/>
        <v>0.49973800434164234</v>
      </c>
    </row>
    <row r="527" spans="1:20" ht="15.6">
      <c r="A527" s="2">
        <v>556</v>
      </c>
      <c r="B527" s="3">
        <v>46120</v>
      </c>
      <c r="C527" s="4">
        <f>YEAR(SalesDataTable[[#This Row],[Order Date]])</f>
        <v>2026</v>
      </c>
      <c r="D527" s="14" t="str">
        <f>"Q"&amp;ROUNDUP(MONTH(SalesDataTable[[#This Row],[Order Date]])/3,0)</f>
        <v>Q2</v>
      </c>
      <c r="E527" s="11">
        <f>MONTH(SalesDataTable[[#This Row],[Order Date]])</f>
        <v>4</v>
      </c>
      <c r="F527" s="17" t="str">
        <f>TEXT(SalesDataTable[[#This Row],[Order Date]],"MMM")</f>
        <v>Apr</v>
      </c>
      <c r="G527" s="4" t="s">
        <v>20</v>
      </c>
      <c r="H527" s="4" t="s">
        <v>33</v>
      </c>
      <c r="I527" s="4" t="s">
        <v>2</v>
      </c>
      <c r="J527" s="4" t="s">
        <v>13</v>
      </c>
      <c r="K527" s="4" t="s">
        <v>23</v>
      </c>
      <c r="L527" s="4" t="s">
        <v>51</v>
      </c>
      <c r="M527" s="8">
        <v>2</v>
      </c>
      <c r="N527" s="5">
        <v>124.39</v>
      </c>
      <c r="O527" s="6">
        <v>0</v>
      </c>
      <c r="P527" s="5">
        <v>61.27</v>
      </c>
      <c r="Q527" s="5">
        <f t="shared" si="32"/>
        <v>248.78</v>
      </c>
      <c r="R527" s="5">
        <f t="shared" si="33"/>
        <v>122.54</v>
      </c>
      <c r="S527" s="5">
        <f t="shared" si="34"/>
        <v>126.24</v>
      </c>
      <c r="T527" s="7">
        <f t="shared" si="35"/>
        <v>0.50743628909076288</v>
      </c>
    </row>
    <row r="528" spans="1:20" ht="15.6">
      <c r="A528" s="2">
        <v>1233</v>
      </c>
      <c r="B528" s="3">
        <v>46120</v>
      </c>
      <c r="C528" s="4">
        <f>YEAR(SalesDataTable[[#This Row],[Order Date]])</f>
        <v>2026</v>
      </c>
      <c r="D528" s="14" t="str">
        <f>"Q"&amp;ROUNDUP(MONTH(SalesDataTable[[#This Row],[Order Date]])/3,0)</f>
        <v>Q2</v>
      </c>
      <c r="E528" s="11">
        <f>MONTH(SalesDataTable[[#This Row],[Order Date]])</f>
        <v>4</v>
      </c>
      <c r="F528" s="17" t="str">
        <f>TEXT(SalesDataTable[[#This Row],[Order Date]],"MMM")</f>
        <v>Apr</v>
      </c>
      <c r="G528" s="4" t="s">
        <v>0</v>
      </c>
      <c r="H528" s="4" t="s">
        <v>50</v>
      </c>
      <c r="I528" s="4" t="s">
        <v>2</v>
      </c>
      <c r="J528" s="4" t="s">
        <v>13</v>
      </c>
      <c r="K528" s="4" t="s">
        <v>4</v>
      </c>
      <c r="L528" s="4" t="s">
        <v>22</v>
      </c>
      <c r="M528" s="8">
        <v>5</v>
      </c>
      <c r="N528" s="5">
        <v>50.22</v>
      </c>
      <c r="O528" s="6">
        <v>0.1</v>
      </c>
      <c r="P528" s="5">
        <v>22.31</v>
      </c>
      <c r="Q528" s="5">
        <f t="shared" si="32"/>
        <v>225.99</v>
      </c>
      <c r="R528" s="5">
        <f t="shared" si="33"/>
        <v>111.55</v>
      </c>
      <c r="S528" s="5">
        <f t="shared" si="34"/>
        <v>114.44000000000001</v>
      </c>
      <c r="T528" s="7">
        <f t="shared" si="35"/>
        <v>0.50639408823399268</v>
      </c>
    </row>
    <row r="529" spans="1:20" ht="15.6">
      <c r="A529" s="2">
        <v>1492</v>
      </c>
      <c r="B529" s="3">
        <v>46120</v>
      </c>
      <c r="C529" s="4">
        <f>YEAR(SalesDataTable[[#This Row],[Order Date]])</f>
        <v>2026</v>
      </c>
      <c r="D529" s="14" t="str">
        <f>"Q"&amp;ROUNDUP(MONTH(SalesDataTable[[#This Row],[Order Date]])/3,0)</f>
        <v>Q2</v>
      </c>
      <c r="E529" s="11">
        <f>MONTH(SalesDataTable[[#This Row],[Order Date]])</f>
        <v>4</v>
      </c>
      <c r="F529" s="17" t="str">
        <f>TEXT(SalesDataTable[[#This Row],[Order Date]],"MMM")</f>
        <v>Apr</v>
      </c>
      <c r="G529" s="4" t="s">
        <v>6</v>
      </c>
      <c r="H529" s="4" t="s">
        <v>49</v>
      </c>
      <c r="I529" s="4" t="s">
        <v>2</v>
      </c>
      <c r="J529" s="4" t="s">
        <v>3</v>
      </c>
      <c r="K529" s="4" t="s">
        <v>4</v>
      </c>
      <c r="L529" s="4" t="s">
        <v>26</v>
      </c>
      <c r="M529" s="8">
        <v>2</v>
      </c>
      <c r="N529" s="5">
        <v>41.08</v>
      </c>
      <c r="O529" s="6">
        <v>0</v>
      </c>
      <c r="P529" s="5">
        <v>16.79</v>
      </c>
      <c r="Q529" s="5">
        <f t="shared" si="32"/>
        <v>82.16</v>
      </c>
      <c r="R529" s="5">
        <f t="shared" si="33"/>
        <v>33.58</v>
      </c>
      <c r="S529" s="5">
        <f t="shared" si="34"/>
        <v>48.58</v>
      </c>
      <c r="T529" s="7">
        <f t="shared" si="35"/>
        <v>0.59128529698149956</v>
      </c>
    </row>
    <row r="530" spans="1:20" ht="15.6">
      <c r="A530" s="2">
        <v>1619</v>
      </c>
      <c r="B530" s="3">
        <v>46120</v>
      </c>
      <c r="C530" s="4">
        <f>YEAR(SalesDataTable[[#This Row],[Order Date]])</f>
        <v>2026</v>
      </c>
      <c r="D530" s="14" t="str">
        <f>"Q"&amp;ROUNDUP(MONTH(SalesDataTable[[#This Row],[Order Date]])/3,0)</f>
        <v>Q2</v>
      </c>
      <c r="E530" s="11">
        <f>MONTH(SalesDataTable[[#This Row],[Order Date]])</f>
        <v>4</v>
      </c>
      <c r="F530" s="17" t="str">
        <f>TEXT(SalesDataTable[[#This Row],[Order Date]],"MMM")</f>
        <v>Apr</v>
      </c>
      <c r="G530" s="4" t="s">
        <v>20</v>
      </c>
      <c r="H530" s="4" t="s">
        <v>33</v>
      </c>
      <c r="I530" s="4" t="s">
        <v>19</v>
      </c>
      <c r="J530" s="4" t="s">
        <v>13</v>
      </c>
      <c r="K530" s="4" t="s">
        <v>14</v>
      </c>
      <c r="L530" s="4" t="s">
        <v>32</v>
      </c>
      <c r="M530" s="8">
        <v>5</v>
      </c>
      <c r="N530" s="5">
        <v>46.11</v>
      </c>
      <c r="O530" s="6">
        <v>0</v>
      </c>
      <c r="P530" s="5">
        <v>18.88</v>
      </c>
      <c r="Q530" s="5">
        <f t="shared" si="32"/>
        <v>230.55</v>
      </c>
      <c r="R530" s="5">
        <f t="shared" si="33"/>
        <v>94.399999999999991</v>
      </c>
      <c r="S530" s="5">
        <f t="shared" si="34"/>
        <v>136.15000000000003</v>
      </c>
      <c r="T530" s="7">
        <f t="shared" si="35"/>
        <v>0.5905443504662764</v>
      </c>
    </row>
    <row r="531" spans="1:20" ht="15.6">
      <c r="A531" s="2">
        <v>1631</v>
      </c>
      <c r="B531" s="3">
        <v>46120</v>
      </c>
      <c r="C531" s="4">
        <f>YEAR(SalesDataTable[[#This Row],[Order Date]])</f>
        <v>2026</v>
      </c>
      <c r="D531" s="14" t="str">
        <f>"Q"&amp;ROUNDUP(MONTH(SalesDataTable[[#This Row],[Order Date]])/3,0)</f>
        <v>Q2</v>
      </c>
      <c r="E531" s="11">
        <f>MONTH(SalesDataTable[[#This Row],[Order Date]])</f>
        <v>4</v>
      </c>
      <c r="F531" s="17" t="str">
        <f>TEXT(SalesDataTable[[#This Row],[Order Date]],"MMM")</f>
        <v>Apr</v>
      </c>
      <c r="G531" s="4" t="s">
        <v>20</v>
      </c>
      <c r="H531" s="4" t="s">
        <v>33</v>
      </c>
      <c r="I531" s="4" t="s">
        <v>2</v>
      </c>
      <c r="J531" s="4" t="s">
        <v>3</v>
      </c>
      <c r="K531" s="4" t="s">
        <v>14</v>
      </c>
      <c r="L531" s="4" t="s">
        <v>32</v>
      </c>
      <c r="M531" s="8">
        <v>1</v>
      </c>
      <c r="N531" s="5">
        <v>45.54</v>
      </c>
      <c r="O531" s="6">
        <v>0</v>
      </c>
      <c r="P531" s="5">
        <v>18.36</v>
      </c>
      <c r="Q531" s="5">
        <f t="shared" si="32"/>
        <v>45.54</v>
      </c>
      <c r="R531" s="5">
        <f t="shared" si="33"/>
        <v>18.36</v>
      </c>
      <c r="S531" s="5">
        <f t="shared" si="34"/>
        <v>27.18</v>
      </c>
      <c r="T531" s="7">
        <f t="shared" si="35"/>
        <v>0.59683794466403162</v>
      </c>
    </row>
    <row r="532" spans="1:20" ht="15.6">
      <c r="A532" s="2">
        <v>1844</v>
      </c>
      <c r="B532" s="3">
        <v>46120</v>
      </c>
      <c r="C532" s="4">
        <f>YEAR(SalesDataTable[[#This Row],[Order Date]])</f>
        <v>2026</v>
      </c>
      <c r="D532" s="14" t="str">
        <f>"Q"&amp;ROUNDUP(MONTH(SalesDataTable[[#This Row],[Order Date]])/3,0)</f>
        <v>Q2</v>
      </c>
      <c r="E532" s="11">
        <f>MONTH(SalesDataTable[[#This Row],[Order Date]])</f>
        <v>4</v>
      </c>
      <c r="F532" s="17" t="str">
        <f>TEXT(SalesDataTable[[#This Row],[Order Date]],"MMM")</f>
        <v>Apr</v>
      </c>
      <c r="G532" s="4" t="s">
        <v>6</v>
      </c>
      <c r="H532" s="4" t="s">
        <v>49</v>
      </c>
      <c r="I532" s="4" t="s">
        <v>19</v>
      </c>
      <c r="J532" s="4" t="s">
        <v>13</v>
      </c>
      <c r="K532" s="4" t="s">
        <v>34</v>
      </c>
      <c r="L532" s="4" t="s">
        <v>42</v>
      </c>
      <c r="M532" s="8">
        <v>2</v>
      </c>
      <c r="N532" s="5">
        <v>37.1</v>
      </c>
      <c r="O532" s="6">
        <v>0.1</v>
      </c>
      <c r="P532" s="5">
        <v>14.17</v>
      </c>
      <c r="Q532" s="5">
        <f t="shared" si="32"/>
        <v>66.78</v>
      </c>
      <c r="R532" s="5">
        <f t="shared" si="33"/>
        <v>28.34</v>
      </c>
      <c r="S532" s="5">
        <f t="shared" si="34"/>
        <v>38.44</v>
      </c>
      <c r="T532" s="7">
        <f t="shared" si="35"/>
        <v>0.57562144354597178</v>
      </c>
    </row>
    <row r="533" spans="1:20" ht="15.6">
      <c r="A533" s="2">
        <v>4246</v>
      </c>
      <c r="B533" s="3">
        <v>46120</v>
      </c>
      <c r="C533" s="4">
        <f>YEAR(SalesDataTable[[#This Row],[Order Date]])</f>
        <v>2026</v>
      </c>
      <c r="D533" s="14" t="str">
        <f>"Q"&amp;ROUNDUP(MONTH(SalesDataTable[[#This Row],[Order Date]])/3,0)</f>
        <v>Q2</v>
      </c>
      <c r="E533" s="11">
        <f>MONTH(SalesDataTable[[#This Row],[Order Date]])</f>
        <v>4</v>
      </c>
      <c r="F533" s="17"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row>
    <row r="534" spans="1:20" ht="15.6">
      <c r="A534" s="2">
        <v>5139</v>
      </c>
      <c r="B534" s="3">
        <v>46120</v>
      </c>
      <c r="C534" s="4">
        <f>YEAR(SalesDataTable[[#This Row],[Order Date]])</f>
        <v>2026</v>
      </c>
      <c r="D534" s="14" t="str">
        <f>"Q"&amp;ROUNDUP(MONTH(SalesDataTable[[#This Row],[Order Date]])/3,0)</f>
        <v>Q2</v>
      </c>
      <c r="E534" s="11">
        <f>MONTH(SalesDataTable[[#This Row],[Order Date]])</f>
        <v>4</v>
      </c>
      <c r="F534" s="17" t="str">
        <f>TEXT(SalesDataTable[[#This Row],[Order Date]],"MMM")</f>
        <v>Apr</v>
      </c>
      <c r="G534" s="4" t="s">
        <v>0</v>
      </c>
      <c r="H534" s="4" t="s">
        <v>50</v>
      </c>
      <c r="I534" s="4" t="s">
        <v>2</v>
      </c>
      <c r="J534" s="4" t="s">
        <v>3</v>
      </c>
      <c r="K534" s="4" t="s">
        <v>34</v>
      </c>
      <c r="L534" s="4" t="s">
        <v>45</v>
      </c>
      <c r="M534" s="8">
        <v>2</v>
      </c>
      <c r="N534" s="5">
        <v>51.4</v>
      </c>
      <c r="O534" s="6">
        <v>0</v>
      </c>
      <c r="P534" s="5">
        <v>21.99</v>
      </c>
      <c r="Q534" s="5">
        <f t="shared" si="32"/>
        <v>102.8</v>
      </c>
      <c r="R534" s="5">
        <f t="shared" si="33"/>
        <v>43.98</v>
      </c>
      <c r="S534" s="5">
        <f t="shared" si="34"/>
        <v>58.82</v>
      </c>
      <c r="T534" s="7">
        <f t="shared" si="35"/>
        <v>0.57217898832684821</v>
      </c>
    </row>
    <row r="535" spans="1:20" ht="15.6">
      <c r="A535" s="2">
        <v>186</v>
      </c>
      <c r="B535" s="3">
        <v>46121</v>
      </c>
      <c r="C535" s="4">
        <f>YEAR(SalesDataTable[[#This Row],[Order Date]])</f>
        <v>2026</v>
      </c>
      <c r="D535" s="14" t="str">
        <f>"Q"&amp;ROUNDUP(MONTH(SalesDataTable[[#This Row],[Order Date]])/3,0)</f>
        <v>Q2</v>
      </c>
      <c r="E535" s="11">
        <f>MONTH(SalesDataTable[[#This Row],[Order Date]])</f>
        <v>4</v>
      </c>
      <c r="F535" s="17" t="str">
        <f>TEXT(SalesDataTable[[#This Row],[Order Date]],"MMM")</f>
        <v>Apr</v>
      </c>
      <c r="G535" s="4" t="s">
        <v>0</v>
      </c>
      <c r="H535" s="4" t="s">
        <v>1</v>
      </c>
      <c r="I535" s="4" t="s">
        <v>2</v>
      </c>
      <c r="J535" s="4" t="s">
        <v>13</v>
      </c>
      <c r="K535" s="4" t="s">
        <v>14</v>
      </c>
      <c r="L535" s="4" t="s">
        <v>32</v>
      </c>
      <c r="M535" s="8">
        <v>2</v>
      </c>
      <c r="N535" s="5">
        <v>46.42</v>
      </c>
      <c r="O535" s="6">
        <v>0.1</v>
      </c>
      <c r="P535" s="5">
        <v>18.73</v>
      </c>
      <c r="Q535" s="5">
        <f t="shared" si="32"/>
        <v>83.556000000000012</v>
      </c>
      <c r="R535" s="5">
        <f t="shared" si="33"/>
        <v>37.46</v>
      </c>
      <c r="S535" s="5">
        <f t="shared" si="34"/>
        <v>46.096000000000011</v>
      </c>
      <c r="T535" s="7">
        <f t="shared" si="35"/>
        <v>0.55167791660682663</v>
      </c>
    </row>
    <row r="536" spans="1:20" ht="15.6">
      <c r="A536" s="2">
        <v>1742</v>
      </c>
      <c r="B536" s="3">
        <v>46121</v>
      </c>
      <c r="C536" s="4">
        <f>YEAR(SalesDataTable[[#This Row],[Order Date]])</f>
        <v>2026</v>
      </c>
      <c r="D536" s="14" t="str">
        <f>"Q"&amp;ROUNDUP(MONTH(SalesDataTable[[#This Row],[Order Date]])/3,0)</f>
        <v>Q2</v>
      </c>
      <c r="E536" s="11">
        <f>MONTH(SalesDataTable[[#This Row],[Order Date]])</f>
        <v>4</v>
      </c>
      <c r="F536" s="17"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32"/>
        <v>229.42499999999998</v>
      </c>
      <c r="R536" s="5">
        <f t="shared" si="33"/>
        <v>120.62</v>
      </c>
      <c r="S536" s="5">
        <f t="shared" si="34"/>
        <v>108.80499999999998</v>
      </c>
      <c r="T536" s="7">
        <f t="shared" si="35"/>
        <v>0.47425084450256066</v>
      </c>
    </row>
    <row r="537" spans="1:20" ht="15.6">
      <c r="A537" s="2">
        <v>3189</v>
      </c>
      <c r="B537" s="3">
        <v>46121</v>
      </c>
      <c r="C537" s="4">
        <f>YEAR(SalesDataTable[[#This Row],[Order Date]])</f>
        <v>2026</v>
      </c>
      <c r="D537" s="14" t="str">
        <f>"Q"&amp;ROUNDUP(MONTH(SalesDataTable[[#This Row],[Order Date]])/3,0)</f>
        <v>Q2</v>
      </c>
      <c r="E537" s="11">
        <f>MONTH(SalesDataTable[[#This Row],[Order Date]])</f>
        <v>4</v>
      </c>
      <c r="F537" s="17"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row>
    <row r="538" spans="1:20" ht="15.6">
      <c r="A538" s="2">
        <v>3747</v>
      </c>
      <c r="B538" s="3">
        <v>46121</v>
      </c>
      <c r="C538" s="4">
        <f>YEAR(SalesDataTable[[#This Row],[Order Date]])</f>
        <v>2026</v>
      </c>
      <c r="D538" s="14" t="str">
        <f>"Q"&amp;ROUNDUP(MONTH(SalesDataTable[[#This Row],[Order Date]])/3,0)</f>
        <v>Q2</v>
      </c>
      <c r="E538" s="11">
        <f>MONTH(SalesDataTable[[#This Row],[Order Date]])</f>
        <v>4</v>
      </c>
      <c r="F538" s="17"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32"/>
        <v>232.48399999999998</v>
      </c>
      <c r="R538" s="5">
        <f t="shared" si="33"/>
        <v>118.12</v>
      </c>
      <c r="S538" s="5">
        <f t="shared" si="34"/>
        <v>114.36399999999998</v>
      </c>
      <c r="T538" s="7">
        <f t="shared" si="35"/>
        <v>0.49192202474148755</v>
      </c>
    </row>
    <row r="539" spans="1:20" ht="15.6">
      <c r="A539" s="2">
        <v>3782</v>
      </c>
      <c r="B539" s="3">
        <v>46121</v>
      </c>
      <c r="C539" s="4">
        <f>YEAR(SalesDataTable[[#This Row],[Order Date]])</f>
        <v>2026</v>
      </c>
      <c r="D539" s="14" t="str">
        <f>"Q"&amp;ROUNDUP(MONTH(SalesDataTable[[#This Row],[Order Date]])/3,0)</f>
        <v>Q2</v>
      </c>
      <c r="E539" s="11">
        <f>MONTH(SalesDataTable[[#This Row],[Order Date]])</f>
        <v>4</v>
      </c>
      <c r="F539" s="17" t="str">
        <f>TEXT(SalesDataTable[[#This Row],[Order Date]],"MMM")</f>
        <v>Apr</v>
      </c>
      <c r="G539" s="4" t="s">
        <v>0</v>
      </c>
      <c r="H539" s="4" t="s">
        <v>1</v>
      </c>
      <c r="I539" s="4" t="s">
        <v>19</v>
      </c>
      <c r="J539" s="4" t="s">
        <v>3</v>
      </c>
      <c r="K539" s="4" t="s">
        <v>34</v>
      </c>
      <c r="L539" s="4" t="s">
        <v>35</v>
      </c>
      <c r="M539" s="8">
        <v>2</v>
      </c>
      <c r="N539" s="5">
        <v>39.68</v>
      </c>
      <c r="O539" s="6">
        <v>0.05</v>
      </c>
      <c r="P539" s="5">
        <v>14.98</v>
      </c>
      <c r="Q539" s="5">
        <f t="shared" si="32"/>
        <v>75.391999999999996</v>
      </c>
      <c r="R539" s="5">
        <f t="shared" si="33"/>
        <v>29.96</v>
      </c>
      <c r="S539" s="5">
        <f t="shared" si="34"/>
        <v>45.431999999999995</v>
      </c>
      <c r="T539" s="7">
        <f t="shared" si="35"/>
        <v>0.60261035653650252</v>
      </c>
    </row>
    <row r="540" spans="1:20" ht="15.6">
      <c r="A540" s="2">
        <v>4344</v>
      </c>
      <c r="B540" s="3">
        <v>46121</v>
      </c>
      <c r="C540" s="4">
        <f>YEAR(SalesDataTable[[#This Row],[Order Date]])</f>
        <v>2026</v>
      </c>
      <c r="D540" s="14" t="str">
        <f>"Q"&amp;ROUNDUP(MONTH(SalesDataTable[[#This Row],[Order Date]])/3,0)</f>
        <v>Q2</v>
      </c>
      <c r="E540" s="11">
        <f>MONTH(SalesDataTable[[#This Row],[Order Date]])</f>
        <v>4</v>
      </c>
      <c r="F540" s="17"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32"/>
        <v>309.97800000000001</v>
      </c>
      <c r="R540" s="5">
        <f t="shared" si="33"/>
        <v>183.93</v>
      </c>
      <c r="S540" s="5">
        <f t="shared" si="34"/>
        <v>126.048</v>
      </c>
      <c r="T540" s="7">
        <f t="shared" si="35"/>
        <v>0.40663530960261696</v>
      </c>
    </row>
    <row r="541" spans="1:20" ht="15.6">
      <c r="A541" s="2">
        <v>4901</v>
      </c>
      <c r="B541" s="3">
        <v>46121</v>
      </c>
      <c r="C541" s="4">
        <f>YEAR(SalesDataTable[[#This Row],[Order Date]])</f>
        <v>2026</v>
      </c>
      <c r="D541" s="14" t="str">
        <f>"Q"&amp;ROUNDUP(MONTH(SalesDataTable[[#This Row],[Order Date]])/3,0)</f>
        <v>Q2</v>
      </c>
      <c r="E541" s="11">
        <f>MONTH(SalesDataTable[[#This Row],[Order Date]])</f>
        <v>4</v>
      </c>
      <c r="F541" s="17" t="str">
        <f>TEXT(SalesDataTable[[#This Row],[Order Date]],"MMM")</f>
        <v>Apr</v>
      </c>
      <c r="G541" s="4" t="s">
        <v>0</v>
      </c>
      <c r="H541" s="4" t="s">
        <v>1</v>
      </c>
      <c r="I541" s="4" t="s">
        <v>28</v>
      </c>
      <c r="J541" s="4" t="s">
        <v>13</v>
      </c>
      <c r="K541" s="4" t="s">
        <v>4</v>
      </c>
      <c r="L541" s="4" t="s">
        <v>5</v>
      </c>
      <c r="M541" s="8">
        <v>1</v>
      </c>
      <c r="N541" s="5">
        <v>80.19</v>
      </c>
      <c r="O541" s="6">
        <v>0.1</v>
      </c>
      <c r="P541" s="5">
        <v>42.15</v>
      </c>
      <c r="Q541" s="5">
        <f t="shared" si="32"/>
        <v>72.171000000000006</v>
      </c>
      <c r="R541" s="5">
        <f t="shared" si="33"/>
        <v>42.15</v>
      </c>
      <c r="S541" s="5">
        <f t="shared" si="34"/>
        <v>30.021000000000008</v>
      </c>
      <c r="T541" s="7">
        <f t="shared" si="35"/>
        <v>0.4159704036247247</v>
      </c>
    </row>
    <row r="542" spans="1:20" ht="15.6">
      <c r="A542" s="2">
        <v>4969</v>
      </c>
      <c r="B542" s="3">
        <v>46121</v>
      </c>
      <c r="C542" s="4">
        <f>YEAR(SalesDataTable[[#This Row],[Order Date]])</f>
        <v>2026</v>
      </c>
      <c r="D542" s="14" t="str">
        <f>"Q"&amp;ROUNDUP(MONTH(SalesDataTable[[#This Row],[Order Date]])/3,0)</f>
        <v>Q2</v>
      </c>
      <c r="E542" s="11">
        <f>MONTH(SalesDataTable[[#This Row],[Order Date]])</f>
        <v>4</v>
      </c>
      <c r="F542" s="17" t="str">
        <f>TEXT(SalesDataTable[[#This Row],[Order Date]],"MMM")</f>
        <v>Apr</v>
      </c>
      <c r="G542" s="4" t="s">
        <v>20</v>
      </c>
      <c r="H542" s="4" t="s">
        <v>31</v>
      </c>
      <c r="I542" s="4" t="s">
        <v>28</v>
      </c>
      <c r="J542" s="4" t="s">
        <v>16</v>
      </c>
      <c r="K542" s="4" t="s">
        <v>4</v>
      </c>
      <c r="L542" s="4" t="s">
        <v>5</v>
      </c>
      <c r="M542" s="8">
        <v>2</v>
      </c>
      <c r="N542" s="5">
        <v>81.14</v>
      </c>
      <c r="O542" s="6">
        <v>0</v>
      </c>
      <c r="P542" s="5">
        <v>43.43</v>
      </c>
      <c r="Q542" s="5">
        <f t="shared" si="32"/>
        <v>162.28</v>
      </c>
      <c r="R542" s="5">
        <f t="shared" si="33"/>
        <v>86.86</v>
      </c>
      <c r="S542" s="5">
        <f t="shared" si="34"/>
        <v>75.42</v>
      </c>
      <c r="T542" s="7">
        <f t="shared" si="35"/>
        <v>0.46475228000985952</v>
      </c>
    </row>
    <row r="543" spans="1:20" ht="15.6">
      <c r="A543" s="2">
        <v>673</v>
      </c>
      <c r="B543" s="3">
        <v>46122</v>
      </c>
      <c r="C543" s="4">
        <f>YEAR(SalesDataTable[[#This Row],[Order Date]])</f>
        <v>2026</v>
      </c>
      <c r="D543" s="14" t="str">
        <f>"Q"&amp;ROUNDUP(MONTH(SalesDataTable[[#This Row],[Order Date]])/3,0)</f>
        <v>Q2</v>
      </c>
      <c r="E543" s="11">
        <f>MONTH(SalesDataTable[[#This Row],[Order Date]])</f>
        <v>4</v>
      </c>
      <c r="F543" s="17"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32"/>
        <v>382.22</v>
      </c>
      <c r="R543" s="5">
        <f t="shared" si="33"/>
        <v>207.16</v>
      </c>
      <c r="S543" s="5">
        <f t="shared" si="34"/>
        <v>175.06000000000003</v>
      </c>
      <c r="T543" s="7">
        <f t="shared" si="35"/>
        <v>0.45800847679346979</v>
      </c>
    </row>
    <row r="544" spans="1:20" ht="15.6">
      <c r="A544" s="2">
        <v>888</v>
      </c>
      <c r="B544" s="3">
        <v>46122</v>
      </c>
      <c r="C544" s="4">
        <f>YEAR(SalesDataTable[[#This Row],[Order Date]])</f>
        <v>2026</v>
      </c>
      <c r="D544" s="14" t="str">
        <f>"Q"&amp;ROUNDUP(MONTH(SalesDataTable[[#This Row],[Order Date]])/3,0)</f>
        <v>Q2</v>
      </c>
      <c r="E544" s="11">
        <f>MONTH(SalesDataTable[[#This Row],[Order Date]])</f>
        <v>4</v>
      </c>
      <c r="F544" s="17"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row>
    <row r="545" spans="1:20" ht="15.6">
      <c r="A545" s="2">
        <v>1541</v>
      </c>
      <c r="B545" s="3">
        <v>46122</v>
      </c>
      <c r="C545" s="4">
        <f>YEAR(SalesDataTable[[#This Row],[Order Date]])</f>
        <v>2026</v>
      </c>
      <c r="D545" s="14" t="str">
        <f>"Q"&amp;ROUNDUP(MONTH(SalesDataTable[[#This Row],[Order Date]])/3,0)</f>
        <v>Q2</v>
      </c>
      <c r="E545" s="11">
        <f>MONTH(SalesDataTable[[#This Row],[Order Date]])</f>
        <v>4</v>
      </c>
      <c r="F545" s="17"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32"/>
        <v>83.44</v>
      </c>
      <c r="R545" s="5">
        <f t="shared" si="33"/>
        <v>40.299999999999997</v>
      </c>
      <c r="S545" s="5">
        <f t="shared" si="34"/>
        <v>43.14</v>
      </c>
      <c r="T545" s="7">
        <f t="shared" si="35"/>
        <v>0.51701821668264625</v>
      </c>
    </row>
    <row r="546" spans="1:20" ht="15.6">
      <c r="A546" s="2">
        <v>1881</v>
      </c>
      <c r="B546" s="3">
        <v>46122</v>
      </c>
      <c r="C546" s="4">
        <f>YEAR(SalesDataTable[[#This Row],[Order Date]])</f>
        <v>2026</v>
      </c>
      <c r="D546" s="14" t="str">
        <f>"Q"&amp;ROUNDUP(MONTH(SalesDataTable[[#This Row],[Order Date]])/3,0)</f>
        <v>Q2</v>
      </c>
      <c r="E546" s="11">
        <f>MONTH(SalesDataTable[[#This Row],[Order Date]])</f>
        <v>4</v>
      </c>
      <c r="F546" s="17" t="str">
        <f>TEXT(SalesDataTable[[#This Row],[Order Date]],"MMM")</f>
        <v>Apr</v>
      </c>
      <c r="G546" s="4" t="s">
        <v>20</v>
      </c>
      <c r="H546" s="4" t="s">
        <v>31</v>
      </c>
      <c r="I546" s="4" t="s">
        <v>28</v>
      </c>
      <c r="J546" s="4" t="s">
        <v>13</v>
      </c>
      <c r="K546" s="4" t="s">
        <v>34</v>
      </c>
      <c r="L546" s="4" t="s">
        <v>45</v>
      </c>
      <c r="M546" s="8">
        <v>1</v>
      </c>
      <c r="N546" s="5">
        <v>49.61</v>
      </c>
      <c r="O546" s="6">
        <v>0</v>
      </c>
      <c r="P546" s="5">
        <v>21.92</v>
      </c>
      <c r="Q546" s="5">
        <f t="shared" si="32"/>
        <v>49.61</v>
      </c>
      <c r="R546" s="5">
        <f t="shared" si="33"/>
        <v>21.92</v>
      </c>
      <c r="S546" s="5">
        <f t="shared" si="34"/>
        <v>27.689999999999998</v>
      </c>
      <c r="T546" s="7">
        <f t="shared" si="35"/>
        <v>0.55815359806490628</v>
      </c>
    </row>
    <row r="547" spans="1:20" ht="15.6">
      <c r="A547" s="2">
        <v>2007</v>
      </c>
      <c r="B547" s="3">
        <v>46122</v>
      </c>
      <c r="C547" s="4">
        <f>YEAR(SalesDataTable[[#This Row],[Order Date]])</f>
        <v>2026</v>
      </c>
      <c r="D547" s="14" t="str">
        <f>"Q"&amp;ROUNDUP(MONTH(SalesDataTable[[#This Row],[Order Date]])/3,0)</f>
        <v>Q2</v>
      </c>
      <c r="E547" s="11">
        <f>MONTH(SalesDataTable[[#This Row],[Order Date]])</f>
        <v>4</v>
      </c>
      <c r="F547" s="17"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row>
    <row r="548" spans="1:20" ht="15.6">
      <c r="A548" s="2">
        <v>2312</v>
      </c>
      <c r="B548" s="3">
        <v>46122</v>
      </c>
      <c r="C548" s="4">
        <f>YEAR(SalesDataTable[[#This Row],[Order Date]])</f>
        <v>2026</v>
      </c>
      <c r="D548" s="14" t="str">
        <f>"Q"&amp;ROUNDUP(MONTH(SalesDataTable[[#This Row],[Order Date]])/3,0)</f>
        <v>Q2</v>
      </c>
      <c r="E548" s="11">
        <f>MONTH(SalesDataTable[[#This Row],[Order Date]])</f>
        <v>4</v>
      </c>
      <c r="F548" s="17" t="str">
        <f>TEXT(SalesDataTable[[#This Row],[Order Date]],"MMM")</f>
        <v>Apr</v>
      </c>
      <c r="G548" s="4" t="s">
        <v>0</v>
      </c>
      <c r="H548" s="4" t="s">
        <v>50</v>
      </c>
      <c r="I548" s="4" t="s">
        <v>19</v>
      </c>
      <c r="J548" s="4" t="s">
        <v>13</v>
      </c>
      <c r="K548" s="4" t="s">
        <v>9</v>
      </c>
      <c r="L548" s="4" t="s">
        <v>10</v>
      </c>
      <c r="M548" s="8">
        <v>1</v>
      </c>
      <c r="N548" s="5">
        <v>93.35</v>
      </c>
      <c r="O548" s="6">
        <v>0.1</v>
      </c>
      <c r="P548" s="5">
        <v>45.54</v>
      </c>
      <c r="Q548" s="5">
        <f t="shared" si="32"/>
        <v>84.015000000000001</v>
      </c>
      <c r="R548" s="5">
        <f t="shared" si="33"/>
        <v>45.54</v>
      </c>
      <c r="S548" s="5">
        <f t="shared" si="34"/>
        <v>38.475000000000001</v>
      </c>
      <c r="T548" s="7">
        <f t="shared" si="35"/>
        <v>0.45795393679700053</v>
      </c>
    </row>
    <row r="549" spans="1:20" ht="15.6">
      <c r="A549" s="2">
        <v>4493</v>
      </c>
      <c r="B549" s="3">
        <v>46122</v>
      </c>
      <c r="C549" s="4">
        <f>YEAR(SalesDataTable[[#This Row],[Order Date]])</f>
        <v>2026</v>
      </c>
      <c r="D549" s="14" t="str">
        <f>"Q"&amp;ROUNDUP(MONTH(SalesDataTable[[#This Row],[Order Date]])/3,0)</f>
        <v>Q2</v>
      </c>
      <c r="E549" s="11">
        <f>MONTH(SalesDataTable[[#This Row],[Order Date]])</f>
        <v>4</v>
      </c>
      <c r="F549" s="17" t="str">
        <f>TEXT(SalesDataTable[[#This Row],[Order Date]],"MMM")</f>
        <v>Apr</v>
      </c>
      <c r="G549" s="4" t="s">
        <v>0</v>
      </c>
      <c r="H549" s="4" t="s">
        <v>1</v>
      </c>
      <c r="I549" s="4" t="s">
        <v>8</v>
      </c>
      <c r="J549" s="4" t="s">
        <v>16</v>
      </c>
      <c r="K549" s="4" t="s">
        <v>9</v>
      </c>
      <c r="L549" s="4"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row>
    <row r="550" spans="1:20" ht="15.6">
      <c r="A550" s="2">
        <v>2072</v>
      </c>
      <c r="B550" s="3">
        <v>46123</v>
      </c>
      <c r="C550" s="4">
        <f>YEAR(SalesDataTable[[#This Row],[Order Date]])</f>
        <v>2026</v>
      </c>
      <c r="D550" s="14" t="str">
        <f>"Q"&amp;ROUNDUP(MONTH(SalesDataTable[[#This Row],[Order Date]])/3,0)</f>
        <v>Q2</v>
      </c>
      <c r="E550" s="11">
        <f>MONTH(SalesDataTable[[#This Row],[Order Date]])</f>
        <v>4</v>
      </c>
      <c r="F550" s="17" t="str">
        <f>TEXT(SalesDataTable[[#This Row],[Order Date]],"MMM")</f>
        <v>Apr</v>
      </c>
      <c r="G550" s="4" t="s">
        <v>0</v>
      </c>
      <c r="H550" s="4" t="s">
        <v>36</v>
      </c>
      <c r="I550" s="4" t="s">
        <v>2</v>
      </c>
      <c r="J550" s="4" t="s">
        <v>13</v>
      </c>
      <c r="K550" s="4" t="s">
        <v>23</v>
      </c>
      <c r="L550" s="4" t="s">
        <v>51</v>
      </c>
      <c r="M550" s="8">
        <v>4</v>
      </c>
      <c r="N550" s="5">
        <v>124.87</v>
      </c>
      <c r="O550" s="6">
        <v>0.1</v>
      </c>
      <c r="P550" s="5">
        <v>62.03</v>
      </c>
      <c r="Q550" s="5">
        <f t="shared" si="32"/>
        <v>449.53200000000004</v>
      </c>
      <c r="R550" s="5">
        <f t="shared" si="33"/>
        <v>248.12</v>
      </c>
      <c r="S550" s="5">
        <f t="shared" si="34"/>
        <v>201.41200000000003</v>
      </c>
      <c r="T550" s="7">
        <f t="shared" si="35"/>
        <v>0.44804819234225823</v>
      </c>
    </row>
    <row r="551" spans="1:20" ht="15.6">
      <c r="A551" s="2">
        <v>2142</v>
      </c>
      <c r="B551" s="3">
        <v>46123</v>
      </c>
      <c r="C551" s="4">
        <f>YEAR(SalesDataTable[[#This Row],[Order Date]])</f>
        <v>2026</v>
      </c>
      <c r="D551" s="14" t="str">
        <f>"Q"&amp;ROUNDUP(MONTH(SalesDataTable[[#This Row],[Order Date]])/3,0)</f>
        <v>Q2</v>
      </c>
      <c r="E551" s="11">
        <f>MONTH(SalesDataTable[[#This Row],[Order Date]])</f>
        <v>4</v>
      </c>
      <c r="F551" s="17"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32"/>
        <v>305.67599999999999</v>
      </c>
      <c r="R551" s="5">
        <f t="shared" si="33"/>
        <v>195.81</v>
      </c>
      <c r="S551" s="5">
        <f t="shared" si="34"/>
        <v>109.86599999999999</v>
      </c>
      <c r="T551" s="7">
        <f t="shared" si="35"/>
        <v>0.35941977780394924</v>
      </c>
    </row>
    <row r="552" spans="1:20" ht="15.6">
      <c r="A552" s="2">
        <v>2911</v>
      </c>
      <c r="B552" s="3">
        <v>46123</v>
      </c>
      <c r="C552" s="4">
        <f>YEAR(SalesDataTable[[#This Row],[Order Date]])</f>
        <v>2026</v>
      </c>
      <c r="D552" s="14" t="str">
        <f>"Q"&amp;ROUNDUP(MONTH(SalesDataTable[[#This Row],[Order Date]])/3,0)</f>
        <v>Q2</v>
      </c>
      <c r="E552" s="11">
        <f>MONTH(SalesDataTable[[#This Row],[Order Date]])</f>
        <v>4</v>
      </c>
      <c r="F552" s="17" t="str">
        <f>TEXT(SalesDataTable[[#This Row],[Order Date]],"MMM")</f>
        <v>Apr</v>
      </c>
      <c r="G552" s="4" t="s">
        <v>11</v>
      </c>
      <c r="H552" s="4" t="s">
        <v>12</v>
      </c>
      <c r="I552" s="4" t="s">
        <v>19</v>
      </c>
      <c r="J552" s="4" t="s">
        <v>13</v>
      </c>
      <c r="K552" s="4" t="s">
        <v>4</v>
      </c>
      <c r="L552" s="4" t="s">
        <v>22</v>
      </c>
      <c r="M552" s="8">
        <v>1</v>
      </c>
      <c r="N552" s="5">
        <v>50.86</v>
      </c>
      <c r="O552" s="6">
        <v>0.05</v>
      </c>
      <c r="P552" s="5">
        <v>22.1</v>
      </c>
      <c r="Q552" s="5">
        <f t="shared" si="32"/>
        <v>48.317</v>
      </c>
      <c r="R552" s="5">
        <f t="shared" si="33"/>
        <v>22.1</v>
      </c>
      <c r="S552" s="5">
        <f t="shared" si="34"/>
        <v>26.216999999999999</v>
      </c>
      <c r="T552" s="7">
        <f t="shared" si="35"/>
        <v>0.54260405240391574</v>
      </c>
    </row>
    <row r="553" spans="1:20" ht="15.6">
      <c r="A553" s="2">
        <v>4276</v>
      </c>
      <c r="B553" s="3">
        <v>46123</v>
      </c>
      <c r="C553" s="4">
        <f>YEAR(SalesDataTable[[#This Row],[Order Date]])</f>
        <v>2026</v>
      </c>
      <c r="D553" s="14" t="str">
        <f>"Q"&amp;ROUNDUP(MONTH(SalesDataTable[[#This Row],[Order Date]])/3,0)</f>
        <v>Q2</v>
      </c>
      <c r="E553" s="11">
        <f>MONTH(SalesDataTable[[#This Row],[Order Date]])</f>
        <v>4</v>
      </c>
      <c r="F553" s="17" t="str">
        <f>TEXT(SalesDataTable[[#This Row],[Order Date]],"MMM")</f>
        <v>Apr</v>
      </c>
      <c r="G553" s="4" t="s">
        <v>20</v>
      </c>
      <c r="H553" s="4" t="s">
        <v>33</v>
      </c>
      <c r="I553" s="4" t="s">
        <v>2</v>
      </c>
      <c r="J553" s="4" t="s">
        <v>13</v>
      </c>
      <c r="K553" s="4" t="s">
        <v>14</v>
      </c>
      <c r="L553" s="4" t="s">
        <v>48</v>
      </c>
      <c r="M553" s="8">
        <v>2</v>
      </c>
      <c r="N553" s="5">
        <v>167.01</v>
      </c>
      <c r="O553" s="6">
        <v>0</v>
      </c>
      <c r="P553" s="5">
        <v>89.8</v>
      </c>
      <c r="Q553" s="5">
        <f t="shared" si="32"/>
        <v>334.02</v>
      </c>
      <c r="R553" s="5">
        <f t="shared" si="33"/>
        <v>179.6</v>
      </c>
      <c r="S553" s="5">
        <f t="shared" si="34"/>
        <v>154.41999999999999</v>
      </c>
      <c r="T553" s="7">
        <f t="shared" si="35"/>
        <v>0.46230764624872761</v>
      </c>
    </row>
    <row r="554" spans="1:20" ht="15.6">
      <c r="A554" s="2">
        <v>5077</v>
      </c>
      <c r="B554" s="3">
        <v>46123</v>
      </c>
      <c r="C554" s="4">
        <f>YEAR(SalesDataTable[[#This Row],[Order Date]])</f>
        <v>2026</v>
      </c>
      <c r="D554" s="14" t="str">
        <f>"Q"&amp;ROUNDUP(MONTH(SalesDataTable[[#This Row],[Order Date]])/3,0)</f>
        <v>Q2</v>
      </c>
      <c r="E554" s="11">
        <f>MONTH(SalesDataTable[[#This Row],[Order Date]])</f>
        <v>4</v>
      </c>
      <c r="F554" s="17" t="str">
        <f>TEXT(SalesDataTable[[#This Row],[Order Date]],"MMM")</f>
        <v>Apr</v>
      </c>
      <c r="G554" s="4" t="s">
        <v>20</v>
      </c>
      <c r="H554" s="4" t="s">
        <v>33</v>
      </c>
      <c r="I554" s="4" t="s">
        <v>28</v>
      </c>
      <c r="J554" s="4" t="s">
        <v>3</v>
      </c>
      <c r="K554" s="4" t="s">
        <v>9</v>
      </c>
      <c r="L554" s="4" t="s">
        <v>10</v>
      </c>
      <c r="M554" s="8">
        <v>2</v>
      </c>
      <c r="N554" s="5">
        <v>92.63</v>
      </c>
      <c r="O554" s="6">
        <v>0.15</v>
      </c>
      <c r="P554" s="5">
        <v>44.96</v>
      </c>
      <c r="Q554" s="5">
        <f t="shared" si="32"/>
        <v>157.47099999999998</v>
      </c>
      <c r="R554" s="5">
        <f t="shared" si="33"/>
        <v>89.92</v>
      </c>
      <c r="S554" s="5">
        <f t="shared" si="34"/>
        <v>67.550999999999974</v>
      </c>
      <c r="T554" s="7">
        <f t="shared" si="35"/>
        <v>0.42897422382533917</v>
      </c>
    </row>
    <row r="555" spans="1:20" ht="15.6">
      <c r="A555" s="2">
        <v>1259</v>
      </c>
      <c r="B555" s="3">
        <v>46124</v>
      </c>
      <c r="C555" s="4">
        <f>YEAR(SalesDataTable[[#This Row],[Order Date]])</f>
        <v>2026</v>
      </c>
      <c r="D555" s="14" t="str">
        <f>"Q"&amp;ROUNDUP(MONTH(SalesDataTable[[#This Row],[Order Date]])/3,0)</f>
        <v>Q2</v>
      </c>
      <c r="E555" s="11">
        <f>MONTH(SalesDataTable[[#This Row],[Order Date]])</f>
        <v>4</v>
      </c>
      <c r="F555" s="17"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32"/>
        <v>302.02</v>
      </c>
      <c r="R555" s="5">
        <f t="shared" si="33"/>
        <v>160.41999999999999</v>
      </c>
      <c r="S555" s="5">
        <f t="shared" si="34"/>
        <v>141.6</v>
      </c>
      <c r="T555" s="7">
        <f t="shared" si="35"/>
        <v>0.4688431229719886</v>
      </c>
    </row>
    <row r="556" spans="1:20" ht="15.6">
      <c r="A556" s="2">
        <v>1720</v>
      </c>
      <c r="B556" s="3">
        <v>46124</v>
      </c>
      <c r="C556" s="4">
        <f>YEAR(SalesDataTable[[#This Row],[Order Date]])</f>
        <v>2026</v>
      </c>
      <c r="D556" s="14" t="str">
        <f>"Q"&amp;ROUNDUP(MONTH(SalesDataTable[[#This Row],[Order Date]])/3,0)</f>
        <v>Q2</v>
      </c>
      <c r="E556" s="11">
        <f>MONTH(SalesDataTable[[#This Row],[Order Date]])</f>
        <v>4</v>
      </c>
      <c r="F556" s="17" t="str">
        <f>TEXT(SalesDataTable[[#This Row],[Order Date]],"MMM")</f>
        <v>Apr</v>
      </c>
      <c r="G556" s="4" t="s">
        <v>0</v>
      </c>
      <c r="H556" s="4" t="s">
        <v>50</v>
      </c>
      <c r="I556" s="4" t="s">
        <v>2</v>
      </c>
      <c r="J556" s="4" t="s">
        <v>13</v>
      </c>
      <c r="K556" s="4" t="s">
        <v>9</v>
      </c>
      <c r="L556" s="4" t="s">
        <v>10</v>
      </c>
      <c r="M556" s="8">
        <v>2</v>
      </c>
      <c r="N556" s="5">
        <v>92.07</v>
      </c>
      <c r="O556" s="6">
        <v>0</v>
      </c>
      <c r="P556" s="5">
        <v>44.1</v>
      </c>
      <c r="Q556" s="5">
        <f t="shared" si="32"/>
        <v>184.14</v>
      </c>
      <c r="R556" s="5">
        <f t="shared" si="33"/>
        <v>88.2</v>
      </c>
      <c r="S556" s="5">
        <f t="shared" si="34"/>
        <v>95.939999999999984</v>
      </c>
      <c r="T556" s="7">
        <f t="shared" si="35"/>
        <v>0.52101661779081132</v>
      </c>
    </row>
    <row r="557" spans="1:20" ht="15.6">
      <c r="A557" s="2">
        <v>1975</v>
      </c>
      <c r="B557" s="3">
        <v>46124</v>
      </c>
      <c r="C557" s="4">
        <f>YEAR(SalesDataTable[[#This Row],[Order Date]])</f>
        <v>2026</v>
      </c>
      <c r="D557" s="14" t="str">
        <f>"Q"&amp;ROUNDUP(MONTH(SalesDataTable[[#This Row],[Order Date]])/3,0)</f>
        <v>Q2</v>
      </c>
      <c r="E557" s="11">
        <f>MONTH(SalesDataTable[[#This Row],[Order Date]])</f>
        <v>4</v>
      </c>
      <c r="F557" s="17"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32"/>
        <v>33.156000000000006</v>
      </c>
      <c r="R557" s="5">
        <f t="shared" si="33"/>
        <v>13.86</v>
      </c>
      <c r="S557" s="5">
        <f t="shared" si="34"/>
        <v>19.296000000000006</v>
      </c>
      <c r="T557" s="7">
        <f t="shared" si="35"/>
        <v>0.58197611292073836</v>
      </c>
    </row>
    <row r="558" spans="1:20" ht="15.6">
      <c r="A558" s="2">
        <v>2848</v>
      </c>
      <c r="B558" s="3">
        <v>46124</v>
      </c>
      <c r="C558" s="4">
        <f>YEAR(SalesDataTable[[#This Row],[Order Date]])</f>
        <v>2026</v>
      </c>
      <c r="D558" s="14" t="str">
        <f>"Q"&amp;ROUNDUP(MONTH(SalesDataTable[[#This Row],[Order Date]])/3,0)</f>
        <v>Q2</v>
      </c>
      <c r="E558" s="11">
        <f>MONTH(SalesDataTable[[#This Row],[Order Date]])</f>
        <v>4</v>
      </c>
      <c r="F558" s="17"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row>
    <row r="559" spans="1:20" ht="15.6">
      <c r="A559" s="2">
        <v>2979</v>
      </c>
      <c r="B559" s="3">
        <v>46124</v>
      </c>
      <c r="C559" s="4">
        <f>YEAR(SalesDataTable[[#This Row],[Order Date]])</f>
        <v>2026</v>
      </c>
      <c r="D559" s="14" t="str">
        <f>"Q"&amp;ROUNDUP(MONTH(SalesDataTable[[#This Row],[Order Date]])/3,0)</f>
        <v>Q2</v>
      </c>
      <c r="E559" s="11">
        <f>MONTH(SalesDataTable[[#This Row],[Order Date]])</f>
        <v>4</v>
      </c>
      <c r="F559" s="17" t="str">
        <f>TEXT(SalesDataTable[[#This Row],[Order Date]],"MMM")</f>
        <v>Apr</v>
      </c>
      <c r="G559" s="4" t="s">
        <v>6</v>
      </c>
      <c r="H559" s="4" t="s">
        <v>49</v>
      </c>
      <c r="I559" s="4" t="s">
        <v>2</v>
      </c>
      <c r="J559" s="4" t="s">
        <v>13</v>
      </c>
      <c r="K559" s="4" t="s">
        <v>34</v>
      </c>
      <c r="L559" s="4" t="s">
        <v>38</v>
      </c>
      <c r="M559" s="8">
        <v>1</v>
      </c>
      <c r="N559" s="5">
        <v>124.18</v>
      </c>
      <c r="O559" s="6">
        <v>0</v>
      </c>
      <c r="P559" s="5">
        <v>67.42</v>
      </c>
      <c r="Q559" s="5">
        <f t="shared" si="32"/>
        <v>124.18</v>
      </c>
      <c r="R559" s="5">
        <f t="shared" si="33"/>
        <v>67.42</v>
      </c>
      <c r="S559" s="5">
        <f t="shared" si="34"/>
        <v>56.760000000000005</v>
      </c>
      <c r="T559" s="7">
        <f t="shared" si="35"/>
        <v>0.45707843453052022</v>
      </c>
    </row>
    <row r="560" spans="1:20" ht="15.6">
      <c r="A560" s="2">
        <v>2996</v>
      </c>
      <c r="B560" s="3">
        <v>46124</v>
      </c>
      <c r="C560" s="4">
        <f>YEAR(SalesDataTable[[#This Row],[Order Date]])</f>
        <v>2026</v>
      </c>
      <c r="D560" s="14" t="str">
        <f>"Q"&amp;ROUNDUP(MONTH(SalesDataTable[[#This Row],[Order Date]])/3,0)</f>
        <v>Q2</v>
      </c>
      <c r="E560" s="11">
        <f>MONTH(SalesDataTable[[#This Row],[Order Date]])</f>
        <v>4</v>
      </c>
      <c r="F560" s="17"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row>
    <row r="561" spans="1:20" ht="15.6">
      <c r="A561" s="2">
        <v>749</v>
      </c>
      <c r="B561" s="3">
        <v>46125</v>
      </c>
      <c r="C561" s="4">
        <f>YEAR(SalesDataTable[[#This Row],[Order Date]])</f>
        <v>2026</v>
      </c>
      <c r="D561" s="14" t="str">
        <f>"Q"&amp;ROUNDUP(MONTH(SalesDataTable[[#This Row],[Order Date]])/3,0)</f>
        <v>Q2</v>
      </c>
      <c r="E561" s="11">
        <f>MONTH(SalesDataTable[[#This Row],[Order Date]])</f>
        <v>4</v>
      </c>
      <c r="F561" s="17" t="str">
        <f>TEXT(SalesDataTable[[#This Row],[Order Date]],"MMM")</f>
        <v>Apr</v>
      </c>
      <c r="G561" s="4" t="s">
        <v>0</v>
      </c>
      <c r="H561" s="4" t="s">
        <v>50</v>
      </c>
      <c r="I561" s="4" t="s">
        <v>2</v>
      </c>
      <c r="J561" s="4" t="s">
        <v>13</v>
      </c>
      <c r="K561" s="4" t="s">
        <v>23</v>
      </c>
      <c r="L561" s="4" t="s">
        <v>51</v>
      </c>
      <c r="M561" s="8">
        <v>2</v>
      </c>
      <c r="N561" s="5">
        <v>124</v>
      </c>
      <c r="O561" s="6">
        <v>0</v>
      </c>
      <c r="P561" s="5">
        <v>60.14</v>
      </c>
      <c r="Q561" s="5">
        <f t="shared" si="32"/>
        <v>248</v>
      </c>
      <c r="R561" s="5">
        <f t="shared" si="33"/>
        <v>120.28</v>
      </c>
      <c r="S561" s="5">
        <f t="shared" si="34"/>
        <v>127.72</v>
      </c>
      <c r="T561" s="7">
        <f t="shared" si="35"/>
        <v>0.51500000000000001</v>
      </c>
    </row>
    <row r="562" spans="1:20" ht="15.6">
      <c r="A562" s="2">
        <v>1928</v>
      </c>
      <c r="B562" s="3">
        <v>46125</v>
      </c>
      <c r="C562" s="4">
        <f>YEAR(SalesDataTable[[#This Row],[Order Date]])</f>
        <v>2026</v>
      </c>
      <c r="D562" s="14" t="str">
        <f>"Q"&amp;ROUNDUP(MONTH(SalesDataTable[[#This Row],[Order Date]])/3,0)</f>
        <v>Q2</v>
      </c>
      <c r="E562" s="11">
        <f>MONTH(SalesDataTable[[#This Row],[Order Date]])</f>
        <v>4</v>
      </c>
      <c r="F562" s="17" t="str">
        <f>TEXT(SalesDataTable[[#This Row],[Order Date]],"MMM")</f>
        <v>Apr</v>
      </c>
      <c r="G562" s="4" t="s">
        <v>20</v>
      </c>
      <c r="H562" s="4" t="s">
        <v>47</v>
      </c>
      <c r="I562" s="4" t="s">
        <v>28</v>
      </c>
      <c r="J562" s="4" t="s">
        <v>3</v>
      </c>
      <c r="K562" s="4" t="s">
        <v>34</v>
      </c>
      <c r="L562" s="4" t="s">
        <v>45</v>
      </c>
      <c r="M562" s="8">
        <v>2</v>
      </c>
      <c r="N562" s="5">
        <v>50.2</v>
      </c>
      <c r="O562" s="6">
        <v>0.1</v>
      </c>
      <c r="P562" s="5">
        <v>21.48</v>
      </c>
      <c r="Q562" s="5">
        <f t="shared" si="32"/>
        <v>90.360000000000014</v>
      </c>
      <c r="R562" s="5">
        <f t="shared" si="33"/>
        <v>42.96</v>
      </c>
      <c r="S562" s="5">
        <f t="shared" si="34"/>
        <v>47.400000000000013</v>
      </c>
      <c r="T562" s="7">
        <f t="shared" si="35"/>
        <v>0.5245683930942896</v>
      </c>
    </row>
    <row r="563" spans="1:20" ht="15.6">
      <c r="A563" s="2">
        <v>2486</v>
      </c>
      <c r="B563" s="3">
        <v>46125</v>
      </c>
      <c r="C563" s="4">
        <f>YEAR(SalesDataTable[[#This Row],[Order Date]])</f>
        <v>2026</v>
      </c>
      <c r="D563" s="14" t="str">
        <f>"Q"&amp;ROUNDUP(MONTH(SalesDataTable[[#This Row],[Order Date]])/3,0)</f>
        <v>Q2</v>
      </c>
      <c r="E563" s="11">
        <f>MONTH(SalesDataTable[[#This Row],[Order Date]])</f>
        <v>4</v>
      </c>
      <c r="F563" s="17" t="str">
        <f>TEXT(SalesDataTable[[#This Row],[Order Date]],"MMM")</f>
        <v>Apr</v>
      </c>
      <c r="G563" s="4" t="s">
        <v>6</v>
      </c>
      <c r="H563" s="4" t="s">
        <v>41</v>
      </c>
      <c r="I563" s="4" t="s">
        <v>2</v>
      </c>
      <c r="J563" s="4" t="s">
        <v>16</v>
      </c>
      <c r="K563" s="4" t="s">
        <v>9</v>
      </c>
      <c r="L563" s="4" t="s">
        <v>10</v>
      </c>
      <c r="M563" s="8">
        <v>1</v>
      </c>
      <c r="N563" s="5">
        <v>93.65</v>
      </c>
      <c r="O563" s="6">
        <v>0</v>
      </c>
      <c r="P563" s="5">
        <v>44.15</v>
      </c>
      <c r="Q563" s="5">
        <f t="shared" si="32"/>
        <v>93.65</v>
      </c>
      <c r="R563" s="5">
        <f t="shared" si="33"/>
        <v>44.15</v>
      </c>
      <c r="S563" s="5">
        <f t="shared" si="34"/>
        <v>49.500000000000007</v>
      </c>
      <c r="T563" s="7">
        <f t="shared" si="35"/>
        <v>0.5285638013881474</v>
      </c>
    </row>
    <row r="564" spans="1:20" ht="15.6">
      <c r="A564" s="2">
        <v>2688</v>
      </c>
      <c r="B564" s="3">
        <v>46125</v>
      </c>
      <c r="C564" s="4">
        <f>YEAR(SalesDataTable[[#This Row],[Order Date]])</f>
        <v>2026</v>
      </c>
      <c r="D564" s="14" t="str">
        <f>"Q"&amp;ROUNDUP(MONTH(SalesDataTable[[#This Row],[Order Date]])/3,0)</f>
        <v>Q2</v>
      </c>
      <c r="E564" s="11">
        <f>MONTH(SalesDataTable[[#This Row],[Order Date]])</f>
        <v>4</v>
      </c>
      <c r="F564" s="17"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32"/>
        <v>212.625</v>
      </c>
      <c r="R564" s="5">
        <f t="shared" si="33"/>
        <v>89.65</v>
      </c>
      <c r="S564" s="5">
        <f t="shared" si="34"/>
        <v>122.97499999999999</v>
      </c>
      <c r="T564" s="7">
        <f t="shared" si="35"/>
        <v>0.57836566725455607</v>
      </c>
    </row>
    <row r="565" spans="1:20" ht="15.6">
      <c r="A565" s="2">
        <v>2712</v>
      </c>
      <c r="B565" s="3">
        <v>46125</v>
      </c>
      <c r="C565" s="4">
        <f>YEAR(SalesDataTable[[#This Row],[Order Date]])</f>
        <v>2026</v>
      </c>
      <c r="D565" s="14" t="str">
        <f>"Q"&amp;ROUNDUP(MONTH(SalesDataTable[[#This Row],[Order Date]])/3,0)</f>
        <v>Q2</v>
      </c>
      <c r="E565" s="11">
        <f>MONTH(SalesDataTable[[#This Row],[Order Date]])</f>
        <v>4</v>
      </c>
      <c r="F565" s="17" t="str">
        <f>TEXT(SalesDataTable[[#This Row],[Order Date]],"MMM")</f>
        <v>Apr</v>
      </c>
      <c r="G565" s="4" t="s">
        <v>11</v>
      </c>
      <c r="H565" s="4" t="s">
        <v>25</v>
      </c>
      <c r="I565" s="4" t="s">
        <v>2</v>
      </c>
      <c r="J565" s="4" t="s">
        <v>3</v>
      </c>
      <c r="K565" s="4" t="s">
        <v>34</v>
      </c>
      <c r="L565" s="4" t="s">
        <v>42</v>
      </c>
      <c r="M565" s="8">
        <v>1</v>
      </c>
      <c r="N565" s="5">
        <v>35.69</v>
      </c>
      <c r="O565" s="6">
        <v>0.05</v>
      </c>
      <c r="P565" s="5">
        <v>13.53</v>
      </c>
      <c r="Q565" s="5">
        <f t="shared" si="32"/>
        <v>33.905499999999996</v>
      </c>
      <c r="R565" s="5">
        <f t="shared" si="33"/>
        <v>13.53</v>
      </c>
      <c r="S565" s="5">
        <f t="shared" si="34"/>
        <v>20.375499999999995</v>
      </c>
      <c r="T565" s="7">
        <f t="shared" si="35"/>
        <v>0.60094969842650892</v>
      </c>
    </row>
    <row r="566" spans="1:20" ht="15.6">
      <c r="A566" s="2">
        <v>3853</v>
      </c>
      <c r="B566" s="3">
        <v>46125</v>
      </c>
      <c r="C566" s="4">
        <f>YEAR(SalesDataTable[[#This Row],[Order Date]])</f>
        <v>2026</v>
      </c>
      <c r="D566" s="14" t="str">
        <f>"Q"&amp;ROUNDUP(MONTH(SalesDataTable[[#This Row],[Order Date]])/3,0)</f>
        <v>Q2</v>
      </c>
      <c r="E566" s="11">
        <f>MONTH(SalesDataTable[[#This Row],[Order Date]])</f>
        <v>4</v>
      </c>
      <c r="F566" s="17" t="str">
        <f>TEXT(SalesDataTable[[#This Row],[Order Date]],"MMM")</f>
        <v>Apr</v>
      </c>
      <c r="G566" s="4" t="s">
        <v>20</v>
      </c>
      <c r="H566" s="4" t="s">
        <v>47</v>
      </c>
      <c r="I566" s="4" t="s">
        <v>2</v>
      </c>
      <c r="J566" s="4" t="s">
        <v>3</v>
      </c>
      <c r="K566" s="4" t="s">
        <v>14</v>
      </c>
      <c r="L566" s="4" t="s">
        <v>44</v>
      </c>
      <c r="M566" s="8">
        <v>3</v>
      </c>
      <c r="N566" s="5">
        <v>136.12</v>
      </c>
      <c r="O566" s="6">
        <v>0</v>
      </c>
      <c r="P566" s="5">
        <v>66.58</v>
      </c>
      <c r="Q566" s="5">
        <f t="shared" si="32"/>
        <v>408.36</v>
      </c>
      <c r="R566" s="5">
        <f t="shared" si="33"/>
        <v>199.74</v>
      </c>
      <c r="S566" s="5">
        <f t="shared" si="34"/>
        <v>208.62</v>
      </c>
      <c r="T566" s="7">
        <f t="shared" si="35"/>
        <v>0.51087275933000298</v>
      </c>
    </row>
    <row r="567" spans="1:20" ht="15.6">
      <c r="A567" s="2">
        <v>4043</v>
      </c>
      <c r="B567" s="3">
        <v>46125</v>
      </c>
      <c r="C567" s="4">
        <f>YEAR(SalesDataTable[[#This Row],[Order Date]])</f>
        <v>2026</v>
      </c>
      <c r="D567" s="14" t="str">
        <f>"Q"&amp;ROUNDUP(MONTH(SalesDataTable[[#This Row],[Order Date]])/3,0)</f>
        <v>Q2</v>
      </c>
      <c r="E567" s="11">
        <f>MONTH(SalesDataTable[[#This Row],[Order Date]])</f>
        <v>4</v>
      </c>
      <c r="F567" s="17"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row>
    <row r="568" spans="1:20" ht="15.6">
      <c r="A568" s="2">
        <v>290</v>
      </c>
      <c r="B568" s="3">
        <v>46126</v>
      </c>
      <c r="C568" s="4">
        <f>YEAR(SalesDataTable[[#This Row],[Order Date]])</f>
        <v>2026</v>
      </c>
      <c r="D568" s="14" t="str">
        <f>"Q"&amp;ROUNDUP(MONTH(SalesDataTable[[#This Row],[Order Date]])/3,0)</f>
        <v>Q2</v>
      </c>
      <c r="E568" s="11">
        <f>MONTH(SalesDataTable[[#This Row],[Order Date]])</f>
        <v>4</v>
      </c>
      <c r="F568" s="17" t="str">
        <f>TEXT(SalesDataTable[[#This Row],[Order Date]],"MMM")</f>
        <v>Apr</v>
      </c>
      <c r="G568" s="4" t="s">
        <v>0</v>
      </c>
      <c r="H568" s="4" t="s">
        <v>50</v>
      </c>
      <c r="I568" s="4" t="s">
        <v>2</v>
      </c>
      <c r="J568" s="4" t="s">
        <v>16</v>
      </c>
      <c r="K568" s="4" t="s">
        <v>14</v>
      </c>
      <c r="L568" s="4" t="s">
        <v>44</v>
      </c>
      <c r="M568" s="8">
        <v>1</v>
      </c>
      <c r="N568" s="5">
        <v>130.81</v>
      </c>
      <c r="O568" s="6">
        <v>0</v>
      </c>
      <c r="P568" s="5">
        <v>67.86</v>
      </c>
      <c r="Q568" s="5">
        <f t="shared" si="32"/>
        <v>130.81</v>
      </c>
      <c r="R568" s="5">
        <f t="shared" si="33"/>
        <v>67.86</v>
      </c>
      <c r="S568" s="5">
        <f t="shared" si="34"/>
        <v>62.95</v>
      </c>
      <c r="T568" s="7">
        <f t="shared" si="35"/>
        <v>0.48123232168794439</v>
      </c>
    </row>
    <row r="569" spans="1:20" ht="15.6">
      <c r="A569" s="2">
        <v>2953</v>
      </c>
      <c r="B569" s="3">
        <v>46126</v>
      </c>
      <c r="C569" s="4">
        <f>YEAR(SalesDataTable[[#This Row],[Order Date]])</f>
        <v>2026</v>
      </c>
      <c r="D569" s="14" t="str">
        <f>"Q"&amp;ROUNDUP(MONTH(SalesDataTable[[#This Row],[Order Date]])/3,0)</f>
        <v>Q2</v>
      </c>
      <c r="E569" s="11">
        <f>MONTH(SalesDataTable[[#This Row],[Order Date]])</f>
        <v>4</v>
      </c>
      <c r="F569" s="17"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row>
    <row r="570" spans="1:20" ht="15.6">
      <c r="A570" s="2">
        <v>3179</v>
      </c>
      <c r="B570" s="3">
        <v>46126</v>
      </c>
      <c r="C570" s="4">
        <f>YEAR(SalesDataTable[[#This Row],[Order Date]])</f>
        <v>2026</v>
      </c>
      <c r="D570" s="14" t="str">
        <f>"Q"&amp;ROUNDUP(MONTH(SalesDataTable[[#This Row],[Order Date]])/3,0)</f>
        <v>Q2</v>
      </c>
      <c r="E570" s="11">
        <f>MONTH(SalesDataTable[[#This Row],[Order Date]])</f>
        <v>4</v>
      </c>
      <c r="F570" s="17"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row>
    <row r="571" spans="1:20" ht="15.6">
      <c r="A571" s="2">
        <v>3301</v>
      </c>
      <c r="B571" s="3">
        <v>46126</v>
      </c>
      <c r="C571" s="4">
        <f>YEAR(SalesDataTable[[#This Row],[Order Date]])</f>
        <v>2026</v>
      </c>
      <c r="D571" s="14" t="str">
        <f>"Q"&amp;ROUNDUP(MONTH(SalesDataTable[[#This Row],[Order Date]])/3,0)</f>
        <v>Q2</v>
      </c>
      <c r="E571" s="11">
        <f>MONTH(SalesDataTable[[#This Row],[Order Date]])</f>
        <v>4</v>
      </c>
      <c r="F571" s="17" t="str">
        <f>TEXT(SalesDataTable[[#This Row],[Order Date]],"MMM")</f>
        <v>Apr</v>
      </c>
      <c r="G571" s="4" t="s">
        <v>20</v>
      </c>
      <c r="H571" s="4" t="s">
        <v>21</v>
      </c>
      <c r="I571" s="4" t="s">
        <v>19</v>
      </c>
      <c r="J571" s="4" t="s">
        <v>13</v>
      </c>
      <c r="K571" s="4" t="s">
        <v>4</v>
      </c>
      <c r="L571" s="4" t="s">
        <v>5</v>
      </c>
      <c r="M571" s="8">
        <v>1</v>
      </c>
      <c r="N571" s="5">
        <v>82.75</v>
      </c>
      <c r="O571" s="6">
        <v>0</v>
      </c>
      <c r="P571" s="5">
        <v>43.18</v>
      </c>
      <c r="Q571" s="5">
        <f t="shared" si="32"/>
        <v>82.75</v>
      </c>
      <c r="R571" s="5">
        <f t="shared" si="33"/>
        <v>43.18</v>
      </c>
      <c r="S571" s="5">
        <f t="shared" si="34"/>
        <v>39.57</v>
      </c>
      <c r="T571" s="7">
        <f t="shared" si="35"/>
        <v>0.47818731117824775</v>
      </c>
    </row>
    <row r="572" spans="1:20" ht="15.6">
      <c r="A572" s="2">
        <v>3349</v>
      </c>
      <c r="B572" s="3">
        <v>46126</v>
      </c>
      <c r="C572" s="4">
        <f>YEAR(SalesDataTable[[#This Row],[Order Date]])</f>
        <v>2026</v>
      </c>
      <c r="D572" s="14" t="str">
        <f>"Q"&amp;ROUNDUP(MONTH(SalesDataTable[[#This Row],[Order Date]])/3,0)</f>
        <v>Q2</v>
      </c>
      <c r="E572" s="11">
        <f>MONTH(SalesDataTable[[#This Row],[Order Date]])</f>
        <v>4</v>
      </c>
      <c r="F572" s="17"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32"/>
        <v>73.637999999999991</v>
      </c>
      <c r="R572" s="5">
        <f t="shared" si="33"/>
        <v>29.9</v>
      </c>
      <c r="S572" s="5">
        <f t="shared" si="34"/>
        <v>43.737999999999992</v>
      </c>
      <c r="T572" s="7">
        <f t="shared" si="35"/>
        <v>0.59395964040305271</v>
      </c>
    </row>
    <row r="573" spans="1:20" ht="15.6">
      <c r="A573" s="2">
        <v>4874</v>
      </c>
      <c r="B573" s="3">
        <v>46126</v>
      </c>
      <c r="C573" s="4">
        <f>YEAR(SalesDataTable[[#This Row],[Order Date]])</f>
        <v>2026</v>
      </c>
      <c r="D573" s="14" t="str">
        <f>"Q"&amp;ROUNDUP(MONTH(SalesDataTable[[#This Row],[Order Date]])/3,0)</f>
        <v>Q2</v>
      </c>
      <c r="E573" s="11">
        <f>MONTH(SalesDataTable[[#This Row],[Order Date]])</f>
        <v>4</v>
      </c>
      <c r="F573" s="17" t="str">
        <f>TEXT(SalesDataTable[[#This Row],[Order Date]],"MMM")</f>
        <v>Apr</v>
      </c>
      <c r="G573" s="4" t="s">
        <v>0</v>
      </c>
      <c r="H573" s="4" t="s">
        <v>1</v>
      </c>
      <c r="I573" s="4" t="s">
        <v>19</v>
      </c>
      <c r="J573" s="4" t="s">
        <v>3</v>
      </c>
      <c r="K573" s="4" t="s">
        <v>14</v>
      </c>
      <c r="L573" s="4" t="s">
        <v>32</v>
      </c>
      <c r="M573" s="8">
        <v>1</v>
      </c>
      <c r="N573" s="5">
        <v>46.62</v>
      </c>
      <c r="O573" s="6">
        <v>0</v>
      </c>
      <c r="P573" s="5">
        <v>18.86</v>
      </c>
      <c r="Q573" s="5">
        <f t="shared" si="32"/>
        <v>46.62</v>
      </c>
      <c r="R573" s="5">
        <f t="shared" si="33"/>
        <v>18.86</v>
      </c>
      <c r="S573" s="5">
        <f t="shared" si="34"/>
        <v>27.759999999999998</v>
      </c>
      <c r="T573" s="7">
        <f t="shared" si="35"/>
        <v>0.59545259545259543</v>
      </c>
    </row>
    <row r="574" spans="1:20" ht="15.6">
      <c r="A574" s="2">
        <v>1045</v>
      </c>
      <c r="B574" s="3">
        <v>46127</v>
      </c>
      <c r="C574" s="4">
        <f>YEAR(SalesDataTable[[#This Row],[Order Date]])</f>
        <v>2026</v>
      </c>
      <c r="D574" s="14" t="str">
        <f>"Q"&amp;ROUNDUP(MONTH(SalesDataTable[[#This Row],[Order Date]])/3,0)</f>
        <v>Q2</v>
      </c>
      <c r="E574" s="11">
        <f>MONTH(SalesDataTable[[#This Row],[Order Date]])</f>
        <v>4</v>
      </c>
      <c r="F574" s="17" t="str">
        <f>TEXT(SalesDataTable[[#This Row],[Order Date]],"MMM")</f>
        <v>Apr</v>
      </c>
      <c r="G574" s="4" t="s">
        <v>0</v>
      </c>
      <c r="H574" s="4" t="s">
        <v>50</v>
      </c>
      <c r="I574" s="4" t="s">
        <v>2</v>
      </c>
      <c r="J574" s="4" t="s">
        <v>3</v>
      </c>
      <c r="K574" s="4" t="s">
        <v>23</v>
      </c>
      <c r="L574" s="4" t="s">
        <v>29</v>
      </c>
      <c r="M574" s="8">
        <v>2</v>
      </c>
      <c r="N574" s="5">
        <v>196.57</v>
      </c>
      <c r="O574" s="6">
        <v>0.05</v>
      </c>
      <c r="P574" s="5">
        <v>106.2</v>
      </c>
      <c r="Q574" s="5">
        <f t="shared" si="32"/>
        <v>373.48299999999995</v>
      </c>
      <c r="R574" s="5">
        <f t="shared" si="33"/>
        <v>212.4</v>
      </c>
      <c r="S574" s="5">
        <f t="shared" si="34"/>
        <v>161.08299999999994</v>
      </c>
      <c r="T574" s="7">
        <f t="shared" si="35"/>
        <v>0.43129941657317727</v>
      </c>
    </row>
    <row r="575" spans="1:20" ht="15.6">
      <c r="A575" s="2">
        <v>1703</v>
      </c>
      <c r="B575" s="3">
        <v>46127</v>
      </c>
      <c r="C575" s="4">
        <f>YEAR(SalesDataTable[[#This Row],[Order Date]])</f>
        <v>2026</v>
      </c>
      <c r="D575" s="14" t="str">
        <f>"Q"&amp;ROUNDUP(MONTH(SalesDataTable[[#This Row],[Order Date]])/3,0)</f>
        <v>Q2</v>
      </c>
      <c r="E575" s="11">
        <f>MONTH(SalesDataTable[[#This Row],[Order Date]])</f>
        <v>4</v>
      </c>
      <c r="F575" s="17" t="str">
        <f>TEXT(SalesDataTable[[#This Row],[Order Date]],"MMM")</f>
        <v>Apr</v>
      </c>
      <c r="G575" s="4" t="s">
        <v>6</v>
      </c>
      <c r="H575" s="4" t="s">
        <v>7</v>
      </c>
      <c r="I575" s="4" t="s">
        <v>2</v>
      </c>
      <c r="J575" s="4" t="s">
        <v>3</v>
      </c>
      <c r="K575" s="4" t="s">
        <v>9</v>
      </c>
      <c r="L575" s="4" t="s">
        <v>10</v>
      </c>
      <c r="M575" s="8">
        <v>1</v>
      </c>
      <c r="N575" s="5">
        <v>90.52</v>
      </c>
      <c r="O575" s="6">
        <v>0</v>
      </c>
      <c r="P575" s="5">
        <v>46.5</v>
      </c>
      <c r="Q575" s="5">
        <f t="shared" si="32"/>
        <v>90.52</v>
      </c>
      <c r="R575" s="5">
        <f t="shared" si="33"/>
        <v>46.5</v>
      </c>
      <c r="S575" s="5">
        <f t="shared" si="34"/>
        <v>44.019999999999996</v>
      </c>
      <c r="T575" s="7">
        <f t="shared" si="35"/>
        <v>0.4863013698630137</v>
      </c>
    </row>
    <row r="576" spans="1:20" ht="15.6">
      <c r="A576" s="2">
        <v>2107</v>
      </c>
      <c r="B576" s="3">
        <v>46127</v>
      </c>
      <c r="C576" s="4">
        <f>YEAR(SalesDataTable[[#This Row],[Order Date]])</f>
        <v>2026</v>
      </c>
      <c r="D576" s="14" t="str">
        <f>"Q"&amp;ROUNDUP(MONTH(SalesDataTable[[#This Row],[Order Date]])/3,0)</f>
        <v>Q2</v>
      </c>
      <c r="E576" s="11">
        <f>MONTH(SalesDataTable[[#This Row],[Order Date]])</f>
        <v>4</v>
      </c>
      <c r="F576" s="17" t="str">
        <f>TEXT(SalesDataTable[[#This Row],[Order Date]],"MMM")</f>
        <v>Apr</v>
      </c>
      <c r="G576" s="4" t="s">
        <v>0</v>
      </c>
      <c r="H576" s="4" t="s">
        <v>50</v>
      </c>
      <c r="I576" s="4" t="s">
        <v>2</v>
      </c>
      <c r="J576" s="4" t="s">
        <v>3</v>
      </c>
      <c r="K576" s="4" t="s">
        <v>14</v>
      </c>
      <c r="L576" s="4" t="s">
        <v>48</v>
      </c>
      <c r="M576" s="8">
        <v>5</v>
      </c>
      <c r="N576" s="5">
        <v>165.35</v>
      </c>
      <c r="O576" s="6">
        <v>0.05</v>
      </c>
      <c r="P576" s="5">
        <v>89.38</v>
      </c>
      <c r="Q576" s="5">
        <f t="shared" si="32"/>
        <v>785.41249999999991</v>
      </c>
      <c r="R576" s="5">
        <f t="shared" si="33"/>
        <v>446.9</v>
      </c>
      <c r="S576" s="5">
        <f t="shared" si="34"/>
        <v>338.51249999999993</v>
      </c>
      <c r="T576" s="7">
        <f t="shared" si="35"/>
        <v>0.43099963395031271</v>
      </c>
    </row>
    <row r="577" spans="1:20" ht="15.6">
      <c r="A577" s="2">
        <v>2265</v>
      </c>
      <c r="B577" s="3">
        <v>46127</v>
      </c>
      <c r="C577" s="4">
        <f>YEAR(SalesDataTable[[#This Row],[Order Date]])</f>
        <v>2026</v>
      </c>
      <c r="D577" s="14" t="str">
        <f>"Q"&amp;ROUNDUP(MONTH(SalesDataTable[[#This Row],[Order Date]])/3,0)</f>
        <v>Q2</v>
      </c>
      <c r="E577" s="11">
        <f>MONTH(SalesDataTable[[#This Row],[Order Date]])</f>
        <v>4</v>
      </c>
      <c r="F577" s="17" t="str">
        <f>TEXT(SalesDataTable[[#This Row],[Order Date]],"MMM")</f>
        <v>Apr</v>
      </c>
      <c r="G577" s="4" t="s">
        <v>6</v>
      </c>
      <c r="H577" s="4" t="s">
        <v>41</v>
      </c>
      <c r="I577" s="4" t="s">
        <v>19</v>
      </c>
      <c r="J577" s="4" t="s">
        <v>3</v>
      </c>
      <c r="K577" s="4" t="s">
        <v>14</v>
      </c>
      <c r="L577" s="4" t="s">
        <v>15</v>
      </c>
      <c r="M577" s="8">
        <v>2</v>
      </c>
      <c r="N577" s="5">
        <v>36.35</v>
      </c>
      <c r="O577" s="6">
        <v>0</v>
      </c>
      <c r="P577" s="5">
        <v>13.55</v>
      </c>
      <c r="Q577" s="5">
        <f t="shared" si="32"/>
        <v>72.7</v>
      </c>
      <c r="R577" s="5">
        <f t="shared" si="33"/>
        <v>27.1</v>
      </c>
      <c r="S577" s="5">
        <f t="shared" si="34"/>
        <v>45.6</v>
      </c>
      <c r="T577" s="7">
        <f t="shared" si="35"/>
        <v>0.6272352132049519</v>
      </c>
    </row>
    <row r="578" spans="1:20" ht="15.6">
      <c r="A578" s="2">
        <v>2839</v>
      </c>
      <c r="B578" s="3">
        <v>46127</v>
      </c>
      <c r="C578" s="4">
        <f>YEAR(SalesDataTable[[#This Row],[Order Date]])</f>
        <v>2026</v>
      </c>
      <c r="D578" s="14" t="str">
        <f>"Q"&amp;ROUNDUP(MONTH(SalesDataTable[[#This Row],[Order Date]])/3,0)</f>
        <v>Q2</v>
      </c>
      <c r="E578" s="11">
        <f>MONTH(SalesDataTable[[#This Row],[Order Date]])</f>
        <v>4</v>
      </c>
      <c r="F578" s="17"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row>
    <row r="579" spans="1:20" ht="15.6">
      <c r="A579" s="2">
        <v>4742</v>
      </c>
      <c r="B579" s="3">
        <v>46127</v>
      </c>
      <c r="C579" s="4">
        <f>YEAR(SalesDataTable[[#This Row],[Order Date]])</f>
        <v>2026</v>
      </c>
      <c r="D579" s="14" t="str">
        <f>"Q"&amp;ROUNDUP(MONTH(SalesDataTable[[#This Row],[Order Date]])/3,0)</f>
        <v>Q2</v>
      </c>
      <c r="E579" s="11">
        <f>MONTH(SalesDataTable[[#This Row],[Order Date]])</f>
        <v>4</v>
      </c>
      <c r="F579" s="17"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36"/>
        <v>46.86</v>
      </c>
      <c r="R579" s="5">
        <f t="shared" si="37"/>
        <v>18.190000000000001</v>
      </c>
      <c r="S579" s="5">
        <f t="shared" si="38"/>
        <v>28.669999999999998</v>
      </c>
      <c r="T579" s="7">
        <f t="shared" si="39"/>
        <v>0.61182244985061884</v>
      </c>
    </row>
    <row r="580" spans="1:20" ht="15.6">
      <c r="A580" s="2">
        <v>4899</v>
      </c>
      <c r="B580" s="3">
        <v>46127</v>
      </c>
      <c r="C580" s="4">
        <f>YEAR(SalesDataTable[[#This Row],[Order Date]])</f>
        <v>2026</v>
      </c>
      <c r="D580" s="14" t="str">
        <f>"Q"&amp;ROUNDUP(MONTH(SalesDataTable[[#This Row],[Order Date]])/3,0)</f>
        <v>Q2</v>
      </c>
      <c r="E580" s="11">
        <f>MONTH(SalesDataTable[[#This Row],[Order Date]])</f>
        <v>4</v>
      </c>
      <c r="F580" s="17"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row>
    <row r="581" spans="1:20" ht="15.6">
      <c r="A581" s="2">
        <v>5042</v>
      </c>
      <c r="B581" s="3">
        <v>46127</v>
      </c>
      <c r="C581" s="4">
        <f>YEAR(SalesDataTable[[#This Row],[Order Date]])</f>
        <v>2026</v>
      </c>
      <c r="D581" s="14" t="str">
        <f>"Q"&amp;ROUNDUP(MONTH(SalesDataTable[[#This Row],[Order Date]])/3,0)</f>
        <v>Q2</v>
      </c>
      <c r="E581" s="11">
        <f>MONTH(SalesDataTable[[#This Row],[Order Date]])</f>
        <v>4</v>
      </c>
      <c r="F581" s="17" t="str">
        <f>TEXT(SalesDataTable[[#This Row],[Order Date]],"MMM")</f>
        <v>Apr</v>
      </c>
      <c r="G581" s="4" t="s">
        <v>6</v>
      </c>
      <c r="H581" s="4" t="s">
        <v>27</v>
      </c>
      <c r="I581" s="4" t="s">
        <v>19</v>
      </c>
      <c r="J581" s="4" t="s">
        <v>16</v>
      </c>
      <c r="K581" s="4" t="s">
        <v>14</v>
      </c>
      <c r="L581" s="4" t="s">
        <v>48</v>
      </c>
      <c r="M581" s="8">
        <v>1</v>
      </c>
      <c r="N581" s="5">
        <v>163.16</v>
      </c>
      <c r="O581" s="6">
        <v>0</v>
      </c>
      <c r="P581" s="5">
        <v>88.78</v>
      </c>
      <c r="Q581" s="5">
        <f t="shared" si="36"/>
        <v>163.16</v>
      </c>
      <c r="R581" s="5">
        <f t="shared" si="37"/>
        <v>88.78</v>
      </c>
      <c r="S581" s="5">
        <f t="shared" si="38"/>
        <v>74.38</v>
      </c>
      <c r="T581" s="7">
        <f t="shared" si="39"/>
        <v>0.45587153714145623</v>
      </c>
    </row>
    <row r="582" spans="1:20" ht="15.6">
      <c r="A582" s="2">
        <v>2248</v>
      </c>
      <c r="B582" s="3">
        <v>46128</v>
      </c>
      <c r="C582" s="4">
        <f>YEAR(SalesDataTable[[#This Row],[Order Date]])</f>
        <v>2026</v>
      </c>
      <c r="D582" s="14" t="str">
        <f>"Q"&amp;ROUNDUP(MONTH(SalesDataTable[[#This Row],[Order Date]])/3,0)</f>
        <v>Q2</v>
      </c>
      <c r="E582" s="11">
        <f>MONTH(SalesDataTable[[#This Row],[Order Date]])</f>
        <v>4</v>
      </c>
      <c r="F582" s="17" t="str">
        <f>TEXT(SalesDataTable[[#This Row],[Order Date]],"MMM")</f>
        <v>Apr</v>
      </c>
      <c r="G582" s="4" t="s">
        <v>0</v>
      </c>
      <c r="H582" s="4" t="s">
        <v>50</v>
      </c>
      <c r="I582" s="4" t="s">
        <v>19</v>
      </c>
      <c r="J582" s="4" t="s">
        <v>13</v>
      </c>
      <c r="K582" s="4" t="s">
        <v>14</v>
      </c>
      <c r="L582" s="4" t="s">
        <v>15</v>
      </c>
      <c r="M582" s="8">
        <v>2</v>
      </c>
      <c r="N582" s="5">
        <v>36.68</v>
      </c>
      <c r="O582" s="6">
        <v>0.1</v>
      </c>
      <c r="P582" s="5">
        <v>13.92</v>
      </c>
      <c r="Q582" s="5">
        <f t="shared" si="36"/>
        <v>66.024000000000001</v>
      </c>
      <c r="R582" s="5">
        <f t="shared" si="37"/>
        <v>27.84</v>
      </c>
      <c r="S582" s="5">
        <f t="shared" si="38"/>
        <v>38.183999999999997</v>
      </c>
      <c r="T582" s="7">
        <f t="shared" si="39"/>
        <v>0.57833515085423481</v>
      </c>
    </row>
    <row r="583" spans="1:20" ht="15.6">
      <c r="A583" s="2">
        <v>2427</v>
      </c>
      <c r="B583" s="3">
        <v>46128</v>
      </c>
      <c r="C583" s="4">
        <f>YEAR(SalesDataTable[[#This Row],[Order Date]])</f>
        <v>2026</v>
      </c>
      <c r="D583" s="14" t="str">
        <f>"Q"&amp;ROUNDUP(MONTH(SalesDataTable[[#This Row],[Order Date]])/3,0)</f>
        <v>Q2</v>
      </c>
      <c r="E583" s="11">
        <f>MONTH(SalesDataTable[[#This Row],[Order Date]])</f>
        <v>4</v>
      </c>
      <c r="F583" s="17" t="str">
        <f>TEXT(SalesDataTable[[#This Row],[Order Date]],"MMM")</f>
        <v>Apr</v>
      </c>
      <c r="G583" s="4" t="s">
        <v>20</v>
      </c>
      <c r="H583" s="4" t="s">
        <v>47</v>
      </c>
      <c r="I583" s="4" t="s">
        <v>2</v>
      </c>
      <c r="J583" s="4" t="s">
        <v>13</v>
      </c>
      <c r="K583" s="4" t="s">
        <v>14</v>
      </c>
      <c r="L583" s="4" t="s">
        <v>32</v>
      </c>
      <c r="M583" s="8">
        <v>1</v>
      </c>
      <c r="N583" s="5">
        <v>45.82</v>
      </c>
      <c r="O583" s="6">
        <v>0.1</v>
      </c>
      <c r="P583" s="5">
        <v>18.48</v>
      </c>
      <c r="Q583" s="5">
        <f t="shared" si="36"/>
        <v>41.238</v>
      </c>
      <c r="R583" s="5">
        <f t="shared" si="37"/>
        <v>18.48</v>
      </c>
      <c r="S583" s="5">
        <f t="shared" si="38"/>
        <v>22.757999999999999</v>
      </c>
      <c r="T583" s="7">
        <f t="shared" si="39"/>
        <v>0.55186963480285167</v>
      </c>
    </row>
    <row r="584" spans="1:20" ht="15.6">
      <c r="A584" s="2">
        <v>2445</v>
      </c>
      <c r="B584" s="3">
        <v>46128</v>
      </c>
      <c r="C584" s="4">
        <f>YEAR(SalesDataTable[[#This Row],[Order Date]])</f>
        <v>2026</v>
      </c>
      <c r="D584" s="14" t="str">
        <f>"Q"&amp;ROUNDUP(MONTH(SalesDataTable[[#This Row],[Order Date]])/3,0)</f>
        <v>Q2</v>
      </c>
      <c r="E584" s="11">
        <f>MONTH(SalesDataTable[[#This Row],[Order Date]])</f>
        <v>4</v>
      </c>
      <c r="F584" s="17" t="str">
        <f>TEXT(SalesDataTable[[#This Row],[Order Date]],"MMM")</f>
        <v>Apr</v>
      </c>
      <c r="G584" s="4" t="s">
        <v>0</v>
      </c>
      <c r="H584" s="4" t="s">
        <v>50</v>
      </c>
      <c r="I584" s="4" t="s">
        <v>2</v>
      </c>
      <c r="J584" s="4" t="s">
        <v>3</v>
      </c>
      <c r="K584" s="4" t="s">
        <v>9</v>
      </c>
      <c r="L584" s="4" t="s">
        <v>46</v>
      </c>
      <c r="M584" s="8">
        <v>1</v>
      </c>
      <c r="N584" s="5">
        <v>70.95</v>
      </c>
      <c r="O584" s="6">
        <v>0</v>
      </c>
      <c r="P584" s="5">
        <v>31.43</v>
      </c>
      <c r="Q584" s="5">
        <f t="shared" si="36"/>
        <v>70.95</v>
      </c>
      <c r="R584" s="5">
        <f t="shared" si="37"/>
        <v>31.43</v>
      </c>
      <c r="S584" s="5">
        <f t="shared" si="38"/>
        <v>39.520000000000003</v>
      </c>
      <c r="T584" s="7">
        <f t="shared" si="39"/>
        <v>0.55701198026779419</v>
      </c>
    </row>
    <row r="585" spans="1:20" ht="15.6">
      <c r="A585" s="2">
        <v>3311</v>
      </c>
      <c r="B585" s="3">
        <v>46128</v>
      </c>
      <c r="C585" s="4">
        <f>YEAR(SalesDataTable[[#This Row],[Order Date]])</f>
        <v>2026</v>
      </c>
      <c r="D585" s="14" t="str">
        <f>"Q"&amp;ROUNDUP(MONTH(SalesDataTable[[#This Row],[Order Date]])/3,0)</f>
        <v>Q2</v>
      </c>
      <c r="E585" s="11">
        <f>MONTH(SalesDataTable[[#This Row],[Order Date]])</f>
        <v>4</v>
      </c>
      <c r="F585" s="17"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row>
    <row r="586" spans="1:20" ht="15.6">
      <c r="A586" s="2">
        <v>3320</v>
      </c>
      <c r="B586" s="3">
        <v>46128</v>
      </c>
      <c r="C586" s="4">
        <f>YEAR(SalesDataTable[[#This Row],[Order Date]])</f>
        <v>2026</v>
      </c>
      <c r="D586" s="14" t="str">
        <f>"Q"&amp;ROUNDUP(MONTH(SalesDataTable[[#This Row],[Order Date]])/3,0)</f>
        <v>Q2</v>
      </c>
      <c r="E586" s="11">
        <f>MONTH(SalesDataTable[[#This Row],[Order Date]])</f>
        <v>4</v>
      </c>
      <c r="F586" s="17"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row>
    <row r="587" spans="1:20" ht="15.6">
      <c r="A587" s="2">
        <v>3321</v>
      </c>
      <c r="B587" s="3">
        <v>46128</v>
      </c>
      <c r="C587" s="4">
        <f>YEAR(SalesDataTable[[#This Row],[Order Date]])</f>
        <v>2026</v>
      </c>
      <c r="D587" s="14" t="str">
        <f>"Q"&amp;ROUNDUP(MONTH(SalesDataTable[[#This Row],[Order Date]])/3,0)</f>
        <v>Q2</v>
      </c>
      <c r="E587" s="11">
        <f>MONTH(SalesDataTable[[#This Row],[Order Date]])</f>
        <v>4</v>
      </c>
      <c r="F587" s="17" t="str">
        <f>TEXT(SalesDataTable[[#This Row],[Order Date]],"MMM")</f>
        <v>Apr</v>
      </c>
      <c r="G587" s="4" t="s">
        <v>6</v>
      </c>
      <c r="H587" s="4" t="s">
        <v>27</v>
      </c>
      <c r="I587" s="4" t="s">
        <v>2</v>
      </c>
      <c r="J587" s="4" t="s">
        <v>16</v>
      </c>
      <c r="K587" s="4" t="s">
        <v>14</v>
      </c>
      <c r="L587" s="4" t="s">
        <v>15</v>
      </c>
      <c r="M587" s="8">
        <v>3</v>
      </c>
      <c r="N587" s="5">
        <v>35.57</v>
      </c>
      <c r="O587" s="6">
        <v>0</v>
      </c>
      <c r="P587" s="5">
        <v>13.67</v>
      </c>
      <c r="Q587" s="5">
        <f t="shared" si="36"/>
        <v>106.71000000000001</v>
      </c>
      <c r="R587" s="5">
        <f t="shared" si="37"/>
        <v>41.01</v>
      </c>
      <c r="S587" s="5">
        <f t="shared" si="38"/>
        <v>65.700000000000017</v>
      </c>
      <c r="T587" s="7">
        <f t="shared" si="39"/>
        <v>0.61568737700309262</v>
      </c>
    </row>
    <row r="588" spans="1:20" ht="15.6">
      <c r="A588" s="2">
        <v>5181</v>
      </c>
      <c r="B588" s="3">
        <v>46128</v>
      </c>
      <c r="C588" s="4">
        <f>YEAR(SalesDataTable[[#This Row],[Order Date]])</f>
        <v>2026</v>
      </c>
      <c r="D588" s="14" t="str">
        <f>"Q"&amp;ROUNDUP(MONTH(SalesDataTable[[#This Row],[Order Date]])/3,0)</f>
        <v>Q2</v>
      </c>
      <c r="E588" s="11">
        <f>MONTH(SalesDataTable[[#This Row],[Order Date]])</f>
        <v>4</v>
      </c>
      <c r="F588" s="17"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row>
    <row r="589" spans="1:20" ht="15.6">
      <c r="A589" s="2">
        <v>5187</v>
      </c>
      <c r="B589" s="3">
        <v>46128</v>
      </c>
      <c r="C589" s="4">
        <f>YEAR(SalesDataTable[[#This Row],[Order Date]])</f>
        <v>2026</v>
      </c>
      <c r="D589" s="14" t="str">
        <f>"Q"&amp;ROUNDUP(MONTH(SalesDataTable[[#This Row],[Order Date]])/3,0)</f>
        <v>Q2</v>
      </c>
      <c r="E589" s="11">
        <f>MONTH(SalesDataTable[[#This Row],[Order Date]])</f>
        <v>4</v>
      </c>
      <c r="F589" s="17" t="str">
        <f>TEXT(SalesDataTable[[#This Row],[Order Date]],"MMM")</f>
        <v>Apr</v>
      </c>
      <c r="G589" s="4" t="s">
        <v>20</v>
      </c>
      <c r="H589" s="4" t="s">
        <v>33</v>
      </c>
      <c r="I589" s="4" t="s">
        <v>2</v>
      </c>
      <c r="J589" s="4" t="s">
        <v>3</v>
      </c>
      <c r="K589" s="4" t="s">
        <v>23</v>
      </c>
      <c r="L589" s="4" t="s">
        <v>29</v>
      </c>
      <c r="M589" s="8">
        <v>2</v>
      </c>
      <c r="N589" s="5">
        <v>198.32</v>
      </c>
      <c r="O589" s="6">
        <v>0</v>
      </c>
      <c r="P589" s="5">
        <v>106.8</v>
      </c>
      <c r="Q589" s="5">
        <f t="shared" si="36"/>
        <v>396.64</v>
      </c>
      <c r="R589" s="5">
        <f t="shared" si="37"/>
        <v>213.6</v>
      </c>
      <c r="S589" s="5">
        <f t="shared" si="38"/>
        <v>183.04</v>
      </c>
      <c r="T589" s="7">
        <f t="shared" si="39"/>
        <v>0.46147640177490923</v>
      </c>
    </row>
    <row r="590" spans="1:20" ht="15.6">
      <c r="A590" s="2">
        <v>605</v>
      </c>
      <c r="B590" s="3">
        <v>46129</v>
      </c>
      <c r="C590" s="4">
        <f>YEAR(SalesDataTable[[#This Row],[Order Date]])</f>
        <v>2026</v>
      </c>
      <c r="D590" s="14" t="str">
        <f>"Q"&amp;ROUNDUP(MONTH(SalesDataTable[[#This Row],[Order Date]])/3,0)</f>
        <v>Q2</v>
      </c>
      <c r="E590" s="11">
        <f>MONTH(SalesDataTable[[#This Row],[Order Date]])</f>
        <v>4</v>
      </c>
      <c r="F590" s="17"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row>
    <row r="591" spans="1:20" ht="15.6">
      <c r="A591" s="2">
        <v>3244</v>
      </c>
      <c r="B591" s="3">
        <v>46129</v>
      </c>
      <c r="C591" s="4">
        <f>YEAR(SalesDataTable[[#This Row],[Order Date]])</f>
        <v>2026</v>
      </c>
      <c r="D591" s="14" t="str">
        <f>"Q"&amp;ROUNDUP(MONTH(SalesDataTable[[#This Row],[Order Date]])/3,0)</f>
        <v>Q2</v>
      </c>
      <c r="E591" s="11">
        <f>MONTH(SalesDataTable[[#This Row],[Order Date]])</f>
        <v>4</v>
      </c>
      <c r="F591" s="17" t="str">
        <f>TEXT(SalesDataTable[[#This Row],[Order Date]],"MMM")</f>
        <v>Apr</v>
      </c>
      <c r="G591" s="4" t="s">
        <v>6</v>
      </c>
      <c r="H591" s="4" t="s">
        <v>41</v>
      </c>
      <c r="I591" s="4" t="s">
        <v>28</v>
      </c>
      <c r="J591" s="4" t="s">
        <v>3</v>
      </c>
      <c r="K591" s="4" t="s">
        <v>14</v>
      </c>
      <c r="L591" s="4" t="s">
        <v>44</v>
      </c>
      <c r="M591" s="8">
        <v>1</v>
      </c>
      <c r="N591" s="5">
        <v>131.62</v>
      </c>
      <c r="O591" s="6">
        <v>0</v>
      </c>
      <c r="P591" s="5">
        <v>66.95</v>
      </c>
      <c r="Q591" s="5">
        <f t="shared" si="36"/>
        <v>131.62</v>
      </c>
      <c r="R591" s="5">
        <f t="shared" si="37"/>
        <v>66.95</v>
      </c>
      <c r="S591" s="5">
        <f t="shared" si="38"/>
        <v>64.67</v>
      </c>
      <c r="T591" s="7">
        <f t="shared" si="39"/>
        <v>0.49133870232487464</v>
      </c>
    </row>
    <row r="592" spans="1:20" ht="15.6">
      <c r="A592" s="2">
        <v>4047</v>
      </c>
      <c r="B592" s="3">
        <v>46129</v>
      </c>
      <c r="C592" s="4">
        <f>YEAR(SalesDataTable[[#This Row],[Order Date]])</f>
        <v>2026</v>
      </c>
      <c r="D592" s="14" t="str">
        <f>"Q"&amp;ROUNDUP(MONTH(SalesDataTable[[#This Row],[Order Date]])/3,0)</f>
        <v>Q2</v>
      </c>
      <c r="E592" s="11">
        <f>MONTH(SalesDataTable[[#This Row],[Order Date]])</f>
        <v>4</v>
      </c>
      <c r="F592" s="17" t="str">
        <f>TEXT(SalesDataTable[[#This Row],[Order Date]],"MMM")</f>
        <v>Apr</v>
      </c>
      <c r="G592" s="4" t="s">
        <v>0</v>
      </c>
      <c r="H592" s="4" t="s">
        <v>1</v>
      </c>
      <c r="I592" s="4" t="s">
        <v>8</v>
      </c>
      <c r="J592" s="4" t="s">
        <v>16</v>
      </c>
      <c r="K592" s="4" t="s">
        <v>14</v>
      </c>
      <c r="L592" s="4" t="s">
        <v>48</v>
      </c>
      <c r="M592" s="8">
        <v>8</v>
      </c>
      <c r="N592" s="5">
        <v>168.34</v>
      </c>
      <c r="O592" s="6">
        <v>0.15</v>
      </c>
      <c r="P592" s="5">
        <v>88.7</v>
      </c>
      <c r="Q592" s="5">
        <f t="shared" si="36"/>
        <v>1144.712</v>
      </c>
      <c r="R592" s="5">
        <f t="shared" si="37"/>
        <v>709.6</v>
      </c>
      <c r="S592" s="5">
        <f t="shared" si="38"/>
        <v>435.11199999999997</v>
      </c>
      <c r="T592" s="7">
        <f t="shared" si="39"/>
        <v>0.38010608781946897</v>
      </c>
    </row>
    <row r="593" spans="1:20" ht="15.6">
      <c r="A593" s="2">
        <v>4101</v>
      </c>
      <c r="B593" s="3">
        <v>46129</v>
      </c>
      <c r="C593" s="4">
        <f>YEAR(SalesDataTable[[#This Row],[Order Date]])</f>
        <v>2026</v>
      </c>
      <c r="D593" s="14" t="str">
        <f>"Q"&amp;ROUNDUP(MONTH(SalesDataTable[[#This Row],[Order Date]])/3,0)</f>
        <v>Q2</v>
      </c>
      <c r="E593" s="11">
        <f>MONTH(SalesDataTable[[#This Row],[Order Date]])</f>
        <v>4</v>
      </c>
      <c r="F593" s="17"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36"/>
        <v>81.040000000000006</v>
      </c>
      <c r="R593" s="5">
        <f t="shared" si="37"/>
        <v>39.97</v>
      </c>
      <c r="S593" s="5">
        <f t="shared" si="38"/>
        <v>41.070000000000007</v>
      </c>
      <c r="T593" s="7">
        <f t="shared" si="39"/>
        <v>0.50678677196446209</v>
      </c>
    </row>
    <row r="594" spans="1:20" ht="15.6">
      <c r="A594" s="2">
        <v>4537</v>
      </c>
      <c r="B594" s="3">
        <v>46129</v>
      </c>
      <c r="C594" s="4">
        <f>YEAR(SalesDataTable[[#This Row],[Order Date]])</f>
        <v>2026</v>
      </c>
      <c r="D594" s="14" t="str">
        <f>"Q"&amp;ROUNDUP(MONTH(SalesDataTable[[#This Row],[Order Date]])/3,0)</f>
        <v>Q2</v>
      </c>
      <c r="E594" s="11">
        <f>MONTH(SalesDataTable[[#This Row],[Order Date]])</f>
        <v>4</v>
      </c>
      <c r="F594" s="17"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row>
    <row r="595" spans="1:20" ht="15.6">
      <c r="A595" s="2">
        <v>754</v>
      </c>
      <c r="B595" s="3">
        <v>46130</v>
      </c>
      <c r="C595" s="4">
        <f>YEAR(SalesDataTable[[#This Row],[Order Date]])</f>
        <v>2026</v>
      </c>
      <c r="D595" s="14" t="str">
        <f>"Q"&amp;ROUNDUP(MONTH(SalesDataTable[[#This Row],[Order Date]])/3,0)</f>
        <v>Q2</v>
      </c>
      <c r="E595" s="11">
        <f>MONTH(SalesDataTable[[#This Row],[Order Date]])</f>
        <v>4</v>
      </c>
      <c r="F595" s="17" t="str">
        <f>TEXT(SalesDataTable[[#This Row],[Order Date]],"MMM")</f>
        <v>Apr</v>
      </c>
      <c r="G595" s="4" t="s">
        <v>11</v>
      </c>
      <c r="H595" s="4" t="s">
        <v>39</v>
      </c>
      <c r="I595" s="4" t="s">
        <v>28</v>
      </c>
      <c r="J595" s="4" t="s">
        <v>3</v>
      </c>
      <c r="K595" s="4" t="s">
        <v>4</v>
      </c>
      <c r="L595" s="4" t="s">
        <v>30</v>
      </c>
      <c r="M595" s="8">
        <v>3</v>
      </c>
      <c r="N595" s="5">
        <v>104.8</v>
      </c>
      <c r="O595" s="6">
        <v>0.1</v>
      </c>
      <c r="P595" s="5">
        <v>50.59</v>
      </c>
      <c r="Q595" s="5">
        <f t="shared" si="36"/>
        <v>282.95999999999998</v>
      </c>
      <c r="R595" s="5">
        <f t="shared" si="37"/>
        <v>151.77000000000001</v>
      </c>
      <c r="S595" s="5">
        <f t="shared" si="38"/>
        <v>131.18999999999997</v>
      </c>
      <c r="T595" s="7">
        <f t="shared" si="39"/>
        <v>0.46363443596268017</v>
      </c>
    </row>
    <row r="596" spans="1:20" ht="15.6">
      <c r="A596" s="2">
        <v>1340</v>
      </c>
      <c r="B596" s="3">
        <v>46130</v>
      </c>
      <c r="C596" s="4">
        <f>YEAR(SalesDataTable[[#This Row],[Order Date]])</f>
        <v>2026</v>
      </c>
      <c r="D596" s="14" t="str">
        <f>"Q"&amp;ROUNDUP(MONTH(SalesDataTable[[#This Row],[Order Date]])/3,0)</f>
        <v>Q2</v>
      </c>
      <c r="E596" s="11">
        <f>MONTH(SalesDataTable[[#This Row],[Order Date]])</f>
        <v>4</v>
      </c>
      <c r="F596" s="17" t="str">
        <f>TEXT(SalesDataTable[[#This Row],[Order Date]],"MMM")</f>
        <v>Apr</v>
      </c>
      <c r="G596" s="4" t="s">
        <v>20</v>
      </c>
      <c r="H596" s="4" t="s">
        <v>33</v>
      </c>
      <c r="I596" s="4" t="s">
        <v>2</v>
      </c>
      <c r="J596" s="4" t="s">
        <v>13</v>
      </c>
      <c r="K596" s="4" t="s">
        <v>34</v>
      </c>
      <c r="L596" s="4" t="s">
        <v>45</v>
      </c>
      <c r="M596" s="8">
        <v>2</v>
      </c>
      <c r="N596" s="5">
        <v>51.24</v>
      </c>
      <c r="O596" s="6">
        <v>0</v>
      </c>
      <c r="P596" s="5">
        <v>22.52</v>
      </c>
      <c r="Q596" s="5">
        <f t="shared" si="36"/>
        <v>102.48</v>
      </c>
      <c r="R596" s="5">
        <f t="shared" si="37"/>
        <v>45.04</v>
      </c>
      <c r="S596" s="5">
        <f t="shared" si="38"/>
        <v>57.440000000000005</v>
      </c>
      <c r="T596" s="7">
        <f t="shared" si="39"/>
        <v>0.56049960967993762</v>
      </c>
    </row>
    <row r="597" spans="1:20" ht="15.6">
      <c r="A597" s="2">
        <v>1444</v>
      </c>
      <c r="B597" s="3">
        <v>46130</v>
      </c>
      <c r="C597" s="4">
        <f>YEAR(SalesDataTable[[#This Row],[Order Date]])</f>
        <v>2026</v>
      </c>
      <c r="D597" s="14" t="str">
        <f>"Q"&amp;ROUNDUP(MONTH(SalesDataTable[[#This Row],[Order Date]])/3,0)</f>
        <v>Q2</v>
      </c>
      <c r="E597" s="11">
        <f>MONTH(SalesDataTable[[#This Row],[Order Date]])</f>
        <v>4</v>
      </c>
      <c r="F597" s="17"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36"/>
        <v>108.468</v>
      </c>
      <c r="R597" s="5">
        <f t="shared" si="37"/>
        <v>59.01</v>
      </c>
      <c r="S597" s="5">
        <f t="shared" si="38"/>
        <v>49.458000000000006</v>
      </c>
      <c r="T597" s="7">
        <f t="shared" si="39"/>
        <v>0.45596858059519862</v>
      </c>
    </row>
    <row r="598" spans="1:20" ht="15.6">
      <c r="A598" s="2">
        <v>2390</v>
      </c>
      <c r="B598" s="3">
        <v>46130</v>
      </c>
      <c r="C598" s="4">
        <f>YEAR(SalesDataTable[[#This Row],[Order Date]])</f>
        <v>2026</v>
      </c>
      <c r="D598" s="14" t="str">
        <f>"Q"&amp;ROUNDUP(MONTH(SalesDataTable[[#This Row],[Order Date]])/3,0)</f>
        <v>Q2</v>
      </c>
      <c r="E598" s="11">
        <f>MONTH(SalesDataTable[[#This Row],[Order Date]])</f>
        <v>4</v>
      </c>
      <c r="F598" s="17" t="str">
        <f>TEXT(SalesDataTable[[#This Row],[Order Date]],"MMM")</f>
        <v>Apr</v>
      </c>
      <c r="G598" s="4" t="s">
        <v>20</v>
      </c>
      <c r="H598" s="4" t="s">
        <v>33</v>
      </c>
      <c r="I598" s="4" t="s">
        <v>19</v>
      </c>
      <c r="J598" s="4" t="s">
        <v>3</v>
      </c>
      <c r="K598" s="4" t="s">
        <v>23</v>
      </c>
      <c r="L598" s="4" t="s">
        <v>40</v>
      </c>
      <c r="M598" s="8">
        <v>1</v>
      </c>
      <c r="N598" s="5">
        <v>80.98</v>
      </c>
      <c r="O598" s="6">
        <v>0</v>
      </c>
      <c r="P598" s="5">
        <v>40.19</v>
      </c>
      <c r="Q598" s="5">
        <f t="shared" si="36"/>
        <v>80.98</v>
      </c>
      <c r="R598" s="5">
        <f t="shared" si="37"/>
        <v>40.19</v>
      </c>
      <c r="S598" s="5">
        <f t="shared" si="38"/>
        <v>40.790000000000006</v>
      </c>
      <c r="T598" s="7">
        <f t="shared" si="39"/>
        <v>0.50370461842430236</v>
      </c>
    </row>
    <row r="599" spans="1:20" ht="15.6">
      <c r="A599" s="2">
        <v>3076</v>
      </c>
      <c r="B599" s="3">
        <v>46130</v>
      </c>
      <c r="C599" s="4">
        <f>YEAR(SalesDataTable[[#This Row],[Order Date]])</f>
        <v>2026</v>
      </c>
      <c r="D599" s="14" t="str">
        <f>"Q"&amp;ROUNDUP(MONTH(SalesDataTable[[#This Row],[Order Date]])/3,0)</f>
        <v>Q2</v>
      </c>
      <c r="E599" s="11">
        <f>MONTH(SalesDataTable[[#This Row],[Order Date]])</f>
        <v>4</v>
      </c>
      <c r="F599" s="17" t="str">
        <f>TEXT(SalesDataTable[[#This Row],[Order Date]],"MMM")</f>
        <v>Apr</v>
      </c>
      <c r="G599" s="4" t="s">
        <v>11</v>
      </c>
      <c r="H599" s="4" t="s">
        <v>12</v>
      </c>
      <c r="I599" s="4" t="s">
        <v>2</v>
      </c>
      <c r="J599" s="4" t="s">
        <v>16</v>
      </c>
      <c r="K599" s="4" t="s">
        <v>23</v>
      </c>
      <c r="L599" s="4" t="s">
        <v>40</v>
      </c>
      <c r="M599" s="8">
        <v>2</v>
      </c>
      <c r="N599" s="5">
        <v>82.58</v>
      </c>
      <c r="O599" s="6">
        <v>0.1</v>
      </c>
      <c r="P599" s="5">
        <v>39.93</v>
      </c>
      <c r="Q599" s="5">
        <f t="shared" si="36"/>
        <v>148.64400000000001</v>
      </c>
      <c r="R599" s="5">
        <f t="shared" si="37"/>
        <v>79.86</v>
      </c>
      <c r="S599" s="5">
        <f t="shared" si="38"/>
        <v>68.784000000000006</v>
      </c>
      <c r="T599" s="7">
        <f t="shared" si="39"/>
        <v>0.46274319851457174</v>
      </c>
    </row>
    <row r="600" spans="1:20" ht="15.6">
      <c r="A600" s="2">
        <v>3157</v>
      </c>
      <c r="B600" s="3">
        <v>46130</v>
      </c>
      <c r="C600" s="4">
        <f>YEAR(SalesDataTable[[#This Row],[Order Date]])</f>
        <v>2026</v>
      </c>
      <c r="D600" s="14" t="str">
        <f>"Q"&amp;ROUNDUP(MONTH(SalesDataTable[[#This Row],[Order Date]])/3,0)</f>
        <v>Q2</v>
      </c>
      <c r="E600" s="11">
        <f>MONTH(SalesDataTable[[#This Row],[Order Date]])</f>
        <v>4</v>
      </c>
      <c r="F600" s="17"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36"/>
        <v>400.72</v>
      </c>
      <c r="R600" s="5">
        <f t="shared" si="37"/>
        <v>210.24</v>
      </c>
      <c r="S600" s="5">
        <f t="shared" si="38"/>
        <v>190.48000000000002</v>
      </c>
      <c r="T600" s="7">
        <f t="shared" si="39"/>
        <v>0.47534438011579161</v>
      </c>
    </row>
    <row r="601" spans="1:20" ht="15.6">
      <c r="A601" s="2">
        <v>4516</v>
      </c>
      <c r="B601" s="3">
        <v>46130</v>
      </c>
      <c r="C601" s="4">
        <f>YEAR(SalesDataTable[[#This Row],[Order Date]])</f>
        <v>2026</v>
      </c>
      <c r="D601" s="14" t="str">
        <f>"Q"&amp;ROUNDUP(MONTH(SalesDataTable[[#This Row],[Order Date]])/3,0)</f>
        <v>Q2</v>
      </c>
      <c r="E601" s="11">
        <f>MONTH(SalesDataTable[[#This Row],[Order Date]])</f>
        <v>4</v>
      </c>
      <c r="F601" s="17" t="str">
        <f>TEXT(SalesDataTable[[#This Row],[Order Date]],"MMM")</f>
        <v>Apr</v>
      </c>
      <c r="G601" s="4" t="s">
        <v>11</v>
      </c>
      <c r="H601" s="4" t="s">
        <v>25</v>
      </c>
      <c r="I601" s="4" t="s">
        <v>2</v>
      </c>
      <c r="J601" s="4" t="s">
        <v>3</v>
      </c>
      <c r="K601" s="4" t="s">
        <v>23</v>
      </c>
      <c r="L601" s="4" t="s">
        <v>29</v>
      </c>
      <c r="M601" s="8">
        <v>1</v>
      </c>
      <c r="N601" s="5">
        <v>196.24</v>
      </c>
      <c r="O601" s="6">
        <v>0</v>
      </c>
      <c r="P601" s="5">
        <v>106.34</v>
      </c>
      <c r="Q601" s="5">
        <f t="shared" si="36"/>
        <v>196.24</v>
      </c>
      <c r="R601" s="5">
        <f t="shared" si="37"/>
        <v>106.34</v>
      </c>
      <c r="S601" s="5">
        <f t="shared" si="38"/>
        <v>89.9</v>
      </c>
      <c r="T601" s="7">
        <f t="shared" si="39"/>
        <v>0.45811251528740321</v>
      </c>
    </row>
    <row r="602" spans="1:20" ht="15.6">
      <c r="A602" s="2">
        <v>5119</v>
      </c>
      <c r="B602" s="3">
        <v>46130</v>
      </c>
      <c r="C602" s="4">
        <f>YEAR(SalesDataTable[[#This Row],[Order Date]])</f>
        <v>2026</v>
      </c>
      <c r="D602" s="14" t="str">
        <f>"Q"&amp;ROUNDUP(MONTH(SalesDataTable[[#This Row],[Order Date]])/3,0)</f>
        <v>Q2</v>
      </c>
      <c r="E602" s="11">
        <f>MONTH(SalesDataTable[[#This Row],[Order Date]])</f>
        <v>4</v>
      </c>
      <c r="F602" s="17" t="str">
        <f>TEXT(SalesDataTable[[#This Row],[Order Date]],"MMM")</f>
        <v>Apr</v>
      </c>
      <c r="G602" s="4" t="s">
        <v>0</v>
      </c>
      <c r="H602" s="4" t="s">
        <v>50</v>
      </c>
      <c r="I602" s="4" t="s">
        <v>2</v>
      </c>
      <c r="J602" s="4" t="s">
        <v>16</v>
      </c>
      <c r="K602" s="4" t="s">
        <v>9</v>
      </c>
      <c r="L602" s="4" t="s">
        <v>10</v>
      </c>
      <c r="M602" s="8">
        <v>1</v>
      </c>
      <c r="N602" s="5">
        <v>93.32</v>
      </c>
      <c r="O602" s="6">
        <v>0</v>
      </c>
      <c r="P602" s="5">
        <v>44.82</v>
      </c>
      <c r="Q602" s="5">
        <f t="shared" si="36"/>
        <v>93.32</v>
      </c>
      <c r="R602" s="5">
        <f t="shared" si="37"/>
        <v>44.82</v>
      </c>
      <c r="S602" s="5">
        <f t="shared" si="38"/>
        <v>48.499999999999993</v>
      </c>
      <c r="T602" s="7">
        <f t="shared" si="39"/>
        <v>0.51971710244320612</v>
      </c>
    </row>
    <row r="603" spans="1:20" ht="15.6">
      <c r="A603" s="2">
        <v>125</v>
      </c>
      <c r="B603" s="3">
        <v>46131</v>
      </c>
      <c r="C603" s="4">
        <f>YEAR(SalesDataTable[[#This Row],[Order Date]])</f>
        <v>2026</v>
      </c>
      <c r="D603" s="14" t="str">
        <f>"Q"&amp;ROUNDUP(MONTH(SalesDataTable[[#This Row],[Order Date]])/3,0)</f>
        <v>Q2</v>
      </c>
      <c r="E603" s="11">
        <f>MONTH(SalesDataTable[[#This Row],[Order Date]])</f>
        <v>4</v>
      </c>
      <c r="F603" s="17" t="str">
        <f>TEXT(SalesDataTable[[#This Row],[Order Date]],"MMM")</f>
        <v>Apr</v>
      </c>
      <c r="G603" s="4" t="s">
        <v>20</v>
      </c>
      <c r="H603" s="4" t="s">
        <v>31</v>
      </c>
      <c r="I603" s="4" t="s">
        <v>2</v>
      </c>
      <c r="J603" s="4" t="s">
        <v>3</v>
      </c>
      <c r="K603" s="4" t="s">
        <v>4</v>
      </c>
      <c r="L603" s="4" t="s">
        <v>30</v>
      </c>
      <c r="M603" s="8">
        <v>2</v>
      </c>
      <c r="N603" s="5">
        <v>101.61</v>
      </c>
      <c r="O603" s="6">
        <v>0</v>
      </c>
      <c r="P603" s="5">
        <v>49.9</v>
      </c>
      <c r="Q603" s="5">
        <f t="shared" si="36"/>
        <v>203.22</v>
      </c>
      <c r="R603" s="5">
        <f t="shared" si="37"/>
        <v>99.8</v>
      </c>
      <c r="S603" s="5">
        <f t="shared" si="38"/>
        <v>103.42</v>
      </c>
      <c r="T603" s="7">
        <f t="shared" si="39"/>
        <v>0.50890660368074014</v>
      </c>
    </row>
    <row r="604" spans="1:20" ht="15.6">
      <c r="A604" s="2">
        <v>728</v>
      </c>
      <c r="B604" s="3">
        <v>46131</v>
      </c>
      <c r="C604" s="4">
        <f>YEAR(SalesDataTable[[#This Row],[Order Date]])</f>
        <v>2026</v>
      </c>
      <c r="D604" s="14" t="str">
        <f>"Q"&amp;ROUNDUP(MONTH(SalesDataTable[[#This Row],[Order Date]])/3,0)</f>
        <v>Q2</v>
      </c>
      <c r="E604" s="11">
        <f>MONTH(SalesDataTable[[#This Row],[Order Date]])</f>
        <v>4</v>
      </c>
      <c r="F604" s="17" t="str">
        <f>TEXT(SalesDataTable[[#This Row],[Order Date]],"MMM")</f>
        <v>Apr</v>
      </c>
      <c r="G604" s="4" t="s">
        <v>6</v>
      </c>
      <c r="H604" s="4" t="s">
        <v>49</v>
      </c>
      <c r="I604" s="4" t="s">
        <v>2</v>
      </c>
      <c r="J604" s="4" t="s">
        <v>3</v>
      </c>
      <c r="K604" s="4" t="s">
        <v>4</v>
      </c>
      <c r="L604" s="4" t="s">
        <v>30</v>
      </c>
      <c r="M604" s="8">
        <v>1</v>
      </c>
      <c r="N604" s="5">
        <v>104.91</v>
      </c>
      <c r="O604" s="6">
        <v>0</v>
      </c>
      <c r="P604" s="5">
        <v>51.68</v>
      </c>
      <c r="Q604" s="5">
        <f t="shared" si="36"/>
        <v>104.91</v>
      </c>
      <c r="R604" s="5">
        <f t="shared" si="37"/>
        <v>51.68</v>
      </c>
      <c r="S604" s="5">
        <f t="shared" si="38"/>
        <v>53.23</v>
      </c>
      <c r="T604" s="7">
        <f t="shared" si="39"/>
        <v>0.50738728433895719</v>
      </c>
    </row>
    <row r="605" spans="1:20" ht="15.6">
      <c r="A605" s="2">
        <v>1271</v>
      </c>
      <c r="B605" s="3">
        <v>46131</v>
      </c>
      <c r="C605" s="4">
        <f>YEAR(SalesDataTable[[#This Row],[Order Date]])</f>
        <v>2026</v>
      </c>
      <c r="D605" s="14" t="str">
        <f>"Q"&amp;ROUNDUP(MONTH(SalesDataTable[[#This Row],[Order Date]])/3,0)</f>
        <v>Q2</v>
      </c>
      <c r="E605" s="11">
        <f>MONTH(SalesDataTable[[#This Row],[Order Date]])</f>
        <v>4</v>
      </c>
      <c r="F605" s="17"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36"/>
        <v>271.93200000000002</v>
      </c>
      <c r="R605" s="5">
        <f t="shared" si="37"/>
        <v>119.36</v>
      </c>
      <c r="S605" s="5">
        <f t="shared" si="38"/>
        <v>152.572</v>
      </c>
      <c r="T605" s="7">
        <f t="shared" si="39"/>
        <v>0.56106673727255341</v>
      </c>
    </row>
    <row r="606" spans="1:20" ht="15.6">
      <c r="A606" s="2">
        <v>1284</v>
      </c>
      <c r="B606" s="3">
        <v>46131</v>
      </c>
      <c r="C606" s="4">
        <f>YEAR(SalesDataTable[[#This Row],[Order Date]])</f>
        <v>2026</v>
      </c>
      <c r="D606" s="14" t="str">
        <f>"Q"&amp;ROUNDUP(MONTH(SalesDataTable[[#This Row],[Order Date]])/3,0)</f>
        <v>Q2</v>
      </c>
      <c r="E606" s="11">
        <f>MONTH(SalesDataTable[[#This Row],[Order Date]])</f>
        <v>4</v>
      </c>
      <c r="F606" s="17" t="str">
        <f>TEXT(SalesDataTable[[#This Row],[Order Date]],"MMM")</f>
        <v>Apr</v>
      </c>
      <c r="G606" s="4" t="s">
        <v>6</v>
      </c>
      <c r="H606" s="4" t="s">
        <v>43</v>
      </c>
      <c r="I606" s="4" t="s">
        <v>19</v>
      </c>
      <c r="J606" s="4" t="s">
        <v>13</v>
      </c>
      <c r="K606" s="4" t="s">
        <v>14</v>
      </c>
      <c r="L606" s="4" t="s">
        <v>44</v>
      </c>
      <c r="M606" s="8">
        <v>1</v>
      </c>
      <c r="N606" s="5">
        <v>136.01</v>
      </c>
      <c r="O606" s="6">
        <v>0</v>
      </c>
      <c r="P606" s="5">
        <v>66.59</v>
      </c>
      <c r="Q606" s="5">
        <f t="shared" si="36"/>
        <v>136.01</v>
      </c>
      <c r="R606" s="5">
        <f t="shared" si="37"/>
        <v>66.59</v>
      </c>
      <c r="S606" s="5">
        <f t="shared" si="38"/>
        <v>69.419999999999987</v>
      </c>
      <c r="T606" s="7">
        <f t="shared" si="39"/>
        <v>0.51040364679067707</v>
      </c>
    </row>
    <row r="607" spans="1:20" ht="15.6">
      <c r="A607" s="2">
        <v>1657</v>
      </c>
      <c r="B607" s="3">
        <v>46131</v>
      </c>
      <c r="C607" s="4">
        <f>YEAR(SalesDataTable[[#This Row],[Order Date]])</f>
        <v>2026</v>
      </c>
      <c r="D607" s="14" t="str">
        <f>"Q"&amp;ROUNDUP(MONTH(SalesDataTable[[#This Row],[Order Date]])/3,0)</f>
        <v>Q2</v>
      </c>
      <c r="E607" s="11">
        <f>MONTH(SalesDataTable[[#This Row],[Order Date]])</f>
        <v>4</v>
      </c>
      <c r="F607" s="17" t="str">
        <f>TEXT(SalesDataTable[[#This Row],[Order Date]],"MMM")</f>
        <v>Apr</v>
      </c>
      <c r="G607" s="4" t="s">
        <v>0</v>
      </c>
      <c r="H607" s="4" t="s">
        <v>1</v>
      </c>
      <c r="I607" s="4" t="s">
        <v>8</v>
      </c>
      <c r="J607" s="4" t="s">
        <v>16</v>
      </c>
      <c r="K607" s="4" t="s">
        <v>23</v>
      </c>
      <c r="L607" s="4"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row>
    <row r="608" spans="1:20" ht="15.6">
      <c r="A608" s="2">
        <v>2240</v>
      </c>
      <c r="B608" s="3">
        <v>46131</v>
      </c>
      <c r="C608" s="4">
        <f>YEAR(SalesDataTable[[#This Row],[Order Date]])</f>
        <v>2026</v>
      </c>
      <c r="D608" s="14" t="str">
        <f>"Q"&amp;ROUNDUP(MONTH(SalesDataTable[[#This Row],[Order Date]])/3,0)</f>
        <v>Q2</v>
      </c>
      <c r="E608" s="11">
        <f>MONTH(SalesDataTable[[#This Row],[Order Date]])</f>
        <v>4</v>
      </c>
      <c r="F608" s="17"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36"/>
        <v>1230.3</v>
      </c>
      <c r="R608" s="5">
        <f t="shared" si="37"/>
        <v>767.64</v>
      </c>
      <c r="S608" s="5">
        <f t="shared" si="38"/>
        <v>462.65999999999997</v>
      </c>
      <c r="T608" s="7">
        <f t="shared" si="39"/>
        <v>0.37605462082418922</v>
      </c>
    </row>
    <row r="609" spans="1:20" ht="15.6">
      <c r="A609" s="2">
        <v>3050</v>
      </c>
      <c r="B609" s="3">
        <v>46131</v>
      </c>
      <c r="C609" s="4">
        <f>YEAR(SalesDataTable[[#This Row],[Order Date]])</f>
        <v>2026</v>
      </c>
      <c r="D609" s="14" t="str">
        <f>"Q"&amp;ROUNDUP(MONTH(SalesDataTable[[#This Row],[Order Date]])/3,0)</f>
        <v>Q2</v>
      </c>
      <c r="E609" s="11">
        <f>MONTH(SalesDataTable[[#This Row],[Order Date]])</f>
        <v>4</v>
      </c>
      <c r="F609" s="17"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36"/>
        <v>445.05599999999998</v>
      </c>
      <c r="R609" s="5">
        <f t="shared" si="37"/>
        <v>233.43</v>
      </c>
      <c r="S609" s="5">
        <f t="shared" si="38"/>
        <v>211.62599999999998</v>
      </c>
      <c r="T609" s="7">
        <f t="shared" si="39"/>
        <v>0.47550420621225192</v>
      </c>
    </row>
    <row r="610" spans="1:20" ht="15.6">
      <c r="A610" s="2">
        <v>3213</v>
      </c>
      <c r="B610" s="3">
        <v>46131</v>
      </c>
      <c r="C610" s="4">
        <f>YEAR(SalesDataTable[[#This Row],[Order Date]])</f>
        <v>2026</v>
      </c>
      <c r="D610" s="14" t="str">
        <f>"Q"&amp;ROUNDUP(MONTH(SalesDataTable[[#This Row],[Order Date]])/3,0)</f>
        <v>Q2</v>
      </c>
      <c r="E610" s="11">
        <f>MONTH(SalesDataTable[[#This Row],[Order Date]])</f>
        <v>4</v>
      </c>
      <c r="F610" s="17" t="str">
        <f>TEXT(SalesDataTable[[#This Row],[Order Date]],"MMM")</f>
        <v>Apr</v>
      </c>
      <c r="G610" s="4" t="s">
        <v>0</v>
      </c>
      <c r="H610" s="4" t="s">
        <v>50</v>
      </c>
      <c r="I610" s="4" t="s">
        <v>2</v>
      </c>
      <c r="J610" s="4" t="s">
        <v>3</v>
      </c>
      <c r="K610" s="4" t="s">
        <v>14</v>
      </c>
      <c r="L610" s="4" t="s">
        <v>44</v>
      </c>
      <c r="M610" s="8">
        <v>2</v>
      </c>
      <c r="N610" s="5">
        <v>132.53</v>
      </c>
      <c r="O610" s="6">
        <v>0.05</v>
      </c>
      <c r="P610" s="5">
        <v>66.39</v>
      </c>
      <c r="Q610" s="5">
        <f t="shared" si="36"/>
        <v>251.80699999999999</v>
      </c>
      <c r="R610" s="5">
        <f t="shared" si="37"/>
        <v>132.78</v>
      </c>
      <c r="S610" s="5">
        <f t="shared" si="38"/>
        <v>119.02699999999999</v>
      </c>
      <c r="T610" s="7">
        <f t="shared" si="39"/>
        <v>0.47269138665724142</v>
      </c>
    </row>
    <row r="611" spans="1:20" ht="15.6">
      <c r="A611" s="2">
        <v>3367</v>
      </c>
      <c r="B611" s="3">
        <v>46131</v>
      </c>
      <c r="C611" s="4">
        <f>YEAR(SalesDataTable[[#This Row],[Order Date]])</f>
        <v>2026</v>
      </c>
      <c r="D611" s="14" t="str">
        <f>"Q"&amp;ROUNDUP(MONTH(SalesDataTable[[#This Row],[Order Date]])/3,0)</f>
        <v>Q2</v>
      </c>
      <c r="E611" s="11">
        <f>MONTH(SalesDataTable[[#This Row],[Order Date]])</f>
        <v>4</v>
      </c>
      <c r="F611" s="17" t="str">
        <f>TEXT(SalesDataTable[[#This Row],[Order Date]],"MMM")</f>
        <v>Apr</v>
      </c>
      <c r="G611" s="4" t="s">
        <v>11</v>
      </c>
      <c r="H611" s="4" t="s">
        <v>18</v>
      </c>
      <c r="I611" s="4" t="s">
        <v>2</v>
      </c>
      <c r="J611" s="4" t="s">
        <v>3</v>
      </c>
      <c r="K611" s="4" t="s">
        <v>14</v>
      </c>
      <c r="L611" s="4" t="s">
        <v>32</v>
      </c>
      <c r="M611" s="8">
        <v>3</v>
      </c>
      <c r="N611" s="5">
        <v>45.79</v>
      </c>
      <c r="O611" s="6">
        <v>0</v>
      </c>
      <c r="P611" s="5">
        <v>17.98</v>
      </c>
      <c r="Q611" s="5">
        <f t="shared" si="36"/>
        <v>137.37</v>
      </c>
      <c r="R611" s="5">
        <f t="shared" si="37"/>
        <v>53.94</v>
      </c>
      <c r="S611" s="5">
        <f t="shared" si="38"/>
        <v>83.43</v>
      </c>
      <c r="T611" s="7">
        <f t="shared" si="39"/>
        <v>0.60733784669141733</v>
      </c>
    </row>
    <row r="612" spans="1:20" ht="15.6">
      <c r="A612" s="2">
        <v>3885</v>
      </c>
      <c r="B612" s="3">
        <v>46131</v>
      </c>
      <c r="C612" s="4">
        <f>YEAR(SalesDataTable[[#This Row],[Order Date]])</f>
        <v>2026</v>
      </c>
      <c r="D612" s="14" t="str">
        <f>"Q"&amp;ROUNDUP(MONTH(SalesDataTable[[#This Row],[Order Date]])/3,0)</f>
        <v>Q2</v>
      </c>
      <c r="E612" s="11">
        <f>MONTH(SalesDataTable[[#This Row],[Order Date]])</f>
        <v>4</v>
      </c>
      <c r="F612" s="17"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36"/>
        <v>227.749</v>
      </c>
      <c r="R612" s="5">
        <f t="shared" si="37"/>
        <v>134.72</v>
      </c>
      <c r="S612" s="5">
        <f t="shared" si="38"/>
        <v>93.028999999999996</v>
      </c>
      <c r="T612" s="7">
        <f t="shared" si="39"/>
        <v>0.40847160690057915</v>
      </c>
    </row>
    <row r="613" spans="1:20" ht="15.6">
      <c r="A613" s="2">
        <v>4372</v>
      </c>
      <c r="B613" s="3">
        <v>46131</v>
      </c>
      <c r="C613" s="4">
        <f>YEAR(SalesDataTable[[#This Row],[Order Date]])</f>
        <v>2026</v>
      </c>
      <c r="D613" s="14" t="str">
        <f>"Q"&amp;ROUNDUP(MONTH(SalesDataTable[[#This Row],[Order Date]])/3,0)</f>
        <v>Q2</v>
      </c>
      <c r="E613" s="11">
        <f>MONTH(SalesDataTable[[#This Row],[Order Date]])</f>
        <v>4</v>
      </c>
      <c r="F613" s="17" t="str">
        <f>TEXT(SalesDataTable[[#This Row],[Order Date]],"MMM")</f>
        <v>Apr</v>
      </c>
      <c r="G613" s="4" t="s">
        <v>0</v>
      </c>
      <c r="H613" s="4" t="s">
        <v>50</v>
      </c>
      <c r="I613" s="4" t="s">
        <v>2</v>
      </c>
      <c r="J613" s="4" t="s">
        <v>13</v>
      </c>
      <c r="K613" s="4" t="s">
        <v>34</v>
      </c>
      <c r="L613" s="4" t="s">
        <v>42</v>
      </c>
      <c r="M613" s="8">
        <v>1</v>
      </c>
      <c r="N613" s="5">
        <v>37.11</v>
      </c>
      <c r="O613" s="6">
        <v>0.1</v>
      </c>
      <c r="P613" s="5">
        <v>14.27</v>
      </c>
      <c r="Q613" s="5">
        <f t="shared" si="36"/>
        <v>33.399000000000001</v>
      </c>
      <c r="R613" s="5">
        <f t="shared" si="37"/>
        <v>14.27</v>
      </c>
      <c r="S613" s="5">
        <f t="shared" si="38"/>
        <v>19.129000000000001</v>
      </c>
      <c r="T613" s="7">
        <f t="shared" si="39"/>
        <v>0.5727416988532591</v>
      </c>
    </row>
    <row r="614" spans="1:20" ht="15.6">
      <c r="A614" s="2">
        <v>4417</v>
      </c>
      <c r="B614" s="3">
        <v>46131</v>
      </c>
      <c r="C614" s="4">
        <f>YEAR(SalesDataTable[[#This Row],[Order Date]])</f>
        <v>2026</v>
      </c>
      <c r="D614" s="14" t="str">
        <f>"Q"&amp;ROUNDUP(MONTH(SalesDataTable[[#This Row],[Order Date]])/3,0)</f>
        <v>Q2</v>
      </c>
      <c r="E614" s="11">
        <f>MONTH(SalesDataTable[[#This Row],[Order Date]])</f>
        <v>4</v>
      </c>
      <c r="F614" s="17"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36"/>
        <v>851.72550000000001</v>
      </c>
      <c r="R614" s="5">
        <f t="shared" si="37"/>
        <v>576.51</v>
      </c>
      <c r="S614" s="5">
        <f t="shared" si="38"/>
        <v>275.21550000000002</v>
      </c>
      <c r="T614" s="7">
        <f t="shared" si="39"/>
        <v>0.32312699337990941</v>
      </c>
    </row>
    <row r="615" spans="1:20" ht="15.6">
      <c r="A615" s="2">
        <v>1147</v>
      </c>
      <c r="B615" s="3">
        <v>46132</v>
      </c>
      <c r="C615" s="4">
        <f>YEAR(SalesDataTable[[#This Row],[Order Date]])</f>
        <v>2026</v>
      </c>
      <c r="D615" s="14" t="str">
        <f>"Q"&amp;ROUNDUP(MONTH(SalesDataTable[[#This Row],[Order Date]])/3,0)</f>
        <v>Q2</v>
      </c>
      <c r="E615" s="11">
        <f>MONTH(SalesDataTable[[#This Row],[Order Date]])</f>
        <v>4</v>
      </c>
      <c r="F615" s="17" t="str">
        <f>TEXT(SalesDataTable[[#This Row],[Order Date]],"MMM")</f>
        <v>Apr</v>
      </c>
      <c r="G615" s="4" t="s">
        <v>20</v>
      </c>
      <c r="H615" s="4" t="s">
        <v>31</v>
      </c>
      <c r="I615" s="4" t="s">
        <v>2</v>
      </c>
      <c r="J615" s="4" t="s">
        <v>13</v>
      </c>
      <c r="K615" s="4" t="s">
        <v>14</v>
      </c>
      <c r="L615" s="4" t="s">
        <v>44</v>
      </c>
      <c r="M615" s="8">
        <v>1</v>
      </c>
      <c r="N615" s="5">
        <v>131.46</v>
      </c>
      <c r="O615" s="6">
        <v>0</v>
      </c>
      <c r="P615" s="5">
        <v>67.77</v>
      </c>
      <c r="Q615" s="5">
        <f t="shared" si="36"/>
        <v>131.46</v>
      </c>
      <c r="R615" s="5">
        <f t="shared" si="37"/>
        <v>67.77</v>
      </c>
      <c r="S615" s="5">
        <f t="shared" si="38"/>
        <v>63.690000000000012</v>
      </c>
      <c r="T615" s="7">
        <f t="shared" si="39"/>
        <v>0.48448197170241902</v>
      </c>
    </row>
    <row r="616" spans="1:20" ht="15.6">
      <c r="A616" s="2">
        <v>1514</v>
      </c>
      <c r="B616" s="3">
        <v>46132</v>
      </c>
      <c r="C616" s="4">
        <f>YEAR(SalesDataTable[[#This Row],[Order Date]])</f>
        <v>2026</v>
      </c>
      <c r="D616" s="14" t="str">
        <f>"Q"&amp;ROUNDUP(MONTH(SalesDataTable[[#This Row],[Order Date]])/3,0)</f>
        <v>Q2</v>
      </c>
      <c r="E616" s="11">
        <f>MONTH(SalesDataTable[[#This Row],[Order Date]])</f>
        <v>4</v>
      </c>
      <c r="F616" s="17" t="str">
        <f>TEXT(SalesDataTable[[#This Row],[Order Date]],"MMM")</f>
        <v>Apr</v>
      </c>
      <c r="G616" s="4" t="s">
        <v>11</v>
      </c>
      <c r="H616" s="4" t="s">
        <v>18</v>
      </c>
      <c r="I616" s="4" t="s">
        <v>19</v>
      </c>
      <c r="J616" s="4" t="s">
        <v>3</v>
      </c>
      <c r="K616" s="4" t="s">
        <v>9</v>
      </c>
      <c r="L616" s="4" t="s">
        <v>46</v>
      </c>
      <c r="M616" s="8">
        <v>3</v>
      </c>
      <c r="N616" s="5">
        <v>72.48</v>
      </c>
      <c r="O616" s="6">
        <v>0</v>
      </c>
      <c r="P616" s="5">
        <v>32.36</v>
      </c>
      <c r="Q616" s="5">
        <f t="shared" si="36"/>
        <v>217.44</v>
      </c>
      <c r="R616" s="5">
        <f t="shared" si="37"/>
        <v>97.08</v>
      </c>
      <c r="S616" s="5">
        <f t="shared" si="38"/>
        <v>120.36</v>
      </c>
      <c r="T616" s="7">
        <f t="shared" si="39"/>
        <v>0.55353200883002207</v>
      </c>
    </row>
    <row r="617" spans="1:20" ht="15.6">
      <c r="A617" s="2">
        <v>1538</v>
      </c>
      <c r="B617" s="3">
        <v>46132</v>
      </c>
      <c r="C617" s="4">
        <f>YEAR(SalesDataTable[[#This Row],[Order Date]])</f>
        <v>2026</v>
      </c>
      <c r="D617" s="14" t="str">
        <f>"Q"&amp;ROUNDUP(MONTH(SalesDataTable[[#This Row],[Order Date]])/3,0)</f>
        <v>Q2</v>
      </c>
      <c r="E617" s="11">
        <f>MONTH(SalesDataTable[[#This Row],[Order Date]])</f>
        <v>4</v>
      </c>
      <c r="F617" s="17" t="str">
        <f>TEXT(SalesDataTable[[#This Row],[Order Date]],"MMM")</f>
        <v>Apr</v>
      </c>
      <c r="G617" s="4" t="s">
        <v>11</v>
      </c>
      <c r="H617" s="4" t="s">
        <v>12</v>
      </c>
      <c r="I617" s="4" t="s">
        <v>28</v>
      </c>
      <c r="J617" s="4" t="s">
        <v>13</v>
      </c>
      <c r="K617" s="4" t="s">
        <v>4</v>
      </c>
      <c r="L617" s="4" t="s">
        <v>5</v>
      </c>
      <c r="M617" s="8">
        <v>1</v>
      </c>
      <c r="N617" s="5">
        <v>81.98</v>
      </c>
      <c r="O617" s="6">
        <v>0</v>
      </c>
      <c r="P617" s="5">
        <v>43.15</v>
      </c>
      <c r="Q617" s="5">
        <f t="shared" si="36"/>
        <v>81.98</v>
      </c>
      <c r="R617" s="5">
        <f t="shared" si="37"/>
        <v>43.15</v>
      </c>
      <c r="S617" s="5">
        <f t="shared" si="38"/>
        <v>38.830000000000005</v>
      </c>
      <c r="T617" s="7">
        <f t="shared" si="39"/>
        <v>0.47365211027079779</v>
      </c>
    </row>
    <row r="618" spans="1:20" ht="15.6">
      <c r="A618" s="2">
        <v>1679</v>
      </c>
      <c r="B618" s="3">
        <v>46132</v>
      </c>
      <c r="C618" s="4">
        <f>YEAR(SalesDataTable[[#This Row],[Order Date]])</f>
        <v>2026</v>
      </c>
      <c r="D618" s="14" t="str">
        <f>"Q"&amp;ROUNDUP(MONTH(SalesDataTable[[#This Row],[Order Date]])/3,0)</f>
        <v>Q2</v>
      </c>
      <c r="E618" s="11">
        <f>MONTH(SalesDataTable[[#This Row],[Order Date]])</f>
        <v>4</v>
      </c>
      <c r="F618" s="17" t="str">
        <f>TEXT(SalesDataTable[[#This Row],[Order Date]],"MMM")</f>
        <v>Apr</v>
      </c>
      <c r="G618" s="4" t="s">
        <v>20</v>
      </c>
      <c r="H618" s="4" t="s">
        <v>47</v>
      </c>
      <c r="I618" s="4" t="s">
        <v>28</v>
      </c>
      <c r="J618" s="4" t="s">
        <v>3</v>
      </c>
      <c r="K618" s="4" t="s">
        <v>14</v>
      </c>
      <c r="L618" s="4" t="s">
        <v>32</v>
      </c>
      <c r="M618" s="8">
        <v>1</v>
      </c>
      <c r="N618" s="5">
        <v>46.71</v>
      </c>
      <c r="O618" s="6">
        <v>0</v>
      </c>
      <c r="P618" s="5">
        <v>18.18</v>
      </c>
      <c r="Q618" s="5">
        <f t="shared" si="36"/>
        <v>46.71</v>
      </c>
      <c r="R618" s="5">
        <f t="shared" si="37"/>
        <v>18.18</v>
      </c>
      <c r="S618" s="5">
        <f t="shared" si="38"/>
        <v>28.53</v>
      </c>
      <c r="T618" s="7">
        <f t="shared" si="39"/>
        <v>0.61078998073217727</v>
      </c>
    </row>
    <row r="619" spans="1:20" ht="15.6">
      <c r="A619" s="2">
        <v>1708</v>
      </c>
      <c r="B619" s="3">
        <v>46132</v>
      </c>
      <c r="C619" s="4">
        <f>YEAR(SalesDataTable[[#This Row],[Order Date]])</f>
        <v>2026</v>
      </c>
      <c r="D619" s="14" t="str">
        <f>"Q"&amp;ROUNDUP(MONTH(SalesDataTable[[#This Row],[Order Date]])/3,0)</f>
        <v>Q2</v>
      </c>
      <c r="E619" s="11">
        <f>MONTH(SalesDataTable[[#This Row],[Order Date]])</f>
        <v>4</v>
      </c>
      <c r="F619" s="17" t="str">
        <f>TEXT(SalesDataTable[[#This Row],[Order Date]],"MMM")</f>
        <v>Apr</v>
      </c>
      <c r="G619" s="4" t="s">
        <v>11</v>
      </c>
      <c r="H619" s="4" t="s">
        <v>25</v>
      </c>
      <c r="I619" s="4" t="s">
        <v>28</v>
      </c>
      <c r="J619" s="4" t="s">
        <v>13</v>
      </c>
      <c r="K619" s="4" t="s">
        <v>34</v>
      </c>
      <c r="L619" s="4" t="s">
        <v>35</v>
      </c>
      <c r="M619" s="8">
        <v>1</v>
      </c>
      <c r="N619" s="5">
        <v>41.01</v>
      </c>
      <c r="O619" s="6">
        <v>0</v>
      </c>
      <c r="P619" s="5">
        <v>14.5</v>
      </c>
      <c r="Q619" s="5">
        <f t="shared" si="36"/>
        <v>41.01</v>
      </c>
      <c r="R619" s="5">
        <f t="shared" si="37"/>
        <v>14.5</v>
      </c>
      <c r="S619" s="5">
        <f t="shared" si="38"/>
        <v>26.509999999999998</v>
      </c>
      <c r="T619" s="7">
        <f t="shared" si="39"/>
        <v>0.64642770056083876</v>
      </c>
    </row>
    <row r="620" spans="1:20" ht="15.6">
      <c r="A620" s="2">
        <v>2686</v>
      </c>
      <c r="B620" s="3">
        <v>46132</v>
      </c>
      <c r="C620" s="4">
        <f>YEAR(SalesDataTable[[#This Row],[Order Date]])</f>
        <v>2026</v>
      </c>
      <c r="D620" s="14" t="str">
        <f>"Q"&amp;ROUNDUP(MONTH(SalesDataTable[[#This Row],[Order Date]])/3,0)</f>
        <v>Q2</v>
      </c>
      <c r="E620" s="11">
        <f>MONTH(SalesDataTable[[#This Row],[Order Date]])</f>
        <v>4</v>
      </c>
      <c r="F620" s="17" t="str">
        <f>TEXT(SalesDataTable[[#This Row],[Order Date]],"MMM")</f>
        <v>Apr</v>
      </c>
      <c r="G620" s="4" t="s">
        <v>6</v>
      </c>
      <c r="H620" s="4" t="s">
        <v>43</v>
      </c>
      <c r="I620" s="4" t="s">
        <v>2</v>
      </c>
      <c r="J620" s="4" t="s">
        <v>3</v>
      </c>
      <c r="K620" s="4" t="s">
        <v>9</v>
      </c>
      <c r="L620" s="4" t="s">
        <v>46</v>
      </c>
      <c r="M620" s="8">
        <v>1</v>
      </c>
      <c r="N620" s="5">
        <v>70.45</v>
      </c>
      <c r="O620" s="6">
        <v>0.05</v>
      </c>
      <c r="P620" s="5">
        <v>31.98</v>
      </c>
      <c r="Q620" s="5">
        <f t="shared" si="36"/>
        <v>66.927499999999995</v>
      </c>
      <c r="R620" s="5">
        <f t="shared" si="37"/>
        <v>31.98</v>
      </c>
      <c r="S620" s="5">
        <f t="shared" si="38"/>
        <v>34.947499999999991</v>
      </c>
      <c r="T620" s="7">
        <f t="shared" si="39"/>
        <v>0.52216951178514059</v>
      </c>
    </row>
    <row r="621" spans="1:20" ht="15.6">
      <c r="A621" s="2">
        <v>3307</v>
      </c>
      <c r="B621" s="3">
        <v>46132</v>
      </c>
      <c r="C621" s="4">
        <f>YEAR(SalesDataTable[[#This Row],[Order Date]])</f>
        <v>2026</v>
      </c>
      <c r="D621" s="14" t="str">
        <f>"Q"&amp;ROUNDUP(MONTH(SalesDataTable[[#This Row],[Order Date]])/3,0)</f>
        <v>Q2</v>
      </c>
      <c r="E621" s="11">
        <f>MONTH(SalesDataTable[[#This Row],[Order Date]])</f>
        <v>4</v>
      </c>
      <c r="F621" s="17"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36"/>
        <v>97.640999999999991</v>
      </c>
      <c r="R621" s="5">
        <f t="shared" si="37"/>
        <v>44.56</v>
      </c>
      <c r="S621" s="5">
        <f t="shared" si="38"/>
        <v>53.080999999999989</v>
      </c>
      <c r="T621" s="7">
        <f t="shared" si="39"/>
        <v>0.54363433393758764</v>
      </c>
    </row>
    <row r="622" spans="1:20" ht="15.6">
      <c r="A622" s="2">
        <v>3772</v>
      </c>
      <c r="B622" s="3">
        <v>46132</v>
      </c>
      <c r="C622" s="4">
        <f>YEAR(SalesDataTable[[#This Row],[Order Date]])</f>
        <v>2026</v>
      </c>
      <c r="D622" s="14" t="str">
        <f>"Q"&amp;ROUNDUP(MONTH(SalesDataTable[[#This Row],[Order Date]])/3,0)</f>
        <v>Q2</v>
      </c>
      <c r="E622" s="11">
        <f>MONTH(SalesDataTable[[#This Row],[Order Date]])</f>
        <v>4</v>
      </c>
      <c r="F622" s="17" t="str">
        <f>TEXT(SalesDataTable[[#This Row],[Order Date]],"MMM")</f>
        <v>Apr</v>
      </c>
      <c r="G622" s="4" t="s">
        <v>0</v>
      </c>
      <c r="H622" s="4" t="s">
        <v>50</v>
      </c>
      <c r="I622" s="4" t="s">
        <v>19</v>
      </c>
      <c r="J622" s="4" t="s">
        <v>3</v>
      </c>
      <c r="K622" s="4" t="s">
        <v>23</v>
      </c>
      <c r="L622" s="4" t="s">
        <v>51</v>
      </c>
      <c r="M622" s="8">
        <v>2</v>
      </c>
      <c r="N622" s="5">
        <v>122.03</v>
      </c>
      <c r="O622" s="6">
        <v>0</v>
      </c>
      <c r="P622" s="5">
        <v>59.43</v>
      </c>
      <c r="Q622" s="5">
        <f t="shared" si="36"/>
        <v>244.06</v>
      </c>
      <c r="R622" s="5">
        <f t="shared" si="37"/>
        <v>118.86</v>
      </c>
      <c r="S622" s="5">
        <f t="shared" si="38"/>
        <v>125.2</v>
      </c>
      <c r="T622" s="7">
        <f t="shared" si="39"/>
        <v>0.51298860935835455</v>
      </c>
    </row>
    <row r="623" spans="1:20" ht="15.6">
      <c r="A623" s="2">
        <v>3877</v>
      </c>
      <c r="B623" s="3">
        <v>46132</v>
      </c>
      <c r="C623" s="4">
        <f>YEAR(SalesDataTable[[#This Row],[Order Date]])</f>
        <v>2026</v>
      </c>
      <c r="D623" s="14" t="str">
        <f>"Q"&amp;ROUNDUP(MONTH(SalesDataTable[[#This Row],[Order Date]])/3,0)</f>
        <v>Q2</v>
      </c>
      <c r="E623" s="11">
        <f>MONTH(SalesDataTable[[#This Row],[Order Date]])</f>
        <v>4</v>
      </c>
      <c r="F623" s="17"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36"/>
        <v>376.39949999999999</v>
      </c>
      <c r="R623" s="5">
        <f t="shared" si="37"/>
        <v>199.23</v>
      </c>
      <c r="S623" s="5">
        <f t="shared" si="38"/>
        <v>177.1695</v>
      </c>
      <c r="T623" s="7">
        <f t="shared" si="39"/>
        <v>0.47069536489819991</v>
      </c>
    </row>
    <row r="624" spans="1:20" ht="15.6">
      <c r="A624" s="2">
        <v>4117</v>
      </c>
      <c r="B624" s="3">
        <v>46132</v>
      </c>
      <c r="C624" s="4">
        <f>YEAR(SalesDataTable[[#This Row],[Order Date]])</f>
        <v>2026</v>
      </c>
      <c r="D624" s="14" t="str">
        <f>"Q"&amp;ROUNDUP(MONTH(SalesDataTable[[#This Row],[Order Date]])/3,0)</f>
        <v>Q2</v>
      </c>
      <c r="E624" s="11">
        <f>MONTH(SalesDataTable[[#This Row],[Order Date]])</f>
        <v>4</v>
      </c>
      <c r="F624" s="17" t="str">
        <f>TEXT(SalesDataTable[[#This Row],[Order Date]],"MMM")</f>
        <v>Apr</v>
      </c>
      <c r="G624" s="4" t="s">
        <v>20</v>
      </c>
      <c r="H624" s="4" t="s">
        <v>31</v>
      </c>
      <c r="I624" s="4" t="s">
        <v>28</v>
      </c>
      <c r="J624" s="4" t="s">
        <v>3</v>
      </c>
      <c r="K624" s="4" t="s">
        <v>4</v>
      </c>
      <c r="L624" s="4" t="s">
        <v>26</v>
      </c>
      <c r="M624" s="8">
        <v>1</v>
      </c>
      <c r="N624" s="5">
        <v>41.04</v>
      </c>
      <c r="O624" s="6">
        <v>0.1</v>
      </c>
      <c r="P624" s="5">
        <v>17.02</v>
      </c>
      <c r="Q624" s="5">
        <f t="shared" si="36"/>
        <v>36.936</v>
      </c>
      <c r="R624" s="5">
        <f t="shared" si="37"/>
        <v>17.02</v>
      </c>
      <c r="S624" s="5">
        <f t="shared" si="38"/>
        <v>19.916</v>
      </c>
      <c r="T624" s="7">
        <f t="shared" si="39"/>
        <v>0.53920294563569415</v>
      </c>
    </row>
    <row r="625" spans="1:20" ht="15.6">
      <c r="A625" s="2">
        <v>4562</v>
      </c>
      <c r="B625" s="3">
        <v>46132</v>
      </c>
      <c r="C625" s="4">
        <f>YEAR(SalesDataTable[[#This Row],[Order Date]])</f>
        <v>2026</v>
      </c>
      <c r="D625" s="14" t="str">
        <f>"Q"&amp;ROUNDUP(MONTH(SalesDataTable[[#This Row],[Order Date]])/3,0)</f>
        <v>Q2</v>
      </c>
      <c r="E625" s="11">
        <f>MONTH(SalesDataTable[[#This Row],[Order Date]])</f>
        <v>4</v>
      </c>
      <c r="F625" s="17" t="str">
        <f>TEXT(SalesDataTable[[#This Row],[Order Date]],"MMM")</f>
        <v>Apr</v>
      </c>
      <c r="G625" s="4" t="s">
        <v>6</v>
      </c>
      <c r="H625" s="4" t="s">
        <v>7</v>
      </c>
      <c r="I625" s="4" t="s">
        <v>19</v>
      </c>
      <c r="J625" s="4" t="s">
        <v>13</v>
      </c>
      <c r="K625" s="4" t="s">
        <v>34</v>
      </c>
      <c r="L625" s="4" t="s">
        <v>35</v>
      </c>
      <c r="M625" s="8">
        <v>2</v>
      </c>
      <c r="N625" s="5">
        <v>40.56</v>
      </c>
      <c r="O625" s="6">
        <v>0</v>
      </c>
      <c r="P625" s="5">
        <v>15.09</v>
      </c>
      <c r="Q625" s="5">
        <f t="shared" si="36"/>
        <v>81.12</v>
      </c>
      <c r="R625" s="5">
        <f t="shared" si="37"/>
        <v>30.18</v>
      </c>
      <c r="S625" s="5">
        <f t="shared" si="38"/>
        <v>50.940000000000005</v>
      </c>
      <c r="T625" s="7">
        <f t="shared" si="39"/>
        <v>0.62795857988165682</v>
      </c>
    </row>
    <row r="626" spans="1:20" ht="15.6">
      <c r="A626" s="2">
        <v>4683</v>
      </c>
      <c r="B626" s="3">
        <v>46132</v>
      </c>
      <c r="C626" s="4">
        <f>YEAR(SalesDataTable[[#This Row],[Order Date]])</f>
        <v>2026</v>
      </c>
      <c r="D626" s="14" t="str">
        <f>"Q"&amp;ROUNDUP(MONTH(SalesDataTable[[#This Row],[Order Date]])/3,0)</f>
        <v>Q2</v>
      </c>
      <c r="E626" s="11">
        <f>MONTH(SalesDataTable[[#This Row],[Order Date]])</f>
        <v>4</v>
      </c>
      <c r="F626" s="17" t="str">
        <f>TEXT(SalesDataTable[[#This Row],[Order Date]],"MMM")</f>
        <v>Apr</v>
      </c>
      <c r="G626" s="4" t="s">
        <v>11</v>
      </c>
      <c r="H626" s="4" t="s">
        <v>52</v>
      </c>
      <c r="I626" s="4" t="s">
        <v>2</v>
      </c>
      <c r="J626" s="4" t="s">
        <v>16</v>
      </c>
      <c r="K626" s="4" t="s">
        <v>34</v>
      </c>
      <c r="L626" s="4" t="s">
        <v>45</v>
      </c>
      <c r="M626" s="8">
        <v>3</v>
      </c>
      <c r="N626" s="5">
        <v>51.36</v>
      </c>
      <c r="O626" s="6">
        <v>0</v>
      </c>
      <c r="P626" s="5">
        <v>22.05</v>
      </c>
      <c r="Q626" s="5">
        <f t="shared" si="36"/>
        <v>154.07999999999998</v>
      </c>
      <c r="R626" s="5">
        <f t="shared" si="37"/>
        <v>66.150000000000006</v>
      </c>
      <c r="S626" s="5">
        <f t="shared" si="38"/>
        <v>87.929999999999978</v>
      </c>
      <c r="T626" s="7">
        <f t="shared" si="39"/>
        <v>0.57067757009345788</v>
      </c>
    </row>
    <row r="627" spans="1:20" ht="15.6">
      <c r="A627" s="2">
        <v>308</v>
      </c>
      <c r="B627" s="3">
        <v>46133</v>
      </c>
      <c r="C627" s="4">
        <f>YEAR(SalesDataTable[[#This Row],[Order Date]])</f>
        <v>2026</v>
      </c>
      <c r="D627" s="14" t="str">
        <f>"Q"&amp;ROUNDUP(MONTH(SalesDataTable[[#This Row],[Order Date]])/3,0)</f>
        <v>Q2</v>
      </c>
      <c r="E627" s="11">
        <f>MONTH(SalesDataTable[[#This Row],[Order Date]])</f>
        <v>4</v>
      </c>
      <c r="F627" s="17" t="str">
        <f>TEXT(SalesDataTable[[#This Row],[Order Date]],"MMM")</f>
        <v>Apr</v>
      </c>
      <c r="G627" s="4" t="s">
        <v>20</v>
      </c>
      <c r="H627" s="4" t="s">
        <v>31</v>
      </c>
      <c r="I627" s="4" t="s">
        <v>2</v>
      </c>
      <c r="J627" s="4" t="s">
        <v>3</v>
      </c>
      <c r="K627" s="4" t="s">
        <v>9</v>
      </c>
      <c r="L627" s="4" t="s">
        <v>10</v>
      </c>
      <c r="M627" s="8">
        <v>6</v>
      </c>
      <c r="N627" s="5">
        <v>93.58</v>
      </c>
      <c r="O627" s="6">
        <v>0</v>
      </c>
      <c r="P627" s="5">
        <v>46.68</v>
      </c>
      <c r="Q627" s="5">
        <f t="shared" si="36"/>
        <v>561.48</v>
      </c>
      <c r="R627" s="5">
        <f t="shared" si="37"/>
        <v>280.08</v>
      </c>
      <c r="S627" s="5">
        <f t="shared" si="38"/>
        <v>281.40000000000003</v>
      </c>
      <c r="T627" s="7">
        <f t="shared" si="39"/>
        <v>0.5011754648429152</v>
      </c>
    </row>
    <row r="628" spans="1:20" ht="15.6">
      <c r="A628" s="2">
        <v>773</v>
      </c>
      <c r="B628" s="3">
        <v>46133</v>
      </c>
      <c r="C628" s="4">
        <f>YEAR(SalesDataTable[[#This Row],[Order Date]])</f>
        <v>2026</v>
      </c>
      <c r="D628" s="14" t="str">
        <f>"Q"&amp;ROUNDUP(MONTH(SalesDataTable[[#This Row],[Order Date]])/3,0)</f>
        <v>Q2</v>
      </c>
      <c r="E628" s="11">
        <f>MONTH(SalesDataTable[[#This Row],[Order Date]])</f>
        <v>4</v>
      </c>
      <c r="F628" s="17" t="str">
        <f>TEXT(SalesDataTable[[#This Row],[Order Date]],"MMM")</f>
        <v>Apr</v>
      </c>
      <c r="G628" s="4" t="s">
        <v>20</v>
      </c>
      <c r="H628" s="4" t="s">
        <v>31</v>
      </c>
      <c r="I628" s="4" t="s">
        <v>2</v>
      </c>
      <c r="J628" s="4" t="s">
        <v>16</v>
      </c>
      <c r="K628" s="4" t="s">
        <v>4</v>
      </c>
      <c r="L628" s="4" t="s">
        <v>5</v>
      </c>
      <c r="M628" s="8">
        <v>5</v>
      </c>
      <c r="N628" s="5">
        <v>80.16</v>
      </c>
      <c r="O628" s="6">
        <v>0.1</v>
      </c>
      <c r="P628" s="5">
        <v>42.5</v>
      </c>
      <c r="Q628" s="5">
        <f t="shared" si="36"/>
        <v>360.71999999999997</v>
      </c>
      <c r="R628" s="5">
        <f t="shared" si="37"/>
        <v>212.5</v>
      </c>
      <c r="S628" s="5">
        <f t="shared" si="38"/>
        <v>148.21999999999997</v>
      </c>
      <c r="T628" s="7">
        <f t="shared" si="39"/>
        <v>0.41090042137946325</v>
      </c>
    </row>
    <row r="629" spans="1:20" ht="15.6">
      <c r="A629" s="2">
        <v>1303</v>
      </c>
      <c r="B629" s="3">
        <v>46133</v>
      </c>
      <c r="C629" s="4">
        <f>YEAR(SalesDataTable[[#This Row],[Order Date]])</f>
        <v>2026</v>
      </c>
      <c r="D629" s="14" t="str">
        <f>"Q"&amp;ROUNDUP(MONTH(SalesDataTable[[#This Row],[Order Date]])/3,0)</f>
        <v>Q2</v>
      </c>
      <c r="E629" s="11">
        <f>MONTH(SalesDataTable[[#This Row],[Order Date]])</f>
        <v>4</v>
      </c>
      <c r="F629" s="17"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row>
    <row r="630" spans="1:20" ht="15.6">
      <c r="A630" s="2">
        <v>1348</v>
      </c>
      <c r="B630" s="3">
        <v>46133</v>
      </c>
      <c r="C630" s="4">
        <f>YEAR(SalesDataTable[[#This Row],[Order Date]])</f>
        <v>2026</v>
      </c>
      <c r="D630" s="14" t="str">
        <f>"Q"&amp;ROUNDUP(MONTH(SalesDataTable[[#This Row],[Order Date]])/3,0)</f>
        <v>Q2</v>
      </c>
      <c r="E630" s="11">
        <f>MONTH(SalesDataTable[[#This Row],[Order Date]])</f>
        <v>4</v>
      </c>
      <c r="F630" s="17"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36"/>
        <v>143.54</v>
      </c>
      <c r="R630" s="5">
        <f t="shared" si="37"/>
        <v>64.900000000000006</v>
      </c>
      <c r="S630" s="5">
        <f t="shared" si="38"/>
        <v>78.639999999999986</v>
      </c>
      <c r="T630" s="7">
        <f t="shared" si="39"/>
        <v>0.54786122335237553</v>
      </c>
    </row>
    <row r="631" spans="1:20" ht="15.6">
      <c r="A631" s="2">
        <v>1496</v>
      </c>
      <c r="B631" s="3">
        <v>46133</v>
      </c>
      <c r="C631" s="4">
        <f>YEAR(SalesDataTable[[#This Row],[Order Date]])</f>
        <v>2026</v>
      </c>
      <c r="D631" s="14" t="str">
        <f>"Q"&amp;ROUNDUP(MONTH(SalesDataTable[[#This Row],[Order Date]])/3,0)</f>
        <v>Q2</v>
      </c>
      <c r="E631" s="11">
        <f>MONTH(SalesDataTable[[#This Row],[Order Date]])</f>
        <v>4</v>
      </c>
      <c r="F631" s="17" t="str">
        <f>TEXT(SalesDataTable[[#This Row],[Order Date]],"MMM")</f>
        <v>Apr</v>
      </c>
      <c r="G631" s="4" t="s">
        <v>0</v>
      </c>
      <c r="H631" s="4" t="s">
        <v>1</v>
      </c>
      <c r="I631" s="4" t="s">
        <v>28</v>
      </c>
      <c r="J631" s="4" t="s">
        <v>3</v>
      </c>
      <c r="K631" s="4" t="s">
        <v>9</v>
      </c>
      <c r="L631" s="4" t="s">
        <v>46</v>
      </c>
      <c r="M631" s="8">
        <v>1</v>
      </c>
      <c r="N631" s="5">
        <v>71.23</v>
      </c>
      <c r="O631" s="6">
        <v>0.05</v>
      </c>
      <c r="P631" s="5">
        <v>33.28</v>
      </c>
      <c r="Q631" s="5">
        <f t="shared" si="36"/>
        <v>67.668499999999995</v>
      </c>
      <c r="R631" s="5">
        <f t="shared" si="37"/>
        <v>33.28</v>
      </c>
      <c r="S631" s="5">
        <f t="shared" si="38"/>
        <v>34.388499999999993</v>
      </c>
      <c r="T631" s="7">
        <f t="shared" si="39"/>
        <v>0.50819066478494423</v>
      </c>
    </row>
    <row r="632" spans="1:20" ht="15.6">
      <c r="A632" s="2">
        <v>1695</v>
      </c>
      <c r="B632" s="3">
        <v>46133</v>
      </c>
      <c r="C632" s="4">
        <f>YEAR(SalesDataTable[[#This Row],[Order Date]])</f>
        <v>2026</v>
      </c>
      <c r="D632" s="14" t="str">
        <f>"Q"&amp;ROUNDUP(MONTH(SalesDataTable[[#This Row],[Order Date]])/3,0)</f>
        <v>Q2</v>
      </c>
      <c r="E632" s="11">
        <f>MONTH(SalesDataTable[[#This Row],[Order Date]])</f>
        <v>4</v>
      </c>
      <c r="F632" s="17"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36"/>
        <v>64.116</v>
      </c>
      <c r="R632" s="5">
        <f t="shared" si="37"/>
        <v>33.07</v>
      </c>
      <c r="S632" s="5">
        <f t="shared" si="38"/>
        <v>31.045999999999999</v>
      </c>
      <c r="T632" s="7">
        <f t="shared" si="39"/>
        <v>0.48421610830369954</v>
      </c>
    </row>
    <row r="633" spans="1:20" ht="15.6">
      <c r="A633" s="2">
        <v>2812</v>
      </c>
      <c r="B633" s="3">
        <v>46133</v>
      </c>
      <c r="C633" s="4">
        <f>YEAR(SalesDataTable[[#This Row],[Order Date]])</f>
        <v>2026</v>
      </c>
      <c r="D633" s="14" t="str">
        <f>"Q"&amp;ROUNDUP(MONTH(SalesDataTable[[#This Row],[Order Date]])/3,0)</f>
        <v>Q2</v>
      </c>
      <c r="E633" s="11">
        <f>MONTH(SalesDataTable[[#This Row],[Order Date]])</f>
        <v>4</v>
      </c>
      <c r="F633" s="17" t="str">
        <f>TEXT(SalesDataTable[[#This Row],[Order Date]],"MMM")</f>
        <v>Apr</v>
      </c>
      <c r="G633" s="4" t="s">
        <v>6</v>
      </c>
      <c r="H633" s="4" t="s">
        <v>27</v>
      </c>
      <c r="I633" s="4" t="s">
        <v>2</v>
      </c>
      <c r="J633" s="4" t="s">
        <v>13</v>
      </c>
      <c r="K633" s="4" t="s">
        <v>4</v>
      </c>
      <c r="L633" s="4" t="s">
        <v>22</v>
      </c>
      <c r="M633" s="8">
        <v>1</v>
      </c>
      <c r="N633" s="5">
        <v>51.39</v>
      </c>
      <c r="O633" s="6">
        <v>0</v>
      </c>
      <c r="P633" s="5">
        <v>22.08</v>
      </c>
      <c r="Q633" s="5">
        <f t="shared" si="36"/>
        <v>51.39</v>
      </c>
      <c r="R633" s="5">
        <f t="shared" si="37"/>
        <v>22.08</v>
      </c>
      <c r="S633" s="5">
        <f t="shared" si="38"/>
        <v>29.310000000000002</v>
      </c>
      <c r="T633" s="7">
        <f t="shared" si="39"/>
        <v>0.57034442498540572</v>
      </c>
    </row>
    <row r="634" spans="1:20" ht="15.6">
      <c r="A634" s="2">
        <v>3017</v>
      </c>
      <c r="B634" s="3">
        <v>46133</v>
      </c>
      <c r="C634" s="4">
        <f>YEAR(SalesDataTable[[#This Row],[Order Date]])</f>
        <v>2026</v>
      </c>
      <c r="D634" s="14" t="str">
        <f>"Q"&amp;ROUNDUP(MONTH(SalesDataTable[[#This Row],[Order Date]])/3,0)</f>
        <v>Q2</v>
      </c>
      <c r="E634" s="11">
        <f>MONTH(SalesDataTable[[#This Row],[Order Date]])</f>
        <v>4</v>
      </c>
      <c r="F634" s="17" t="str">
        <f>TEXT(SalesDataTable[[#This Row],[Order Date]],"MMM")</f>
        <v>Apr</v>
      </c>
      <c r="G634" s="4" t="s">
        <v>6</v>
      </c>
      <c r="H634" s="4" t="s">
        <v>43</v>
      </c>
      <c r="I634" s="4" t="s">
        <v>2</v>
      </c>
      <c r="J634" s="4" t="s">
        <v>3</v>
      </c>
      <c r="K634" s="4" t="s">
        <v>4</v>
      </c>
      <c r="L634" s="4" t="s">
        <v>30</v>
      </c>
      <c r="M634" s="8">
        <v>1</v>
      </c>
      <c r="N634" s="5">
        <v>102.64</v>
      </c>
      <c r="O634" s="6">
        <v>0</v>
      </c>
      <c r="P634" s="5">
        <v>51.86</v>
      </c>
      <c r="Q634" s="5">
        <f t="shared" si="36"/>
        <v>102.64</v>
      </c>
      <c r="R634" s="5">
        <f t="shared" si="37"/>
        <v>51.86</v>
      </c>
      <c r="S634" s="5">
        <f t="shared" si="38"/>
        <v>50.78</v>
      </c>
      <c r="T634" s="7">
        <f t="shared" si="39"/>
        <v>0.49473889321901793</v>
      </c>
    </row>
    <row r="635" spans="1:20" ht="15.6">
      <c r="A635" s="2">
        <v>3719</v>
      </c>
      <c r="B635" s="3">
        <v>46133</v>
      </c>
      <c r="C635" s="4">
        <f>YEAR(SalesDataTable[[#This Row],[Order Date]])</f>
        <v>2026</v>
      </c>
      <c r="D635" s="14" t="str">
        <f>"Q"&amp;ROUNDUP(MONTH(SalesDataTable[[#This Row],[Order Date]])/3,0)</f>
        <v>Q2</v>
      </c>
      <c r="E635" s="11">
        <f>MONTH(SalesDataTable[[#This Row],[Order Date]])</f>
        <v>4</v>
      </c>
      <c r="F635" s="17" t="str">
        <f>TEXT(SalesDataTable[[#This Row],[Order Date]],"MMM")</f>
        <v>Apr</v>
      </c>
      <c r="G635" s="4" t="s">
        <v>11</v>
      </c>
      <c r="H635" s="4" t="s">
        <v>12</v>
      </c>
      <c r="I635" s="4" t="s">
        <v>2</v>
      </c>
      <c r="J635" s="4" t="s">
        <v>13</v>
      </c>
      <c r="K635" s="4" t="s">
        <v>34</v>
      </c>
      <c r="L635" s="4" t="s">
        <v>42</v>
      </c>
      <c r="M635" s="8">
        <v>2</v>
      </c>
      <c r="N635" s="5">
        <v>35.56</v>
      </c>
      <c r="O635" s="6">
        <v>0.1</v>
      </c>
      <c r="P635" s="5">
        <v>13.85</v>
      </c>
      <c r="Q635" s="5">
        <f t="shared" si="36"/>
        <v>64.00800000000001</v>
      </c>
      <c r="R635" s="5">
        <f t="shared" si="37"/>
        <v>27.7</v>
      </c>
      <c r="S635" s="5">
        <f t="shared" si="38"/>
        <v>36.308000000000007</v>
      </c>
      <c r="T635" s="7">
        <f t="shared" si="39"/>
        <v>0.56724159480064995</v>
      </c>
    </row>
    <row r="636" spans="1:20" ht="15.6">
      <c r="A636" s="2">
        <v>3920</v>
      </c>
      <c r="B636" s="3">
        <v>46133</v>
      </c>
      <c r="C636" s="4">
        <f>YEAR(SalesDataTable[[#This Row],[Order Date]])</f>
        <v>2026</v>
      </c>
      <c r="D636" s="14" t="str">
        <f>"Q"&amp;ROUNDUP(MONTH(SalesDataTable[[#This Row],[Order Date]])/3,0)</f>
        <v>Q2</v>
      </c>
      <c r="E636" s="11">
        <f>MONTH(SalesDataTable[[#This Row],[Order Date]])</f>
        <v>4</v>
      </c>
      <c r="F636" s="17" t="str">
        <f>TEXT(SalesDataTable[[#This Row],[Order Date]],"MMM")</f>
        <v>Apr</v>
      </c>
      <c r="G636" s="4" t="s">
        <v>6</v>
      </c>
      <c r="H636" s="4" t="s">
        <v>41</v>
      </c>
      <c r="I636" s="4" t="s">
        <v>2</v>
      </c>
      <c r="J636" s="4" t="s">
        <v>3</v>
      </c>
      <c r="K636" s="4" t="s">
        <v>4</v>
      </c>
      <c r="L636" s="4" t="s">
        <v>30</v>
      </c>
      <c r="M636" s="8">
        <v>2</v>
      </c>
      <c r="N636" s="5">
        <v>100.39</v>
      </c>
      <c r="O636" s="6">
        <v>0</v>
      </c>
      <c r="P636" s="5">
        <v>49.05</v>
      </c>
      <c r="Q636" s="5">
        <f t="shared" si="36"/>
        <v>200.78</v>
      </c>
      <c r="R636" s="5">
        <f t="shared" si="37"/>
        <v>98.1</v>
      </c>
      <c r="S636" s="5">
        <f t="shared" si="38"/>
        <v>102.68</v>
      </c>
      <c r="T636" s="7">
        <f t="shared" si="39"/>
        <v>0.51140551847793603</v>
      </c>
    </row>
    <row r="637" spans="1:20" ht="15.6">
      <c r="A637" s="2">
        <v>4654</v>
      </c>
      <c r="B637" s="3">
        <v>46133</v>
      </c>
      <c r="C637" s="4">
        <f>YEAR(SalesDataTable[[#This Row],[Order Date]])</f>
        <v>2026</v>
      </c>
      <c r="D637" s="14" t="str">
        <f>"Q"&amp;ROUNDUP(MONTH(SalesDataTable[[#This Row],[Order Date]])/3,0)</f>
        <v>Q2</v>
      </c>
      <c r="E637" s="11">
        <f>MONTH(SalesDataTable[[#This Row],[Order Date]])</f>
        <v>4</v>
      </c>
      <c r="F637" s="17"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36"/>
        <v>344.71800000000002</v>
      </c>
      <c r="R637" s="5">
        <f t="shared" si="37"/>
        <v>202.5</v>
      </c>
      <c r="S637" s="5">
        <f t="shared" si="38"/>
        <v>142.21800000000002</v>
      </c>
      <c r="T637" s="7">
        <f t="shared" si="39"/>
        <v>0.41256331262075091</v>
      </c>
    </row>
    <row r="638" spans="1:20" ht="15.6">
      <c r="A638" s="2">
        <v>4920</v>
      </c>
      <c r="B638" s="3">
        <v>46133</v>
      </c>
      <c r="C638" s="4">
        <f>YEAR(SalesDataTable[[#This Row],[Order Date]])</f>
        <v>2026</v>
      </c>
      <c r="D638" s="14" t="str">
        <f>"Q"&amp;ROUNDUP(MONTH(SalesDataTable[[#This Row],[Order Date]])/3,0)</f>
        <v>Q2</v>
      </c>
      <c r="E638" s="11">
        <f>MONTH(SalesDataTable[[#This Row],[Order Date]])</f>
        <v>4</v>
      </c>
      <c r="F638" s="17"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36"/>
        <v>294.60000000000002</v>
      </c>
      <c r="R638" s="5">
        <f t="shared" si="37"/>
        <v>162.4</v>
      </c>
      <c r="S638" s="5">
        <f t="shared" si="38"/>
        <v>132.20000000000002</v>
      </c>
      <c r="T638" s="7">
        <f t="shared" si="39"/>
        <v>0.44874405974202308</v>
      </c>
    </row>
    <row r="639" spans="1:20" ht="15.6">
      <c r="A639" s="2">
        <v>5191</v>
      </c>
      <c r="B639" s="3">
        <v>46133</v>
      </c>
      <c r="C639" s="4">
        <f>YEAR(SalesDataTable[[#This Row],[Order Date]])</f>
        <v>2026</v>
      </c>
      <c r="D639" s="14" t="str">
        <f>"Q"&amp;ROUNDUP(MONTH(SalesDataTable[[#This Row],[Order Date]])/3,0)</f>
        <v>Q2</v>
      </c>
      <c r="E639" s="11">
        <f>MONTH(SalesDataTable[[#This Row],[Order Date]])</f>
        <v>4</v>
      </c>
      <c r="F639" s="17" t="str">
        <f>TEXT(SalesDataTable[[#This Row],[Order Date]],"MMM")</f>
        <v>Apr</v>
      </c>
      <c r="G639" s="4" t="s">
        <v>6</v>
      </c>
      <c r="H639" s="4" t="s">
        <v>41</v>
      </c>
      <c r="I639" s="4" t="s">
        <v>19</v>
      </c>
      <c r="J639" s="4" t="s">
        <v>3</v>
      </c>
      <c r="K639" s="4" t="s">
        <v>4</v>
      </c>
      <c r="L639" s="4" t="s">
        <v>5</v>
      </c>
      <c r="M639" s="8">
        <v>1</v>
      </c>
      <c r="N639" s="5">
        <v>79.92</v>
      </c>
      <c r="O639" s="6">
        <v>0.1</v>
      </c>
      <c r="P639" s="5">
        <v>43.13</v>
      </c>
      <c r="Q639" s="5">
        <f t="shared" si="36"/>
        <v>71.927999999999997</v>
      </c>
      <c r="R639" s="5">
        <f t="shared" si="37"/>
        <v>43.13</v>
      </c>
      <c r="S639" s="5">
        <f t="shared" si="38"/>
        <v>28.797999999999995</v>
      </c>
      <c r="T639" s="7">
        <f t="shared" si="39"/>
        <v>0.40037259481703918</v>
      </c>
    </row>
    <row r="640" spans="1:20" ht="15.6">
      <c r="A640" s="2">
        <v>413</v>
      </c>
      <c r="B640" s="3">
        <v>46134</v>
      </c>
      <c r="C640" s="4">
        <f>YEAR(SalesDataTable[[#This Row],[Order Date]])</f>
        <v>2026</v>
      </c>
      <c r="D640" s="14" t="str">
        <f>"Q"&amp;ROUNDUP(MONTH(SalesDataTable[[#This Row],[Order Date]])/3,0)</f>
        <v>Q2</v>
      </c>
      <c r="E640" s="11">
        <f>MONTH(SalesDataTable[[#This Row],[Order Date]])</f>
        <v>4</v>
      </c>
      <c r="F640" s="17" t="str">
        <f>TEXT(SalesDataTable[[#This Row],[Order Date]],"MMM")</f>
        <v>Apr</v>
      </c>
      <c r="G640" s="4" t="s">
        <v>6</v>
      </c>
      <c r="H640" s="4" t="s">
        <v>7</v>
      </c>
      <c r="I640" s="4" t="s">
        <v>2</v>
      </c>
      <c r="J640" s="4" t="s">
        <v>3</v>
      </c>
      <c r="K640" s="4" t="s">
        <v>23</v>
      </c>
      <c r="L640" s="4" t="s">
        <v>24</v>
      </c>
      <c r="M640" s="8">
        <v>2</v>
      </c>
      <c r="N640" s="5">
        <v>344.29</v>
      </c>
      <c r="O640" s="6">
        <v>0.1</v>
      </c>
      <c r="P640" s="5">
        <v>192.66</v>
      </c>
      <c r="Q640" s="5">
        <f t="shared" si="36"/>
        <v>619.72200000000009</v>
      </c>
      <c r="R640" s="5">
        <f t="shared" si="37"/>
        <v>385.32</v>
      </c>
      <c r="S640" s="5">
        <f t="shared" si="38"/>
        <v>234.4020000000001</v>
      </c>
      <c r="T640" s="7">
        <f t="shared" si="39"/>
        <v>0.37823733867766524</v>
      </c>
    </row>
    <row r="641" spans="1:20" ht="15.6">
      <c r="A641" s="2">
        <v>1658</v>
      </c>
      <c r="B641" s="3">
        <v>46134</v>
      </c>
      <c r="C641" s="4">
        <f>YEAR(SalesDataTable[[#This Row],[Order Date]])</f>
        <v>2026</v>
      </c>
      <c r="D641" s="14" t="str">
        <f>"Q"&amp;ROUNDUP(MONTH(SalesDataTable[[#This Row],[Order Date]])/3,0)</f>
        <v>Q2</v>
      </c>
      <c r="E641" s="11">
        <f>MONTH(SalesDataTable[[#This Row],[Order Date]])</f>
        <v>4</v>
      </c>
      <c r="F641" s="17"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36"/>
        <v>151.15</v>
      </c>
      <c r="R641" s="5">
        <f t="shared" si="37"/>
        <v>77.680000000000007</v>
      </c>
      <c r="S641" s="5">
        <f t="shared" si="38"/>
        <v>73.47</v>
      </c>
      <c r="T641" s="7">
        <f t="shared" si="39"/>
        <v>0.48607343698312933</v>
      </c>
    </row>
    <row r="642" spans="1:20" ht="15.6">
      <c r="A642" s="2">
        <v>2024</v>
      </c>
      <c r="B642" s="3">
        <v>46134</v>
      </c>
      <c r="C642" s="4">
        <f>YEAR(SalesDataTable[[#This Row],[Order Date]])</f>
        <v>2026</v>
      </c>
      <c r="D642" s="14" t="str">
        <f>"Q"&amp;ROUNDUP(MONTH(SalesDataTable[[#This Row],[Order Date]])/3,0)</f>
        <v>Q2</v>
      </c>
      <c r="E642" s="11">
        <f>MONTH(SalesDataTable[[#This Row],[Order Date]])</f>
        <v>4</v>
      </c>
      <c r="F642" s="17"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row>
    <row r="643" spans="1:20" ht="15.6">
      <c r="A643" s="2">
        <v>3980</v>
      </c>
      <c r="B643" s="3">
        <v>46134</v>
      </c>
      <c r="C643" s="4">
        <f>YEAR(SalesDataTable[[#This Row],[Order Date]])</f>
        <v>2026</v>
      </c>
      <c r="D643" s="14" t="str">
        <f>"Q"&amp;ROUNDUP(MONTH(SalesDataTable[[#This Row],[Order Date]])/3,0)</f>
        <v>Q2</v>
      </c>
      <c r="E643" s="11">
        <f>MONTH(SalesDataTable[[#This Row],[Order Date]])</f>
        <v>4</v>
      </c>
      <c r="F643" s="17"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40"/>
        <v>135.40350000000001</v>
      </c>
      <c r="R643" s="5">
        <f t="shared" si="41"/>
        <v>77.77</v>
      </c>
      <c r="S643" s="5">
        <f t="shared" si="42"/>
        <v>57.633500000000012</v>
      </c>
      <c r="T643" s="7">
        <f t="shared" si="43"/>
        <v>0.4256426163282338</v>
      </c>
    </row>
    <row r="644" spans="1:20" ht="15.6">
      <c r="A644" s="2">
        <v>4239</v>
      </c>
      <c r="B644" s="3">
        <v>46134</v>
      </c>
      <c r="C644" s="4">
        <f>YEAR(SalesDataTable[[#This Row],[Order Date]])</f>
        <v>2026</v>
      </c>
      <c r="D644" s="14" t="str">
        <f>"Q"&amp;ROUNDUP(MONTH(SalesDataTable[[#This Row],[Order Date]])/3,0)</f>
        <v>Q2</v>
      </c>
      <c r="E644" s="11">
        <f>MONTH(SalesDataTable[[#This Row],[Order Date]])</f>
        <v>4</v>
      </c>
      <c r="F644" s="17" t="str">
        <f>TEXT(SalesDataTable[[#This Row],[Order Date]],"MMM")</f>
        <v>Apr</v>
      </c>
      <c r="G644" s="4" t="s">
        <v>6</v>
      </c>
      <c r="H644" s="4" t="s">
        <v>7</v>
      </c>
      <c r="I644" s="4" t="s">
        <v>2</v>
      </c>
      <c r="J644" s="4" t="s">
        <v>13</v>
      </c>
      <c r="K644" s="4" t="s">
        <v>23</v>
      </c>
      <c r="L644" s="4" t="s">
        <v>40</v>
      </c>
      <c r="M644" s="8">
        <v>2</v>
      </c>
      <c r="N644" s="5">
        <v>83.24</v>
      </c>
      <c r="O644" s="6">
        <v>0</v>
      </c>
      <c r="P644" s="5">
        <v>40.03</v>
      </c>
      <c r="Q644" s="5">
        <f t="shared" si="40"/>
        <v>166.48</v>
      </c>
      <c r="R644" s="5">
        <f t="shared" si="41"/>
        <v>80.06</v>
      </c>
      <c r="S644" s="5">
        <f t="shared" si="42"/>
        <v>86.419999999999987</v>
      </c>
      <c r="T644" s="7">
        <f t="shared" si="43"/>
        <v>0.51910139356078799</v>
      </c>
    </row>
    <row r="645" spans="1:20" ht="15.6">
      <c r="A645" s="2">
        <v>4761</v>
      </c>
      <c r="B645" s="3">
        <v>46134</v>
      </c>
      <c r="C645" s="4">
        <f>YEAR(SalesDataTable[[#This Row],[Order Date]])</f>
        <v>2026</v>
      </c>
      <c r="D645" s="14" t="str">
        <f>"Q"&amp;ROUNDUP(MONTH(SalesDataTable[[#This Row],[Order Date]])/3,0)</f>
        <v>Q2</v>
      </c>
      <c r="E645" s="11">
        <f>MONTH(SalesDataTable[[#This Row],[Order Date]])</f>
        <v>4</v>
      </c>
      <c r="F645" s="17" t="str">
        <f>TEXT(SalesDataTable[[#This Row],[Order Date]],"MMM")</f>
        <v>Apr</v>
      </c>
      <c r="G645" s="4" t="s">
        <v>0</v>
      </c>
      <c r="H645" s="4" t="s">
        <v>1</v>
      </c>
      <c r="I645" s="4" t="s">
        <v>28</v>
      </c>
      <c r="J645" s="4" t="s">
        <v>13</v>
      </c>
      <c r="K645" s="4" t="s">
        <v>9</v>
      </c>
      <c r="L645" s="4" t="s">
        <v>17</v>
      </c>
      <c r="M645" s="8">
        <v>1</v>
      </c>
      <c r="N645" s="5">
        <v>141.99</v>
      </c>
      <c r="O645" s="6">
        <v>0.05</v>
      </c>
      <c r="P645" s="5">
        <v>79.7</v>
      </c>
      <c r="Q645" s="5">
        <f t="shared" si="40"/>
        <v>134.8905</v>
      </c>
      <c r="R645" s="5">
        <f t="shared" si="41"/>
        <v>79.7</v>
      </c>
      <c r="S645" s="5">
        <f t="shared" si="42"/>
        <v>55.1905</v>
      </c>
      <c r="T645" s="7">
        <f t="shared" si="43"/>
        <v>0.40915038494186023</v>
      </c>
    </row>
    <row r="646" spans="1:20" ht="15.6">
      <c r="A646" s="2">
        <v>5160</v>
      </c>
      <c r="B646" s="3">
        <v>46134</v>
      </c>
      <c r="C646" s="4">
        <f>YEAR(SalesDataTable[[#This Row],[Order Date]])</f>
        <v>2026</v>
      </c>
      <c r="D646" s="14" t="str">
        <f>"Q"&amp;ROUNDUP(MONTH(SalesDataTable[[#This Row],[Order Date]])/3,0)</f>
        <v>Q2</v>
      </c>
      <c r="E646" s="11">
        <f>MONTH(SalesDataTable[[#This Row],[Order Date]])</f>
        <v>4</v>
      </c>
      <c r="F646" s="17" t="str">
        <f>TEXT(SalesDataTable[[#This Row],[Order Date]],"MMM")</f>
        <v>Apr</v>
      </c>
      <c r="G646" s="4" t="s">
        <v>6</v>
      </c>
      <c r="H646" s="4" t="s">
        <v>43</v>
      </c>
      <c r="I646" s="4" t="s">
        <v>2</v>
      </c>
      <c r="J646" s="4" t="s">
        <v>13</v>
      </c>
      <c r="K646" s="4" t="s">
        <v>34</v>
      </c>
      <c r="L646" s="4" t="s">
        <v>42</v>
      </c>
      <c r="M646" s="8">
        <v>2</v>
      </c>
      <c r="N646" s="5">
        <v>35.94</v>
      </c>
      <c r="O646" s="6">
        <v>0.05</v>
      </c>
      <c r="P646" s="5">
        <v>14.17</v>
      </c>
      <c r="Q646" s="5">
        <f t="shared" si="40"/>
        <v>68.285999999999987</v>
      </c>
      <c r="R646" s="5">
        <f t="shared" si="41"/>
        <v>28.34</v>
      </c>
      <c r="S646" s="5">
        <f t="shared" si="42"/>
        <v>39.945999999999984</v>
      </c>
      <c r="T646" s="7">
        <f t="shared" si="43"/>
        <v>0.5849808159798493</v>
      </c>
    </row>
    <row r="647" spans="1:20" ht="15.6">
      <c r="A647" s="2">
        <v>2224</v>
      </c>
      <c r="B647" s="3">
        <v>46135</v>
      </c>
      <c r="C647" s="4">
        <f>YEAR(SalesDataTable[[#This Row],[Order Date]])</f>
        <v>2026</v>
      </c>
      <c r="D647" s="14" t="str">
        <f>"Q"&amp;ROUNDUP(MONTH(SalesDataTable[[#This Row],[Order Date]])/3,0)</f>
        <v>Q2</v>
      </c>
      <c r="E647" s="11">
        <f>MONTH(SalesDataTable[[#This Row],[Order Date]])</f>
        <v>4</v>
      </c>
      <c r="F647" s="17" t="str">
        <f>TEXT(SalesDataTable[[#This Row],[Order Date]],"MMM")</f>
        <v>Apr</v>
      </c>
      <c r="G647" s="4" t="s">
        <v>6</v>
      </c>
      <c r="H647" s="4" t="s">
        <v>7</v>
      </c>
      <c r="I647" s="4" t="s">
        <v>2</v>
      </c>
      <c r="J647" s="4" t="s">
        <v>13</v>
      </c>
      <c r="K647" s="4" t="s">
        <v>34</v>
      </c>
      <c r="L647" s="4" t="s">
        <v>45</v>
      </c>
      <c r="M647" s="8">
        <v>3</v>
      </c>
      <c r="N647" s="5">
        <v>49.55</v>
      </c>
      <c r="O647" s="6">
        <v>0</v>
      </c>
      <c r="P647" s="5">
        <v>22.55</v>
      </c>
      <c r="Q647" s="5">
        <f t="shared" si="40"/>
        <v>148.64999999999998</v>
      </c>
      <c r="R647" s="5">
        <f t="shared" si="41"/>
        <v>67.650000000000006</v>
      </c>
      <c r="S647" s="5">
        <f t="shared" si="42"/>
        <v>80.999999999999972</v>
      </c>
      <c r="T647" s="7">
        <f t="shared" si="43"/>
        <v>0.54490413723511588</v>
      </c>
    </row>
    <row r="648" spans="1:20" ht="15.6">
      <c r="A648" s="2">
        <v>2832</v>
      </c>
      <c r="B648" s="3">
        <v>46135</v>
      </c>
      <c r="C648" s="4">
        <f>YEAR(SalesDataTable[[#This Row],[Order Date]])</f>
        <v>2026</v>
      </c>
      <c r="D648" s="14" t="str">
        <f>"Q"&amp;ROUNDUP(MONTH(SalesDataTable[[#This Row],[Order Date]])/3,0)</f>
        <v>Q2</v>
      </c>
      <c r="E648" s="11">
        <f>MONTH(SalesDataTable[[#This Row],[Order Date]])</f>
        <v>4</v>
      </c>
      <c r="F648" s="17"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40"/>
        <v>37.895499999999998</v>
      </c>
      <c r="R648" s="5">
        <f t="shared" si="41"/>
        <v>15.06</v>
      </c>
      <c r="S648" s="5">
        <f t="shared" si="42"/>
        <v>22.835499999999996</v>
      </c>
      <c r="T648" s="7">
        <f t="shared" si="43"/>
        <v>0.60259133670224685</v>
      </c>
    </row>
    <row r="649" spans="1:20" ht="15.6">
      <c r="A649" s="2">
        <v>3000</v>
      </c>
      <c r="B649" s="3">
        <v>46135</v>
      </c>
      <c r="C649" s="4">
        <f>YEAR(SalesDataTable[[#This Row],[Order Date]])</f>
        <v>2026</v>
      </c>
      <c r="D649" s="14" t="str">
        <f>"Q"&amp;ROUNDUP(MONTH(SalesDataTable[[#This Row],[Order Date]])/3,0)</f>
        <v>Q2</v>
      </c>
      <c r="E649" s="11">
        <f>MONTH(SalesDataTable[[#This Row],[Order Date]])</f>
        <v>4</v>
      </c>
      <c r="F649" s="17"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40"/>
        <v>36.567</v>
      </c>
      <c r="R649" s="5">
        <f t="shared" si="41"/>
        <v>14.67</v>
      </c>
      <c r="S649" s="5">
        <f t="shared" si="42"/>
        <v>21.896999999999998</v>
      </c>
      <c r="T649" s="7">
        <f t="shared" si="43"/>
        <v>0.59881860694068423</v>
      </c>
    </row>
    <row r="650" spans="1:20" ht="15.6">
      <c r="A650" s="2">
        <v>3206</v>
      </c>
      <c r="B650" s="3">
        <v>46135</v>
      </c>
      <c r="C650" s="4">
        <f>YEAR(SalesDataTable[[#This Row],[Order Date]])</f>
        <v>2026</v>
      </c>
      <c r="D650" s="14" t="str">
        <f>"Q"&amp;ROUNDUP(MONTH(SalesDataTable[[#This Row],[Order Date]])/3,0)</f>
        <v>Q2</v>
      </c>
      <c r="E650" s="11">
        <f>MONTH(SalesDataTable[[#This Row],[Order Date]])</f>
        <v>4</v>
      </c>
      <c r="F650" s="17" t="str">
        <f>TEXT(SalesDataTable[[#This Row],[Order Date]],"MMM")</f>
        <v>Apr</v>
      </c>
      <c r="G650" s="4" t="s">
        <v>20</v>
      </c>
      <c r="H650" s="4" t="s">
        <v>33</v>
      </c>
      <c r="I650" s="4" t="s">
        <v>28</v>
      </c>
      <c r="J650" s="4" t="s">
        <v>3</v>
      </c>
      <c r="K650" s="4" t="s">
        <v>4</v>
      </c>
      <c r="L650" s="4" t="s">
        <v>26</v>
      </c>
      <c r="M650" s="8">
        <v>4</v>
      </c>
      <c r="N650" s="5">
        <v>39.78</v>
      </c>
      <c r="O650" s="6">
        <v>0.05</v>
      </c>
      <c r="P650" s="5">
        <v>16.7</v>
      </c>
      <c r="Q650" s="5">
        <f t="shared" si="40"/>
        <v>151.16399999999999</v>
      </c>
      <c r="R650" s="5">
        <f t="shared" si="41"/>
        <v>66.8</v>
      </c>
      <c r="S650" s="5">
        <f t="shared" si="42"/>
        <v>84.36399999999999</v>
      </c>
      <c r="T650" s="7">
        <f t="shared" si="43"/>
        <v>0.55809584292556425</v>
      </c>
    </row>
    <row r="651" spans="1:20" ht="15.6">
      <c r="A651" s="2">
        <v>3777</v>
      </c>
      <c r="B651" s="3">
        <v>46135</v>
      </c>
      <c r="C651" s="4">
        <f>YEAR(SalesDataTable[[#This Row],[Order Date]])</f>
        <v>2026</v>
      </c>
      <c r="D651" s="14" t="str">
        <f>"Q"&amp;ROUNDUP(MONTH(SalesDataTable[[#This Row],[Order Date]])/3,0)</f>
        <v>Q2</v>
      </c>
      <c r="E651" s="11">
        <f>MONTH(SalesDataTable[[#This Row],[Order Date]])</f>
        <v>4</v>
      </c>
      <c r="F651" s="17" t="str">
        <f>TEXT(SalesDataTable[[#This Row],[Order Date]],"MMM")</f>
        <v>Apr</v>
      </c>
      <c r="G651" s="4" t="s">
        <v>20</v>
      </c>
      <c r="H651" s="4" t="s">
        <v>21</v>
      </c>
      <c r="I651" s="4" t="s">
        <v>28</v>
      </c>
      <c r="J651" s="4" t="s">
        <v>16</v>
      </c>
      <c r="K651" s="4" t="s">
        <v>9</v>
      </c>
      <c r="L651" s="4" t="s">
        <v>10</v>
      </c>
      <c r="M651" s="8">
        <v>1</v>
      </c>
      <c r="N651" s="5">
        <v>92.74</v>
      </c>
      <c r="O651" s="6">
        <v>0</v>
      </c>
      <c r="P651" s="5">
        <v>46.1</v>
      </c>
      <c r="Q651" s="5">
        <f t="shared" si="40"/>
        <v>92.74</v>
      </c>
      <c r="R651" s="5">
        <f t="shared" si="41"/>
        <v>46.1</v>
      </c>
      <c r="S651" s="5">
        <f t="shared" si="42"/>
        <v>46.639999999999993</v>
      </c>
      <c r="T651" s="7">
        <f t="shared" si="43"/>
        <v>0.50291136510675005</v>
      </c>
    </row>
    <row r="652" spans="1:20" ht="15.6">
      <c r="A652" s="2">
        <v>4980</v>
      </c>
      <c r="B652" s="3">
        <v>46135</v>
      </c>
      <c r="C652" s="4">
        <f>YEAR(SalesDataTable[[#This Row],[Order Date]])</f>
        <v>2026</v>
      </c>
      <c r="D652" s="14" t="str">
        <f>"Q"&amp;ROUNDUP(MONTH(SalesDataTable[[#This Row],[Order Date]])/3,0)</f>
        <v>Q2</v>
      </c>
      <c r="E652" s="11">
        <f>MONTH(SalesDataTable[[#This Row],[Order Date]])</f>
        <v>4</v>
      </c>
      <c r="F652" s="17" t="str">
        <f>TEXT(SalesDataTable[[#This Row],[Order Date]],"MMM")</f>
        <v>Apr</v>
      </c>
      <c r="G652" s="4" t="s">
        <v>6</v>
      </c>
      <c r="H652" s="4" t="s">
        <v>27</v>
      </c>
      <c r="I652" s="4" t="s">
        <v>19</v>
      </c>
      <c r="J652" s="4" t="s">
        <v>3</v>
      </c>
      <c r="K652" s="4" t="s">
        <v>23</v>
      </c>
      <c r="L652" s="4" t="s">
        <v>51</v>
      </c>
      <c r="M652" s="8">
        <v>2</v>
      </c>
      <c r="N652" s="5">
        <v>120.49</v>
      </c>
      <c r="O652" s="6">
        <v>0.1</v>
      </c>
      <c r="P652" s="5">
        <v>62.23</v>
      </c>
      <c r="Q652" s="5">
        <f t="shared" si="40"/>
        <v>216.88200000000001</v>
      </c>
      <c r="R652" s="5">
        <f t="shared" si="41"/>
        <v>124.46</v>
      </c>
      <c r="S652" s="5">
        <f t="shared" si="42"/>
        <v>92.422000000000011</v>
      </c>
      <c r="T652" s="7">
        <f t="shared" si="43"/>
        <v>0.42613955976060719</v>
      </c>
    </row>
    <row r="653" spans="1:20" ht="15.6">
      <c r="A653" s="2">
        <v>1102</v>
      </c>
      <c r="B653" s="3">
        <v>46136</v>
      </c>
      <c r="C653" s="4">
        <f>YEAR(SalesDataTable[[#This Row],[Order Date]])</f>
        <v>2026</v>
      </c>
      <c r="D653" s="14" t="str">
        <f>"Q"&amp;ROUNDUP(MONTH(SalesDataTable[[#This Row],[Order Date]])/3,0)</f>
        <v>Q2</v>
      </c>
      <c r="E653" s="11">
        <f>MONTH(SalesDataTable[[#This Row],[Order Date]])</f>
        <v>4</v>
      </c>
      <c r="F653" s="17"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40"/>
        <v>141.06</v>
      </c>
      <c r="R653" s="5">
        <f t="shared" si="41"/>
        <v>64.459999999999994</v>
      </c>
      <c r="S653" s="5">
        <f t="shared" si="42"/>
        <v>76.600000000000009</v>
      </c>
      <c r="T653" s="7">
        <f t="shared" si="43"/>
        <v>0.54303133418403526</v>
      </c>
    </row>
    <row r="654" spans="1:20" ht="15.6">
      <c r="A654" s="2">
        <v>1333</v>
      </c>
      <c r="B654" s="3">
        <v>46136</v>
      </c>
      <c r="C654" s="4">
        <f>YEAR(SalesDataTable[[#This Row],[Order Date]])</f>
        <v>2026</v>
      </c>
      <c r="D654" s="14" t="str">
        <f>"Q"&amp;ROUNDUP(MONTH(SalesDataTable[[#This Row],[Order Date]])/3,0)</f>
        <v>Q2</v>
      </c>
      <c r="E654" s="11">
        <f>MONTH(SalesDataTable[[#This Row],[Order Date]])</f>
        <v>4</v>
      </c>
      <c r="F654" s="17" t="str">
        <f>TEXT(SalesDataTable[[#This Row],[Order Date]],"MMM")</f>
        <v>Apr</v>
      </c>
      <c r="G654" s="4" t="s">
        <v>6</v>
      </c>
      <c r="H654" s="4" t="s">
        <v>49</v>
      </c>
      <c r="I654" s="4" t="s">
        <v>2</v>
      </c>
      <c r="J654" s="4" t="s">
        <v>13</v>
      </c>
      <c r="K654" s="4" t="s">
        <v>9</v>
      </c>
      <c r="L654" s="4" t="s">
        <v>10</v>
      </c>
      <c r="M654" s="8">
        <v>1</v>
      </c>
      <c r="N654" s="5">
        <v>90.87</v>
      </c>
      <c r="O654" s="6">
        <v>0.1</v>
      </c>
      <c r="P654" s="5">
        <v>44.4</v>
      </c>
      <c r="Q654" s="5">
        <f t="shared" si="40"/>
        <v>81.783000000000001</v>
      </c>
      <c r="R654" s="5">
        <f t="shared" si="41"/>
        <v>44.4</v>
      </c>
      <c r="S654" s="5">
        <f t="shared" si="42"/>
        <v>37.383000000000003</v>
      </c>
      <c r="T654" s="7">
        <f t="shared" si="43"/>
        <v>0.45709988628443565</v>
      </c>
    </row>
    <row r="655" spans="1:20" ht="15.6">
      <c r="A655" s="2">
        <v>1369</v>
      </c>
      <c r="B655" s="3">
        <v>46136</v>
      </c>
      <c r="C655" s="4">
        <f>YEAR(SalesDataTable[[#This Row],[Order Date]])</f>
        <v>2026</v>
      </c>
      <c r="D655" s="14" t="str">
        <f>"Q"&amp;ROUNDUP(MONTH(SalesDataTable[[#This Row],[Order Date]])/3,0)</f>
        <v>Q2</v>
      </c>
      <c r="E655" s="11">
        <f>MONTH(SalesDataTable[[#This Row],[Order Date]])</f>
        <v>4</v>
      </c>
      <c r="F655" s="17" t="str">
        <f>TEXT(SalesDataTable[[#This Row],[Order Date]],"MMM")</f>
        <v>Apr</v>
      </c>
      <c r="G655" s="4" t="s">
        <v>6</v>
      </c>
      <c r="H655" s="4" t="s">
        <v>49</v>
      </c>
      <c r="I655" s="4" t="s">
        <v>8</v>
      </c>
      <c r="J655" s="4" t="s">
        <v>3</v>
      </c>
      <c r="K655" s="4" t="s">
        <v>34</v>
      </c>
      <c r="L655" s="4" t="s">
        <v>38</v>
      </c>
      <c r="M655" s="8">
        <v>3</v>
      </c>
      <c r="N655" s="5">
        <v>124.31</v>
      </c>
      <c r="O655" s="6">
        <v>0.2</v>
      </c>
      <c r="P655" s="5">
        <v>67.97</v>
      </c>
      <c r="Q655" s="5">
        <f t="shared" si="40"/>
        <v>298.34399999999999</v>
      </c>
      <c r="R655" s="5">
        <f t="shared" si="41"/>
        <v>203.91</v>
      </c>
      <c r="S655" s="5">
        <f t="shared" si="42"/>
        <v>94.433999999999997</v>
      </c>
      <c r="T655" s="7">
        <f t="shared" si="43"/>
        <v>0.31652723031131846</v>
      </c>
    </row>
    <row r="656" spans="1:20" ht="15.6">
      <c r="A656" s="2">
        <v>1712</v>
      </c>
      <c r="B656" s="3">
        <v>46136</v>
      </c>
      <c r="C656" s="4">
        <f>YEAR(SalesDataTable[[#This Row],[Order Date]])</f>
        <v>2026</v>
      </c>
      <c r="D656" s="14" t="str">
        <f>"Q"&amp;ROUNDUP(MONTH(SalesDataTable[[#This Row],[Order Date]])/3,0)</f>
        <v>Q2</v>
      </c>
      <c r="E656" s="11">
        <f>MONTH(SalesDataTable[[#This Row],[Order Date]])</f>
        <v>4</v>
      </c>
      <c r="F656" s="17"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row>
    <row r="657" spans="1:20" ht="15.6">
      <c r="A657" s="2">
        <v>2229</v>
      </c>
      <c r="B657" s="3">
        <v>46136</v>
      </c>
      <c r="C657" s="4">
        <f>YEAR(SalesDataTable[[#This Row],[Order Date]])</f>
        <v>2026</v>
      </c>
      <c r="D657" s="14" t="str">
        <f>"Q"&amp;ROUNDUP(MONTH(SalesDataTable[[#This Row],[Order Date]])/3,0)</f>
        <v>Q2</v>
      </c>
      <c r="E657" s="11">
        <f>MONTH(SalesDataTable[[#This Row],[Order Date]])</f>
        <v>4</v>
      </c>
      <c r="F657" s="17"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row>
    <row r="658" spans="1:20" ht="15.6">
      <c r="A658" s="2">
        <v>3458</v>
      </c>
      <c r="B658" s="3">
        <v>46136</v>
      </c>
      <c r="C658" s="4">
        <f>YEAR(SalesDataTable[[#This Row],[Order Date]])</f>
        <v>2026</v>
      </c>
      <c r="D658" s="14" t="str">
        <f>"Q"&amp;ROUNDUP(MONTH(SalesDataTable[[#This Row],[Order Date]])/3,0)</f>
        <v>Q2</v>
      </c>
      <c r="E658" s="11">
        <f>MONTH(SalesDataTable[[#This Row],[Order Date]])</f>
        <v>4</v>
      </c>
      <c r="F658" s="17"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row>
    <row r="659" spans="1:20" ht="15.6">
      <c r="A659" s="2">
        <v>4637</v>
      </c>
      <c r="B659" s="3">
        <v>46136</v>
      </c>
      <c r="C659" s="4">
        <f>YEAR(SalesDataTable[[#This Row],[Order Date]])</f>
        <v>2026</v>
      </c>
      <c r="D659" s="14" t="str">
        <f>"Q"&amp;ROUNDUP(MONTH(SalesDataTable[[#This Row],[Order Date]])/3,0)</f>
        <v>Q2</v>
      </c>
      <c r="E659" s="11">
        <f>MONTH(SalesDataTable[[#This Row],[Order Date]])</f>
        <v>4</v>
      </c>
      <c r="F659" s="17"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40"/>
        <v>136.07</v>
      </c>
      <c r="R659" s="5">
        <f t="shared" si="41"/>
        <v>65.17</v>
      </c>
      <c r="S659" s="5">
        <f t="shared" si="42"/>
        <v>70.899999999999991</v>
      </c>
      <c r="T659" s="7">
        <f t="shared" si="43"/>
        <v>0.52105533916366575</v>
      </c>
    </row>
    <row r="660" spans="1:20" ht="15.6">
      <c r="A660" s="2">
        <v>4726</v>
      </c>
      <c r="B660" s="3">
        <v>46136</v>
      </c>
      <c r="C660" s="4">
        <f>YEAR(SalesDataTable[[#This Row],[Order Date]])</f>
        <v>2026</v>
      </c>
      <c r="D660" s="14" t="str">
        <f>"Q"&amp;ROUNDUP(MONTH(SalesDataTable[[#This Row],[Order Date]])/3,0)</f>
        <v>Q2</v>
      </c>
      <c r="E660" s="11">
        <f>MONTH(SalesDataTable[[#This Row],[Order Date]])</f>
        <v>4</v>
      </c>
      <c r="F660" s="17" t="str">
        <f>TEXT(SalesDataTable[[#This Row],[Order Date]],"MMM")</f>
        <v>Apr</v>
      </c>
      <c r="G660" s="4" t="s">
        <v>0</v>
      </c>
      <c r="H660" s="4" t="s">
        <v>50</v>
      </c>
      <c r="I660" s="4" t="s">
        <v>19</v>
      </c>
      <c r="J660" s="4" t="s">
        <v>16</v>
      </c>
      <c r="K660" s="4" t="s">
        <v>14</v>
      </c>
      <c r="L660" s="4" t="s">
        <v>32</v>
      </c>
      <c r="M660" s="8">
        <v>1</v>
      </c>
      <c r="N660" s="5">
        <v>47.25</v>
      </c>
      <c r="O660" s="6">
        <v>0.1</v>
      </c>
      <c r="P660" s="5">
        <v>18.25</v>
      </c>
      <c r="Q660" s="5">
        <f t="shared" si="40"/>
        <v>42.524999999999999</v>
      </c>
      <c r="R660" s="5">
        <f t="shared" si="41"/>
        <v>18.25</v>
      </c>
      <c r="S660" s="5">
        <f t="shared" si="42"/>
        <v>24.274999999999999</v>
      </c>
      <c r="T660" s="7">
        <f t="shared" si="43"/>
        <v>0.57084068195179305</v>
      </c>
    </row>
    <row r="661" spans="1:20" ht="15.6">
      <c r="A661" s="2">
        <v>4838</v>
      </c>
      <c r="B661" s="3">
        <v>46136</v>
      </c>
      <c r="C661" s="4">
        <f>YEAR(SalesDataTable[[#This Row],[Order Date]])</f>
        <v>2026</v>
      </c>
      <c r="D661" s="14" t="str">
        <f>"Q"&amp;ROUNDUP(MONTH(SalesDataTable[[#This Row],[Order Date]])/3,0)</f>
        <v>Q2</v>
      </c>
      <c r="E661" s="11">
        <f>MONTH(SalesDataTable[[#This Row],[Order Date]])</f>
        <v>4</v>
      </c>
      <c r="F661" s="17" t="str">
        <f>TEXT(SalesDataTable[[#This Row],[Order Date]],"MMM")</f>
        <v>Apr</v>
      </c>
      <c r="G661" s="4" t="s">
        <v>0</v>
      </c>
      <c r="H661" s="4" t="s">
        <v>1</v>
      </c>
      <c r="I661" s="4" t="s">
        <v>2</v>
      </c>
      <c r="J661" s="4" t="s">
        <v>16</v>
      </c>
      <c r="K661" s="4" t="s">
        <v>4</v>
      </c>
      <c r="L661" s="4" t="s">
        <v>26</v>
      </c>
      <c r="M661" s="8">
        <v>2</v>
      </c>
      <c r="N661" s="5">
        <v>41.32</v>
      </c>
      <c r="O661" s="6">
        <v>0.1</v>
      </c>
      <c r="P661" s="5">
        <v>16.66</v>
      </c>
      <c r="Q661" s="5">
        <f t="shared" si="40"/>
        <v>74.376000000000005</v>
      </c>
      <c r="R661" s="5">
        <f t="shared" si="41"/>
        <v>33.32</v>
      </c>
      <c r="S661" s="5">
        <f t="shared" si="42"/>
        <v>41.056000000000004</v>
      </c>
      <c r="T661" s="7">
        <f t="shared" si="43"/>
        <v>0.5520060234484242</v>
      </c>
    </row>
    <row r="662" spans="1:20" ht="15.6">
      <c r="A662" s="2">
        <v>5075</v>
      </c>
      <c r="B662" s="3">
        <v>46136</v>
      </c>
      <c r="C662" s="4">
        <f>YEAR(SalesDataTable[[#This Row],[Order Date]])</f>
        <v>2026</v>
      </c>
      <c r="D662" s="14" t="str">
        <f>"Q"&amp;ROUNDUP(MONTH(SalesDataTable[[#This Row],[Order Date]])/3,0)</f>
        <v>Q2</v>
      </c>
      <c r="E662" s="11">
        <f>MONTH(SalesDataTable[[#This Row],[Order Date]])</f>
        <v>4</v>
      </c>
      <c r="F662" s="17" t="str">
        <f>TEXT(SalesDataTable[[#This Row],[Order Date]],"MMM")</f>
        <v>Apr</v>
      </c>
      <c r="G662" s="4" t="s">
        <v>0</v>
      </c>
      <c r="H662" s="4" t="s">
        <v>50</v>
      </c>
      <c r="I662" s="4" t="s">
        <v>28</v>
      </c>
      <c r="J662" s="4" t="s">
        <v>13</v>
      </c>
      <c r="K662" s="4" t="s">
        <v>4</v>
      </c>
      <c r="L662" s="4" t="s">
        <v>5</v>
      </c>
      <c r="M662" s="8">
        <v>2</v>
      </c>
      <c r="N662" s="5">
        <v>81.75</v>
      </c>
      <c r="O662" s="6">
        <v>0</v>
      </c>
      <c r="P662" s="5">
        <v>41.92</v>
      </c>
      <c r="Q662" s="5">
        <f t="shared" si="40"/>
        <v>163.5</v>
      </c>
      <c r="R662" s="5">
        <f t="shared" si="41"/>
        <v>83.84</v>
      </c>
      <c r="S662" s="5">
        <f t="shared" si="42"/>
        <v>79.66</v>
      </c>
      <c r="T662" s="7">
        <f t="shared" si="43"/>
        <v>0.48721712538226297</v>
      </c>
    </row>
    <row r="663" spans="1:20" ht="15.6">
      <c r="A663" s="2">
        <v>149</v>
      </c>
      <c r="B663" s="3">
        <v>46137</v>
      </c>
      <c r="C663" s="4">
        <f>YEAR(SalesDataTable[[#This Row],[Order Date]])</f>
        <v>2026</v>
      </c>
      <c r="D663" s="14" t="str">
        <f>"Q"&amp;ROUNDUP(MONTH(SalesDataTable[[#This Row],[Order Date]])/3,0)</f>
        <v>Q2</v>
      </c>
      <c r="E663" s="11">
        <f>MONTH(SalesDataTable[[#This Row],[Order Date]])</f>
        <v>4</v>
      </c>
      <c r="F663" s="17"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row>
    <row r="664" spans="1:20" ht="15.6">
      <c r="A664" s="2">
        <v>449</v>
      </c>
      <c r="B664" s="3">
        <v>46137</v>
      </c>
      <c r="C664" s="4">
        <f>YEAR(SalesDataTable[[#This Row],[Order Date]])</f>
        <v>2026</v>
      </c>
      <c r="D664" s="14" t="str">
        <f>"Q"&amp;ROUNDUP(MONTH(SalesDataTable[[#This Row],[Order Date]])/3,0)</f>
        <v>Q2</v>
      </c>
      <c r="E664" s="11">
        <f>MONTH(SalesDataTable[[#This Row],[Order Date]])</f>
        <v>4</v>
      </c>
      <c r="F664" s="17" t="str">
        <f>TEXT(SalesDataTable[[#This Row],[Order Date]],"MMM")</f>
        <v>Apr</v>
      </c>
      <c r="G664" s="4" t="s">
        <v>11</v>
      </c>
      <c r="H664" s="4" t="s">
        <v>25</v>
      </c>
      <c r="I664" s="4" t="s">
        <v>2</v>
      </c>
      <c r="J664" s="4" t="s">
        <v>16</v>
      </c>
      <c r="K664" s="4" t="s">
        <v>14</v>
      </c>
      <c r="L664" s="4" t="s">
        <v>15</v>
      </c>
      <c r="M664" s="8">
        <v>1</v>
      </c>
      <c r="N664" s="5">
        <v>36.68</v>
      </c>
      <c r="O664" s="6">
        <v>0</v>
      </c>
      <c r="P664" s="5">
        <v>13.27</v>
      </c>
      <c r="Q664" s="5">
        <f t="shared" si="40"/>
        <v>36.68</v>
      </c>
      <c r="R664" s="5">
        <f t="shared" si="41"/>
        <v>13.27</v>
      </c>
      <c r="S664" s="5">
        <f t="shared" si="42"/>
        <v>23.41</v>
      </c>
      <c r="T664" s="7">
        <f t="shared" si="43"/>
        <v>0.63822246455834242</v>
      </c>
    </row>
    <row r="665" spans="1:20" ht="15.6">
      <c r="A665" s="2">
        <v>1422</v>
      </c>
      <c r="B665" s="3">
        <v>46137</v>
      </c>
      <c r="C665" s="4">
        <f>YEAR(SalesDataTable[[#This Row],[Order Date]])</f>
        <v>2026</v>
      </c>
      <c r="D665" s="14" t="str">
        <f>"Q"&amp;ROUNDUP(MONTH(SalesDataTable[[#This Row],[Order Date]])/3,0)</f>
        <v>Q2</v>
      </c>
      <c r="E665" s="11">
        <f>MONTH(SalesDataTable[[#This Row],[Order Date]])</f>
        <v>4</v>
      </c>
      <c r="F665" s="17"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40"/>
        <v>1880.0640000000001</v>
      </c>
      <c r="R665" s="5">
        <f t="shared" si="41"/>
        <v>1189.44</v>
      </c>
      <c r="S665" s="5">
        <f t="shared" si="42"/>
        <v>690.62400000000002</v>
      </c>
      <c r="T665" s="7">
        <f t="shared" si="43"/>
        <v>0.36734068627450978</v>
      </c>
    </row>
    <row r="666" spans="1:20" ht="15.6">
      <c r="A666" s="2">
        <v>3248</v>
      </c>
      <c r="B666" s="3">
        <v>46137</v>
      </c>
      <c r="C666" s="4">
        <f>YEAR(SalesDataTable[[#This Row],[Order Date]])</f>
        <v>2026</v>
      </c>
      <c r="D666" s="14" t="str">
        <f>"Q"&amp;ROUNDUP(MONTH(SalesDataTable[[#This Row],[Order Date]])/3,0)</f>
        <v>Q2</v>
      </c>
      <c r="E666" s="11">
        <f>MONTH(SalesDataTable[[#This Row],[Order Date]])</f>
        <v>4</v>
      </c>
      <c r="F666" s="17"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40"/>
        <v>75.61999999999999</v>
      </c>
      <c r="R666" s="5">
        <f t="shared" si="41"/>
        <v>32.46</v>
      </c>
      <c r="S666" s="5">
        <f t="shared" si="42"/>
        <v>43.159999999999989</v>
      </c>
      <c r="T666" s="7">
        <f t="shared" si="43"/>
        <v>0.57074847923829664</v>
      </c>
    </row>
    <row r="667" spans="1:20" ht="15.6">
      <c r="A667" s="2">
        <v>3445</v>
      </c>
      <c r="B667" s="3">
        <v>46137</v>
      </c>
      <c r="C667" s="4">
        <f>YEAR(SalesDataTable[[#This Row],[Order Date]])</f>
        <v>2026</v>
      </c>
      <c r="D667" s="14" t="str">
        <f>"Q"&amp;ROUNDUP(MONTH(SalesDataTable[[#This Row],[Order Date]])/3,0)</f>
        <v>Q2</v>
      </c>
      <c r="E667" s="11">
        <f>MONTH(SalesDataTable[[#This Row],[Order Date]])</f>
        <v>4</v>
      </c>
      <c r="F667" s="17"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row>
    <row r="668" spans="1:20" ht="15.6">
      <c r="A668" s="2">
        <v>3930</v>
      </c>
      <c r="B668" s="3">
        <v>46137</v>
      </c>
      <c r="C668" s="4">
        <f>YEAR(SalesDataTable[[#This Row],[Order Date]])</f>
        <v>2026</v>
      </c>
      <c r="D668" s="14" t="str">
        <f>"Q"&amp;ROUNDUP(MONTH(SalesDataTable[[#This Row],[Order Date]])/3,0)</f>
        <v>Q2</v>
      </c>
      <c r="E668" s="11">
        <f>MONTH(SalesDataTable[[#This Row],[Order Date]])</f>
        <v>4</v>
      </c>
      <c r="F668" s="17" t="str">
        <f>TEXT(SalesDataTable[[#This Row],[Order Date]],"MMM")</f>
        <v>Apr</v>
      </c>
      <c r="G668" s="4" t="s">
        <v>6</v>
      </c>
      <c r="H668" s="4" t="s">
        <v>43</v>
      </c>
      <c r="I668" s="4" t="s">
        <v>28</v>
      </c>
      <c r="J668" s="4" t="s">
        <v>3</v>
      </c>
      <c r="K668" s="4" t="s">
        <v>34</v>
      </c>
      <c r="L668" s="4" t="s">
        <v>35</v>
      </c>
      <c r="M668" s="8">
        <v>2</v>
      </c>
      <c r="N668" s="5">
        <v>40.85</v>
      </c>
      <c r="O668" s="6">
        <v>0</v>
      </c>
      <c r="P668" s="5">
        <v>14.99</v>
      </c>
      <c r="Q668" s="5">
        <f t="shared" si="40"/>
        <v>81.7</v>
      </c>
      <c r="R668" s="5">
        <f t="shared" si="41"/>
        <v>29.98</v>
      </c>
      <c r="S668" s="5">
        <f t="shared" si="42"/>
        <v>51.72</v>
      </c>
      <c r="T668" s="7">
        <f t="shared" si="43"/>
        <v>0.633047735618115</v>
      </c>
    </row>
    <row r="669" spans="1:20" ht="15.6">
      <c r="A669" s="2">
        <v>3969</v>
      </c>
      <c r="B669" s="3">
        <v>46137</v>
      </c>
      <c r="C669" s="4">
        <f>YEAR(SalesDataTable[[#This Row],[Order Date]])</f>
        <v>2026</v>
      </c>
      <c r="D669" s="14" t="str">
        <f>"Q"&amp;ROUNDUP(MONTH(SalesDataTable[[#This Row],[Order Date]])/3,0)</f>
        <v>Q2</v>
      </c>
      <c r="E669" s="11">
        <f>MONTH(SalesDataTable[[#This Row],[Order Date]])</f>
        <v>4</v>
      </c>
      <c r="F669" s="17" t="str">
        <f>TEXT(SalesDataTable[[#This Row],[Order Date]],"MMM")</f>
        <v>Apr</v>
      </c>
      <c r="G669" s="4" t="s">
        <v>20</v>
      </c>
      <c r="H669" s="4" t="s">
        <v>33</v>
      </c>
      <c r="I669" s="4" t="s">
        <v>28</v>
      </c>
      <c r="J669" s="4" t="s">
        <v>3</v>
      </c>
      <c r="K669" s="4" t="s">
        <v>9</v>
      </c>
      <c r="L669" s="4" t="s">
        <v>10</v>
      </c>
      <c r="M669" s="8">
        <v>1</v>
      </c>
      <c r="N669" s="5">
        <v>92.91</v>
      </c>
      <c r="O669" s="6">
        <v>0.05</v>
      </c>
      <c r="P669" s="5">
        <v>46</v>
      </c>
      <c r="Q669" s="5">
        <f t="shared" si="40"/>
        <v>88.264499999999998</v>
      </c>
      <c r="R669" s="5">
        <f t="shared" si="41"/>
        <v>46</v>
      </c>
      <c r="S669" s="5">
        <f t="shared" si="42"/>
        <v>42.264499999999998</v>
      </c>
      <c r="T669" s="7">
        <f t="shared" si="43"/>
        <v>0.4788391709010984</v>
      </c>
    </row>
    <row r="670" spans="1:20" ht="15.6">
      <c r="A670" s="2">
        <v>4190</v>
      </c>
      <c r="B670" s="3">
        <v>46137</v>
      </c>
      <c r="C670" s="4">
        <f>YEAR(SalesDataTable[[#This Row],[Order Date]])</f>
        <v>2026</v>
      </c>
      <c r="D670" s="14" t="str">
        <f>"Q"&amp;ROUNDUP(MONTH(SalesDataTable[[#This Row],[Order Date]])/3,0)</f>
        <v>Q2</v>
      </c>
      <c r="E670" s="11">
        <f>MONTH(SalesDataTable[[#This Row],[Order Date]])</f>
        <v>4</v>
      </c>
      <c r="F670" s="17" t="str">
        <f>TEXT(SalesDataTable[[#This Row],[Order Date]],"MMM")</f>
        <v>Apr</v>
      </c>
      <c r="G670" s="4" t="s">
        <v>20</v>
      </c>
      <c r="H670" s="4" t="s">
        <v>47</v>
      </c>
      <c r="I670" s="4" t="s">
        <v>2</v>
      </c>
      <c r="J670" s="4" t="s">
        <v>13</v>
      </c>
      <c r="K670" s="4" t="s">
        <v>9</v>
      </c>
      <c r="L670" s="4" t="s">
        <v>37</v>
      </c>
      <c r="M670" s="8">
        <v>1</v>
      </c>
      <c r="N670" s="5">
        <v>152.01</v>
      </c>
      <c r="O670" s="6">
        <v>0</v>
      </c>
      <c r="P670" s="5">
        <v>80.33</v>
      </c>
      <c r="Q670" s="5">
        <f t="shared" si="40"/>
        <v>152.01</v>
      </c>
      <c r="R670" s="5">
        <f t="shared" si="41"/>
        <v>80.33</v>
      </c>
      <c r="S670" s="5">
        <f t="shared" si="42"/>
        <v>71.679999999999993</v>
      </c>
      <c r="T670" s="7">
        <f t="shared" si="43"/>
        <v>0.47154792447865268</v>
      </c>
    </row>
    <row r="671" spans="1:20" ht="15.6">
      <c r="A671" s="2">
        <v>4442</v>
      </c>
      <c r="B671" s="3">
        <v>46137</v>
      </c>
      <c r="C671" s="4">
        <f>YEAR(SalesDataTable[[#This Row],[Order Date]])</f>
        <v>2026</v>
      </c>
      <c r="D671" s="14" t="str">
        <f>"Q"&amp;ROUNDUP(MONTH(SalesDataTable[[#This Row],[Order Date]])/3,0)</f>
        <v>Q2</v>
      </c>
      <c r="E671" s="11">
        <f>MONTH(SalesDataTable[[#This Row],[Order Date]])</f>
        <v>4</v>
      </c>
      <c r="F671" s="17" t="str">
        <f>TEXT(SalesDataTable[[#This Row],[Order Date]],"MMM")</f>
        <v>Apr</v>
      </c>
      <c r="G671" s="4" t="s">
        <v>6</v>
      </c>
      <c r="H671" s="4" t="s">
        <v>27</v>
      </c>
      <c r="I671" s="4" t="s">
        <v>28</v>
      </c>
      <c r="J671" s="4" t="s">
        <v>13</v>
      </c>
      <c r="K671" s="4" t="s">
        <v>14</v>
      </c>
      <c r="L671" s="4" t="s">
        <v>15</v>
      </c>
      <c r="M671" s="8">
        <v>1</v>
      </c>
      <c r="N671" s="5">
        <v>36.65</v>
      </c>
      <c r="O671" s="6">
        <v>0</v>
      </c>
      <c r="P671" s="5">
        <v>13.28</v>
      </c>
      <c r="Q671" s="5">
        <f t="shared" si="40"/>
        <v>36.65</v>
      </c>
      <c r="R671" s="5">
        <f t="shared" si="41"/>
        <v>13.28</v>
      </c>
      <c r="S671" s="5">
        <f t="shared" si="42"/>
        <v>23.369999999999997</v>
      </c>
      <c r="T671" s="7">
        <f t="shared" si="43"/>
        <v>0.63765347885402446</v>
      </c>
    </row>
    <row r="672" spans="1:20" ht="15.6">
      <c r="A672" s="2">
        <v>228</v>
      </c>
      <c r="B672" s="3">
        <v>46138</v>
      </c>
      <c r="C672" s="4">
        <f>YEAR(SalesDataTable[[#This Row],[Order Date]])</f>
        <v>2026</v>
      </c>
      <c r="D672" s="14" t="str">
        <f>"Q"&amp;ROUNDUP(MONTH(SalesDataTable[[#This Row],[Order Date]])/3,0)</f>
        <v>Q2</v>
      </c>
      <c r="E672" s="11">
        <f>MONTH(SalesDataTable[[#This Row],[Order Date]])</f>
        <v>4</v>
      </c>
      <c r="F672" s="17"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40"/>
        <v>404.09999999999997</v>
      </c>
      <c r="R672" s="5">
        <f t="shared" si="41"/>
        <v>202.35</v>
      </c>
      <c r="S672" s="5">
        <f t="shared" si="42"/>
        <v>201.74999999999997</v>
      </c>
      <c r="T672" s="7">
        <f t="shared" si="43"/>
        <v>0.49925760950259834</v>
      </c>
    </row>
    <row r="673" spans="1:20" ht="15.6">
      <c r="A673" s="2">
        <v>2101</v>
      </c>
      <c r="B673" s="3">
        <v>46138</v>
      </c>
      <c r="C673" s="4">
        <f>YEAR(SalesDataTable[[#This Row],[Order Date]])</f>
        <v>2026</v>
      </c>
      <c r="D673" s="14" t="str">
        <f>"Q"&amp;ROUNDUP(MONTH(SalesDataTable[[#This Row],[Order Date]])/3,0)</f>
        <v>Q2</v>
      </c>
      <c r="E673" s="11">
        <f>MONTH(SalesDataTable[[#This Row],[Order Date]])</f>
        <v>4</v>
      </c>
      <c r="F673" s="17"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40"/>
        <v>578.79999999999995</v>
      </c>
      <c r="R673" s="5">
        <f t="shared" si="41"/>
        <v>317.64</v>
      </c>
      <c r="S673" s="5">
        <f t="shared" si="42"/>
        <v>261.15999999999997</v>
      </c>
      <c r="T673" s="7">
        <f t="shared" si="43"/>
        <v>0.45120939875604699</v>
      </c>
    </row>
    <row r="674" spans="1:20" ht="15.6">
      <c r="A674" s="2">
        <v>2590</v>
      </c>
      <c r="B674" s="3">
        <v>46138</v>
      </c>
      <c r="C674" s="4">
        <f>YEAR(SalesDataTable[[#This Row],[Order Date]])</f>
        <v>2026</v>
      </c>
      <c r="D674" s="14" t="str">
        <f>"Q"&amp;ROUNDUP(MONTH(SalesDataTable[[#This Row],[Order Date]])/3,0)</f>
        <v>Q2</v>
      </c>
      <c r="E674" s="11">
        <f>MONTH(SalesDataTable[[#This Row],[Order Date]])</f>
        <v>4</v>
      </c>
      <c r="F674" s="17" t="str">
        <f>TEXT(SalesDataTable[[#This Row],[Order Date]],"MMM")</f>
        <v>Apr</v>
      </c>
      <c r="G674" s="4" t="s">
        <v>6</v>
      </c>
      <c r="H674" s="4" t="s">
        <v>27</v>
      </c>
      <c r="I674" s="4" t="s">
        <v>19</v>
      </c>
      <c r="J674" s="4" t="s">
        <v>13</v>
      </c>
      <c r="K674" s="4" t="s">
        <v>34</v>
      </c>
      <c r="L674" s="4" t="s">
        <v>42</v>
      </c>
      <c r="M674" s="8">
        <v>2</v>
      </c>
      <c r="N674" s="5">
        <v>36.51</v>
      </c>
      <c r="O674" s="6">
        <v>0.1</v>
      </c>
      <c r="P674" s="5">
        <v>14.18</v>
      </c>
      <c r="Q674" s="5">
        <f t="shared" si="40"/>
        <v>65.718000000000004</v>
      </c>
      <c r="R674" s="5">
        <f t="shared" si="41"/>
        <v>28.36</v>
      </c>
      <c r="S674" s="5">
        <f t="shared" si="42"/>
        <v>37.358000000000004</v>
      </c>
      <c r="T674" s="7">
        <f t="shared" si="43"/>
        <v>0.56845917404668433</v>
      </c>
    </row>
    <row r="675" spans="1:20" ht="15.6">
      <c r="A675" s="2">
        <v>2957</v>
      </c>
      <c r="B675" s="3">
        <v>46138</v>
      </c>
      <c r="C675" s="4">
        <f>YEAR(SalesDataTable[[#This Row],[Order Date]])</f>
        <v>2026</v>
      </c>
      <c r="D675" s="14" t="str">
        <f>"Q"&amp;ROUNDUP(MONTH(SalesDataTable[[#This Row],[Order Date]])/3,0)</f>
        <v>Q2</v>
      </c>
      <c r="E675" s="11">
        <f>MONTH(SalesDataTable[[#This Row],[Order Date]])</f>
        <v>4</v>
      </c>
      <c r="F675" s="17"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40"/>
        <v>104.25299999999999</v>
      </c>
      <c r="R675" s="5">
        <f t="shared" si="41"/>
        <v>41.13</v>
      </c>
      <c r="S675" s="5">
        <f t="shared" si="42"/>
        <v>63.122999999999983</v>
      </c>
      <c r="T675" s="7">
        <f t="shared" si="43"/>
        <v>0.60547897902218628</v>
      </c>
    </row>
    <row r="676" spans="1:20" ht="15.6">
      <c r="A676" s="2">
        <v>4270</v>
      </c>
      <c r="B676" s="3">
        <v>46138</v>
      </c>
      <c r="C676" s="4">
        <f>YEAR(SalesDataTable[[#This Row],[Order Date]])</f>
        <v>2026</v>
      </c>
      <c r="D676" s="14" t="str">
        <f>"Q"&amp;ROUNDUP(MONTH(SalesDataTable[[#This Row],[Order Date]])/3,0)</f>
        <v>Q2</v>
      </c>
      <c r="E676" s="11">
        <f>MONTH(SalesDataTable[[#This Row],[Order Date]])</f>
        <v>4</v>
      </c>
      <c r="F676" s="17"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40"/>
        <v>383.18</v>
      </c>
      <c r="R676" s="5">
        <f t="shared" si="41"/>
        <v>205.04</v>
      </c>
      <c r="S676" s="5">
        <f t="shared" si="42"/>
        <v>178.14000000000001</v>
      </c>
      <c r="T676" s="7">
        <f t="shared" si="43"/>
        <v>0.46489900307949272</v>
      </c>
    </row>
    <row r="677" spans="1:20" ht="15.6">
      <c r="A677" s="2">
        <v>4324</v>
      </c>
      <c r="B677" s="3">
        <v>46138</v>
      </c>
      <c r="C677" s="4">
        <f>YEAR(SalesDataTable[[#This Row],[Order Date]])</f>
        <v>2026</v>
      </c>
      <c r="D677" s="14" t="str">
        <f>"Q"&amp;ROUNDUP(MONTH(SalesDataTable[[#This Row],[Order Date]])/3,0)</f>
        <v>Q2</v>
      </c>
      <c r="E677" s="11">
        <f>MONTH(SalesDataTable[[#This Row],[Order Date]])</f>
        <v>4</v>
      </c>
      <c r="F677" s="17"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40"/>
        <v>1922.268</v>
      </c>
      <c r="R677" s="5">
        <f t="shared" si="41"/>
        <v>1191.78</v>
      </c>
      <c r="S677" s="5">
        <f t="shared" si="42"/>
        <v>730.48800000000006</v>
      </c>
      <c r="T677" s="7">
        <f t="shared" si="43"/>
        <v>0.38001360892445801</v>
      </c>
    </row>
    <row r="678" spans="1:20" ht="15.6">
      <c r="A678" s="2">
        <v>5010</v>
      </c>
      <c r="B678" s="3">
        <v>46138</v>
      </c>
      <c r="C678" s="4">
        <f>YEAR(SalesDataTable[[#This Row],[Order Date]])</f>
        <v>2026</v>
      </c>
      <c r="D678" s="14" t="str">
        <f>"Q"&amp;ROUNDUP(MONTH(SalesDataTable[[#This Row],[Order Date]])/3,0)</f>
        <v>Q2</v>
      </c>
      <c r="E678" s="11">
        <f>MONTH(SalesDataTable[[#This Row],[Order Date]])</f>
        <v>4</v>
      </c>
      <c r="F678" s="17"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row>
    <row r="679" spans="1:20" ht="15.6">
      <c r="A679" s="2">
        <v>5092</v>
      </c>
      <c r="B679" s="3">
        <v>46138</v>
      </c>
      <c r="C679" s="4">
        <f>YEAR(SalesDataTable[[#This Row],[Order Date]])</f>
        <v>2026</v>
      </c>
      <c r="D679" s="14" t="str">
        <f>"Q"&amp;ROUNDUP(MONTH(SalesDataTable[[#This Row],[Order Date]])/3,0)</f>
        <v>Q2</v>
      </c>
      <c r="E679" s="11">
        <f>MONTH(SalesDataTable[[#This Row],[Order Date]])</f>
        <v>4</v>
      </c>
      <c r="F679" s="17" t="str">
        <f>TEXT(SalesDataTable[[#This Row],[Order Date]],"MMM")</f>
        <v>Apr</v>
      </c>
      <c r="G679" s="4" t="s">
        <v>6</v>
      </c>
      <c r="H679" s="4" t="s">
        <v>7</v>
      </c>
      <c r="I679" s="4" t="s">
        <v>28</v>
      </c>
      <c r="J679" s="4" t="s">
        <v>16</v>
      </c>
      <c r="K679" s="4" t="s">
        <v>34</v>
      </c>
      <c r="L679" s="4" t="s">
        <v>45</v>
      </c>
      <c r="M679" s="8">
        <v>4</v>
      </c>
      <c r="N679" s="5">
        <v>50.84</v>
      </c>
      <c r="O679" s="6">
        <v>0.05</v>
      </c>
      <c r="P679" s="5">
        <v>22.63</v>
      </c>
      <c r="Q679" s="5">
        <f t="shared" si="40"/>
        <v>193.19200000000001</v>
      </c>
      <c r="R679" s="5">
        <f t="shared" si="41"/>
        <v>90.52</v>
      </c>
      <c r="S679" s="5">
        <f t="shared" si="42"/>
        <v>102.67200000000001</v>
      </c>
      <c r="T679" s="7">
        <f t="shared" si="43"/>
        <v>0.53145057766367143</v>
      </c>
    </row>
    <row r="680" spans="1:20" ht="15.6">
      <c r="A680" s="2">
        <v>1061</v>
      </c>
      <c r="B680" s="3">
        <v>46139</v>
      </c>
      <c r="C680" s="4">
        <f>YEAR(SalesDataTable[[#This Row],[Order Date]])</f>
        <v>2026</v>
      </c>
      <c r="D680" s="14" t="str">
        <f>"Q"&amp;ROUNDUP(MONTH(SalesDataTable[[#This Row],[Order Date]])/3,0)</f>
        <v>Q2</v>
      </c>
      <c r="E680" s="11">
        <f>MONTH(SalesDataTable[[#This Row],[Order Date]])</f>
        <v>4</v>
      </c>
      <c r="F680" s="17" t="str">
        <f>TEXT(SalesDataTable[[#This Row],[Order Date]],"MMM")</f>
        <v>Apr</v>
      </c>
      <c r="G680" s="4" t="s">
        <v>20</v>
      </c>
      <c r="H680" s="4" t="s">
        <v>47</v>
      </c>
      <c r="I680" s="4" t="s">
        <v>2</v>
      </c>
      <c r="J680" s="4" t="s">
        <v>3</v>
      </c>
      <c r="K680" s="4" t="s">
        <v>14</v>
      </c>
      <c r="L680" s="4" t="s">
        <v>48</v>
      </c>
      <c r="M680" s="8">
        <v>1</v>
      </c>
      <c r="N680" s="5">
        <v>166.5</v>
      </c>
      <c r="O680" s="6">
        <v>0</v>
      </c>
      <c r="P680" s="5">
        <v>85.55</v>
      </c>
      <c r="Q680" s="5">
        <f t="shared" si="40"/>
        <v>166.5</v>
      </c>
      <c r="R680" s="5">
        <f t="shared" si="41"/>
        <v>85.55</v>
      </c>
      <c r="S680" s="5">
        <f t="shared" si="42"/>
        <v>80.95</v>
      </c>
      <c r="T680" s="7">
        <f t="shared" si="43"/>
        <v>0.4861861861861862</v>
      </c>
    </row>
    <row r="681" spans="1:20" ht="15.6">
      <c r="A681" s="2">
        <v>1099</v>
      </c>
      <c r="B681" s="3">
        <v>46139</v>
      </c>
      <c r="C681" s="4">
        <f>YEAR(SalesDataTable[[#This Row],[Order Date]])</f>
        <v>2026</v>
      </c>
      <c r="D681" s="14" t="str">
        <f>"Q"&amp;ROUNDUP(MONTH(SalesDataTable[[#This Row],[Order Date]])/3,0)</f>
        <v>Q2</v>
      </c>
      <c r="E681" s="11">
        <f>MONTH(SalesDataTable[[#This Row],[Order Date]])</f>
        <v>4</v>
      </c>
      <c r="F681" s="17" t="str">
        <f>TEXT(SalesDataTable[[#This Row],[Order Date]],"MMM")</f>
        <v>Apr</v>
      </c>
      <c r="G681" s="4" t="s">
        <v>20</v>
      </c>
      <c r="H681" s="4" t="s">
        <v>21</v>
      </c>
      <c r="I681" s="4" t="s">
        <v>28</v>
      </c>
      <c r="J681" s="4" t="s">
        <v>13</v>
      </c>
      <c r="K681" s="4" t="s">
        <v>9</v>
      </c>
      <c r="L681" s="4" t="s">
        <v>46</v>
      </c>
      <c r="M681" s="8">
        <v>1</v>
      </c>
      <c r="N681" s="5">
        <v>70.2</v>
      </c>
      <c r="O681" s="6">
        <v>0</v>
      </c>
      <c r="P681" s="5">
        <v>32.06</v>
      </c>
      <c r="Q681" s="5">
        <f t="shared" si="40"/>
        <v>70.2</v>
      </c>
      <c r="R681" s="5">
        <f t="shared" si="41"/>
        <v>32.06</v>
      </c>
      <c r="S681" s="5">
        <f t="shared" si="42"/>
        <v>38.14</v>
      </c>
      <c r="T681" s="7">
        <f t="shared" si="43"/>
        <v>0.5433048433048433</v>
      </c>
    </row>
    <row r="682" spans="1:20" ht="15.6">
      <c r="A682" s="2">
        <v>3500</v>
      </c>
      <c r="B682" s="3">
        <v>46139</v>
      </c>
      <c r="C682" s="4">
        <f>YEAR(SalesDataTable[[#This Row],[Order Date]])</f>
        <v>2026</v>
      </c>
      <c r="D682" s="14" t="str">
        <f>"Q"&amp;ROUNDUP(MONTH(SalesDataTable[[#This Row],[Order Date]])/3,0)</f>
        <v>Q2</v>
      </c>
      <c r="E682" s="11">
        <f>MONTH(SalesDataTable[[#This Row],[Order Date]])</f>
        <v>4</v>
      </c>
      <c r="F682" s="17" t="str">
        <f>TEXT(SalesDataTable[[#This Row],[Order Date]],"MMM")</f>
        <v>Apr</v>
      </c>
      <c r="G682" s="4" t="s">
        <v>6</v>
      </c>
      <c r="H682" s="4" t="s">
        <v>43</v>
      </c>
      <c r="I682" s="4" t="s">
        <v>2</v>
      </c>
      <c r="J682" s="4" t="s">
        <v>13</v>
      </c>
      <c r="K682" s="4" t="s">
        <v>34</v>
      </c>
      <c r="L682" s="4" t="s">
        <v>45</v>
      </c>
      <c r="M682" s="8">
        <v>4</v>
      </c>
      <c r="N682" s="5">
        <v>50.67</v>
      </c>
      <c r="O682" s="6">
        <v>0</v>
      </c>
      <c r="P682" s="5">
        <v>22.62</v>
      </c>
      <c r="Q682" s="5">
        <f t="shared" si="40"/>
        <v>202.68</v>
      </c>
      <c r="R682" s="5">
        <f t="shared" si="41"/>
        <v>90.48</v>
      </c>
      <c r="S682" s="5">
        <f t="shared" si="42"/>
        <v>112.2</v>
      </c>
      <c r="T682" s="7">
        <f t="shared" si="43"/>
        <v>0.55358200118413259</v>
      </c>
    </row>
    <row r="683" spans="1:20" ht="15.6">
      <c r="A683" s="2">
        <v>3856</v>
      </c>
      <c r="B683" s="3">
        <v>46139</v>
      </c>
      <c r="C683" s="4">
        <f>YEAR(SalesDataTable[[#This Row],[Order Date]])</f>
        <v>2026</v>
      </c>
      <c r="D683" s="14" t="str">
        <f>"Q"&amp;ROUNDUP(MONTH(SalesDataTable[[#This Row],[Order Date]])/3,0)</f>
        <v>Q2</v>
      </c>
      <c r="E683" s="11">
        <f>MONTH(SalesDataTable[[#This Row],[Order Date]])</f>
        <v>4</v>
      </c>
      <c r="F683" s="17"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row>
    <row r="684" spans="1:20" ht="15.6">
      <c r="A684" s="2">
        <v>4044</v>
      </c>
      <c r="B684" s="3">
        <v>46139</v>
      </c>
      <c r="C684" s="4">
        <f>YEAR(SalesDataTable[[#This Row],[Order Date]])</f>
        <v>2026</v>
      </c>
      <c r="D684" s="14" t="str">
        <f>"Q"&amp;ROUNDUP(MONTH(SalesDataTable[[#This Row],[Order Date]])/3,0)</f>
        <v>Q2</v>
      </c>
      <c r="E684" s="11">
        <f>MONTH(SalesDataTable[[#This Row],[Order Date]])</f>
        <v>4</v>
      </c>
      <c r="F684" s="17"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40"/>
        <v>1059.0150000000001</v>
      </c>
      <c r="R684" s="5">
        <f t="shared" si="41"/>
        <v>671.4</v>
      </c>
      <c r="S684" s="5">
        <f t="shared" si="42"/>
        <v>387.61500000000012</v>
      </c>
      <c r="T684" s="7">
        <f t="shared" si="43"/>
        <v>0.36601464568490538</v>
      </c>
    </row>
    <row r="685" spans="1:20" ht="15.6">
      <c r="A685" s="2">
        <v>4235</v>
      </c>
      <c r="B685" s="3">
        <v>46139</v>
      </c>
      <c r="C685" s="4">
        <f>YEAR(SalesDataTable[[#This Row],[Order Date]])</f>
        <v>2026</v>
      </c>
      <c r="D685" s="14" t="str">
        <f>"Q"&amp;ROUNDUP(MONTH(SalesDataTable[[#This Row],[Order Date]])/3,0)</f>
        <v>Q2</v>
      </c>
      <c r="E685" s="11">
        <f>MONTH(SalesDataTable[[#This Row],[Order Date]])</f>
        <v>4</v>
      </c>
      <c r="F685" s="17" t="str">
        <f>TEXT(SalesDataTable[[#This Row],[Order Date]],"MMM")</f>
        <v>Apr</v>
      </c>
      <c r="G685" s="4" t="s">
        <v>11</v>
      </c>
      <c r="H685" s="4" t="s">
        <v>52</v>
      </c>
      <c r="I685" s="4" t="s">
        <v>2</v>
      </c>
      <c r="J685" s="4" t="s">
        <v>16</v>
      </c>
      <c r="K685" s="4" t="s">
        <v>34</v>
      </c>
      <c r="L685" s="4" t="s">
        <v>45</v>
      </c>
      <c r="M685" s="8">
        <v>1</v>
      </c>
      <c r="N685" s="5">
        <v>50.18</v>
      </c>
      <c r="O685" s="6">
        <v>0</v>
      </c>
      <c r="P685" s="5">
        <v>22.05</v>
      </c>
      <c r="Q685" s="5">
        <f t="shared" si="40"/>
        <v>50.18</v>
      </c>
      <c r="R685" s="5">
        <f t="shared" si="41"/>
        <v>22.05</v>
      </c>
      <c r="S685" s="5">
        <f t="shared" si="42"/>
        <v>28.13</v>
      </c>
      <c r="T685" s="7">
        <f t="shared" si="43"/>
        <v>0.56058190514149064</v>
      </c>
    </row>
    <row r="686" spans="1:20" ht="15.6">
      <c r="A686" s="2">
        <v>122</v>
      </c>
      <c r="B686" s="3">
        <v>46140</v>
      </c>
      <c r="C686" s="4">
        <f>YEAR(SalesDataTable[[#This Row],[Order Date]])</f>
        <v>2026</v>
      </c>
      <c r="D686" s="14" t="str">
        <f>"Q"&amp;ROUNDUP(MONTH(SalesDataTable[[#This Row],[Order Date]])/3,0)</f>
        <v>Q2</v>
      </c>
      <c r="E686" s="11">
        <f>MONTH(SalesDataTable[[#This Row],[Order Date]])</f>
        <v>4</v>
      </c>
      <c r="F686" s="17"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40"/>
        <v>83.38</v>
      </c>
      <c r="R686" s="5">
        <f t="shared" si="41"/>
        <v>38.979999999999997</v>
      </c>
      <c r="S686" s="5">
        <f t="shared" si="42"/>
        <v>44.4</v>
      </c>
      <c r="T686" s="7">
        <f t="shared" si="43"/>
        <v>0.53250179899256422</v>
      </c>
    </row>
    <row r="687" spans="1:20" ht="15.6">
      <c r="A687" s="2">
        <v>239</v>
      </c>
      <c r="B687" s="3">
        <v>46140</v>
      </c>
      <c r="C687" s="4">
        <f>YEAR(SalesDataTable[[#This Row],[Order Date]])</f>
        <v>2026</v>
      </c>
      <c r="D687" s="14" t="str">
        <f>"Q"&amp;ROUNDUP(MONTH(SalesDataTable[[#This Row],[Order Date]])/3,0)</f>
        <v>Q2</v>
      </c>
      <c r="E687" s="11">
        <f>MONTH(SalesDataTable[[#This Row],[Order Date]])</f>
        <v>4</v>
      </c>
      <c r="F687" s="17"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row>
    <row r="688" spans="1:20" ht="15.6">
      <c r="A688" s="2">
        <v>356</v>
      </c>
      <c r="B688" s="3">
        <v>46140</v>
      </c>
      <c r="C688" s="4">
        <f>YEAR(SalesDataTable[[#This Row],[Order Date]])</f>
        <v>2026</v>
      </c>
      <c r="D688" s="14" t="str">
        <f>"Q"&amp;ROUNDUP(MONTH(SalesDataTable[[#This Row],[Order Date]])/3,0)</f>
        <v>Q2</v>
      </c>
      <c r="E688" s="11">
        <f>MONTH(SalesDataTable[[#This Row],[Order Date]])</f>
        <v>4</v>
      </c>
      <c r="F688" s="17"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row>
    <row r="689" spans="1:20" ht="15.6">
      <c r="A689" s="2">
        <v>785</v>
      </c>
      <c r="B689" s="3">
        <v>46140</v>
      </c>
      <c r="C689" s="4">
        <f>YEAR(SalesDataTable[[#This Row],[Order Date]])</f>
        <v>2026</v>
      </c>
      <c r="D689" s="14" t="str">
        <f>"Q"&amp;ROUNDUP(MONTH(SalesDataTable[[#This Row],[Order Date]])/3,0)</f>
        <v>Q2</v>
      </c>
      <c r="E689" s="11">
        <f>MONTH(SalesDataTable[[#This Row],[Order Date]])</f>
        <v>4</v>
      </c>
      <c r="F689" s="17" t="str">
        <f>TEXT(SalesDataTable[[#This Row],[Order Date]],"MMM")</f>
        <v>Apr</v>
      </c>
      <c r="G689" s="4" t="s">
        <v>0</v>
      </c>
      <c r="H689" s="4" t="s">
        <v>36</v>
      </c>
      <c r="I689" s="4" t="s">
        <v>28</v>
      </c>
      <c r="J689" s="4" t="s">
        <v>13</v>
      </c>
      <c r="K689" s="4" t="s">
        <v>9</v>
      </c>
      <c r="L689" s="4" t="s">
        <v>37</v>
      </c>
      <c r="M689" s="8">
        <v>1</v>
      </c>
      <c r="N689" s="5">
        <v>155.68</v>
      </c>
      <c r="O689" s="6">
        <v>0</v>
      </c>
      <c r="P689" s="5">
        <v>77.97</v>
      </c>
      <c r="Q689" s="5">
        <f t="shared" si="40"/>
        <v>155.68</v>
      </c>
      <c r="R689" s="5">
        <f t="shared" si="41"/>
        <v>77.97</v>
      </c>
      <c r="S689" s="5">
        <f t="shared" si="42"/>
        <v>77.710000000000008</v>
      </c>
      <c r="T689" s="7">
        <f t="shared" si="43"/>
        <v>0.49916495375128472</v>
      </c>
    </row>
    <row r="690" spans="1:20" ht="15.6">
      <c r="A690" s="2">
        <v>2325</v>
      </c>
      <c r="B690" s="3">
        <v>46140</v>
      </c>
      <c r="C690" s="4">
        <f>YEAR(SalesDataTable[[#This Row],[Order Date]])</f>
        <v>2026</v>
      </c>
      <c r="D690" s="14" t="str">
        <f>"Q"&amp;ROUNDUP(MONTH(SalesDataTable[[#This Row],[Order Date]])/3,0)</f>
        <v>Q2</v>
      </c>
      <c r="E690" s="11">
        <f>MONTH(SalesDataTable[[#This Row],[Order Date]])</f>
        <v>4</v>
      </c>
      <c r="F690" s="17"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row>
    <row r="691" spans="1:20" ht="15.6">
      <c r="A691" s="2">
        <v>2566</v>
      </c>
      <c r="B691" s="3">
        <v>46140</v>
      </c>
      <c r="C691" s="4">
        <f>YEAR(SalesDataTable[[#This Row],[Order Date]])</f>
        <v>2026</v>
      </c>
      <c r="D691" s="14" t="str">
        <f>"Q"&amp;ROUNDUP(MONTH(SalesDataTable[[#This Row],[Order Date]])/3,0)</f>
        <v>Q2</v>
      </c>
      <c r="E691" s="11">
        <f>MONTH(SalesDataTable[[#This Row],[Order Date]])</f>
        <v>4</v>
      </c>
      <c r="F691" s="17"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40"/>
        <v>134.74799999999999</v>
      </c>
      <c r="R691" s="5">
        <f t="shared" si="41"/>
        <v>55.56</v>
      </c>
      <c r="S691" s="5">
        <f t="shared" si="42"/>
        <v>79.187999999999988</v>
      </c>
      <c r="T691" s="7">
        <f t="shared" si="43"/>
        <v>0.58767477068305274</v>
      </c>
    </row>
    <row r="692" spans="1:20" ht="15.6">
      <c r="A692" s="2">
        <v>3105</v>
      </c>
      <c r="B692" s="3">
        <v>46140</v>
      </c>
      <c r="C692" s="4">
        <f>YEAR(SalesDataTable[[#This Row],[Order Date]])</f>
        <v>2026</v>
      </c>
      <c r="D692" s="14" t="str">
        <f>"Q"&amp;ROUNDUP(MONTH(SalesDataTable[[#This Row],[Order Date]])/3,0)</f>
        <v>Q2</v>
      </c>
      <c r="E692" s="11">
        <f>MONTH(SalesDataTable[[#This Row],[Order Date]])</f>
        <v>4</v>
      </c>
      <c r="F692" s="17" t="str">
        <f>TEXT(SalesDataTable[[#This Row],[Order Date]],"MMM")</f>
        <v>Apr</v>
      </c>
      <c r="G692" s="4" t="s">
        <v>20</v>
      </c>
      <c r="H692" s="4" t="s">
        <v>31</v>
      </c>
      <c r="I692" s="4" t="s">
        <v>2</v>
      </c>
      <c r="J692" s="4" t="s">
        <v>3</v>
      </c>
      <c r="K692" s="4" t="s">
        <v>34</v>
      </c>
      <c r="L692" s="4" t="s">
        <v>45</v>
      </c>
      <c r="M692" s="8">
        <v>4</v>
      </c>
      <c r="N692" s="5">
        <v>51.57</v>
      </c>
      <c r="O692" s="6">
        <v>0.1</v>
      </c>
      <c r="P692" s="5">
        <v>22.58</v>
      </c>
      <c r="Q692" s="5">
        <f t="shared" si="40"/>
        <v>185.65200000000002</v>
      </c>
      <c r="R692" s="5">
        <f t="shared" si="41"/>
        <v>90.32</v>
      </c>
      <c r="S692" s="5">
        <f t="shared" si="42"/>
        <v>95.332000000000022</v>
      </c>
      <c r="T692" s="7">
        <f t="shared" si="43"/>
        <v>0.51349837330058401</v>
      </c>
    </row>
    <row r="693" spans="1:20" ht="15.6">
      <c r="A693" s="2">
        <v>3167</v>
      </c>
      <c r="B693" s="3">
        <v>46140</v>
      </c>
      <c r="C693" s="4">
        <f>YEAR(SalesDataTable[[#This Row],[Order Date]])</f>
        <v>2026</v>
      </c>
      <c r="D693" s="14" t="str">
        <f>"Q"&amp;ROUNDUP(MONTH(SalesDataTable[[#This Row],[Order Date]])/3,0)</f>
        <v>Q2</v>
      </c>
      <c r="E693" s="11">
        <f>MONTH(SalesDataTable[[#This Row],[Order Date]])</f>
        <v>4</v>
      </c>
      <c r="F693" s="17" t="str">
        <f>TEXT(SalesDataTable[[#This Row],[Order Date]],"MMM")</f>
        <v>Apr</v>
      </c>
      <c r="G693" s="4" t="s">
        <v>20</v>
      </c>
      <c r="H693" s="4" t="s">
        <v>33</v>
      </c>
      <c r="I693" s="4" t="s">
        <v>2</v>
      </c>
      <c r="J693" s="4" t="s">
        <v>16</v>
      </c>
      <c r="K693" s="4" t="s">
        <v>4</v>
      </c>
      <c r="L693" s="4" t="s">
        <v>22</v>
      </c>
      <c r="M693" s="8">
        <v>1</v>
      </c>
      <c r="N693" s="5">
        <v>51.61</v>
      </c>
      <c r="O693" s="6">
        <v>0</v>
      </c>
      <c r="P693" s="5">
        <v>23</v>
      </c>
      <c r="Q693" s="5">
        <f t="shared" si="40"/>
        <v>51.61</v>
      </c>
      <c r="R693" s="5">
        <f t="shared" si="41"/>
        <v>23</v>
      </c>
      <c r="S693" s="5">
        <f t="shared" si="42"/>
        <v>28.61</v>
      </c>
      <c r="T693" s="7">
        <f t="shared" si="43"/>
        <v>0.55434993218368533</v>
      </c>
    </row>
    <row r="694" spans="1:20" ht="15.6">
      <c r="A694" s="2">
        <v>4396</v>
      </c>
      <c r="B694" s="3">
        <v>46140</v>
      </c>
      <c r="C694" s="4">
        <f>YEAR(SalesDataTable[[#This Row],[Order Date]])</f>
        <v>2026</v>
      </c>
      <c r="D694" s="14" t="str">
        <f>"Q"&amp;ROUNDUP(MONTH(SalesDataTable[[#This Row],[Order Date]])/3,0)</f>
        <v>Q2</v>
      </c>
      <c r="E694" s="11">
        <f>MONTH(SalesDataTable[[#This Row],[Order Date]])</f>
        <v>4</v>
      </c>
      <c r="F694" s="17" t="str">
        <f>TEXT(SalesDataTable[[#This Row],[Order Date]],"MMM")</f>
        <v>Apr</v>
      </c>
      <c r="G694" s="4" t="s">
        <v>0</v>
      </c>
      <c r="H694" s="4" t="s">
        <v>50</v>
      </c>
      <c r="I694" s="4" t="s">
        <v>19</v>
      </c>
      <c r="J694" s="4" t="s">
        <v>3</v>
      </c>
      <c r="K694" s="4" t="s">
        <v>34</v>
      </c>
      <c r="L694" s="4" t="s">
        <v>45</v>
      </c>
      <c r="M694" s="8">
        <v>1</v>
      </c>
      <c r="N694" s="5">
        <v>50.56</v>
      </c>
      <c r="O694" s="6">
        <v>0.05</v>
      </c>
      <c r="P694" s="5">
        <v>22.06</v>
      </c>
      <c r="Q694" s="5">
        <f t="shared" si="40"/>
        <v>48.031999999999996</v>
      </c>
      <c r="R694" s="5">
        <f t="shared" si="41"/>
        <v>22.06</v>
      </c>
      <c r="S694" s="5">
        <f t="shared" si="42"/>
        <v>25.971999999999998</v>
      </c>
      <c r="T694" s="7">
        <f t="shared" si="43"/>
        <v>0.54072285143237842</v>
      </c>
    </row>
    <row r="695" spans="1:20" ht="15.6">
      <c r="A695" s="2">
        <v>4475</v>
      </c>
      <c r="B695" s="3">
        <v>46140</v>
      </c>
      <c r="C695" s="4">
        <f>YEAR(SalesDataTable[[#This Row],[Order Date]])</f>
        <v>2026</v>
      </c>
      <c r="D695" s="14" t="str">
        <f>"Q"&amp;ROUNDUP(MONTH(SalesDataTable[[#This Row],[Order Date]])/3,0)</f>
        <v>Q2</v>
      </c>
      <c r="E695" s="11">
        <f>MONTH(SalesDataTable[[#This Row],[Order Date]])</f>
        <v>4</v>
      </c>
      <c r="F695" s="17"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40"/>
        <v>331.48</v>
      </c>
      <c r="R695" s="5">
        <f t="shared" si="41"/>
        <v>175.46</v>
      </c>
      <c r="S695" s="5">
        <f t="shared" si="42"/>
        <v>156.02000000000001</v>
      </c>
      <c r="T695" s="7">
        <f t="shared" si="43"/>
        <v>0.47067696391939184</v>
      </c>
    </row>
    <row r="696" spans="1:20" ht="15.6">
      <c r="A696" s="2">
        <v>4482</v>
      </c>
      <c r="B696" s="3">
        <v>46140</v>
      </c>
      <c r="C696" s="4">
        <f>YEAR(SalesDataTable[[#This Row],[Order Date]])</f>
        <v>2026</v>
      </c>
      <c r="D696" s="14" t="str">
        <f>"Q"&amp;ROUNDUP(MONTH(SalesDataTable[[#This Row],[Order Date]])/3,0)</f>
        <v>Q2</v>
      </c>
      <c r="E696" s="11">
        <f>MONTH(SalesDataTable[[#This Row],[Order Date]])</f>
        <v>4</v>
      </c>
      <c r="F696" s="17"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40"/>
        <v>110.31</v>
      </c>
      <c r="R696" s="5">
        <f t="shared" si="41"/>
        <v>40.89</v>
      </c>
      <c r="S696" s="5">
        <f t="shared" si="42"/>
        <v>69.42</v>
      </c>
      <c r="T696" s="7">
        <f t="shared" si="43"/>
        <v>0.62931737829752521</v>
      </c>
    </row>
    <row r="697" spans="1:20" ht="15.6">
      <c r="A697" s="2">
        <v>5022</v>
      </c>
      <c r="B697" s="3">
        <v>46140</v>
      </c>
      <c r="C697" s="4">
        <f>YEAR(SalesDataTable[[#This Row],[Order Date]])</f>
        <v>2026</v>
      </c>
      <c r="D697" s="14" t="str">
        <f>"Q"&amp;ROUNDUP(MONTH(SalesDataTable[[#This Row],[Order Date]])/3,0)</f>
        <v>Q2</v>
      </c>
      <c r="E697" s="11">
        <f>MONTH(SalesDataTable[[#This Row],[Order Date]])</f>
        <v>4</v>
      </c>
      <c r="F697" s="17"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40"/>
        <v>392.74</v>
      </c>
      <c r="R697" s="5">
        <f t="shared" si="41"/>
        <v>203.46</v>
      </c>
      <c r="S697" s="5">
        <f t="shared" si="42"/>
        <v>189.28</v>
      </c>
      <c r="T697" s="7">
        <f t="shared" si="43"/>
        <v>0.48194734429902736</v>
      </c>
    </row>
    <row r="698" spans="1:20" ht="15.6">
      <c r="A698" s="2">
        <v>1304</v>
      </c>
      <c r="B698" s="3">
        <v>46141</v>
      </c>
      <c r="C698" s="4">
        <f>YEAR(SalesDataTable[[#This Row],[Order Date]])</f>
        <v>2026</v>
      </c>
      <c r="D698" s="14" t="str">
        <f>"Q"&amp;ROUNDUP(MONTH(SalesDataTable[[#This Row],[Order Date]])/3,0)</f>
        <v>Q2</v>
      </c>
      <c r="E698" s="11">
        <f>MONTH(SalesDataTable[[#This Row],[Order Date]])</f>
        <v>4</v>
      </c>
      <c r="F698" s="17" t="str">
        <f>TEXT(SalesDataTable[[#This Row],[Order Date]],"MMM")</f>
        <v>Apr</v>
      </c>
      <c r="G698" s="4" t="s">
        <v>0</v>
      </c>
      <c r="H698" s="4" t="s">
        <v>1</v>
      </c>
      <c r="I698" s="4" t="s">
        <v>28</v>
      </c>
      <c r="J698" s="4" t="s">
        <v>3</v>
      </c>
      <c r="K698" s="4" t="s">
        <v>14</v>
      </c>
      <c r="L698" s="4" t="s">
        <v>15</v>
      </c>
      <c r="M698" s="8">
        <v>2</v>
      </c>
      <c r="N698" s="5">
        <v>35.33</v>
      </c>
      <c r="O698" s="6">
        <v>0</v>
      </c>
      <c r="P698" s="5">
        <v>13.69</v>
      </c>
      <c r="Q698" s="5">
        <f t="shared" si="40"/>
        <v>70.66</v>
      </c>
      <c r="R698" s="5">
        <f t="shared" si="41"/>
        <v>27.38</v>
      </c>
      <c r="S698" s="5">
        <f t="shared" si="42"/>
        <v>43.28</v>
      </c>
      <c r="T698" s="7">
        <f t="shared" si="43"/>
        <v>0.61251061420888764</v>
      </c>
    </row>
    <row r="699" spans="1:20" ht="15.6">
      <c r="A699" s="2">
        <v>3008</v>
      </c>
      <c r="B699" s="3">
        <v>46141</v>
      </c>
      <c r="C699" s="4">
        <f>YEAR(SalesDataTable[[#This Row],[Order Date]])</f>
        <v>2026</v>
      </c>
      <c r="D699" s="14" t="str">
        <f>"Q"&amp;ROUNDUP(MONTH(SalesDataTable[[#This Row],[Order Date]])/3,0)</f>
        <v>Q2</v>
      </c>
      <c r="E699" s="11">
        <f>MONTH(SalesDataTable[[#This Row],[Order Date]])</f>
        <v>4</v>
      </c>
      <c r="F699" s="17" t="str">
        <f>TEXT(SalesDataTable[[#This Row],[Order Date]],"MMM")</f>
        <v>Apr</v>
      </c>
      <c r="G699" s="4" t="s">
        <v>11</v>
      </c>
      <c r="H699" s="4" t="s">
        <v>12</v>
      </c>
      <c r="I699" s="4" t="s">
        <v>8</v>
      </c>
      <c r="J699" s="4" t="s">
        <v>16</v>
      </c>
      <c r="K699" s="4" t="s">
        <v>14</v>
      </c>
      <c r="L699" s="4" t="s">
        <v>32</v>
      </c>
      <c r="M699" s="8">
        <v>4</v>
      </c>
      <c r="N699" s="5">
        <v>46.43</v>
      </c>
      <c r="O699" s="6">
        <v>0.1</v>
      </c>
      <c r="P699" s="5">
        <v>18.04</v>
      </c>
      <c r="Q699" s="5">
        <f t="shared" si="40"/>
        <v>167.148</v>
      </c>
      <c r="R699" s="5">
        <f t="shared" si="41"/>
        <v>72.16</v>
      </c>
      <c r="S699" s="5">
        <f t="shared" si="42"/>
        <v>94.988</v>
      </c>
      <c r="T699" s="7">
        <f t="shared" si="43"/>
        <v>0.56828678775695796</v>
      </c>
    </row>
    <row r="700" spans="1:20" ht="15.6">
      <c r="A700" s="2">
        <v>4140</v>
      </c>
      <c r="B700" s="3">
        <v>46141</v>
      </c>
      <c r="C700" s="4">
        <f>YEAR(SalesDataTable[[#This Row],[Order Date]])</f>
        <v>2026</v>
      </c>
      <c r="D700" s="14" t="str">
        <f>"Q"&amp;ROUNDUP(MONTH(SalesDataTable[[#This Row],[Order Date]])/3,0)</f>
        <v>Q2</v>
      </c>
      <c r="E700" s="11">
        <f>MONTH(SalesDataTable[[#This Row],[Order Date]])</f>
        <v>4</v>
      </c>
      <c r="F700" s="17"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40"/>
        <v>125.25</v>
      </c>
      <c r="R700" s="5">
        <f t="shared" si="41"/>
        <v>70.88</v>
      </c>
      <c r="S700" s="5">
        <f t="shared" si="42"/>
        <v>54.370000000000005</v>
      </c>
      <c r="T700" s="7">
        <f t="shared" si="43"/>
        <v>0.43409181636726552</v>
      </c>
    </row>
    <row r="701" spans="1:20" ht="15.6">
      <c r="A701" s="2">
        <v>4151</v>
      </c>
      <c r="B701" s="3">
        <v>46141</v>
      </c>
      <c r="C701" s="4">
        <f>YEAR(SalesDataTable[[#This Row],[Order Date]])</f>
        <v>2026</v>
      </c>
      <c r="D701" s="14" t="str">
        <f>"Q"&amp;ROUNDUP(MONTH(SalesDataTable[[#This Row],[Order Date]])/3,0)</f>
        <v>Q2</v>
      </c>
      <c r="E701" s="11">
        <f>MONTH(SalesDataTable[[#This Row],[Order Date]])</f>
        <v>4</v>
      </c>
      <c r="F701" s="17" t="str">
        <f>TEXT(SalesDataTable[[#This Row],[Order Date]],"MMM")</f>
        <v>Apr</v>
      </c>
      <c r="G701" s="4" t="s">
        <v>6</v>
      </c>
      <c r="H701" s="4" t="s">
        <v>49</v>
      </c>
      <c r="I701" s="4" t="s">
        <v>2</v>
      </c>
      <c r="J701" s="4" t="s">
        <v>3</v>
      </c>
      <c r="K701" s="4" t="s">
        <v>23</v>
      </c>
      <c r="L701" s="4" t="s">
        <v>24</v>
      </c>
      <c r="M701" s="8">
        <v>1</v>
      </c>
      <c r="N701" s="5">
        <v>341.98</v>
      </c>
      <c r="O701" s="6">
        <v>0</v>
      </c>
      <c r="P701" s="5">
        <v>192.43</v>
      </c>
      <c r="Q701" s="5">
        <f t="shared" si="40"/>
        <v>341.98</v>
      </c>
      <c r="R701" s="5">
        <f t="shared" si="41"/>
        <v>192.43</v>
      </c>
      <c r="S701" s="5">
        <f t="shared" si="42"/>
        <v>149.55000000000001</v>
      </c>
      <c r="T701" s="7">
        <f t="shared" si="43"/>
        <v>0.43730627522077314</v>
      </c>
    </row>
    <row r="702" spans="1:20" ht="15.6">
      <c r="A702" s="2">
        <v>4650</v>
      </c>
      <c r="B702" s="3">
        <v>46141</v>
      </c>
      <c r="C702" s="4">
        <f>YEAR(SalesDataTable[[#This Row],[Order Date]])</f>
        <v>2026</v>
      </c>
      <c r="D702" s="14" t="str">
        <f>"Q"&amp;ROUNDUP(MONTH(SalesDataTable[[#This Row],[Order Date]])/3,0)</f>
        <v>Q2</v>
      </c>
      <c r="E702" s="11">
        <f>MONTH(SalesDataTable[[#This Row],[Order Date]])</f>
        <v>4</v>
      </c>
      <c r="F702" s="17" t="str">
        <f>TEXT(SalesDataTable[[#This Row],[Order Date]],"MMM")</f>
        <v>Apr</v>
      </c>
      <c r="G702" s="4" t="s">
        <v>6</v>
      </c>
      <c r="H702" s="4" t="s">
        <v>27</v>
      </c>
      <c r="I702" s="4" t="s">
        <v>28</v>
      </c>
      <c r="J702" s="4" t="s">
        <v>16</v>
      </c>
      <c r="K702" s="4" t="s">
        <v>34</v>
      </c>
      <c r="L702" s="4" t="s">
        <v>35</v>
      </c>
      <c r="M702" s="8">
        <v>1</v>
      </c>
      <c r="N702" s="5">
        <v>40.04</v>
      </c>
      <c r="O702" s="6">
        <v>0</v>
      </c>
      <c r="P702" s="5">
        <v>14.72</v>
      </c>
      <c r="Q702" s="5">
        <f t="shared" si="40"/>
        <v>40.04</v>
      </c>
      <c r="R702" s="5">
        <f t="shared" si="41"/>
        <v>14.72</v>
      </c>
      <c r="S702" s="5">
        <f t="shared" si="42"/>
        <v>25.32</v>
      </c>
      <c r="T702" s="7">
        <f t="shared" si="43"/>
        <v>0.63236763236763238</v>
      </c>
    </row>
    <row r="703" spans="1:20" ht="15.6">
      <c r="A703" s="2">
        <v>4897</v>
      </c>
      <c r="B703" s="3">
        <v>46141</v>
      </c>
      <c r="C703" s="4">
        <f>YEAR(SalesDataTable[[#This Row],[Order Date]])</f>
        <v>2026</v>
      </c>
      <c r="D703" s="14" t="str">
        <f>"Q"&amp;ROUNDUP(MONTH(SalesDataTable[[#This Row],[Order Date]])/3,0)</f>
        <v>Q2</v>
      </c>
      <c r="E703" s="11">
        <f>MONTH(SalesDataTable[[#This Row],[Order Date]])</f>
        <v>4</v>
      </c>
      <c r="F703" s="17" t="str">
        <f>TEXT(SalesDataTable[[#This Row],[Order Date]],"MMM")</f>
        <v>Apr</v>
      </c>
      <c r="G703" s="4" t="s">
        <v>20</v>
      </c>
      <c r="H703" s="4" t="s">
        <v>47</v>
      </c>
      <c r="I703" s="4" t="s">
        <v>2</v>
      </c>
      <c r="J703" s="4" t="s">
        <v>3</v>
      </c>
      <c r="K703" s="4" t="s">
        <v>4</v>
      </c>
      <c r="L703" s="4" t="s">
        <v>26</v>
      </c>
      <c r="M703" s="8">
        <v>3</v>
      </c>
      <c r="N703" s="5">
        <v>40.47</v>
      </c>
      <c r="O703" s="6">
        <v>0.05</v>
      </c>
      <c r="P703" s="5">
        <v>17.14</v>
      </c>
      <c r="Q703" s="5">
        <f t="shared" si="40"/>
        <v>115.33949999999999</v>
      </c>
      <c r="R703" s="5">
        <f t="shared" si="41"/>
        <v>51.42</v>
      </c>
      <c r="S703" s="5">
        <f t="shared" si="42"/>
        <v>63.919499999999985</v>
      </c>
      <c r="T703" s="7">
        <f t="shared" si="43"/>
        <v>0.5541856866034619</v>
      </c>
    </row>
    <row r="704" spans="1:20" ht="15.6">
      <c r="A704" s="2">
        <v>792</v>
      </c>
      <c r="B704" s="3">
        <v>46142</v>
      </c>
      <c r="C704" s="4">
        <f>YEAR(SalesDataTable[[#This Row],[Order Date]])</f>
        <v>2026</v>
      </c>
      <c r="D704" s="14" t="str">
        <f>"Q"&amp;ROUNDUP(MONTH(SalesDataTable[[#This Row],[Order Date]])/3,0)</f>
        <v>Q2</v>
      </c>
      <c r="E704" s="11">
        <f>MONTH(SalesDataTable[[#This Row],[Order Date]])</f>
        <v>4</v>
      </c>
      <c r="F704" s="17" t="str">
        <f>TEXT(SalesDataTable[[#This Row],[Order Date]],"MMM")</f>
        <v>Apr</v>
      </c>
      <c r="G704" s="4" t="s">
        <v>20</v>
      </c>
      <c r="H704" s="4" t="s">
        <v>33</v>
      </c>
      <c r="I704" s="4" t="s">
        <v>8</v>
      </c>
      <c r="J704" s="4" t="s">
        <v>3</v>
      </c>
      <c r="K704" s="4" t="s">
        <v>23</v>
      </c>
      <c r="L704" s="4" t="s">
        <v>40</v>
      </c>
      <c r="M704" s="8">
        <v>6</v>
      </c>
      <c r="N704" s="5">
        <v>83.7</v>
      </c>
      <c r="O704" s="6">
        <v>0.2</v>
      </c>
      <c r="P704" s="5">
        <v>38.58</v>
      </c>
      <c r="Q704" s="5">
        <f t="shared" si="40"/>
        <v>401.76000000000005</v>
      </c>
      <c r="R704" s="5">
        <f t="shared" si="41"/>
        <v>231.48</v>
      </c>
      <c r="S704" s="5">
        <f t="shared" si="42"/>
        <v>170.28000000000006</v>
      </c>
      <c r="T704" s="7">
        <f t="shared" si="43"/>
        <v>0.42383512544802876</v>
      </c>
    </row>
    <row r="705" spans="1:20" ht="15.6">
      <c r="A705" s="2">
        <v>1796</v>
      </c>
      <c r="B705" s="3">
        <v>46142</v>
      </c>
      <c r="C705" s="4">
        <f>YEAR(SalesDataTable[[#This Row],[Order Date]])</f>
        <v>2026</v>
      </c>
      <c r="D705" s="14" t="str">
        <f>"Q"&amp;ROUNDUP(MONTH(SalesDataTable[[#This Row],[Order Date]])/3,0)</f>
        <v>Q2</v>
      </c>
      <c r="E705" s="11">
        <f>MONTH(SalesDataTable[[#This Row],[Order Date]])</f>
        <v>4</v>
      </c>
      <c r="F705" s="17"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40"/>
        <v>333.08</v>
      </c>
      <c r="R705" s="5">
        <f t="shared" si="41"/>
        <v>159.91999999999999</v>
      </c>
      <c r="S705" s="5">
        <f t="shared" si="42"/>
        <v>173.16</v>
      </c>
      <c r="T705" s="7">
        <f t="shared" si="43"/>
        <v>0.51987510507986068</v>
      </c>
    </row>
    <row r="706" spans="1:20" ht="15.6">
      <c r="A706" s="2">
        <v>3222</v>
      </c>
      <c r="B706" s="3">
        <v>46142</v>
      </c>
      <c r="C706" s="4">
        <f>YEAR(SalesDataTable[[#This Row],[Order Date]])</f>
        <v>2026</v>
      </c>
      <c r="D706" s="14" t="str">
        <f>"Q"&amp;ROUNDUP(MONTH(SalesDataTable[[#This Row],[Order Date]])/3,0)</f>
        <v>Q2</v>
      </c>
      <c r="E706" s="11">
        <f>MONTH(SalesDataTable[[#This Row],[Order Date]])</f>
        <v>4</v>
      </c>
      <c r="F706" s="17"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row>
    <row r="707" spans="1:20" ht="15.6">
      <c r="A707" s="2">
        <v>3237</v>
      </c>
      <c r="B707" s="3">
        <v>46142</v>
      </c>
      <c r="C707" s="4">
        <f>YEAR(SalesDataTable[[#This Row],[Order Date]])</f>
        <v>2026</v>
      </c>
      <c r="D707" s="14" t="str">
        <f>"Q"&amp;ROUNDUP(MONTH(SalesDataTable[[#This Row],[Order Date]])/3,0)</f>
        <v>Q2</v>
      </c>
      <c r="E707" s="11">
        <f>MONTH(SalesDataTable[[#This Row],[Order Date]])</f>
        <v>4</v>
      </c>
      <c r="F707" s="17"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44"/>
        <v>116.717</v>
      </c>
      <c r="R707" s="5">
        <f t="shared" si="45"/>
        <v>59.22</v>
      </c>
      <c r="S707" s="5">
        <f t="shared" si="46"/>
        <v>57.497</v>
      </c>
      <c r="T707" s="7">
        <f t="shared" si="47"/>
        <v>0.49261889870370212</v>
      </c>
    </row>
    <row r="708" spans="1:20" ht="15.6">
      <c r="A708" s="2">
        <v>3695</v>
      </c>
      <c r="B708" s="3">
        <v>46142</v>
      </c>
      <c r="C708" s="4">
        <f>YEAR(SalesDataTable[[#This Row],[Order Date]])</f>
        <v>2026</v>
      </c>
      <c r="D708" s="14" t="str">
        <f>"Q"&amp;ROUNDUP(MONTH(SalesDataTable[[#This Row],[Order Date]])/3,0)</f>
        <v>Q2</v>
      </c>
      <c r="E708" s="11">
        <f>MONTH(SalesDataTable[[#This Row],[Order Date]])</f>
        <v>4</v>
      </c>
      <c r="F708" s="17" t="str">
        <f>TEXT(SalesDataTable[[#This Row],[Order Date]],"MMM")</f>
        <v>Apr</v>
      </c>
      <c r="G708" s="4" t="s">
        <v>11</v>
      </c>
      <c r="H708" s="4" t="s">
        <v>12</v>
      </c>
      <c r="I708" s="4" t="s">
        <v>2</v>
      </c>
      <c r="J708" s="4" t="s">
        <v>13</v>
      </c>
      <c r="K708" s="4" t="s">
        <v>4</v>
      </c>
      <c r="L708" s="4" t="s">
        <v>26</v>
      </c>
      <c r="M708" s="8">
        <v>1</v>
      </c>
      <c r="N708" s="5">
        <v>39.44</v>
      </c>
      <c r="O708" s="6">
        <v>0.1</v>
      </c>
      <c r="P708" s="5">
        <v>16.63</v>
      </c>
      <c r="Q708" s="5">
        <f t="shared" si="44"/>
        <v>35.496000000000002</v>
      </c>
      <c r="R708" s="5">
        <f t="shared" si="45"/>
        <v>16.63</v>
      </c>
      <c r="S708" s="5">
        <f t="shared" si="46"/>
        <v>18.866000000000003</v>
      </c>
      <c r="T708" s="7">
        <f t="shared" si="47"/>
        <v>0.53149650664863657</v>
      </c>
    </row>
    <row r="709" spans="1:20" ht="15.6">
      <c r="A709" s="2">
        <v>5148</v>
      </c>
      <c r="B709" s="3">
        <v>46142</v>
      </c>
      <c r="C709" s="4">
        <f>YEAR(SalesDataTable[[#This Row],[Order Date]])</f>
        <v>2026</v>
      </c>
      <c r="D709" s="14" t="str">
        <f>"Q"&amp;ROUNDUP(MONTH(SalesDataTable[[#This Row],[Order Date]])/3,0)</f>
        <v>Q2</v>
      </c>
      <c r="E709" s="11">
        <f>MONTH(SalesDataTable[[#This Row],[Order Date]])</f>
        <v>4</v>
      </c>
      <c r="F709" s="17"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row>
    <row r="710" spans="1:20" ht="15.6">
      <c r="A710" s="2">
        <v>534</v>
      </c>
      <c r="B710" s="3">
        <v>46143</v>
      </c>
      <c r="C710" s="4">
        <f>YEAR(SalesDataTable[[#This Row],[Order Date]])</f>
        <v>2026</v>
      </c>
      <c r="D710" s="14" t="str">
        <f>"Q"&amp;ROUNDUP(MONTH(SalesDataTable[[#This Row],[Order Date]])/3,0)</f>
        <v>Q2</v>
      </c>
      <c r="E710" s="11">
        <f>MONTH(SalesDataTable[[#This Row],[Order Date]])</f>
        <v>5</v>
      </c>
      <c r="F710" s="17"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44"/>
        <v>154.86000000000001</v>
      </c>
      <c r="R710" s="5">
        <f t="shared" si="45"/>
        <v>78.37</v>
      </c>
      <c r="S710" s="5">
        <f t="shared" si="46"/>
        <v>76.490000000000009</v>
      </c>
      <c r="T710" s="7">
        <f t="shared" si="47"/>
        <v>0.49393000129148912</v>
      </c>
    </row>
    <row r="711" spans="1:20" ht="15.6">
      <c r="A711" s="2">
        <v>551</v>
      </c>
      <c r="B711" s="3">
        <v>46143</v>
      </c>
      <c r="C711" s="4">
        <f>YEAR(SalesDataTable[[#This Row],[Order Date]])</f>
        <v>2026</v>
      </c>
      <c r="D711" s="14" t="str">
        <f>"Q"&amp;ROUNDUP(MONTH(SalesDataTable[[#This Row],[Order Date]])/3,0)</f>
        <v>Q2</v>
      </c>
      <c r="E711" s="11">
        <f>MONTH(SalesDataTable[[#This Row],[Order Date]])</f>
        <v>5</v>
      </c>
      <c r="F711" s="17" t="str">
        <f>TEXT(SalesDataTable[[#This Row],[Order Date]],"MMM")</f>
        <v>May</v>
      </c>
      <c r="G711" s="4" t="s">
        <v>20</v>
      </c>
      <c r="H711" s="4" t="s">
        <v>33</v>
      </c>
      <c r="I711" s="4" t="s">
        <v>19</v>
      </c>
      <c r="J711" s="4" t="s">
        <v>3</v>
      </c>
      <c r="K711" s="4" t="s">
        <v>4</v>
      </c>
      <c r="L711" s="4" t="s">
        <v>30</v>
      </c>
      <c r="M711" s="8">
        <v>4</v>
      </c>
      <c r="N711" s="5">
        <v>103.64</v>
      </c>
      <c r="O711" s="6">
        <v>0</v>
      </c>
      <c r="P711" s="5">
        <v>50.59</v>
      </c>
      <c r="Q711" s="5">
        <f t="shared" si="44"/>
        <v>414.56</v>
      </c>
      <c r="R711" s="5">
        <f t="shared" si="45"/>
        <v>202.36</v>
      </c>
      <c r="S711" s="5">
        <f t="shared" si="46"/>
        <v>212.2</v>
      </c>
      <c r="T711" s="7">
        <f t="shared" si="47"/>
        <v>0.51186800463141646</v>
      </c>
    </row>
    <row r="712" spans="1:20" ht="15.6">
      <c r="A712" s="2">
        <v>2110</v>
      </c>
      <c r="B712" s="3">
        <v>46143</v>
      </c>
      <c r="C712" s="4">
        <f>YEAR(SalesDataTable[[#This Row],[Order Date]])</f>
        <v>2026</v>
      </c>
      <c r="D712" s="14" t="str">
        <f>"Q"&amp;ROUNDUP(MONTH(SalesDataTable[[#This Row],[Order Date]])/3,0)</f>
        <v>Q2</v>
      </c>
      <c r="E712" s="11">
        <f>MONTH(SalesDataTable[[#This Row],[Order Date]])</f>
        <v>5</v>
      </c>
      <c r="F712" s="17" t="str">
        <f>TEXT(SalesDataTable[[#This Row],[Order Date]],"MMM")</f>
        <v>May</v>
      </c>
      <c r="G712" s="4" t="s">
        <v>0</v>
      </c>
      <c r="H712" s="4" t="s">
        <v>50</v>
      </c>
      <c r="I712" s="4" t="s">
        <v>2</v>
      </c>
      <c r="J712" s="4" t="s">
        <v>3</v>
      </c>
      <c r="K712" s="4" t="s">
        <v>14</v>
      </c>
      <c r="L712" s="4" t="s">
        <v>48</v>
      </c>
      <c r="M712" s="8">
        <v>1</v>
      </c>
      <c r="N712" s="5">
        <v>164.49</v>
      </c>
      <c r="O712" s="6">
        <v>0.05</v>
      </c>
      <c r="P712" s="5">
        <v>87.81</v>
      </c>
      <c r="Q712" s="5">
        <f t="shared" si="44"/>
        <v>156.2655</v>
      </c>
      <c r="R712" s="5">
        <f t="shared" si="45"/>
        <v>87.81</v>
      </c>
      <c r="S712" s="5">
        <f t="shared" si="46"/>
        <v>68.455500000000001</v>
      </c>
      <c r="T712" s="7">
        <f t="shared" si="47"/>
        <v>0.43807174328306631</v>
      </c>
    </row>
    <row r="713" spans="1:20" ht="15.6">
      <c r="A713" s="2">
        <v>2217</v>
      </c>
      <c r="B713" s="3">
        <v>46143</v>
      </c>
      <c r="C713" s="4">
        <f>YEAR(SalesDataTable[[#This Row],[Order Date]])</f>
        <v>2026</v>
      </c>
      <c r="D713" s="14" t="str">
        <f>"Q"&amp;ROUNDUP(MONTH(SalesDataTable[[#This Row],[Order Date]])/3,0)</f>
        <v>Q2</v>
      </c>
      <c r="E713" s="11">
        <f>MONTH(SalesDataTable[[#This Row],[Order Date]])</f>
        <v>5</v>
      </c>
      <c r="F713" s="17"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row>
    <row r="714" spans="1:20" ht="15.6">
      <c r="A714" s="2">
        <v>2544</v>
      </c>
      <c r="B714" s="3">
        <v>46143</v>
      </c>
      <c r="C714" s="4">
        <f>YEAR(SalesDataTable[[#This Row],[Order Date]])</f>
        <v>2026</v>
      </c>
      <c r="D714" s="14" t="str">
        <f>"Q"&amp;ROUNDUP(MONTH(SalesDataTable[[#This Row],[Order Date]])/3,0)</f>
        <v>Q2</v>
      </c>
      <c r="E714" s="11">
        <f>MONTH(SalesDataTable[[#This Row],[Order Date]])</f>
        <v>5</v>
      </c>
      <c r="F714" s="17" t="str">
        <f>TEXT(SalesDataTable[[#This Row],[Order Date]],"MMM")</f>
        <v>May</v>
      </c>
      <c r="G714" s="4" t="s">
        <v>20</v>
      </c>
      <c r="H714" s="4" t="s">
        <v>21</v>
      </c>
      <c r="I714" s="4" t="s">
        <v>2</v>
      </c>
      <c r="J714" s="4" t="s">
        <v>3</v>
      </c>
      <c r="K714" s="4" t="s">
        <v>9</v>
      </c>
      <c r="L714" s="4" t="s">
        <v>46</v>
      </c>
      <c r="M714" s="8">
        <v>1</v>
      </c>
      <c r="N714" s="5">
        <v>71.87</v>
      </c>
      <c r="O714" s="6">
        <v>0.05</v>
      </c>
      <c r="P714" s="5">
        <v>31.97</v>
      </c>
      <c r="Q714" s="5">
        <f t="shared" si="44"/>
        <v>68.276499999999999</v>
      </c>
      <c r="R714" s="5">
        <f t="shared" si="45"/>
        <v>31.97</v>
      </c>
      <c r="S714" s="5">
        <f t="shared" si="46"/>
        <v>36.3065</v>
      </c>
      <c r="T714" s="7">
        <f t="shared" si="47"/>
        <v>0.53175690025118449</v>
      </c>
    </row>
    <row r="715" spans="1:20" ht="15.6">
      <c r="A715" s="2">
        <v>3678</v>
      </c>
      <c r="B715" s="3">
        <v>46143</v>
      </c>
      <c r="C715" s="4">
        <f>YEAR(SalesDataTable[[#This Row],[Order Date]])</f>
        <v>2026</v>
      </c>
      <c r="D715" s="14" t="str">
        <f>"Q"&amp;ROUNDUP(MONTH(SalesDataTable[[#This Row],[Order Date]])/3,0)</f>
        <v>Q2</v>
      </c>
      <c r="E715" s="11">
        <f>MONTH(SalesDataTable[[#This Row],[Order Date]])</f>
        <v>5</v>
      </c>
      <c r="F715" s="17" t="str">
        <f>TEXT(SalesDataTable[[#This Row],[Order Date]],"MMM")</f>
        <v>May</v>
      </c>
      <c r="G715" s="4" t="s">
        <v>6</v>
      </c>
      <c r="H715" s="4" t="s">
        <v>49</v>
      </c>
      <c r="I715" s="4" t="s">
        <v>28</v>
      </c>
      <c r="J715" s="4" t="s">
        <v>3</v>
      </c>
      <c r="K715" s="4" t="s">
        <v>23</v>
      </c>
      <c r="L715" s="4" t="s">
        <v>29</v>
      </c>
      <c r="M715" s="8">
        <v>2</v>
      </c>
      <c r="N715" s="5">
        <v>194.97</v>
      </c>
      <c r="O715" s="6">
        <v>0</v>
      </c>
      <c r="P715" s="5">
        <v>101.14</v>
      </c>
      <c r="Q715" s="5">
        <f t="shared" si="44"/>
        <v>389.94</v>
      </c>
      <c r="R715" s="5">
        <f t="shared" si="45"/>
        <v>202.28</v>
      </c>
      <c r="S715" s="5">
        <f t="shared" si="46"/>
        <v>187.66</v>
      </c>
      <c r="T715" s="7">
        <f t="shared" si="47"/>
        <v>0.48125352618351541</v>
      </c>
    </row>
    <row r="716" spans="1:20" ht="15.6">
      <c r="A716" s="2">
        <v>3726</v>
      </c>
      <c r="B716" s="3">
        <v>46143</v>
      </c>
      <c r="C716" s="4">
        <f>YEAR(SalesDataTable[[#This Row],[Order Date]])</f>
        <v>2026</v>
      </c>
      <c r="D716" s="14" t="str">
        <f>"Q"&amp;ROUNDUP(MONTH(SalesDataTable[[#This Row],[Order Date]])/3,0)</f>
        <v>Q2</v>
      </c>
      <c r="E716" s="11">
        <f>MONTH(SalesDataTable[[#This Row],[Order Date]])</f>
        <v>5</v>
      </c>
      <c r="F716" s="17" t="str">
        <f>TEXT(SalesDataTable[[#This Row],[Order Date]],"MMM")</f>
        <v>May</v>
      </c>
      <c r="G716" s="4" t="s">
        <v>20</v>
      </c>
      <c r="H716" s="4" t="s">
        <v>33</v>
      </c>
      <c r="I716" s="4" t="s">
        <v>28</v>
      </c>
      <c r="J716" s="4" t="s">
        <v>3</v>
      </c>
      <c r="K716" s="4" t="s">
        <v>4</v>
      </c>
      <c r="L716" s="4" t="s">
        <v>22</v>
      </c>
      <c r="M716" s="8">
        <v>2</v>
      </c>
      <c r="N716" s="5">
        <v>49.53</v>
      </c>
      <c r="O716" s="6">
        <v>0</v>
      </c>
      <c r="P716" s="5">
        <v>22.91</v>
      </c>
      <c r="Q716" s="5">
        <f t="shared" si="44"/>
        <v>99.06</v>
      </c>
      <c r="R716" s="5">
        <f t="shared" si="45"/>
        <v>45.82</v>
      </c>
      <c r="S716" s="5">
        <f t="shared" si="46"/>
        <v>53.24</v>
      </c>
      <c r="T716" s="7">
        <f t="shared" si="47"/>
        <v>0.53745204926307288</v>
      </c>
    </row>
    <row r="717" spans="1:20" ht="15.6">
      <c r="A717" s="2">
        <v>3897</v>
      </c>
      <c r="B717" s="3">
        <v>46143</v>
      </c>
      <c r="C717" s="4">
        <f>YEAR(SalesDataTable[[#This Row],[Order Date]])</f>
        <v>2026</v>
      </c>
      <c r="D717" s="14" t="str">
        <f>"Q"&amp;ROUNDUP(MONTH(SalesDataTable[[#This Row],[Order Date]])/3,0)</f>
        <v>Q2</v>
      </c>
      <c r="E717" s="11">
        <f>MONTH(SalesDataTable[[#This Row],[Order Date]])</f>
        <v>5</v>
      </c>
      <c r="F717" s="17"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row>
    <row r="718" spans="1:20" ht="15.6">
      <c r="A718" s="2">
        <v>1262</v>
      </c>
      <c r="B718" s="3">
        <v>46144</v>
      </c>
      <c r="C718" s="4">
        <f>YEAR(SalesDataTable[[#This Row],[Order Date]])</f>
        <v>2026</v>
      </c>
      <c r="D718" s="14" t="str">
        <f>"Q"&amp;ROUNDUP(MONTH(SalesDataTable[[#This Row],[Order Date]])/3,0)</f>
        <v>Q2</v>
      </c>
      <c r="E718" s="11">
        <f>MONTH(SalesDataTable[[#This Row],[Order Date]])</f>
        <v>5</v>
      </c>
      <c r="F718" s="17" t="str">
        <f>TEXT(SalesDataTable[[#This Row],[Order Date]],"MMM")</f>
        <v>May</v>
      </c>
      <c r="G718" s="4" t="s">
        <v>20</v>
      </c>
      <c r="H718" s="4" t="s">
        <v>31</v>
      </c>
      <c r="I718" s="4" t="s">
        <v>19</v>
      </c>
      <c r="J718" s="4" t="s">
        <v>3</v>
      </c>
      <c r="K718" s="4" t="s">
        <v>14</v>
      </c>
      <c r="L718" s="4" t="s">
        <v>32</v>
      </c>
      <c r="M718" s="8">
        <v>2</v>
      </c>
      <c r="N718" s="5">
        <v>45.47</v>
      </c>
      <c r="O718" s="6">
        <v>0</v>
      </c>
      <c r="P718" s="5">
        <v>18.37</v>
      </c>
      <c r="Q718" s="5">
        <f t="shared" si="44"/>
        <v>90.94</v>
      </c>
      <c r="R718" s="5">
        <f t="shared" si="45"/>
        <v>36.74</v>
      </c>
      <c r="S718" s="5">
        <f t="shared" si="46"/>
        <v>54.199999999999996</v>
      </c>
      <c r="T718" s="7">
        <f t="shared" si="47"/>
        <v>0.59599736089729494</v>
      </c>
    </row>
    <row r="719" spans="1:20" ht="15.6">
      <c r="A719" s="2">
        <v>2657</v>
      </c>
      <c r="B719" s="3">
        <v>46144</v>
      </c>
      <c r="C719" s="4">
        <f>YEAR(SalesDataTable[[#This Row],[Order Date]])</f>
        <v>2026</v>
      </c>
      <c r="D719" s="14" t="str">
        <f>"Q"&amp;ROUNDUP(MONTH(SalesDataTable[[#This Row],[Order Date]])/3,0)</f>
        <v>Q2</v>
      </c>
      <c r="E719" s="11">
        <f>MONTH(SalesDataTable[[#This Row],[Order Date]])</f>
        <v>5</v>
      </c>
      <c r="F719" s="17" t="str">
        <f>TEXT(SalesDataTable[[#This Row],[Order Date]],"MMM")</f>
        <v>May</v>
      </c>
      <c r="G719" s="4" t="s">
        <v>0</v>
      </c>
      <c r="H719" s="4" t="s">
        <v>1</v>
      </c>
      <c r="I719" s="4" t="s">
        <v>19</v>
      </c>
      <c r="J719" s="4" t="s">
        <v>13</v>
      </c>
      <c r="K719" s="4" t="s">
        <v>9</v>
      </c>
      <c r="L719" s="4" t="s">
        <v>17</v>
      </c>
      <c r="M719" s="8">
        <v>1</v>
      </c>
      <c r="N719" s="5">
        <v>145.68</v>
      </c>
      <c r="O719" s="6">
        <v>0</v>
      </c>
      <c r="P719" s="5">
        <v>77.8</v>
      </c>
      <c r="Q719" s="5">
        <f t="shared" si="44"/>
        <v>145.68</v>
      </c>
      <c r="R719" s="5">
        <f t="shared" si="45"/>
        <v>77.8</v>
      </c>
      <c r="S719" s="5">
        <f t="shared" si="46"/>
        <v>67.88000000000001</v>
      </c>
      <c r="T719" s="7">
        <f t="shared" si="47"/>
        <v>0.46595277320153766</v>
      </c>
    </row>
    <row r="720" spans="1:20" ht="15.6">
      <c r="A720" s="2">
        <v>3238</v>
      </c>
      <c r="B720" s="3">
        <v>46144</v>
      </c>
      <c r="C720" s="4">
        <f>YEAR(SalesDataTable[[#This Row],[Order Date]])</f>
        <v>2026</v>
      </c>
      <c r="D720" s="14" t="str">
        <f>"Q"&amp;ROUNDUP(MONTH(SalesDataTable[[#This Row],[Order Date]])/3,0)</f>
        <v>Q2</v>
      </c>
      <c r="E720" s="11">
        <f>MONTH(SalesDataTable[[#This Row],[Order Date]])</f>
        <v>5</v>
      </c>
      <c r="F720" s="17"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44"/>
        <v>157.035</v>
      </c>
      <c r="R720" s="5">
        <f t="shared" si="45"/>
        <v>80.92</v>
      </c>
      <c r="S720" s="5">
        <f t="shared" si="46"/>
        <v>76.114999999999995</v>
      </c>
      <c r="T720" s="7">
        <f t="shared" si="47"/>
        <v>0.48470086286496639</v>
      </c>
    </row>
    <row r="721" spans="1:20" ht="15.6">
      <c r="A721" s="2">
        <v>3607</v>
      </c>
      <c r="B721" s="3">
        <v>46144</v>
      </c>
      <c r="C721" s="4">
        <f>YEAR(SalesDataTable[[#This Row],[Order Date]])</f>
        <v>2026</v>
      </c>
      <c r="D721" s="14" t="str">
        <f>"Q"&amp;ROUNDUP(MONTH(SalesDataTable[[#This Row],[Order Date]])/3,0)</f>
        <v>Q2</v>
      </c>
      <c r="E721" s="11">
        <f>MONTH(SalesDataTable[[#This Row],[Order Date]])</f>
        <v>5</v>
      </c>
      <c r="F721" s="17"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44"/>
        <v>36.270000000000003</v>
      </c>
      <c r="R721" s="5">
        <f t="shared" si="45"/>
        <v>13.8</v>
      </c>
      <c r="S721" s="5">
        <f t="shared" si="46"/>
        <v>22.470000000000002</v>
      </c>
      <c r="T721" s="7">
        <f t="shared" si="47"/>
        <v>0.61952026468155497</v>
      </c>
    </row>
    <row r="722" spans="1:20" ht="15.6">
      <c r="A722" s="2">
        <v>5070</v>
      </c>
      <c r="B722" s="3">
        <v>46144</v>
      </c>
      <c r="C722" s="4">
        <f>YEAR(SalesDataTable[[#This Row],[Order Date]])</f>
        <v>2026</v>
      </c>
      <c r="D722" s="14" t="str">
        <f>"Q"&amp;ROUNDUP(MONTH(SalesDataTable[[#This Row],[Order Date]])/3,0)</f>
        <v>Q2</v>
      </c>
      <c r="E722" s="11">
        <f>MONTH(SalesDataTable[[#This Row],[Order Date]])</f>
        <v>5</v>
      </c>
      <c r="F722" s="17"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row>
    <row r="723" spans="1:20" ht="15.6">
      <c r="A723" s="2">
        <v>5171</v>
      </c>
      <c r="B723" s="3">
        <v>46144</v>
      </c>
      <c r="C723" s="4">
        <f>YEAR(SalesDataTable[[#This Row],[Order Date]])</f>
        <v>2026</v>
      </c>
      <c r="D723" s="14" t="str">
        <f>"Q"&amp;ROUNDUP(MONTH(SalesDataTable[[#This Row],[Order Date]])/3,0)</f>
        <v>Q2</v>
      </c>
      <c r="E723" s="11">
        <f>MONTH(SalesDataTable[[#This Row],[Order Date]])</f>
        <v>5</v>
      </c>
      <c r="F723" s="17" t="str">
        <f>TEXT(SalesDataTable[[#This Row],[Order Date]],"MMM")</f>
        <v>May</v>
      </c>
      <c r="G723" s="4" t="s">
        <v>6</v>
      </c>
      <c r="H723" s="4" t="s">
        <v>7</v>
      </c>
      <c r="I723" s="4" t="s">
        <v>19</v>
      </c>
      <c r="J723" s="4" t="s">
        <v>13</v>
      </c>
      <c r="K723" s="4" t="s">
        <v>9</v>
      </c>
      <c r="L723" s="4" t="s">
        <v>37</v>
      </c>
      <c r="M723" s="8">
        <v>2</v>
      </c>
      <c r="N723" s="5">
        <v>157.84</v>
      </c>
      <c r="O723" s="6">
        <v>0.1</v>
      </c>
      <c r="P723" s="5">
        <v>79.28</v>
      </c>
      <c r="Q723" s="5">
        <f t="shared" si="44"/>
        <v>284.11200000000002</v>
      </c>
      <c r="R723" s="5">
        <f t="shared" si="45"/>
        <v>158.56</v>
      </c>
      <c r="S723" s="5">
        <f t="shared" si="46"/>
        <v>125.55200000000002</v>
      </c>
      <c r="T723" s="7">
        <f t="shared" si="47"/>
        <v>0.44191023258433298</v>
      </c>
    </row>
    <row r="724" spans="1:20" ht="15.6">
      <c r="A724" s="2">
        <v>617</v>
      </c>
      <c r="B724" s="3">
        <v>46145</v>
      </c>
      <c r="C724" s="4">
        <f>YEAR(SalesDataTable[[#This Row],[Order Date]])</f>
        <v>2026</v>
      </c>
      <c r="D724" s="14" t="str">
        <f>"Q"&amp;ROUNDUP(MONTH(SalesDataTable[[#This Row],[Order Date]])/3,0)</f>
        <v>Q2</v>
      </c>
      <c r="E724" s="11">
        <f>MONTH(SalesDataTable[[#This Row],[Order Date]])</f>
        <v>5</v>
      </c>
      <c r="F724" s="17"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44"/>
        <v>132.876</v>
      </c>
      <c r="R724" s="5">
        <f t="shared" si="45"/>
        <v>55.4</v>
      </c>
      <c r="S724" s="5">
        <f t="shared" si="46"/>
        <v>77.475999999999999</v>
      </c>
      <c r="T724" s="7">
        <f t="shared" si="47"/>
        <v>0.58306992985941775</v>
      </c>
    </row>
    <row r="725" spans="1:20" ht="15.6">
      <c r="A725" s="2">
        <v>849</v>
      </c>
      <c r="B725" s="3">
        <v>46145</v>
      </c>
      <c r="C725" s="4">
        <f>YEAR(SalesDataTable[[#This Row],[Order Date]])</f>
        <v>2026</v>
      </c>
      <c r="D725" s="14" t="str">
        <f>"Q"&amp;ROUNDUP(MONTH(SalesDataTable[[#This Row],[Order Date]])/3,0)</f>
        <v>Q2</v>
      </c>
      <c r="E725" s="11">
        <f>MONTH(SalesDataTable[[#This Row],[Order Date]])</f>
        <v>5</v>
      </c>
      <c r="F725" s="17"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44"/>
        <v>521.58600000000001</v>
      </c>
      <c r="R725" s="5">
        <f t="shared" si="45"/>
        <v>306.93</v>
      </c>
      <c r="S725" s="5">
        <f t="shared" si="46"/>
        <v>214.65600000000001</v>
      </c>
      <c r="T725" s="7">
        <f t="shared" si="47"/>
        <v>0.41154478839539405</v>
      </c>
    </row>
    <row r="726" spans="1:20" ht="15.6">
      <c r="A726" s="2">
        <v>956</v>
      </c>
      <c r="B726" s="3">
        <v>46145</v>
      </c>
      <c r="C726" s="4">
        <f>YEAR(SalesDataTable[[#This Row],[Order Date]])</f>
        <v>2026</v>
      </c>
      <c r="D726" s="14" t="str">
        <f>"Q"&amp;ROUNDUP(MONTH(SalesDataTable[[#This Row],[Order Date]])/3,0)</f>
        <v>Q2</v>
      </c>
      <c r="E726" s="11">
        <f>MONTH(SalesDataTable[[#This Row],[Order Date]])</f>
        <v>5</v>
      </c>
      <c r="F726" s="17"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row>
    <row r="727" spans="1:20" ht="15.6">
      <c r="A727" s="2">
        <v>1896</v>
      </c>
      <c r="B727" s="3">
        <v>46145</v>
      </c>
      <c r="C727" s="4">
        <f>YEAR(SalesDataTable[[#This Row],[Order Date]])</f>
        <v>2026</v>
      </c>
      <c r="D727" s="14" t="str">
        <f>"Q"&amp;ROUNDUP(MONTH(SalesDataTable[[#This Row],[Order Date]])/3,0)</f>
        <v>Q2</v>
      </c>
      <c r="E727" s="11">
        <f>MONTH(SalesDataTable[[#This Row],[Order Date]])</f>
        <v>5</v>
      </c>
      <c r="F727" s="17" t="str">
        <f>TEXT(SalesDataTable[[#This Row],[Order Date]],"MMM")</f>
        <v>May</v>
      </c>
      <c r="G727" s="4" t="s">
        <v>6</v>
      </c>
      <c r="H727" s="4" t="s">
        <v>43</v>
      </c>
      <c r="I727" s="4" t="s">
        <v>28</v>
      </c>
      <c r="J727" s="4" t="s">
        <v>13</v>
      </c>
      <c r="K727" s="4" t="s">
        <v>34</v>
      </c>
      <c r="L727" s="4" t="s">
        <v>45</v>
      </c>
      <c r="M727" s="8">
        <v>2</v>
      </c>
      <c r="N727" s="5">
        <v>49.97</v>
      </c>
      <c r="O727" s="6">
        <v>0</v>
      </c>
      <c r="P727" s="5">
        <v>22.63</v>
      </c>
      <c r="Q727" s="5">
        <f t="shared" si="44"/>
        <v>99.94</v>
      </c>
      <c r="R727" s="5">
        <f t="shared" si="45"/>
        <v>45.26</v>
      </c>
      <c r="S727" s="5">
        <f t="shared" si="46"/>
        <v>54.68</v>
      </c>
      <c r="T727" s="7">
        <f t="shared" si="47"/>
        <v>0.54712827696617972</v>
      </c>
    </row>
    <row r="728" spans="1:20" ht="15.6">
      <c r="A728" s="2">
        <v>2317</v>
      </c>
      <c r="B728" s="3">
        <v>46145</v>
      </c>
      <c r="C728" s="4">
        <f>YEAR(SalesDataTable[[#This Row],[Order Date]])</f>
        <v>2026</v>
      </c>
      <c r="D728" s="14" t="str">
        <f>"Q"&amp;ROUNDUP(MONTH(SalesDataTable[[#This Row],[Order Date]])/3,0)</f>
        <v>Q2</v>
      </c>
      <c r="E728" s="11">
        <f>MONTH(SalesDataTable[[#This Row],[Order Date]])</f>
        <v>5</v>
      </c>
      <c r="F728" s="17" t="str">
        <f>TEXT(SalesDataTable[[#This Row],[Order Date]],"MMM")</f>
        <v>May</v>
      </c>
      <c r="G728" s="4" t="s">
        <v>0</v>
      </c>
      <c r="H728" s="4" t="s">
        <v>50</v>
      </c>
      <c r="I728" s="4" t="s">
        <v>8</v>
      </c>
      <c r="J728" s="4" t="s">
        <v>16</v>
      </c>
      <c r="K728" s="4" t="s">
        <v>9</v>
      </c>
      <c r="L728" s="4" t="s">
        <v>37</v>
      </c>
      <c r="M728" s="8">
        <v>5</v>
      </c>
      <c r="N728" s="5">
        <v>155.54</v>
      </c>
      <c r="O728" s="6">
        <v>0.1</v>
      </c>
      <c r="P728" s="5">
        <v>78.02</v>
      </c>
      <c r="Q728" s="5">
        <f t="shared" si="44"/>
        <v>699.93</v>
      </c>
      <c r="R728" s="5">
        <f t="shared" si="45"/>
        <v>390.09999999999997</v>
      </c>
      <c r="S728" s="5">
        <f t="shared" si="46"/>
        <v>309.83</v>
      </c>
      <c r="T728" s="7">
        <f t="shared" si="47"/>
        <v>0.44265855156944267</v>
      </c>
    </row>
    <row r="729" spans="1:20" ht="15.6">
      <c r="A729" s="2">
        <v>2542</v>
      </c>
      <c r="B729" s="3">
        <v>46145</v>
      </c>
      <c r="C729" s="4">
        <f>YEAR(SalesDataTable[[#This Row],[Order Date]])</f>
        <v>2026</v>
      </c>
      <c r="D729" s="14" t="str">
        <f>"Q"&amp;ROUNDUP(MONTH(SalesDataTable[[#This Row],[Order Date]])/3,0)</f>
        <v>Q2</v>
      </c>
      <c r="E729" s="11">
        <f>MONTH(SalesDataTable[[#This Row],[Order Date]])</f>
        <v>5</v>
      </c>
      <c r="F729" s="17"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row>
    <row r="730" spans="1:20" ht="15.6">
      <c r="A730" s="2">
        <v>4535</v>
      </c>
      <c r="B730" s="3">
        <v>46145</v>
      </c>
      <c r="C730" s="4">
        <f>YEAR(SalesDataTable[[#This Row],[Order Date]])</f>
        <v>2026</v>
      </c>
      <c r="D730" s="14" t="str">
        <f>"Q"&amp;ROUNDUP(MONTH(SalesDataTable[[#This Row],[Order Date]])/3,0)</f>
        <v>Q2</v>
      </c>
      <c r="E730" s="11">
        <f>MONTH(SalesDataTable[[#This Row],[Order Date]])</f>
        <v>5</v>
      </c>
      <c r="F730" s="17" t="str">
        <f>TEXT(SalesDataTable[[#This Row],[Order Date]],"MMM")</f>
        <v>May</v>
      </c>
      <c r="G730" s="4" t="s">
        <v>11</v>
      </c>
      <c r="H730" s="4" t="s">
        <v>25</v>
      </c>
      <c r="I730" s="4" t="s">
        <v>2</v>
      </c>
      <c r="J730" s="4" t="s">
        <v>13</v>
      </c>
      <c r="K730" s="4" t="s">
        <v>14</v>
      </c>
      <c r="L730" s="4" t="s">
        <v>15</v>
      </c>
      <c r="M730" s="8">
        <v>1</v>
      </c>
      <c r="N730" s="5">
        <v>36.82</v>
      </c>
      <c r="O730" s="6">
        <v>0.1</v>
      </c>
      <c r="P730" s="5">
        <v>13.4</v>
      </c>
      <c r="Q730" s="5">
        <f t="shared" si="44"/>
        <v>33.137999999999998</v>
      </c>
      <c r="R730" s="5">
        <f t="shared" si="45"/>
        <v>13.4</v>
      </c>
      <c r="S730" s="5">
        <f t="shared" si="46"/>
        <v>19.738</v>
      </c>
      <c r="T730" s="7">
        <f t="shared" si="47"/>
        <v>0.5956303941094816</v>
      </c>
    </row>
    <row r="731" spans="1:20" ht="15.6">
      <c r="A731" s="2">
        <v>4988</v>
      </c>
      <c r="B731" s="3">
        <v>46145</v>
      </c>
      <c r="C731" s="4">
        <f>YEAR(SalesDataTable[[#This Row],[Order Date]])</f>
        <v>2026</v>
      </c>
      <c r="D731" s="14" t="str">
        <f>"Q"&amp;ROUNDUP(MONTH(SalesDataTable[[#This Row],[Order Date]])/3,0)</f>
        <v>Q2</v>
      </c>
      <c r="E731" s="11">
        <f>MONTH(SalesDataTable[[#This Row],[Order Date]])</f>
        <v>5</v>
      </c>
      <c r="F731" s="17"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44"/>
        <v>122.28</v>
      </c>
      <c r="R731" s="5">
        <f t="shared" si="45"/>
        <v>67.28</v>
      </c>
      <c r="S731" s="5">
        <f t="shared" si="46"/>
        <v>55</v>
      </c>
      <c r="T731" s="7">
        <f t="shared" si="47"/>
        <v>0.44978737324174028</v>
      </c>
    </row>
    <row r="732" spans="1:20" ht="15.6">
      <c r="A732" s="2">
        <v>253</v>
      </c>
      <c r="B732" s="3">
        <v>46146</v>
      </c>
      <c r="C732" s="4">
        <f>YEAR(SalesDataTable[[#This Row],[Order Date]])</f>
        <v>2026</v>
      </c>
      <c r="D732" s="14" t="str">
        <f>"Q"&amp;ROUNDUP(MONTH(SalesDataTable[[#This Row],[Order Date]])/3,0)</f>
        <v>Q2</v>
      </c>
      <c r="E732" s="11">
        <f>MONTH(SalesDataTable[[#This Row],[Order Date]])</f>
        <v>5</v>
      </c>
      <c r="F732" s="17"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44"/>
        <v>77.281999999999996</v>
      </c>
      <c r="R732" s="5">
        <f t="shared" si="45"/>
        <v>44.93</v>
      </c>
      <c r="S732" s="5">
        <f t="shared" si="46"/>
        <v>32.351999999999997</v>
      </c>
      <c r="T732" s="7">
        <f t="shared" si="47"/>
        <v>0.41862270645169636</v>
      </c>
    </row>
    <row r="733" spans="1:20" ht="15.6">
      <c r="A733" s="2">
        <v>1743</v>
      </c>
      <c r="B733" s="3">
        <v>46146</v>
      </c>
      <c r="C733" s="4">
        <f>YEAR(SalesDataTable[[#This Row],[Order Date]])</f>
        <v>2026</v>
      </c>
      <c r="D733" s="14" t="str">
        <f>"Q"&amp;ROUNDUP(MONTH(SalesDataTable[[#This Row],[Order Date]])/3,0)</f>
        <v>Q2</v>
      </c>
      <c r="E733" s="11">
        <f>MONTH(SalesDataTable[[#This Row],[Order Date]])</f>
        <v>5</v>
      </c>
      <c r="F733" s="17" t="str">
        <f>TEXT(SalesDataTable[[#This Row],[Order Date]],"MMM")</f>
        <v>May</v>
      </c>
      <c r="G733" s="4" t="s">
        <v>6</v>
      </c>
      <c r="H733" s="4" t="s">
        <v>43</v>
      </c>
      <c r="I733" s="4" t="s">
        <v>2</v>
      </c>
      <c r="J733" s="4" t="s">
        <v>13</v>
      </c>
      <c r="K733" s="4" t="s">
        <v>34</v>
      </c>
      <c r="L733" s="4" t="s">
        <v>45</v>
      </c>
      <c r="M733" s="8">
        <v>1</v>
      </c>
      <c r="N733" s="5">
        <v>51.02</v>
      </c>
      <c r="O733" s="6">
        <v>0</v>
      </c>
      <c r="P733" s="5">
        <v>21.83</v>
      </c>
      <c r="Q733" s="5">
        <f t="shared" si="44"/>
        <v>51.02</v>
      </c>
      <c r="R733" s="5">
        <f t="shared" si="45"/>
        <v>21.83</v>
      </c>
      <c r="S733" s="5">
        <f t="shared" si="46"/>
        <v>29.190000000000005</v>
      </c>
      <c r="T733" s="7">
        <f t="shared" si="47"/>
        <v>0.5721285770286163</v>
      </c>
    </row>
    <row r="734" spans="1:20" ht="15.6">
      <c r="A734" s="2">
        <v>1801</v>
      </c>
      <c r="B734" s="3">
        <v>46146</v>
      </c>
      <c r="C734" s="4">
        <f>YEAR(SalesDataTable[[#This Row],[Order Date]])</f>
        <v>2026</v>
      </c>
      <c r="D734" s="14" t="str">
        <f>"Q"&amp;ROUNDUP(MONTH(SalesDataTable[[#This Row],[Order Date]])/3,0)</f>
        <v>Q2</v>
      </c>
      <c r="E734" s="11">
        <f>MONTH(SalesDataTable[[#This Row],[Order Date]])</f>
        <v>5</v>
      </c>
      <c r="F734" s="17"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44"/>
        <v>68.969999999999985</v>
      </c>
      <c r="R734" s="5">
        <f t="shared" si="45"/>
        <v>27.8</v>
      </c>
      <c r="S734" s="5">
        <f t="shared" si="46"/>
        <v>41.169999999999987</v>
      </c>
      <c r="T734" s="7">
        <f t="shared" si="47"/>
        <v>0.59692619979701311</v>
      </c>
    </row>
    <row r="735" spans="1:20" ht="15.6">
      <c r="A735" s="2">
        <v>2511</v>
      </c>
      <c r="B735" s="3">
        <v>46146</v>
      </c>
      <c r="C735" s="4">
        <f>YEAR(SalesDataTable[[#This Row],[Order Date]])</f>
        <v>2026</v>
      </c>
      <c r="D735" s="14" t="str">
        <f>"Q"&amp;ROUNDUP(MONTH(SalesDataTable[[#This Row],[Order Date]])/3,0)</f>
        <v>Q2</v>
      </c>
      <c r="E735" s="11">
        <f>MONTH(SalesDataTable[[#This Row],[Order Date]])</f>
        <v>5</v>
      </c>
      <c r="F735" s="17"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44"/>
        <v>1326.204</v>
      </c>
      <c r="R735" s="5">
        <f t="shared" si="45"/>
        <v>809.04</v>
      </c>
      <c r="S735" s="5">
        <f t="shared" si="46"/>
        <v>517.16399999999999</v>
      </c>
      <c r="T735" s="7">
        <f t="shared" si="47"/>
        <v>0.38995810599274322</v>
      </c>
    </row>
    <row r="736" spans="1:20" ht="15.6">
      <c r="A736" s="2">
        <v>3186</v>
      </c>
      <c r="B736" s="3">
        <v>46146</v>
      </c>
      <c r="C736" s="4">
        <f>YEAR(SalesDataTable[[#This Row],[Order Date]])</f>
        <v>2026</v>
      </c>
      <c r="D736" s="14" t="str">
        <f>"Q"&amp;ROUNDUP(MONTH(SalesDataTable[[#This Row],[Order Date]])/3,0)</f>
        <v>Q2</v>
      </c>
      <c r="E736" s="11">
        <f>MONTH(SalesDataTable[[#This Row],[Order Date]])</f>
        <v>5</v>
      </c>
      <c r="F736" s="17" t="str">
        <f>TEXT(SalesDataTable[[#This Row],[Order Date]],"MMM")</f>
        <v>May</v>
      </c>
      <c r="G736" s="4" t="s">
        <v>6</v>
      </c>
      <c r="H736" s="4" t="s">
        <v>27</v>
      </c>
      <c r="I736" s="4" t="s">
        <v>2</v>
      </c>
      <c r="J736" s="4" t="s">
        <v>13</v>
      </c>
      <c r="K736" s="4" t="s">
        <v>9</v>
      </c>
      <c r="L736" s="4" t="s">
        <v>17</v>
      </c>
      <c r="M736" s="8">
        <v>1</v>
      </c>
      <c r="N736" s="5">
        <v>143.66</v>
      </c>
      <c r="O736" s="6">
        <v>0.1</v>
      </c>
      <c r="P736" s="5">
        <v>79.25</v>
      </c>
      <c r="Q736" s="5">
        <f t="shared" si="44"/>
        <v>129.29400000000001</v>
      </c>
      <c r="R736" s="5">
        <f t="shared" si="45"/>
        <v>79.25</v>
      </c>
      <c r="S736" s="5">
        <f t="shared" si="46"/>
        <v>50.044000000000011</v>
      </c>
      <c r="T736" s="7">
        <f t="shared" si="47"/>
        <v>0.38705585719368268</v>
      </c>
    </row>
    <row r="737" spans="1:20" ht="15.6">
      <c r="A737" s="2">
        <v>3378</v>
      </c>
      <c r="B737" s="3">
        <v>46146</v>
      </c>
      <c r="C737" s="4">
        <f>YEAR(SalesDataTable[[#This Row],[Order Date]])</f>
        <v>2026</v>
      </c>
      <c r="D737" s="14" t="str">
        <f>"Q"&amp;ROUNDUP(MONTH(SalesDataTable[[#This Row],[Order Date]])/3,0)</f>
        <v>Q2</v>
      </c>
      <c r="E737" s="11">
        <f>MONTH(SalesDataTable[[#This Row],[Order Date]])</f>
        <v>5</v>
      </c>
      <c r="F737" s="17" t="str">
        <f>TEXT(SalesDataTable[[#This Row],[Order Date]],"MMM")</f>
        <v>May</v>
      </c>
      <c r="G737" s="4" t="s">
        <v>0</v>
      </c>
      <c r="H737" s="4" t="s">
        <v>1</v>
      </c>
      <c r="I737" s="4" t="s">
        <v>8</v>
      </c>
      <c r="J737" s="4" t="s">
        <v>16</v>
      </c>
      <c r="K737" s="4" t="s">
        <v>34</v>
      </c>
      <c r="L737" s="4" t="s">
        <v>38</v>
      </c>
      <c r="M737" s="8">
        <v>3</v>
      </c>
      <c r="N737" s="5">
        <v>120.28</v>
      </c>
      <c r="O737" s="6">
        <v>0.2</v>
      </c>
      <c r="P737" s="5">
        <v>69.23</v>
      </c>
      <c r="Q737" s="5">
        <f t="shared" si="44"/>
        <v>288.67200000000003</v>
      </c>
      <c r="R737" s="5">
        <f t="shared" si="45"/>
        <v>207.69</v>
      </c>
      <c r="S737" s="5">
        <f t="shared" si="46"/>
        <v>80.982000000000028</v>
      </c>
      <c r="T737" s="7">
        <f t="shared" si="47"/>
        <v>0.28053292317924849</v>
      </c>
    </row>
    <row r="738" spans="1:20" ht="15.6">
      <c r="A738" s="2">
        <v>4255</v>
      </c>
      <c r="B738" s="3">
        <v>46146</v>
      </c>
      <c r="C738" s="4">
        <f>YEAR(SalesDataTable[[#This Row],[Order Date]])</f>
        <v>2026</v>
      </c>
      <c r="D738" s="14" t="str">
        <f>"Q"&amp;ROUNDUP(MONTH(SalesDataTable[[#This Row],[Order Date]])/3,0)</f>
        <v>Q2</v>
      </c>
      <c r="E738" s="11">
        <f>MONTH(SalesDataTable[[#This Row],[Order Date]])</f>
        <v>5</v>
      </c>
      <c r="F738" s="17" t="str">
        <f>TEXT(SalesDataTable[[#This Row],[Order Date]],"MMM")</f>
        <v>May</v>
      </c>
      <c r="G738" s="4" t="s">
        <v>20</v>
      </c>
      <c r="H738" s="4" t="s">
        <v>31</v>
      </c>
      <c r="I738" s="4" t="s">
        <v>28</v>
      </c>
      <c r="J738" s="4" t="s">
        <v>3</v>
      </c>
      <c r="K738" s="4" t="s">
        <v>14</v>
      </c>
      <c r="L738" s="4" t="s">
        <v>15</v>
      </c>
      <c r="M738" s="8">
        <v>6</v>
      </c>
      <c r="N738" s="5">
        <v>36.04</v>
      </c>
      <c r="O738" s="6">
        <v>0</v>
      </c>
      <c r="P738" s="5">
        <v>13.38</v>
      </c>
      <c r="Q738" s="5">
        <f t="shared" si="44"/>
        <v>216.24</v>
      </c>
      <c r="R738" s="5">
        <f t="shared" si="45"/>
        <v>80.28</v>
      </c>
      <c r="S738" s="5">
        <f t="shared" si="46"/>
        <v>135.96</v>
      </c>
      <c r="T738" s="7">
        <f t="shared" si="47"/>
        <v>0.62874583795782468</v>
      </c>
    </row>
    <row r="739" spans="1:20" ht="15.6">
      <c r="A739" s="2">
        <v>4587</v>
      </c>
      <c r="B739" s="3">
        <v>46146</v>
      </c>
      <c r="C739" s="4">
        <f>YEAR(SalesDataTable[[#This Row],[Order Date]])</f>
        <v>2026</v>
      </c>
      <c r="D739" s="14" t="str">
        <f>"Q"&amp;ROUNDUP(MONTH(SalesDataTable[[#This Row],[Order Date]])/3,0)</f>
        <v>Q2</v>
      </c>
      <c r="E739" s="11">
        <f>MONTH(SalesDataTable[[#This Row],[Order Date]])</f>
        <v>5</v>
      </c>
      <c r="F739" s="17" t="str">
        <f>TEXT(SalesDataTable[[#This Row],[Order Date]],"MMM")</f>
        <v>May</v>
      </c>
      <c r="G739" s="4" t="s">
        <v>11</v>
      </c>
      <c r="H739" s="4" t="s">
        <v>12</v>
      </c>
      <c r="I739" s="4" t="s">
        <v>28</v>
      </c>
      <c r="J739" s="4" t="s">
        <v>3</v>
      </c>
      <c r="K739" s="4" t="s">
        <v>9</v>
      </c>
      <c r="L739" s="4" t="s">
        <v>10</v>
      </c>
      <c r="M739" s="8">
        <v>2</v>
      </c>
      <c r="N739" s="5">
        <v>91.72</v>
      </c>
      <c r="O739" s="6">
        <v>0</v>
      </c>
      <c r="P739" s="5">
        <v>45.67</v>
      </c>
      <c r="Q739" s="5">
        <f t="shared" si="44"/>
        <v>183.44</v>
      </c>
      <c r="R739" s="5">
        <f t="shared" si="45"/>
        <v>91.34</v>
      </c>
      <c r="S739" s="5">
        <f t="shared" si="46"/>
        <v>92.1</v>
      </c>
      <c r="T739" s="7">
        <f t="shared" si="47"/>
        <v>0.50207152202354988</v>
      </c>
    </row>
    <row r="740" spans="1:20" ht="15.6">
      <c r="A740" s="2">
        <v>830</v>
      </c>
      <c r="B740" s="3">
        <v>46147</v>
      </c>
      <c r="C740" s="4">
        <f>YEAR(SalesDataTable[[#This Row],[Order Date]])</f>
        <v>2026</v>
      </c>
      <c r="D740" s="14" t="str">
        <f>"Q"&amp;ROUNDUP(MONTH(SalesDataTable[[#This Row],[Order Date]])/3,0)</f>
        <v>Q2</v>
      </c>
      <c r="E740" s="11">
        <f>MONTH(SalesDataTable[[#This Row],[Order Date]])</f>
        <v>5</v>
      </c>
      <c r="F740" s="17" t="str">
        <f>TEXT(SalesDataTable[[#This Row],[Order Date]],"MMM")</f>
        <v>May</v>
      </c>
      <c r="G740" s="4" t="s">
        <v>20</v>
      </c>
      <c r="H740" s="4" t="s">
        <v>33</v>
      </c>
      <c r="I740" s="4" t="s">
        <v>2</v>
      </c>
      <c r="J740" s="4" t="s">
        <v>16</v>
      </c>
      <c r="K740" s="4" t="s">
        <v>4</v>
      </c>
      <c r="L740" s="4" t="s">
        <v>22</v>
      </c>
      <c r="M740" s="8">
        <v>2</v>
      </c>
      <c r="N740" s="5">
        <v>50.4</v>
      </c>
      <c r="O740" s="6">
        <v>0</v>
      </c>
      <c r="P740" s="5">
        <v>22.21</v>
      </c>
      <c r="Q740" s="5">
        <f t="shared" si="44"/>
        <v>100.8</v>
      </c>
      <c r="R740" s="5">
        <f t="shared" si="45"/>
        <v>44.42</v>
      </c>
      <c r="S740" s="5">
        <f t="shared" si="46"/>
        <v>56.379999999999995</v>
      </c>
      <c r="T740" s="7">
        <f t="shared" si="47"/>
        <v>0.55932539682539684</v>
      </c>
    </row>
    <row r="741" spans="1:20" ht="15.6">
      <c r="A741" s="2">
        <v>4320</v>
      </c>
      <c r="B741" s="3">
        <v>46147</v>
      </c>
      <c r="C741" s="4">
        <f>YEAR(SalesDataTable[[#This Row],[Order Date]])</f>
        <v>2026</v>
      </c>
      <c r="D741" s="14" t="str">
        <f>"Q"&amp;ROUNDUP(MONTH(SalesDataTable[[#This Row],[Order Date]])/3,0)</f>
        <v>Q2</v>
      </c>
      <c r="E741" s="11">
        <f>MONTH(SalesDataTable[[#This Row],[Order Date]])</f>
        <v>5</v>
      </c>
      <c r="F741" s="17" t="str">
        <f>TEXT(SalesDataTable[[#This Row],[Order Date]],"MMM")</f>
        <v>May</v>
      </c>
      <c r="G741" s="4" t="s">
        <v>6</v>
      </c>
      <c r="H741" s="4" t="s">
        <v>27</v>
      </c>
      <c r="I741" s="4" t="s">
        <v>2</v>
      </c>
      <c r="J741" s="4" t="s">
        <v>3</v>
      </c>
      <c r="K741" s="4" t="s">
        <v>14</v>
      </c>
      <c r="L741" s="4" t="s">
        <v>48</v>
      </c>
      <c r="M741" s="8">
        <v>2</v>
      </c>
      <c r="N741" s="5">
        <v>165.17</v>
      </c>
      <c r="O741" s="6">
        <v>0</v>
      </c>
      <c r="P741" s="5">
        <v>87.78</v>
      </c>
      <c r="Q741" s="5">
        <f t="shared" si="44"/>
        <v>330.34</v>
      </c>
      <c r="R741" s="5">
        <f t="shared" si="45"/>
        <v>175.56</v>
      </c>
      <c r="S741" s="5">
        <f t="shared" si="46"/>
        <v>154.77999999999997</v>
      </c>
      <c r="T741" s="7">
        <f t="shared" si="47"/>
        <v>0.46854755706242052</v>
      </c>
    </row>
    <row r="742" spans="1:20" ht="15.6">
      <c r="A742" s="2">
        <v>4386</v>
      </c>
      <c r="B742" s="3">
        <v>46147</v>
      </c>
      <c r="C742" s="4">
        <f>YEAR(SalesDataTable[[#This Row],[Order Date]])</f>
        <v>2026</v>
      </c>
      <c r="D742" s="14" t="str">
        <f>"Q"&amp;ROUNDUP(MONTH(SalesDataTable[[#This Row],[Order Date]])/3,0)</f>
        <v>Q2</v>
      </c>
      <c r="E742" s="11">
        <f>MONTH(SalesDataTable[[#This Row],[Order Date]])</f>
        <v>5</v>
      </c>
      <c r="F742" s="17"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row>
    <row r="743" spans="1:20" ht="15.6">
      <c r="A743" s="2">
        <v>4602</v>
      </c>
      <c r="B743" s="3">
        <v>46147</v>
      </c>
      <c r="C743" s="4">
        <f>YEAR(SalesDataTable[[#This Row],[Order Date]])</f>
        <v>2026</v>
      </c>
      <c r="D743" s="14" t="str">
        <f>"Q"&amp;ROUNDUP(MONTH(SalesDataTable[[#This Row],[Order Date]])/3,0)</f>
        <v>Q2</v>
      </c>
      <c r="E743" s="11">
        <f>MONTH(SalesDataTable[[#This Row],[Order Date]])</f>
        <v>5</v>
      </c>
      <c r="F743" s="17"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44"/>
        <v>236.44800000000004</v>
      </c>
      <c r="R743" s="5">
        <f t="shared" si="45"/>
        <v>130.6</v>
      </c>
      <c r="S743" s="5">
        <f t="shared" si="46"/>
        <v>105.84800000000004</v>
      </c>
      <c r="T743" s="7">
        <f t="shared" si="47"/>
        <v>0.4476586818243336</v>
      </c>
    </row>
    <row r="744" spans="1:20" ht="15.6">
      <c r="A744" s="2">
        <v>5190</v>
      </c>
      <c r="B744" s="3">
        <v>46147</v>
      </c>
      <c r="C744" s="4">
        <f>YEAR(SalesDataTable[[#This Row],[Order Date]])</f>
        <v>2026</v>
      </c>
      <c r="D744" s="14" t="str">
        <f>"Q"&amp;ROUNDUP(MONTH(SalesDataTable[[#This Row],[Order Date]])/3,0)</f>
        <v>Q2</v>
      </c>
      <c r="E744" s="11">
        <f>MONTH(SalesDataTable[[#This Row],[Order Date]])</f>
        <v>5</v>
      </c>
      <c r="F744" s="17" t="str">
        <f>TEXT(SalesDataTable[[#This Row],[Order Date]],"MMM")</f>
        <v>May</v>
      </c>
      <c r="G744" s="4" t="s">
        <v>20</v>
      </c>
      <c r="H744" s="4" t="s">
        <v>33</v>
      </c>
      <c r="I744" s="4" t="s">
        <v>8</v>
      </c>
      <c r="J744" s="4" t="s">
        <v>3</v>
      </c>
      <c r="K744" s="4" t="s">
        <v>9</v>
      </c>
      <c r="L744" s="4" t="s">
        <v>10</v>
      </c>
      <c r="M744" s="8">
        <v>15</v>
      </c>
      <c r="N744" s="5">
        <v>93.65</v>
      </c>
      <c r="O744" s="6">
        <v>0.1</v>
      </c>
      <c r="P744" s="5">
        <v>44.89</v>
      </c>
      <c r="Q744" s="5">
        <f t="shared" si="44"/>
        <v>1264.2750000000001</v>
      </c>
      <c r="R744" s="5">
        <f t="shared" si="45"/>
        <v>673.35</v>
      </c>
      <c r="S744" s="5">
        <f t="shared" si="46"/>
        <v>590.92500000000007</v>
      </c>
      <c r="T744" s="7">
        <f t="shared" si="47"/>
        <v>0.46740226612089936</v>
      </c>
    </row>
    <row r="745" spans="1:20" ht="15.6">
      <c r="A745" s="2">
        <v>393</v>
      </c>
      <c r="B745" s="3">
        <v>46148</v>
      </c>
      <c r="C745" s="4">
        <f>YEAR(SalesDataTable[[#This Row],[Order Date]])</f>
        <v>2026</v>
      </c>
      <c r="D745" s="14" t="str">
        <f>"Q"&amp;ROUNDUP(MONTH(SalesDataTable[[#This Row],[Order Date]])/3,0)</f>
        <v>Q2</v>
      </c>
      <c r="E745" s="11">
        <f>MONTH(SalesDataTable[[#This Row],[Order Date]])</f>
        <v>5</v>
      </c>
      <c r="F745" s="17"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44"/>
        <v>599.79</v>
      </c>
      <c r="R745" s="5">
        <f t="shared" si="45"/>
        <v>314.58</v>
      </c>
      <c r="S745" s="5">
        <f t="shared" si="46"/>
        <v>285.20999999999998</v>
      </c>
      <c r="T745" s="7">
        <f t="shared" si="47"/>
        <v>0.47551643075076278</v>
      </c>
    </row>
    <row r="746" spans="1:20" ht="15.6">
      <c r="A746" s="2">
        <v>812</v>
      </c>
      <c r="B746" s="3">
        <v>46148</v>
      </c>
      <c r="C746" s="4">
        <f>YEAR(SalesDataTable[[#This Row],[Order Date]])</f>
        <v>2026</v>
      </c>
      <c r="D746" s="14" t="str">
        <f>"Q"&amp;ROUNDUP(MONTH(SalesDataTable[[#This Row],[Order Date]])/3,0)</f>
        <v>Q2</v>
      </c>
      <c r="E746" s="11">
        <f>MONTH(SalesDataTable[[#This Row],[Order Date]])</f>
        <v>5</v>
      </c>
      <c r="F746" s="17"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44"/>
        <v>350.75</v>
      </c>
      <c r="R746" s="5">
        <f t="shared" si="45"/>
        <v>163.5</v>
      </c>
      <c r="S746" s="5">
        <f t="shared" si="46"/>
        <v>187.25</v>
      </c>
      <c r="T746" s="7">
        <f t="shared" si="47"/>
        <v>0.53385602280826805</v>
      </c>
    </row>
    <row r="747" spans="1:20" ht="15.6">
      <c r="A747" s="2">
        <v>1297</v>
      </c>
      <c r="B747" s="3">
        <v>46148</v>
      </c>
      <c r="C747" s="4">
        <f>YEAR(SalesDataTable[[#This Row],[Order Date]])</f>
        <v>2026</v>
      </c>
      <c r="D747" s="14" t="str">
        <f>"Q"&amp;ROUNDUP(MONTH(SalesDataTable[[#This Row],[Order Date]])/3,0)</f>
        <v>Q2</v>
      </c>
      <c r="E747" s="11">
        <f>MONTH(SalesDataTable[[#This Row],[Order Date]])</f>
        <v>5</v>
      </c>
      <c r="F747" s="17" t="str">
        <f>TEXT(SalesDataTable[[#This Row],[Order Date]],"MMM")</f>
        <v>May</v>
      </c>
      <c r="G747" s="4" t="s">
        <v>11</v>
      </c>
      <c r="H747" s="4" t="s">
        <v>12</v>
      </c>
      <c r="I747" s="4" t="s">
        <v>19</v>
      </c>
      <c r="J747" s="4" t="s">
        <v>13</v>
      </c>
      <c r="K747" s="4" t="s">
        <v>34</v>
      </c>
      <c r="L747" s="4" t="s">
        <v>42</v>
      </c>
      <c r="M747" s="8">
        <v>2</v>
      </c>
      <c r="N747" s="5">
        <v>35.86</v>
      </c>
      <c r="O747" s="6">
        <v>0</v>
      </c>
      <c r="P747" s="5">
        <v>13.9</v>
      </c>
      <c r="Q747" s="5">
        <f t="shared" si="44"/>
        <v>71.72</v>
      </c>
      <c r="R747" s="5">
        <f t="shared" si="45"/>
        <v>27.8</v>
      </c>
      <c r="S747" s="5">
        <f t="shared" si="46"/>
        <v>43.92</v>
      </c>
      <c r="T747" s="7">
        <f t="shared" si="47"/>
        <v>0.61238148354712774</v>
      </c>
    </row>
    <row r="748" spans="1:20" ht="15.6">
      <c r="A748" s="2">
        <v>1574</v>
      </c>
      <c r="B748" s="3">
        <v>46148</v>
      </c>
      <c r="C748" s="4">
        <f>YEAR(SalesDataTable[[#This Row],[Order Date]])</f>
        <v>2026</v>
      </c>
      <c r="D748" s="14" t="str">
        <f>"Q"&amp;ROUNDUP(MONTH(SalesDataTable[[#This Row],[Order Date]])/3,0)</f>
        <v>Q2</v>
      </c>
      <c r="E748" s="11">
        <f>MONTH(SalesDataTable[[#This Row],[Order Date]])</f>
        <v>5</v>
      </c>
      <c r="F748" s="17" t="str">
        <f>TEXT(SalesDataTable[[#This Row],[Order Date]],"MMM")</f>
        <v>May</v>
      </c>
      <c r="G748" s="4" t="s">
        <v>6</v>
      </c>
      <c r="H748" s="4" t="s">
        <v>27</v>
      </c>
      <c r="I748" s="4" t="s">
        <v>2</v>
      </c>
      <c r="J748" s="4" t="s">
        <v>3</v>
      </c>
      <c r="K748" s="4" t="s">
        <v>9</v>
      </c>
      <c r="L748" s="4" t="s">
        <v>10</v>
      </c>
      <c r="M748" s="8">
        <v>1</v>
      </c>
      <c r="N748" s="5">
        <v>92.27</v>
      </c>
      <c r="O748" s="6">
        <v>0</v>
      </c>
      <c r="P748" s="5">
        <v>46.5</v>
      </c>
      <c r="Q748" s="5">
        <f t="shared" si="44"/>
        <v>92.27</v>
      </c>
      <c r="R748" s="5">
        <f t="shared" si="45"/>
        <v>46.5</v>
      </c>
      <c r="S748" s="5">
        <f t="shared" si="46"/>
        <v>45.769999999999996</v>
      </c>
      <c r="T748" s="7">
        <f t="shared" si="47"/>
        <v>0.49604421805570603</v>
      </c>
    </row>
    <row r="749" spans="1:20" ht="15.6">
      <c r="A749" s="2">
        <v>3060</v>
      </c>
      <c r="B749" s="3">
        <v>46148</v>
      </c>
      <c r="C749" s="4">
        <f>YEAR(SalesDataTable[[#This Row],[Order Date]])</f>
        <v>2026</v>
      </c>
      <c r="D749" s="14" t="str">
        <f>"Q"&amp;ROUNDUP(MONTH(SalesDataTable[[#This Row],[Order Date]])/3,0)</f>
        <v>Q2</v>
      </c>
      <c r="E749" s="11">
        <f>MONTH(SalesDataTable[[#This Row],[Order Date]])</f>
        <v>5</v>
      </c>
      <c r="F749" s="17" t="str">
        <f>TEXT(SalesDataTable[[#This Row],[Order Date]],"MMM")</f>
        <v>May</v>
      </c>
      <c r="G749" s="4" t="s">
        <v>6</v>
      </c>
      <c r="H749" s="4" t="s">
        <v>27</v>
      </c>
      <c r="I749" s="4" t="s">
        <v>8</v>
      </c>
      <c r="J749" s="4" t="s">
        <v>16</v>
      </c>
      <c r="K749" s="4" t="s">
        <v>9</v>
      </c>
      <c r="L749" s="4" t="s">
        <v>37</v>
      </c>
      <c r="M749" s="8">
        <v>6</v>
      </c>
      <c r="N749" s="5">
        <v>157.31</v>
      </c>
      <c r="O749" s="6">
        <v>0.15</v>
      </c>
      <c r="P749" s="5">
        <v>80.34</v>
      </c>
      <c r="Q749" s="5">
        <f t="shared" si="44"/>
        <v>802.28099999999995</v>
      </c>
      <c r="R749" s="5">
        <f t="shared" si="45"/>
        <v>482.04</v>
      </c>
      <c r="S749" s="5">
        <f t="shared" si="46"/>
        <v>320.24099999999993</v>
      </c>
      <c r="T749" s="7">
        <f t="shared" si="47"/>
        <v>0.3991631361081715</v>
      </c>
    </row>
    <row r="750" spans="1:20" ht="15.6">
      <c r="A750" s="2">
        <v>3490</v>
      </c>
      <c r="B750" s="3">
        <v>46148</v>
      </c>
      <c r="C750" s="4">
        <f>YEAR(SalesDataTable[[#This Row],[Order Date]])</f>
        <v>2026</v>
      </c>
      <c r="D750" s="14" t="str">
        <f>"Q"&amp;ROUNDUP(MONTH(SalesDataTable[[#This Row],[Order Date]])/3,0)</f>
        <v>Q2</v>
      </c>
      <c r="E750" s="11">
        <f>MONTH(SalesDataTable[[#This Row],[Order Date]])</f>
        <v>5</v>
      </c>
      <c r="F750" s="17"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row>
    <row r="751" spans="1:20" ht="15.6">
      <c r="A751" s="2">
        <v>3654</v>
      </c>
      <c r="B751" s="3">
        <v>46148</v>
      </c>
      <c r="C751" s="4">
        <f>YEAR(SalesDataTable[[#This Row],[Order Date]])</f>
        <v>2026</v>
      </c>
      <c r="D751" s="14" t="str">
        <f>"Q"&amp;ROUNDUP(MONTH(SalesDataTable[[#This Row],[Order Date]])/3,0)</f>
        <v>Q2</v>
      </c>
      <c r="E751" s="11">
        <f>MONTH(SalesDataTable[[#This Row],[Order Date]])</f>
        <v>5</v>
      </c>
      <c r="F751" s="17" t="str">
        <f>TEXT(SalesDataTable[[#This Row],[Order Date]],"MMM")</f>
        <v>May</v>
      </c>
      <c r="G751" s="4" t="s">
        <v>11</v>
      </c>
      <c r="H751" s="4" t="s">
        <v>39</v>
      </c>
      <c r="I751" s="4" t="s">
        <v>2</v>
      </c>
      <c r="J751" s="4" t="s">
        <v>16</v>
      </c>
      <c r="K751" s="4" t="s">
        <v>4</v>
      </c>
      <c r="L751" s="4" t="s">
        <v>22</v>
      </c>
      <c r="M751" s="8">
        <v>1</v>
      </c>
      <c r="N751" s="5">
        <v>51.44</v>
      </c>
      <c r="O751" s="6">
        <v>0.1</v>
      </c>
      <c r="P751" s="5">
        <v>22.88</v>
      </c>
      <c r="Q751" s="5">
        <f t="shared" si="44"/>
        <v>46.295999999999999</v>
      </c>
      <c r="R751" s="5">
        <f t="shared" si="45"/>
        <v>22.88</v>
      </c>
      <c r="S751" s="5">
        <f t="shared" si="46"/>
        <v>23.416</v>
      </c>
      <c r="T751" s="7">
        <f t="shared" si="47"/>
        <v>0.50578883704855715</v>
      </c>
    </row>
    <row r="752" spans="1:20" ht="15.6">
      <c r="A752" s="2">
        <v>4209</v>
      </c>
      <c r="B752" s="3">
        <v>46148</v>
      </c>
      <c r="C752" s="4">
        <f>YEAR(SalesDataTable[[#This Row],[Order Date]])</f>
        <v>2026</v>
      </c>
      <c r="D752" s="14" t="str">
        <f>"Q"&amp;ROUNDUP(MONTH(SalesDataTable[[#This Row],[Order Date]])/3,0)</f>
        <v>Q2</v>
      </c>
      <c r="E752" s="11">
        <f>MONTH(SalesDataTable[[#This Row],[Order Date]])</f>
        <v>5</v>
      </c>
      <c r="F752" s="17" t="str">
        <f>TEXT(SalesDataTable[[#This Row],[Order Date]],"MMM")</f>
        <v>May</v>
      </c>
      <c r="G752" s="4" t="s">
        <v>6</v>
      </c>
      <c r="H752" s="4" t="s">
        <v>7</v>
      </c>
      <c r="I752" s="4" t="s">
        <v>2</v>
      </c>
      <c r="J752" s="4" t="s">
        <v>13</v>
      </c>
      <c r="K752" s="4" t="s">
        <v>34</v>
      </c>
      <c r="L752" s="4" t="s">
        <v>45</v>
      </c>
      <c r="M752" s="8">
        <v>2</v>
      </c>
      <c r="N752" s="5">
        <v>50.97</v>
      </c>
      <c r="O752" s="6">
        <v>0.05</v>
      </c>
      <c r="P752" s="5">
        <v>21.67</v>
      </c>
      <c r="Q752" s="5">
        <f t="shared" si="44"/>
        <v>96.842999999999989</v>
      </c>
      <c r="R752" s="5">
        <f t="shared" si="45"/>
        <v>43.34</v>
      </c>
      <c r="S752" s="5">
        <f t="shared" si="46"/>
        <v>53.502999999999986</v>
      </c>
      <c r="T752" s="7">
        <f t="shared" si="47"/>
        <v>0.55247152607829153</v>
      </c>
    </row>
    <row r="753" spans="1:20" ht="15.6">
      <c r="A753" s="2">
        <v>4227</v>
      </c>
      <c r="B753" s="3">
        <v>46148</v>
      </c>
      <c r="C753" s="4">
        <f>YEAR(SalesDataTable[[#This Row],[Order Date]])</f>
        <v>2026</v>
      </c>
      <c r="D753" s="14" t="str">
        <f>"Q"&amp;ROUNDUP(MONTH(SalesDataTable[[#This Row],[Order Date]])/3,0)</f>
        <v>Q2</v>
      </c>
      <c r="E753" s="11">
        <f>MONTH(SalesDataTable[[#This Row],[Order Date]])</f>
        <v>5</v>
      </c>
      <c r="F753" s="17"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44"/>
        <v>81.099999999999994</v>
      </c>
      <c r="R753" s="5">
        <f t="shared" si="45"/>
        <v>33.04</v>
      </c>
      <c r="S753" s="5">
        <f t="shared" si="46"/>
        <v>48.059999999999995</v>
      </c>
      <c r="T753" s="7">
        <f t="shared" si="47"/>
        <v>0.59260172626387175</v>
      </c>
    </row>
    <row r="754" spans="1:20" ht="15.6">
      <c r="A754" s="2">
        <v>4247</v>
      </c>
      <c r="B754" s="3">
        <v>46148</v>
      </c>
      <c r="C754" s="4">
        <f>YEAR(SalesDataTable[[#This Row],[Order Date]])</f>
        <v>2026</v>
      </c>
      <c r="D754" s="14" t="str">
        <f>"Q"&amp;ROUNDUP(MONTH(SalesDataTable[[#This Row],[Order Date]])/3,0)</f>
        <v>Q2</v>
      </c>
      <c r="E754" s="11">
        <f>MONTH(SalesDataTable[[#This Row],[Order Date]])</f>
        <v>5</v>
      </c>
      <c r="F754" s="17" t="str">
        <f>TEXT(SalesDataTable[[#This Row],[Order Date]],"MMM")</f>
        <v>May</v>
      </c>
      <c r="G754" s="4" t="s">
        <v>11</v>
      </c>
      <c r="H754" s="4" t="s">
        <v>52</v>
      </c>
      <c r="I754" s="4" t="s">
        <v>2</v>
      </c>
      <c r="J754" s="4" t="s">
        <v>13</v>
      </c>
      <c r="K754" s="4" t="s">
        <v>4</v>
      </c>
      <c r="L754" s="4" t="s">
        <v>22</v>
      </c>
      <c r="M754" s="8">
        <v>2</v>
      </c>
      <c r="N754" s="5">
        <v>51.3</v>
      </c>
      <c r="O754" s="6">
        <v>0</v>
      </c>
      <c r="P754" s="5">
        <v>23.12</v>
      </c>
      <c r="Q754" s="5">
        <f t="shared" si="44"/>
        <v>102.6</v>
      </c>
      <c r="R754" s="5">
        <f t="shared" si="45"/>
        <v>46.24</v>
      </c>
      <c r="S754" s="5">
        <f t="shared" si="46"/>
        <v>56.359999999999992</v>
      </c>
      <c r="T754" s="7">
        <f t="shared" si="47"/>
        <v>0.54931773879142298</v>
      </c>
    </row>
    <row r="755" spans="1:20" ht="15.6">
      <c r="A755" s="2">
        <v>5196</v>
      </c>
      <c r="B755" s="3">
        <v>46148</v>
      </c>
      <c r="C755" s="4">
        <f>YEAR(SalesDataTable[[#This Row],[Order Date]])</f>
        <v>2026</v>
      </c>
      <c r="D755" s="14" t="str">
        <f>"Q"&amp;ROUNDUP(MONTH(SalesDataTable[[#This Row],[Order Date]])/3,0)</f>
        <v>Q2</v>
      </c>
      <c r="E755" s="11">
        <f>MONTH(SalesDataTable[[#This Row],[Order Date]])</f>
        <v>5</v>
      </c>
      <c r="F755" s="17" t="str">
        <f>TEXT(SalesDataTable[[#This Row],[Order Date]],"MMM")</f>
        <v>May</v>
      </c>
      <c r="G755" s="4" t="s">
        <v>20</v>
      </c>
      <c r="H755" s="4" t="s">
        <v>33</v>
      </c>
      <c r="I755" s="4" t="s">
        <v>2</v>
      </c>
      <c r="J755" s="4" t="s">
        <v>13</v>
      </c>
      <c r="K755" s="4" t="s">
        <v>23</v>
      </c>
      <c r="L755" s="4" t="s">
        <v>40</v>
      </c>
      <c r="M755" s="8">
        <v>3</v>
      </c>
      <c r="N755" s="5">
        <v>82.56</v>
      </c>
      <c r="O755" s="6">
        <v>0</v>
      </c>
      <c r="P755" s="5">
        <v>39.99</v>
      </c>
      <c r="Q755" s="5">
        <f t="shared" si="44"/>
        <v>247.68</v>
      </c>
      <c r="R755" s="5">
        <f t="shared" si="45"/>
        <v>119.97</v>
      </c>
      <c r="S755" s="5">
        <f t="shared" si="46"/>
        <v>127.71000000000001</v>
      </c>
      <c r="T755" s="7">
        <f t="shared" si="47"/>
        <v>0.515625</v>
      </c>
    </row>
    <row r="756" spans="1:20" ht="15.6">
      <c r="A756" s="2">
        <v>400</v>
      </c>
      <c r="B756" s="3">
        <v>46149</v>
      </c>
      <c r="C756" s="4">
        <f>YEAR(SalesDataTable[[#This Row],[Order Date]])</f>
        <v>2026</v>
      </c>
      <c r="D756" s="14" t="str">
        <f>"Q"&amp;ROUNDUP(MONTH(SalesDataTable[[#This Row],[Order Date]])/3,0)</f>
        <v>Q2</v>
      </c>
      <c r="E756" s="11">
        <f>MONTH(SalesDataTable[[#This Row],[Order Date]])</f>
        <v>5</v>
      </c>
      <c r="F756" s="17" t="str">
        <f>TEXT(SalesDataTable[[#This Row],[Order Date]],"MMM")</f>
        <v>May</v>
      </c>
      <c r="G756" s="4" t="s">
        <v>6</v>
      </c>
      <c r="H756" s="4" t="s">
        <v>43</v>
      </c>
      <c r="I756" s="4" t="s">
        <v>8</v>
      </c>
      <c r="J756" s="4" t="s">
        <v>16</v>
      </c>
      <c r="K756" s="4" t="s">
        <v>9</v>
      </c>
      <c r="L756" s="4" t="s">
        <v>10</v>
      </c>
      <c r="M756" s="8">
        <v>6</v>
      </c>
      <c r="N756" s="5">
        <v>92.66</v>
      </c>
      <c r="O756" s="6">
        <v>0.15</v>
      </c>
      <c r="P756" s="5">
        <v>44.71</v>
      </c>
      <c r="Q756" s="5">
        <f t="shared" si="44"/>
        <v>472.56600000000003</v>
      </c>
      <c r="R756" s="5">
        <f t="shared" si="45"/>
        <v>268.26</v>
      </c>
      <c r="S756" s="5">
        <f t="shared" si="46"/>
        <v>204.30600000000004</v>
      </c>
      <c r="T756" s="7">
        <f t="shared" si="47"/>
        <v>0.43233326138571126</v>
      </c>
    </row>
    <row r="757" spans="1:20" ht="15.6">
      <c r="A757" s="2">
        <v>829</v>
      </c>
      <c r="B757" s="3">
        <v>46149</v>
      </c>
      <c r="C757" s="4">
        <f>YEAR(SalesDataTable[[#This Row],[Order Date]])</f>
        <v>2026</v>
      </c>
      <c r="D757" s="14" t="str">
        <f>"Q"&amp;ROUNDUP(MONTH(SalesDataTable[[#This Row],[Order Date]])/3,0)</f>
        <v>Q2</v>
      </c>
      <c r="E757" s="11">
        <f>MONTH(SalesDataTable[[#This Row],[Order Date]])</f>
        <v>5</v>
      </c>
      <c r="F757" s="17" t="str">
        <f>TEXT(SalesDataTable[[#This Row],[Order Date]],"MMM")</f>
        <v>May</v>
      </c>
      <c r="G757" s="4" t="s">
        <v>11</v>
      </c>
      <c r="H757" s="4" t="s">
        <v>52</v>
      </c>
      <c r="I757" s="4" t="s">
        <v>28</v>
      </c>
      <c r="J757" s="4" t="s">
        <v>13</v>
      </c>
      <c r="K757" s="4" t="s">
        <v>34</v>
      </c>
      <c r="L757" s="4" t="s">
        <v>35</v>
      </c>
      <c r="M757" s="8">
        <v>1</v>
      </c>
      <c r="N757" s="5">
        <v>39.42</v>
      </c>
      <c r="O757" s="6">
        <v>0</v>
      </c>
      <c r="P757" s="5">
        <v>14.86</v>
      </c>
      <c r="Q757" s="5">
        <f t="shared" si="44"/>
        <v>39.42</v>
      </c>
      <c r="R757" s="5">
        <f t="shared" si="45"/>
        <v>14.86</v>
      </c>
      <c r="S757" s="5">
        <f t="shared" si="46"/>
        <v>24.560000000000002</v>
      </c>
      <c r="T757" s="7">
        <f t="shared" si="47"/>
        <v>0.62303399289700667</v>
      </c>
    </row>
    <row r="758" spans="1:20" ht="15.6">
      <c r="A758" s="2">
        <v>1236</v>
      </c>
      <c r="B758" s="3">
        <v>46149</v>
      </c>
      <c r="C758" s="4">
        <f>YEAR(SalesDataTable[[#This Row],[Order Date]])</f>
        <v>2026</v>
      </c>
      <c r="D758" s="14" t="str">
        <f>"Q"&amp;ROUNDUP(MONTH(SalesDataTable[[#This Row],[Order Date]])/3,0)</f>
        <v>Q2</v>
      </c>
      <c r="E758" s="11">
        <f>MONTH(SalesDataTable[[#This Row],[Order Date]])</f>
        <v>5</v>
      </c>
      <c r="F758" s="17"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44"/>
        <v>248.5</v>
      </c>
      <c r="R758" s="5">
        <f t="shared" si="45"/>
        <v>139.02000000000001</v>
      </c>
      <c r="S758" s="5">
        <f t="shared" si="46"/>
        <v>109.47999999999999</v>
      </c>
      <c r="T758" s="7">
        <f t="shared" si="47"/>
        <v>0.44056338028169012</v>
      </c>
    </row>
    <row r="759" spans="1:20" ht="15.6">
      <c r="A759" s="2">
        <v>1364</v>
      </c>
      <c r="B759" s="3">
        <v>46149</v>
      </c>
      <c r="C759" s="4">
        <f>YEAR(SalesDataTable[[#This Row],[Order Date]])</f>
        <v>2026</v>
      </c>
      <c r="D759" s="14" t="str">
        <f>"Q"&amp;ROUNDUP(MONTH(SalesDataTable[[#This Row],[Order Date]])/3,0)</f>
        <v>Q2</v>
      </c>
      <c r="E759" s="11">
        <f>MONTH(SalesDataTable[[#This Row],[Order Date]])</f>
        <v>5</v>
      </c>
      <c r="F759" s="17"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row>
    <row r="760" spans="1:20" ht="15.6">
      <c r="A760" s="2">
        <v>2105</v>
      </c>
      <c r="B760" s="3">
        <v>46149</v>
      </c>
      <c r="C760" s="4">
        <f>YEAR(SalesDataTable[[#This Row],[Order Date]])</f>
        <v>2026</v>
      </c>
      <c r="D760" s="14" t="str">
        <f>"Q"&amp;ROUNDUP(MONTH(SalesDataTable[[#This Row],[Order Date]])/3,0)</f>
        <v>Q2</v>
      </c>
      <c r="E760" s="11">
        <f>MONTH(SalesDataTable[[#This Row],[Order Date]])</f>
        <v>5</v>
      </c>
      <c r="F760" s="17"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44"/>
        <v>80.3</v>
      </c>
      <c r="R760" s="5">
        <f t="shared" si="45"/>
        <v>40.020000000000003</v>
      </c>
      <c r="S760" s="5">
        <f t="shared" si="46"/>
        <v>40.279999999999994</v>
      </c>
      <c r="T760" s="7">
        <f t="shared" si="47"/>
        <v>0.50161892901618921</v>
      </c>
    </row>
    <row r="761" spans="1:20" ht="15.6">
      <c r="A761" s="2">
        <v>4706</v>
      </c>
      <c r="B761" s="3">
        <v>46149</v>
      </c>
      <c r="C761" s="4">
        <f>YEAR(SalesDataTable[[#This Row],[Order Date]])</f>
        <v>2026</v>
      </c>
      <c r="D761" s="14" t="str">
        <f>"Q"&amp;ROUNDUP(MONTH(SalesDataTable[[#This Row],[Order Date]])/3,0)</f>
        <v>Q2</v>
      </c>
      <c r="E761" s="11">
        <f>MONTH(SalesDataTable[[#This Row],[Order Date]])</f>
        <v>5</v>
      </c>
      <c r="F761" s="17"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44"/>
        <v>79.89</v>
      </c>
      <c r="R761" s="5">
        <f t="shared" si="45"/>
        <v>39.549999999999997</v>
      </c>
      <c r="S761" s="5">
        <f t="shared" si="46"/>
        <v>40.340000000000003</v>
      </c>
      <c r="T761" s="7">
        <f t="shared" si="47"/>
        <v>0.50494429841031419</v>
      </c>
    </row>
    <row r="762" spans="1:20" ht="15.6">
      <c r="A762" s="2">
        <v>68</v>
      </c>
      <c r="B762" s="3">
        <v>46150</v>
      </c>
      <c r="C762" s="4">
        <f>YEAR(SalesDataTable[[#This Row],[Order Date]])</f>
        <v>2026</v>
      </c>
      <c r="D762" s="14" t="str">
        <f>"Q"&amp;ROUNDUP(MONTH(SalesDataTable[[#This Row],[Order Date]])/3,0)</f>
        <v>Q2</v>
      </c>
      <c r="E762" s="11">
        <f>MONTH(SalesDataTable[[#This Row],[Order Date]])</f>
        <v>5</v>
      </c>
      <c r="F762" s="17" t="str">
        <f>TEXT(SalesDataTable[[#This Row],[Order Date]],"MMM")</f>
        <v>May</v>
      </c>
      <c r="G762" s="4" t="s">
        <v>20</v>
      </c>
      <c r="H762" s="4" t="s">
        <v>31</v>
      </c>
      <c r="I762" s="4" t="s">
        <v>19</v>
      </c>
      <c r="J762" s="4" t="s">
        <v>13</v>
      </c>
      <c r="K762" s="4" t="s">
        <v>34</v>
      </c>
      <c r="L762" s="4" t="s">
        <v>35</v>
      </c>
      <c r="M762" s="8">
        <v>1</v>
      </c>
      <c r="N762" s="5">
        <v>39.5</v>
      </c>
      <c r="O762" s="6">
        <v>0</v>
      </c>
      <c r="P762" s="5">
        <v>14.68</v>
      </c>
      <c r="Q762" s="5">
        <f t="shared" si="44"/>
        <v>39.5</v>
      </c>
      <c r="R762" s="5">
        <f t="shared" si="45"/>
        <v>14.68</v>
      </c>
      <c r="S762" s="5">
        <f t="shared" si="46"/>
        <v>24.82</v>
      </c>
      <c r="T762" s="7">
        <f t="shared" si="47"/>
        <v>0.62835443037974681</v>
      </c>
    </row>
    <row r="763" spans="1:20" ht="15.6">
      <c r="A763" s="2">
        <v>1352</v>
      </c>
      <c r="B763" s="3">
        <v>46150</v>
      </c>
      <c r="C763" s="4">
        <f>YEAR(SalesDataTable[[#This Row],[Order Date]])</f>
        <v>2026</v>
      </c>
      <c r="D763" s="14" t="str">
        <f>"Q"&amp;ROUNDUP(MONTH(SalesDataTable[[#This Row],[Order Date]])/3,0)</f>
        <v>Q2</v>
      </c>
      <c r="E763" s="11">
        <f>MONTH(SalesDataTable[[#This Row],[Order Date]])</f>
        <v>5</v>
      </c>
      <c r="F763" s="17" t="str">
        <f>TEXT(SalesDataTable[[#This Row],[Order Date]],"MMM")</f>
        <v>May</v>
      </c>
      <c r="G763" s="4" t="s">
        <v>20</v>
      </c>
      <c r="H763" s="4" t="s">
        <v>31</v>
      </c>
      <c r="I763" s="4" t="s">
        <v>2</v>
      </c>
      <c r="J763" s="4" t="s">
        <v>3</v>
      </c>
      <c r="K763" s="4" t="s">
        <v>4</v>
      </c>
      <c r="L763" s="4" t="s">
        <v>5</v>
      </c>
      <c r="M763" s="8">
        <v>1</v>
      </c>
      <c r="N763" s="5">
        <v>80.7</v>
      </c>
      <c r="O763" s="6">
        <v>0</v>
      </c>
      <c r="P763" s="5">
        <v>41.88</v>
      </c>
      <c r="Q763" s="5">
        <f t="shared" si="44"/>
        <v>80.7</v>
      </c>
      <c r="R763" s="5">
        <f t="shared" si="45"/>
        <v>41.88</v>
      </c>
      <c r="S763" s="5">
        <f t="shared" si="46"/>
        <v>38.82</v>
      </c>
      <c r="T763" s="7">
        <f t="shared" si="47"/>
        <v>0.48104089219330853</v>
      </c>
    </row>
    <row r="764" spans="1:20" ht="15.6">
      <c r="A764" s="2">
        <v>2526</v>
      </c>
      <c r="B764" s="3">
        <v>46150</v>
      </c>
      <c r="C764" s="4">
        <f>YEAR(SalesDataTable[[#This Row],[Order Date]])</f>
        <v>2026</v>
      </c>
      <c r="D764" s="14" t="str">
        <f>"Q"&amp;ROUNDUP(MONTH(SalesDataTable[[#This Row],[Order Date]])/3,0)</f>
        <v>Q2</v>
      </c>
      <c r="E764" s="11">
        <f>MONTH(SalesDataTable[[#This Row],[Order Date]])</f>
        <v>5</v>
      </c>
      <c r="F764" s="17" t="str">
        <f>TEXT(SalesDataTable[[#This Row],[Order Date]],"MMM")</f>
        <v>May</v>
      </c>
      <c r="G764" s="4" t="s">
        <v>6</v>
      </c>
      <c r="H764" s="4" t="s">
        <v>49</v>
      </c>
      <c r="I764" s="4" t="s">
        <v>2</v>
      </c>
      <c r="J764" s="4" t="s">
        <v>13</v>
      </c>
      <c r="K764" s="4" t="s">
        <v>23</v>
      </c>
      <c r="L764" s="4" t="s">
        <v>40</v>
      </c>
      <c r="M764" s="8">
        <v>1</v>
      </c>
      <c r="N764" s="5">
        <v>80.86</v>
      </c>
      <c r="O764" s="6">
        <v>0</v>
      </c>
      <c r="P764" s="5">
        <v>38.44</v>
      </c>
      <c r="Q764" s="5">
        <f t="shared" si="44"/>
        <v>80.86</v>
      </c>
      <c r="R764" s="5">
        <f t="shared" si="45"/>
        <v>38.44</v>
      </c>
      <c r="S764" s="5">
        <f t="shared" si="46"/>
        <v>42.42</v>
      </c>
      <c r="T764" s="7">
        <f t="shared" si="47"/>
        <v>0.52461043779371752</v>
      </c>
    </row>
    <row r="765" spans="1:20" ht="15.6">
      <c r="A765" s="2">
        <v>3298</v>
      </c>
      <c r="B765" s="3">
        <v>46150</v>
      </c>
      <c r="C765" s="4">
        <f>YEAR(SalesDataTable[[#This Row],[Order Date]])</f>
        <v>2026</v>
      </c>
      <c r="D765" s="14" t="str">
        <f>"Q"&amp;ROUNDUP(MONTH(SalesDataTable[[#This Row],[Order Date]])/3,0)</f>
        <v>Q2</v>
      </c>
      <c r="E765" s="11">
        <f>MONTH(SalesDataTable[[#This Row],[Order Date]])</f>
        <v>5</v>
      </c>
      <c r="F765" s="17"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44"/>
        <v>607.86</v>
      </c>
      <c r="R765" s="5">
        <f t="shared" si="45"/>
        <v>384.32</v>
      </c>
      <c r="S765" s="5">
        <f t="shared" si="46"/>
        <v>223.54000000000002</v>
      </c>
      <c r="T765" s="7">
        <f t="shared" si="47"/>
        <v>0.36774915276543946</v>
      </c>
    </row>
    <row r="766" spans="1:20" ht="15.6">
      <c r="A766" s="2">
        <v>3510</v>
      </c>
      <c r="B766" s="3">
        <v>46150</v>
      </c>
      <c r="C766" s="4">
        <f>YEAR(SalesDataTable[[#This Row],[Order Date]])</f>
        <v>2026</v>
      </c>
      <c r="D766" s="14" t="str">
        <f>"Q"&amp;ROUNDUP(MONTH(SalesDataTable[[#This Row],[Order Date]])/3,0)</f>
        <v>Q2</v>
      </c>
      <c r="E766" s="11">
        <f>MONTH(SalesDataTable[[#This Row],[Order Date]])</f>
        <v>5</v>
      </c>
      <c r="F766" s="17" t="str">
        <f>TEXT(SalesDataTable[[#This Row],[Order Date]],"MMM")</f>
        <v>May</v>
      </c>
      <c r="G766" s="4" t="s">
        <v>11</v>
      </c>
      <c r="H766" s="4" t="s">
        <v>12</v>
      </c>
      <c r="I766" s="4" t="s">
        <v>2</v>
      </c>
      <c r="J766" s="4" t="s">
        <v>3</v>
      </c>
      <c r="K766" s="4" t="s">
        <v>23</v>
      </c>
      <c r="L766" s="4" t="s">
        <v>51</v>
      </c>
      <c r="M766" s="8">
        <v>4</v>
      </c>
      <c r="N766" s="5">
        <v>121.81</v>
      </c>
      <c r="O766" s="6">
        <v>0</v>
      </c>
      <c r="P766" s="5">
        <v>58.95</v>
      </c>
      <c r="Q766" s="5">
        <f t="shared" si="44"/>
        <v>487.24</v>
      </c>
      <c r="R766" s="5">
        <f t="shared" si="45"/>
        <v>235.8</v>
      </c>
      <c r="S766" s="5">
        <f t="shared" si="46"/>
        <v>251.44</v>
      </c>
      <c r="T766" s="7">
        <f t="shared" si="47"/>
        <v>0.5160495854199163</v>
      </c>
    </row>
    <row r="767" spans="1:20" ht="15.6">
      <c r="A767" s="2">
        <v>3638</v>
      </c>
      <c r="B767" s="3">
        <v>46150</v>
      </c>
      <c r="C767" s="4">
        <f>YEAR(SalesDataTable[[#This Row],[Order Date]])</f>
        <v>2026</v>
      </c>
      <c r="D767" s="14" t="str">
        <f>"Q"&amp;ROUNDUP(MONTH(SalesDataTable[[#This Row],[Order Date]])/3,0)</f>
        <v>Q2</v>
      </c>
      <c r="E767" s="11">
        <f>MONTH(SalesDataTable[[#This Row],[Order Date]])</f>
        <v>5</v>
      </c>
      <c r="F767" s="17"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44"/>
        <v>1516.95</v>
      </c>
      <c r="R767" s="5">
        <f t="shared" si="45"/>
        <v>888.5</v>
      </c>
      <c r="S767" s="5">
        <f t="shared" si="46"/>
        <v>628.45000000000005</v>
      </c>
      <c r="T767" s="7">
        <f t="shared" si="47"/>
        <v>0.41428524341606515</v>
      </c>
    </row>
    <row r="768" spans="1:20" ht="15.6">
      <c r="A768" s="2">
        <v>3754</v>
      </c>
      <c r="B768" s="3">
        <v>46150</v>
      </c>
      <c r="C768" s="4">
        <f>YEAR(SalesDataTable[[#This Row],[Order Date]])</f>
        <v>2026</v>
      </c>
      <c r="D768" s="14" t="str">
        <f>"Q"&amp;ROUNDUP(MONTH(SalesDataTable[[#This Row],[Order Date]])/3,0)</f>
        <v>Q2</v>
      </c>
      <c r="E768" s="11">
        <f>MONTH(SalesDataTable[[#This Row],[Order Date]])</f>
        <v>5</v>
      </c>
      <c r="F768" s="17" t="str">
        <f>TEXT(SalesDataTable[[#This Row],[Order Date]],"MMM")</f>
        <v>May</v>
      </c>
      <c r="G768" s="4" t="s">
        <v>6</v>
      </c>
      <c r="H768" s="4" t="s">
        <v>43</v>
      </c>
      <c r="I768" s="4" t="s">
        <v>2</v>
      </c>
      <c r="J768" s="4" t="s">
        <v>3</v>
      </c>
      <c r="K768" s="4" t="s">
        <v>4</v>
      </c>
      <c r="L768" s="4" t="s">
        <v>26</v>
      </c>
      <c r="M768" s="8">
        <v>1</v>
      </c>
      <c r="N768" s="5">
        <v>39.42</v>
      </c>
      <c r="O768" s="6">
        <v>0.05</v>
      </c>
      <c r="P768" s="5">
        <v>16.77</v>
      </c>
      <c r="Q768" s="5">
        <f t="shared" si="44"/>
        <v>37.448999999999998</v>
      </c>
      <c r="R768" s="5">
        <f t="shared" si="45"/>
        <v>16.77</v>
      </c>
      <c r="S768" s="5">
        <f t="shared" si="46"/>
        <v>20.678999999999998</v>
      </c>
      <c r="T768" s="7">
        <f t="shared" si="47"/>
        <v>0.55219097973243614</v>
      </c>
    </row>
    <row r="769" spans="1:20" ht="15.6">
      <c r="A769" s="2">
        <v>4029</v>
      </c>
      <c r="B769" s="3">
        <v>46150</v>
      </c>
      <c r="C769" s="4">
        <f>YEAR(SalesDataTable[[#This Row],[Order Date]])</f>
        <v>2026</v>
      </c>
      <c r="D769" s="14" t="str">
        <f>"Q"&amp;ROUNDUP(MONTH(SalesDataTable[[#This Row],[Order Date]])/3,0)</f>
        <v>Q2</v>
      </c>
      <c r="E769" s="11">
        <f>MONTH(SalesDataTable[[#This Row],[Order Date]])</f>
        <v>5</v>
      </c>
      <c r="F769" s="17"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44"/>
        <v>161.36000000000001</v>
      </c>
      <c r="R769" s="5">
        <f t="shared" si="45"/>
        <v>87</v>
      </c>
      <c r="S769" s="5">
        <f t="shared" si="46"/>
        <v>74.360000000000014</v>
      </c>
      <c r="T769" s="7">
        <f t="shared" si="47"/>
        <v>0.46083292017848293</v>
      </c>
    </row>
    <row r="770" spans="1:20" ht="15.6">
      <c r="A770" s="2">
        <v>4651</v>
      </c>
      <c r="B770" s="3">
        <v>46150</v>
      </c>
      <c r="C770" s="4">
        <f>YEAR(SalesDataTable[[#This Row],[Order Date]])</f>
        <v>2026</v>
      </c>
      <c r="D770" s="14" t="str">
        <f>"Q"&amp;ROUNDUP(MONTH(SalesDataTable[[#This Row],[Order Date]])/3,0)</f>
        <v>Q2</v>
      </c>
      <c r="E770" s="11">
        <f>MONTH(SalesDataTable[[#This Row],[Order Date]])</f>
        <v>5</v>
      </c>
      <c r="F770" s="17"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row>
    <row r="771" spans="1:20" ht="15.6">
      <c r="A771" s="2">
        <v>4886</v>
      </c>
      <c r="B771" s="3">
        <v>46150</v>
      </c>
      <c r="C771" s="4">
        <f>YEAR(SalesDataTable[[#This Row],[Order Date]])</f>
        <v>2026</v>
      </c>
      <c r="D771" s="14" t="str">
        <f>"Q"&amp;ROUNDUP(MONTH(SalesDataTable[[#This Row],[Order Date]])/3,0)</f>
        <v>Q2</v>
      </c>
      <c r="E771" s="11">
        <f>MONTH(SalesDataTable[[#This Row],[Order Date]])</f>
        <v>5</v>
      </c>
      <c r="F771" s="17" t="str">
        <f>TEXT(SalesDataTable[[#This Row],[Order Date]],"MMM")</f>
        <v>May</v>
      </c>
      <c r="G771" s="4" t="s">
        <v>20</v>
      </c>
      <c r="H771" s="4" t="s">
        <v>33</v>
      </c>
      <c r="I771" s="4" t="s">
        <v>28</v>
      </c>
      <c r="J771" s="4" t="s">
        <v>3</v>
      </c>
      <c r="K771" s="4" t="s">
        <v>9</v>
      </c>
      <c r="L771" s="4" t="s">
        <v>17</v>
      </c>
      <c r="M771" s="8">
        <v>1</v>
      </c>
      <c r="N771" s="5">
        <v>146.29</v>
      </c>
      <c r="O771" s="6">
        <v>0</v>
      </c>
      <c r="P771" s="5">
        <v>81.16</v>
      </c>
      <c r="Q771" s="5">
        <f t="shared" si="48"/>
        <v>146.29</v>
      </c>
      <c r="R771" s="5">
        <f t="shared" si="49"/>
        <v>81.16</v>
      </c>
      <c r="S771" s="5">
        <f t="shared" si="50"/>
        <v>65.13</v>
      </c>
      <c r="T771" s="7">
        <f t="shared" si="51"/>
        <v>0.44521156606740037</v>
      </c>
    </row>
    <row r="772" spans="1:20" ht="15.6">
      <c r="A772" s="2">
        <v>162</v>
      </c>
      <c r="B772" s="3">
        <v>46151</v>
      </c>
      <c r="C772" s="4">
        <f>YEAR(SalesDataTable[[#This Row],[Order Date]])</f>
        <v>2026</v>
      </c>
      <c r="D772" s="14" t="str">
        <f>"Q"&amp;ROUNDUP(MONTH(SalesDataTable[[#This Row],[Order Date]])/3,0)</f>
        <v>Q2</v>
      </c>
      <c r="E772" s="11">
        <f>MONTH(SalesDataTable[[#This Row],[Order Date]])</f>
        <v>5</v>
      </c>
      <c r="F772" s="17" t="str">
        <f>TEXT(SalesDataTable[[#This Row],[Order Date]],"MMM")</f>
        <v>May</v>
      </c>
      <c r="G772" s="4" t="s">
        <v>0</v>
      </c>
      <c r="H772" s="4" t="s">
        <v>1</v>
      </c>
      <c r="I772" s="4" t="s">
        <v>2</v>
      </c>
      <c r="J772" s="4" t="s">
        <v>13</v>
      </c>
      <c r="K772" s="4" t="s">
        <v>14</v>
      </c>
      <c r="L772" s="4" t="s">
        <v>48</v>
      </c>
      <c r="M772" s="8">
        <v>2</v>
      </c>
      <c r="N772" s="5">
        <v>164.95</v>
      </c>
      <c r="O772" s="6">
        <v>0.1</v>
      </c>
      <c r="P772" s="5">
        <v>86.27</v>
      </c>
      <c r="Q772" s="5">
        <f t="shared" si="48"/>
        <v>296.90999999999997</v>
      </c>
      <c r="R772" s="5">
        <f t="shared" si="49"/>
        <v>172.54</v>
      </c>
      <c r="S772" s="5">
        <f t="shared" si="50"/>
        <v>124.36999999999998</v>
      </c>
      <c r="T772" s="7">
        <f t="shared" si="51"/>
        <v>0.41888114243373409</v>
      </c>
    </row>
    <row r="773" spans="1:20" ht="15.6">
      <c r="A773" s="2">
        <v>184</v>
      </c>
      <c r="B773" s="3">
        <v>46151</v>
      </c>
      <c r="C773" s="4">
        <f>YEAR(SalesDataTable[[#This Row],[Order Date]])</f>
        <v>2026</v>
      </c>
      <c r="D773" s="14" t="str">
        <f>"Q"&amp;ROUNDUP(MONTH(SalesDataTable[[#This Row],[Order Date]])/3,0)</f>
        <v>Q2</v>
      </c>
      <c r="E773" s="11">
        <f>MONTH(SalesDataTable[[#This Row],[Order Date]])</f>
        <v>5</v>
      </c>
      <c r="F773" s="17" t="str">
        <f>TEXT(SalesDataTable[[#This Row],[Order Date]],"MMM")</f>
        <v>May</v>
      </c>
      <c r="G773" s="4" t="s">
        <v>0</v>
      </c>
      <c r="H773" s="4" t="s">
        <v>50</v>
      </c>
      <c r="I773" s="4" t="s">
        <v>19</v>
      </c>
      <c r="J773" s="4" t="s">
        <v>16</v>
      </c>
      <c r="K773" s="4" t="s">
        <v>9</v>
      </c>
      <c r="L773" s="4" t="s">
        <v>10</v>
      </c>
      <c r="M773" s="8">
        <v>2</v>
      </c>
      <c r="N773" s="5">
        <v>91.59</v>
      </c>
      <c r="O773" s="6">
        <v>0</v>
      </c>
      <c r="P773" s="5">
        <v>44.97</v>
      </c>
      <c r="Q773" s="5">
        <f t="shared" si="48"/>
        <v>183.18</v>
      </c>
      <c r="R773" s="5">
        <f t="shared" si="49"/>
        <v>89.94</v>
      </c>
      <c r="S773" s="5">
        <f t="shared" si="50"/>
        <v>93.240000000000009</v>
      </c>
      <c r="T773" s="7">
        <f t="shared" si="51"/>
        <v>0.50900753357353423</v>
      </c>
    </row>
    <row r="774" spans="1:20" ht="15.6">
      <c r="A774" s="2">
        <v>328</v>
      </c>
      <c r="B774" s="3">
        <v>46151</v>
      </c>
      <c r="C774" s="4">
        <f>YEAR(SalesDataTable[[#This Row],[Order Date]])</f>
        <v>2026</v>
      </c>
      <c r="D774" s="14" t="str">
        <f>"Q"&amp;ROUNDUP(MONTH(SalesDataTable[[#This Row],[Order Date]])/3,0)</f>
        <v>Q2</v>
      </c>
      <c r="E774" s="11">
        <f>MONTH(SalesDataTable[[#This Row],[Order Date]])</f>
        <v>5</v>
      </c>
      <c r="F774" s="17" t="str">
        <f>TEXT(SalesDataTable[[#This Row],[Order Date]],"MMM")</f>
        <v>May</v>
      </c>
      <c r="G774" s="4" t="s">
        <v>20</v>
      </c>
      <c r="H774" s="4" t="s">
        <v>47</v>
      </c>
      <c r="I774" s="4" t="s">
        <v>2</v>
      </c>
      <c r="J774" s="4" t="s">
        <v>3</v>
      </c>
      <c r="K774" s="4" t="s">
        <v>34</v>
      </c>
      <c r="L774" s="4" t="s">
        <v>45</v>
      </c>
      <c r="M774" s="8">
        <v>1</v>
      </c>
      <c r="N774" s="5">
        <v>51.78</v>
      </c>
      <c r="O774" s="6">
        <v>0.1</v>
      </c>
      <c r="P774" s="5">
        <v>21.63</v>
      </c>
      <c r="Q774" s="5">
        <f t="shared" si="48"/>
        <v>46.602000000000004</v>
      </c>
      <c r="R774" s="5">
        <f t="shared" si="49"/>
        <v>21.63</v>
      </c>
      <c r="S774" s="5">
        <f t="shared" si="50"/>
        <v>24.972000000000005</v>
      </c>
      <c r="T774" s="7">
        <f t="shared" si="51"/>
        <v>0.53585683017896235</v>
      </c>
    </row>
    <row r="775" spans="1:20" ht="15.6">
      <c r="A775" s="2">
        <v>908</v>
      </c>
      <c r="B775" s="3">
        <v>46151</v>
      </c>
      <c r="C775" s="4">
        <f>YEAR(SalesDataTable[[#This Row],[Order Date]])</f>
        <v>2026</v>
      </c>
      <c r="D775" s="14" t="str">
        <f>"Q"&amp;ROUNDUP(MONTH(SalesDataTable[[#This Row],[Order Date]])/3,0)</f>
        <v>Q2</v>
      </c>
      <c r="E775" s="11">
        <f>MONTH(SalesDataTable[[#This Row],[Order Date]])</f>
        <v>5</v>
      </c>
      <c r="F775" s="17" t="str">
        <f>TEXT(SalesDataTable[[#This Row],[Order Date]],"MMM")</f>
        <v>May</v>
      </c>
      <c r="G775" s="4" t="s">
        <v>20</v>
      </c>
      <c r="H775" s="4" t="s">
        <v>33</v>
      </c>
      <c r="I775" s="4" t="s">
        <v>19</v>
      </c>
      <c r="J775" s="4" t="s">
        <v>3</v>
      </c>
      <c r="K775" s="4" t="s">
        <v>14</v>
      </c>
      <c r="L775" s="4" t="s">
        <v>32</v>
      </c>
      <c r="M775" s="8">
        <v>2</v>
      </c>
      <c r="N775" s="5">
        <v>46.25</v>
      </c>
      <c r="O775" s="6">
        <v>0</v>
      </c>
      <c r="P775" s="5">
        <v>18.12</v>
      </c>
      <c r="Q775" s="5">
        <f t="shared" si="48"/>
        <v>92.5</v>
      </c>
      <c r="R775" s="5">
        <f t="shared" si="49"/>
        <v>36.24</v>
      </c>
      <c r="S775" s="5">
        <f t="shared" si="50"/>
        <v>56.26</v>
      </c>
      <c r="T775" s="7">
        <f t="shared" si="51"/>
        <v>0.60821621621621624</v>
      </c>
    </row>
    <row r="776" spans="1:20" ht="15.6">
      <c r="A776" s="2">
        <v>3159</v>
      </c>
      <c r="B776" s="3">
        <v>46151</v>
      </c>
      <c r="C776" s="4">
        <f>YEAR(SalesDataTable[[#This Row],[Order Date]])</f>
        <v>2026</v>
      </c>
      <c r="D776" s="14" t="str">
        <f>"Q"&amp;ROUNDUP(MONTH(SalesDataTable[[#This Row],[Order Date]])/3,0)</f>
        <v>Q2</v>
      </c>
      <c r="E776" s="11">
        <f>MONTH(SalesDataTable[[#This Row],[Order Date]])</f>
        <v>5</v>
      </c>
      <c r="F776" s="17" t="str">
        <f>TEXT(SalesDataTable[[#This Row],[Order Date]],"MMM")</f>
        <v>May</v>
      </c>
      <c r="G776" s="4" t="s">
        <v>0</v>
      </c>
      <c r="H776" s="4" t="s">
        <v>1</v>
      </c>
      <c r="I776" s="4" t="s">
        <v>2</v>
      </c>
      <c r="J776" s="4" t="s">
        <v>3</v>
      </c>
      <c r="K776" s="4" t="s">
        <v>23</v>
      </c>
      <c r="L776" s="4" t="s">
        <v>29</v>
      </c>
      <c r="M776" s="8">
        <v>3</v>
      </c>
      <c r="N776" s="5">
        <v>198.5</v>
      </c>
      <c r="O776" s="6">
        <v>0</v>
      </c>
      <c r="P776" s="5">
        <v>102.23</v>
      </c>
      <c r="Q776" s="5">
        <f t="shared" si="48"/>
        <v>595.5</v>
      </c>
      <c r="R776" s="5">
        <f t="shared" si="49"/>
        <v>306.69</v>
      </c>
      <c r="S776" s="5">
        <f t="shared" si="50"/>
        <v>288.81</v>
      </c>
      <c r="T776" s="7">
        <f t="shared" si="51"/>
        <v>0.48498740554156172</v>
      </c>
    </row>
    <row r="777" spans="1:20" ht="15.6">
      <c r="A777" s="2">
        <v>4509</v>
      </c>
      <c r="B777" s="3">
        <v>46151</v>
      </c>
      <c r="C777" s="4">
        <f>YEAR(SalesDataTable[[#This Row],[Order Date]])</f>
        <v>2026</v>
      </c>
      <c r="D777" s="14" t="str">
        <f>"Q"&amp;ROUNDUP(MONTH(SalesDataTable[[#This Row],[Order Date]])/3,0)</f>
        <v>Q2</v>
      </c>
      <c r="E777" s="11">
        <f>MONTH(SalesDataTable[[#This Row],[Order Date]])</f>
        <v>5</v>
      </c>
      <c r="F777" s="17"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48"/>
        <v>137.52000000000001</v>
      </c>
      <c r="R777" s="5">
        <f t="shared" si="49"/>
        <v>77.67</v>
      </c>
      <c r="S777" s="5">
        <f t="shared" si="50"/>
        <v>59.850000000000009</v>
      </c>
      <c r="T777" s="7">
        <f t="shared" si="51"/>
        <v>0.43520942408376967</v>
      </c>
    </row>
    <row r="778" spans="1:20" ht="15.6">
      <c r="A778" s="2">
        <v>4677</v>
      </c>
      <c r="B778" s="3">
        <v>46151</v>
      </c>
      <c r="C778" s="4">
        <f>YEAR(SalesDataTable[[#This Row],[Order Date]])</f>
        <v>2026</v>
      </c>
      <c r="D778" s="14" t="str">
        <f>"Q"&amp;ROUNDUP(MONTH(SalesDataTable[[#This Row],[Order Date]])/3,0)</f>
        <v>Q2</v>
      </c>
      <c r="E778" s="11">
        <f>MONTH(SalesDataTable[[#This Row],[Order Date]])</f>
        <v>5</v>
      </c>
      <c r="F778" s="17"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48"/>
        <v>322.95999999999998</v>
      </c>
      <c r="R778" s="5">
        <f t="shared" si="49"/>
        <v>170.06</v>
      </c>
      <c r="S778" s="5">
        <f t="shared" si="50"/>
        <v>152.89999999999998</v>
      </c>
      <c r="T778" s="7">
        <f t="shared" si="51"/>
        <v>0.47343324250681196</v>
      </c>
    </row>
    <row r="779" spans="1:20" ht="15.6">
      <c r="A779" s="2">
        <v>4867</v>
      </c>
      <c r="B779" s="3">
        <v>46151</v>
      </c>
      <c r="C779" s="4">
        <f>YEAR(SalesDataTable[[#This Row],[Order Date]])</f>
        <v>2026</v>
      </c>
      <c r="D779" s="14" t="str">
        <f>"Q"&amp;ROUNDUP(MONTH(SalesDataTable[[#This Row],[Order Date]])/3,0)</f>
        <v>Q2</v>
      </c>
      <c r="E779" s="11">
        <f>MONTH(SalesDataTable[[#This Row],[Order Date]])</f>
        <v>5</v>
      </c>
      <c r="F779" s="17" t="str">
        <f>TEXT(SalesDataTable[[#This Row],[Order Date]],"MMM")</f>
        <v>May</v>
      </c>
      <c r="G779" s="4" t="s">
        <v>6</v>
      </c>
      <c r="H779" s="4" t="s">
        <v>27</v>
      </c>
      <c r="I779" s="4" t="s">
        <v>19</v>
      </c>
      <c r="J779" s="4" t="s">
        <v>3</v>
      </c>
      <c r="K779" s="4" t="s">
        <v>4</v>
      </c>
      <c r="L779" s="4" t="s">
        <v>5</v>
      </c>
      <c r="M779" s="8">
        <v>1</v>
      </c>
      <c r="N779" s="5">
        <v>82.86</v>
      </c>
      <c r="O779" s="6">
        <v>0</v>
      </c>
      <c r="P779" s="5">
        <v>42.67</v>
      </c>
      <c r="Q779" s="5">
        <f t="shared" si="48"/>
        <v>82.86</v>
      </c>
      <c r="R779" s="5">
        <f t="shared" si="49"/>
        <v>42.67</v>
      </c>
      <c r="S779" s="5">
        <f t="shared" si="50"/>
        <v>40.19</v>
      </c>
      <c r="T779" s="7">
        <f t="shared" si="51"/>
        <v>0.48503499879314504</v>
      </c>
    </row>
    <row r="780" spans="1:20" ht="15.6">
      <c r="A780" s="2">
        <v>1615</v>
      </c>
      <c r="B780" s="3">
        <v>46152</v>
      </c>
      <c r="C780" s="4">
        <f>YEAR(SalesDataTable[[#This Row],[Order Date]])</f>
        <v>2026</v>
      </c>
      <c r="D780" s="14" t="str">
        <f>"Q"&amp;ROUNDUP(MONTH(SalesDataTable[[#This Row],[Order Date]])/3,0)</f>
        <v>Q2</v>
      </c>
      <c r="E780" s="11">
        <f>MONTH(SalesDataTable[[#This Row],[Order Date]])</f>
        <v>5</v>
      </c>
      <c r="F780" s="17" t="str">
        <f>TEXT(SalesDataTable[[#This Row],[Order Date]],"MMM")</f>
        <v>May</v>
      </c>
      <c r="G780" s="4" t="s">
        <v>20</v>
      </c>
      <c r="H780" s="4" t="s">
        <v>21</v>
      </c>
      <c r="I780" s="4" t="s">
        <v>2</v>
      </c>
      <c r="J780" s="4" t="s">
        <v>13</v>
      </c>
      <c r="K780" s="4" t="s">
        <v>34</v>
      </c>
      <c r="L780" s="4" t="s">
        <v>45</v>
      </c>
      <c r="M780" s="8">
        <v>1</v>
      </c>
      <c r="N780" s="5">
        <v>51.15</v>
      </c>
      <c r="O780" s="6">
        <v>0</v>
      </c>
      <c r="P780" s="5">
        <v>21.39</v>
      </c>
      <c r="Q780" s="5">
        <f t="shared" si="48"/>
        <v>51.15</v>
      </c>
      <c r="R780" s="5">
        <f t="shared" si="49"/>
        <v>21.39</v>
      </c>
      <c r="S780" s="5">
        <f t="shared" si="50"/>
        <v>29.759999999999998</v>
      </c>
      <c r="T780" s="7">
        <f t="shared" si="51"/>
        <v>0.58181818181818179</v>
      </c>
    </row>
    <row r="781" spans="1:20" ht="15.6">
      <c r="A781" s="2">
        <v>1812</v>
      </c>
      <c r="B781" s="3">
        <v>46152</v>
      </c>
      <c r="C781" s="4">
        <f>YEAR(SalesDataTable[[#This Row],[Order Date]])</f>
        <v>2026</v>
      </c>
      <c r="D781" s="14" t="str">
        <f>"Q"&amp;ROUNDUP(MONTH(SalesDataTable[[#This Row],[Order Date]])/3,0)</f>
        <v>Q2</v>
      </c>
      <c r="E781" s="11">
        <f>MONTH(SalesDataTable[[#This Row],[Order Date]])</f>
        <v>5</v>
      </c>
      <c r="F781" s="17"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48"/>
        <v>545.72400000000005</v>
      </c>
      <c r="R781" s="5">
        <f t="shared" si="49"/>
        <v>265.08</v>
      </c>
      <c r="S781" s="5">
        <f t="shared" si="50"/>
        <v>280.64400000000006</v>
      </c>
      <c r="T781" s="7">
        <f t="shared" si="51"/>
        <v>0.5142599555819426</v>
      </c>
    </row>
    <row r="782" spans="1:20" ht="15.6">
      <c r="A782" s="2">
        <v>3645</v>
      </c>
      <c r="B782" s="3">
        <v>46152</v>
      </c>
      <c r="C782" s="4">
        <f>YEAR(SalesDataTable[[#This Row],[Order Date]])</f>
        <v>2026</v>
      </c>
      <c r="D782" s="14" t="str">
        <f>"Q"&amp;ROUNDUP(MONTH(SalesDataTable[[#This Row],[Order Date]])/3,0)</f>
        <v>Q2</v>
      </c>
      <c r="E782" s="11">
        <f>MONTH(SalesDataTable[[#This Row],[Order Date]])</f>
        <v>5</v>
      </c>
      <c r="F782" s="17" t="str">
        <f>TEXT(SalesDataTable[[#This Row],[Order Date]],"MMM")</f>
        <v>May</v>
      </c>
      <c r="G782" s="4" t="s">
        <v>6</v>
      </c>
      <c r="H782" s="4" t="s">
        <v>7</v>
      </c>
      <c r="I782" s="4" t="s">
        <v>28</v>
      </c>
      <c r="J782" s="4" t="s">
        <v>3</v>
      </c>
      <c r="K782" s="4" t="s">
        <v>4</v>
      </c>
      <c r="L782" s="4" t="s">
        <v>22</v>
      </c>
      <c r="M782" s="8">
        <v>2</v>
      </c>
      <c r="N782" s="5">
        <v>50.93</v>
      </c>
      <c r="O782" s="6">
        <v>0</v>
      </c>
      <c r="P782" s="5">
        <v>22.91</v>
      </c>
      <c r="Q782" s="5">
        <f t="shared" si="48"/>
        <v>101.86</v>
      </c>
      <c r="R782" s="5">
        <f t="shared" si="49"/>
        <v>45.82</v>
      </c>
      <c r="S782" s="5">
        <f t="shared" si="50"/>
        <v>56.04</v>
      </c>
      <c r="T782" s="7">
        <f t="shared" si="51"/>
        <v>0.55016689573924993</v>
      </c>
    </row>
    <row r="783" spans="1:20" ht="15.6">
      <c r="A783" s="2">
        <v>3804</v>
      </c>
      <c r="B783" s="3">
        <v>46152</v>
      </c>
      <c r="C783" s="4">
        <f>YEAR(SalesDataTable[[#This Row],[Order Date]])</f>
        <v>2026</v>
      </c>
      <c r="D783" s="14" t="str">
        <f>"Q"&amp;ROUNDUP(MONTH(SalesDataTable[[#This Row],[Order Date]])/3,0)</f>
        <v>Q2</v>
      </c>
      <c r="E783" s="11">
        <f>MONTH(SalesDataTable[[#This Row],[Order Date]])</f>
        <v>5</v>
      </c>
      <c r="F783" s="17" t="str">
        <f>TEXT(SalesDataTable[[#This Row],[Order Date]],"MMM")</f>
        <v>May</v>
      </c>
      <c r="G783" s="4" t="s">
        <v>11</v>
      </c>
      <c r="H783" s="4" t="s">
        <v>25</v>
      </c>
      <c r="I783" s="4" t="s">
        <v>2</v>
      </c>
      <c r="J783" s="4" t="s">
        <v>3</v>
      </c>
      <c r="K783" s="4" t="s">
        <v>34</v>
      </c>
      <c r="L783" s="4" t="s">
        <v>45</v>
      </c>
      <c r="M783" s="8">
        <v>2</v>
      </c>
      <c r="N783" s="5">
        <v>50.79</v>
      </c>
      <c r="O783" s="6">
        <v>0.05</v>
      </c>
      <c r="P783" s="5">
        <v>21.83</v>
      </c>
      <c r="Q783" s="5">
        <f t="shared" si="48"/>
        <v>96.500999999999991</v>
      </c>
      <c r="R783" s="5">
        <f t="shared" si="49"/>
        <v>43.66</v>
      </c>
      <c r="S783" s="5">
        <f t="shared" si="50"/>
        <v>52.840999999999994</v>
      </c>
      <c r="T783" s="7">
        <f t="shared" si="51"/>
        <v>0.54756945523880585</v>
      </c>
    </row>
    <row r="784" spans="1:20" ht="15.6">
      <c r="A784" s="2">
        <v>4367</v>
      </c>
      <c r="B784" s="3">
        <v>46152</v>
      </c>
      <c r="C784" s="4">
        <f>YEAR(SalesDataTable[[#This Row],[Order Date]])</f>
        <v>2026</v>
      </c>
      <c r="D784" s="14" t="str">
        <f>"Q"&amp;ROUNDUP(MONTH(SalesDataTable[[#This Row],[Order Date]])/3,0)</f>
        <v>Q2</v>
      </c>
      <c r="E784" s="11">
        <f>MONTH(SalesDataTable[[#This Row],[Order Date]])</f>
        <v>5</v>
      </c>
      <c r="F784" s="17"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48"/>
        <v>724.23</v>
      </c>
      <c r="R784" s="5">
        <f t="shared" si="49"/>
        <v>444.45</v>
      </c>
      <c r="S784" s="5">
        <f t="shared" si="50"/>
        <v>279.78000000000003</v>
      </c>
      <c r="T784" s="7">
        <f t="shared" si="51"/>
        <v>0.38631374011018604</v>
      </c>
    </row>
    <row r="785" spans="1:20" ht="15.6">
      <c r="A785" s="2">
        <v>4746</v>
      </c>
      <c r="B785" s="3">
        <v>46152</v>
      </c>
      <c r="C785" s="4">
        <f>YEAR(SalesDataTable[[#This Row],[Order Date]])</f>
        <v>2026</v>
      </c>
      <c r="D785" s="14" t="str">
        <f>"Q"&amp;ROUNDUP(MONTH(SalesDataTable[[#This Row],[Order Date]])/3,0)</f>
        <v>Q2</v>
      </c>
      <c r="E785" s="11">
        <f>MONTH(SalesDataTable[[#This Row],[Order Date]])</f>
        <v>5</v>
      </c>
      <c r="F785" s="17"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48"/>
        <v>72.819999999999993</v>
      </c>
      <c r="R785" s="5">
        <f t="shared" si="49"/>
        <v>27.84</v>
      </c>
      <c r="S785" s="5">
        <f t="shared" si="50"/>
        <v>44.97999999999999</v>
      </c>
      <c r="T785" s="7">
        <f t="shared" si="51"/>
        <v>0.61768744850315838</v>
      </c>
    </row>
    <row r="786" spans="1:20" ht="15.6">
      <c r="A786" s="2">
        <v>4795</v>
      </c>
      <c r="B786" s="3">
        <v>46152</v>
      </c>
      <c r="C786" s="4">
        <f>YEAR(SalesDataTable[[#This Row],[Order Date]])</f>
        <v>2026</v>
      </c>
      <c r="D786" s="14" t="str">
        <f>"Q"&amp;ROUNDUP(MONTH(SalesDataTable[[#This Row],[Order Date]])/3,0)</f>
        <v>Q2</v>
      </c>
      <c r="E786" s="11">
        <f>MONTH(SalesDataTable[[#This Row],[Order Date]])</f>
        <v>5</v>
      </c>
      <c r="F786" s="17" t="str">
        <f>TEXT(SalesDataTable[[#This Row],[Order Date]],"MMM")</f>
        <v>May</v>
      </c>
      <c r="G786" s="4" t="s">
        <v>20</v>
      </c>
      <c r="H786" s="4" t="s">
        <v>21</v>
      </c>
      <c r="I786" s="4" t="s">
        <v>28</v>
      </c>
      <c r="J786" s="4" t="s">
        <v>3</v>
      </c>
      <c r="K786" s="4" t="s">
        <v>9</v>
      </c>
      <c r="L786" s="4" t="s">
        <v>46</v>
      </c>
      <c r="M786" s="8">
        <v>2</v>
      </c>
      <c r="N786" s="5">
        <v>72.25</v>
      </c>
      <c r="O786" s="6">
        <v>0</v>
      </c>
      <c r="P786" s="5">
        <v>32.25</v>
      </c>
      <c r="Q786" s="5">
        <f t="shared" si="48"/>
        <v>144.5</v>
      </c>
      <c r="R786" s="5">
        <f t="shared" si="49"/>
        <v>64.5</v>
      </c>
      <c r="S786" s="5">
        <f t="shared" si="50"/>
        <v>80</v>
      </c>
      <c r="T786" s="7">
        <f t="shared" si="51"/>
        <v>0.55363321799307963</v>
      </c>
    </row>
    <row r="787" spans="1:20" ht="15.6">
      <c r="A787" s="2">
        <v>4800</v>
      </c>
      <c r="B787" s="3">
        <v>46152</v>
      </c>
      <c r="C787" s="4">
        <f>YEAR(SalesDataTable[[#This Row],[Order Date]])</f>
        <v>2026</v>
      </c>
      <c r="D787" s="14" t="str">
        <f>"Q"&amp;ROUNDUP(MONTH(SalesDataTable[[#This Row],[Order Date]])/3,0)</f>
        <v>Q2</v>
      </c>
      <c r="E787" s="11">
        <f>MONTH(SalesDataTable[[#This Row],[Order Date]])</f>
        <v>5</v>
      </c>
      <c r="F787" s="17" t="str">
        <f>TEXT(SalesDataTable[[#This Row],[Order Date]],"MMM")</f>
        <v>May</v>
      </c>
      <c r="G787" s="4" t="s">
        <v>20</v>
      </c>
      <c r="H787" s="4" t="s">
        <v>33</v>
      </c>
      <c r="I787" s="4" t="s">
        <v>19</v>
      </c>
      <c r="J787" s="4" t="s">
        <v>13</v>
      </c>
      <c r="K787" s="4" t="s">
        <v>4</v>
      </c>
      <c r="L787" s="4" t="s">
        <v>30</v>
      </c>
      <c r="M787" s="8">
        <v>4</v>
      </c>
      <c r="N787" s="5">
        <v>103.36</v>
      </c>
      <c r="O787" s="6">
        <v>0</v>
      </c>
      <c r="P787" s="5">
        <v>51.59</v>
      </c>
      <c r="Q787" s="5">
        <f t="shared" si="48"/>
        <v>413.44</v>
      </c>
      <c r="R787" s="5">
        <f t="shared" si="49"/>
        <v>206.36</v>
      </c>
      <c r="S787" s="5">
        <f t="shared" si="50"/>
        <v>207.07999999999998</v>
      </c>
      <c r="T787" s="7">
        <f t="shared" si="51"/>
        <v>0.50087074303405565</v>
      </c>
    </row>
    <row r="788" spans="1:20" ht="15.6">
      <c r="A788" s="2">
        <v>5018</v>
      </c>
      <c r="B788" s="3">
        <v>46152</v>
      </c>
      <c r="C788" s="4">
        <f>YEAR(SalesDataTable[[#This Row],[Order Date]])</f>
        <v>2026</v>
      </c>
      <c r="D788" s="14" t="str">
        <f>"Q"&amp;ROUNDUP(MONTH(SalesDataTable[[#This Row],[Order Date]])/3,0)</f>
        <v>Q2</v>
      </c>
      <c r="E788" s="11">
        <f>MONTH(SalesDataTable[[#This Row],[Order Date]])</f>
        <v>5</v>
      </c>
      <c r="F788" s="17"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48"/>
        <v>495.89</v>
      </c>
      <c r="R788" s="5">
        <f t="shared" si="49"/>
        <v>318.76</v>
      </c>
      <c r="S788" s="5">
        <f t="shared" si="50"/>
        <v>177.13</v>
      </c>
      <c r="T788" s="7">
        <f t="shared" si="51"/>
        <v>0.35719615237250196</v>
      </c>
    </row>
    <row r="789" spans="1:20" ht="15.6">
      <c r="A789" s="2">
        <v>474</v>
      </c>
      <c r="B789" s="3">
        <v>46153</v>
      </c>
      <c r="C789" s="4">
        <f>YEAR(SalesDataTable[[#This Row],[Order Date]])</f>
        <v>2026</v>
      </c>
      <c r="D789" s="14" t="str">
        <f>"Q"&amp;ROUNDUP(MONTH(SalesDataTable[[#This Row],[Order Date]])/3,0)</f>
        <v>Q2</v>
      </c>
      <c r="E789" s="11">
        <f>MONTH(SalesDataTable[[#This Row],[Order Date]])</f>
        <v>5</v>
      </c>
      <c r="F789" s="17" t="str">
        <f>TEXT(SalesDataTable[[#This Row],[Order Date]],"MMM")</f>
        <v>May</v>
      </c>
      <c r="G789" s="4" t="s">
        <v>6</v>
      </c>
      <c r="H789" s="4" t="s">
        <v>43</v>
      </c>
      <c r="I789" s="4" t="s">
        <v>2</v>
      </c>
      <c r="J789" s="4" t="s">
        <v>3</v>
      </c>
      <c r="K789" s="4" t="s">
        <v>4</v>
      </c>
      <c r="L789" s="4" t="s">
        <v>30</v>
      </c>
      <c r="M789" s="8">
        <v>2</v>
      </c>
      <c r="N789" s="5">
        <v>100.49</v>
      </c>
      <c r="O789" s="6">
        <v>0.1</v>
      </c>
      <c r="P789" s="5">
        <v>50.11</v>
      </c>
      <c r="Q789" s="5">
        <f t="shared" si="48"/>
        <v>180.88200000000001</v>
      </c>
      <c r="R789" s="5">
        <f t="shared" si="49"/>
        <v>100.22</v>
      </c>
      <c r="S789" s="5">
        <f t="shared" si="50"/>
        <v>80.662000000000006</v>
      </c>
      <c r="T789" s="7">
        <f t="shared" si="51"/>
        <v>0.44593713028383147</v>
      </c>
    </row>
    <row r="790" spans="1:20" ht="15.6">
      <c r="A790" s="2">
        <v>1175</v>
      </c>
      <c r="B790" s="3">
        <v>46153</v>
      </c>
      <c r="C790" s="4">
        <f>YEAR(SalesDataTable[[#This Row],[Order Date]])</f>
        <v>2026</v>
      </c>
      <c r="D790" s="14" t="str">
        <f>"Q"&amp;ROUNDUP(MONTH(SalesDataTable[[#This Row],[Order Date]])/3,0)</f>
        <v>Q2</v>
      </c>
      <c r="E790" s="11">
        <f>MONTH(SalesDataTable[[#This Row],[Order Date]])</f>
        <v>5</v>
      </c>
      <c r="F790" s="17"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48"/>
        <v>1198.404</v>
      </c>
      <c r="R790" s="5">
        <f t="shared" si="49"/>
        <v>792.24</v>
      </c>
      <c r="S790" s="5">
        <f t="shared" si="50"/>
        <v>406.16399999999999</v>
      </c>
      <c r="T790" s="7">
        <f t="shared" si="51"/>
        <v>0.33892076461694054</v>
      </c>
    </row>
    <row r="791" spans="1:20" ht="15.6">
      <c r="A791" s="2">
        <v>2015</v>
      </c>
      <c r="B791" s="3">
        <v>46153</v>
      </c>
      <c r="C791" s="4">
        <f>YEAR(SalesDataTable[[#This Row],[Order Date]])</f>
        <v>2026</v>
      </c>
      <c r="D791" s="14" t="str">
        <f>"Q"&amp;ROUNDUP(MONTH(SalesDataTable[[#This Row],[Order Date]])/3,0)</f>
        <v>Q2</v>
      </c>
      <c r="E791" s="11">
        <f>MONTH(SalesDataTable[[#This Row],[Order Date]])</f>
        <v>5</v>
      </c>
      <c r="F791" s="17" t="str">
        <f>TEXT(SalesDataTable[[#This Row],[Order Date]],"MMM")</f>
        <v>May</v>
      </c>
      <c r="G791" s="4" t="s">
        <v>6</v>
      </c>
      <c r="H791" s="4" t="s">
        <v>43</v>
      </c>
      <c r="I791" s="4" t="s">
        <v>2</v>
      </c>
      <c r="J791" s="4" t="s">
        <v>13</v>
      </c>
      <c r="K791" s="4" t="s">
        <v>9</v>
      </c>
      <c r="L791" s="4" t="s">
        <v>37</v>
      </c>
      <c r="M791" s="8">
        <v>1</v>
      </c>
      <c r="N791" s="5">
        <v>154.6</v>
      </c>
      <c r="O791" s="6">
        <v>0</v>
      </c>
      <c r="P791" s="5">
        <v>80.05</v>
      </c>
      <c r="Q791" s="5">
        <f t="shared" si="48"/>
        <v>154.6</v>
      </c>
      <c r="R791" s="5">
        <f t="shared" si="49"/>
        <v>80.05</v>
      </c>
      <c r="S791" s="5">
        <f t="shared" si="50"/>
        <v>74.55</v>
      </c>
      <c r="T791" s="7">
        <f t="shared" si="51"/>
        <v>0.48221216041397152</v>
      </c>
    </row>
    <row r="792" spans="1:20" ht="15.6">
      <c r="A792" s="2">
        <v>2196</v>
      </c>
      <c r="B792" s="3">
        <v>46153</v>
      </c>
      <c r="C792" s="4">
        <f>YEAR(SalesDataTable[[#This Row],[Order Date]])</f>
        <v>2026</v>
      </c>
      <c r="D792" s="14" t="str">
        <f>"Q"&amp;ROUNDUP(MONTH(SalesDataTable[[#This Row],[Order Date]])/3,0)</f>
        <v>Q2</v>
      </c>
      <c r="E792" s="11">
        <f>MONTH(SalesDataTable[[#This Row],[Order Date]])</f>
        <v>5</v>
      </c>
      <c r="F792" s="17" t="str">
        <f>TEXT(SalesDataTable[[#This Row],[Order Date]],"MMM")</f>
        <v>May</v>
      </c>
      <c r="G792" s="4" t="s">
        <v>20</v>
      </c>
      <c r="H792" s="4" t="s">
        <v>21</v>
      </c>
      <c r="I792" s="4" t="s">
        <v>28</v>
      </c>
      <c r="J792" s="4" t="s">
        <v>3</v>
      </c>
      <c r="K792" s="4" t="s">
        <v>4</v>
      </c>
      <c r="L792" s="4" t="s">
        <v>5</v>
      </c>
      <c r="M792" s="8">
        <v>1</v>
      </c>
      <c r="N792" s="5">
        <v>83.23</v>
      </c>
      <c r="O792" s="6">
        <v>0.05</v>
      </c>
      <c r="P792" s="5">
        <v>43.82</v>
      </c>
      <c r="Q792" s="5">
        <f t="shared" si="48"/>
        <v>79.0685</v>
      </c>
      <c r="R792" s="5">
        <f t="shared" si="49"/>
        <v>43.82</v>
      </c>
      <c r="S792" s="5">
        <f t="shared" si="50"/>
        <v>35.2485</v>
      </c>
      <c r="T792" s="7">
        <f t="shared" si="51"/>
        <v>0.44579699880483376</v>
      </c>
    </row>
    <row r="793" spans="1:20" ht="15.6">
      <c r="A793" s="2">
        <v>3508</v>
      </c>
      <c r="B793" s="3">
        <v>46153</v>
      </c>
      <c r="C793" s="4">
        <f>YEAR(SalesDataTable[[#This Row],[Order Date]])</f>
        <v>2026</v>
      </c>
      <c r="D793" s="14" t="str">
        <f>"Q"&amp;ROUNDUP(MONTH(SalesDataTable[[#This Row],[Order Date]])/3,0)</f>
        <v>Q2</v>
      </c>
      <c r="E793" s="11">
        <f>MONTH(SalesDataTable[[#This Row],[Order Date]])</f>
        <v>5</v>
      </c>
      <c r="F793" s="17" t="str">
        <f>TEXT(SalesDataTable[[#This Row],[Order Date]],"MMM")</f>
        <v>May</v>
      </c>
      <c r="G793" s="4" t="s">
        <v>6</v>
      </c>
      <c r="H793" s="4" t="s">
        <v>43</v>
      </c>
      <c r="I793" s="4" t="s">
        <v>28</v>
      </c>
      <c r="J793" s="4" t="s">
        <v>3</v>
      </c>
      <c r="K793" s="4" t="s">
        <v>14</v>
      </c>
      <c r="L793" s="4" t="s">
        <v>32</v>
      </c>
      <c r="M793" s="8">
        <v>3</v>
      </c>
      <c r="N793" s="5">
        <v>46.23</v>
      </c>
      <c r="O793" s="6">
        <v>0</v>
      </c>
      <c r="P793" s="5">
        <v>18.47</v>
      </c>
      <c r="Q793" s="5">
        <f t="shared" si="48"/>
        <v>138.69</v>
      </c>
      <c r="R793" s="5">
        <f t="shared" si="49"/>
        <v>55.41</v>
      </c>
      <c r="S793" s="5">
        <f t="shared" si="50"/>
        <v>83.28</v>
      </c>
      <c r="T793" s="7">
        <f t="shared" si="51"/>
        <v>0.60047588146225395</v>
      </c>
    </row>
    <row r="794" spans="1:20" ht="15.6">
      <c r="A794" s="2">
        <v>3516</v>
      </c>
      <c r="B794" s="3">
        <v>46153</v>
      </c>
      <c r="C794" s="4">
        <f>YEAR(SalesDataTable[[#This Row],[Order Date]])</f>
        <v>2026</v>
      </c>
      <c r="D794" s="14" t="str">
        <f>"Q"&amp;ROUNDUP(MONTH(SalesDataTable[[#This Row],[Order Date]])/3,0)</f>
        <v>Q2</v>
      </c>
      <c r="E794" s="11">
        <f>MONTH(SalesDataTable[[#This Row],[Order Date]])</f>
        <v>5</v>
      </c>
      <c r="F794" s="17"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48"/>
        <v>119.035</v>
      </c>
      <c r="R794" s="5">
        <f t="shared" si="49"/>
        <v>59.62</v>
      </c>
      <c r="S794" s="5">
        <f t="shared" si="50"/>
        <v>59.414999999999999</v>
      </c>
      <c r="T794" s="7">
        <f t="shared" si="51"/>
        <v>0.49913890872432476</v>
      </c>
    </row>
    <row r="795" spans="1:20" ht="15.6">
      <c r="A795" s="2">
        <v>3570</v>
      </c>
      <c r="B795" s="3">
        <v>46153</v>
      </c>
      <c r="C795" s="4">
        <f>YEAR(SalesDataTable[[#This Row],[Order Date]])</f>
        <v>2026</v>
      </c>
      <c r="D795" s="14" t="str">
        <f>"Q"&amp;ROUNDUP(MONTH(SalesDataTable[[#This Row],[Order Date]])/3,0)</f>
        <v>Q2</v>
      </c>
      <c r="E795" s="11">
        <f>MONTH(SalesDataTable[[#This Row],[Order Date]])</f>
        <v>5</v>
      </c>
      <c r="F795" s="17"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48"/>
        <v>32.543999999999997</v>
      </c>
      <c r="R795" s="5">
        <f t="shared" si="49"/>
        <v>13.38</v>
      </c>
      <c r="S795" s="5">
        <f t="shared" si="50"/>
        <v>19.163999999999994</v>
      </c>
      <c r="T795" s="7">
        <f t="shared" si="51"/>
        <v>0.58886430678466062</v>
      </c>
    </row>
    <row r="796" spans="1:20" ht="15.6">
      <c r="A796" s="2">
        <v>4799</v>
      </c>
      <c r="B796" s="3">
        <v>46153</v>
      </c>
      <c r="C796" s="4">
        <f>YEAR(SalesDataTable[[#This Row],[Order Date]])</f>
        <v>2026</v>
      </c>
      <c r="D796" s="14" t="str">
        <f>"Q"&amp;ROUNDUP(MONTH(SalesDataTable[[#This Row],[Order Date]])/3,0)</f>
        <v>Q2</v>
      </c>
      <c r="E796" s="11">
        <f>MONTH(SalesDataTable[[#This Row],[Order Date]])</f>
        <v>5</v>
      </c>
      <c r="F796" s="17"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48"/>
        <v>115.33949999999999</v>
      </c>
      <c r="R796" s="5">
        <f t="shared" si="49"/>
        <v>60.75</v>
      </c>
      <c r="S796" s="5">
        <f t="shared" si="50"/>
        <v>54.589499999999987</v>
      </c>
      <c r="T796" s="7">
        <f t="shared" si="51"/>
        <v>0.47329405797666879</v>
      </c>
    </row>
    <row r="797" spans="1:20" ht="15.6">
      <c r="A797" s="2">
        <v>5156</v>
      </c>
      <c r="B797" s="3">
        <v>46153</v>
      </c>
      <c r="C797" s="4">
        <f>YEAR(SalesDataTable[[#This Row],[Order Date]])</f>
        <v>2026</v>
      </c>
      <c r="D797" s="14" t="str">
        <f>"Q"&amp;ROUNDUP(MONTH(SalesDataTable[[#This Row],[Order Date]])/3,0)</f>
        <v>Q2</v>
      </c>
      <c r="E797" s="11">
        <f>MONTH(SalesDataTable[[#This Row],[Order Date]])</f>
        <v>5</v>
      </c>
      <c r="F797" s="17"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row>
    <row r="798" spans="1:20" ht="15.6">
      <c r="A798" s="2">
        <v>526</v>
      </c>
      <c r="B798" s="3">
        <v>46154</v>
      </c>
      <c r="C798" s="4">
        <f>YEAR(SalesDataTable[[#This Row],[Order Date]])</f>
        <v>2026</v>
      </c>
      <c r="D798" s="14" t="str">
        <f>"Q"&amp;ROUNDUP(MONTH(SalesDataTable[[#This Row],[Order Date]])/3,0)</f>
        <v>Q2</v>
      </c>
      <c r="E798" s="11">
        <f>MONTH(SalesDataTable[[#This Row],[Order Date]])</f>
        <v>5</v>
      </c>
      <c r="F798" s="17"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row>
    <row r="799" spans="1:20" ht="15.6">
      <c r="A799" s="2">
        <v>712</v>
      </c>
      <c r="B799" s="3">
        <v>46154</v>
      </c>
      <c r="C799" s="4">
        <f>YEAR(SalesDataTable[[#This Row],[Order Date]])</f>
        <v>2026</v>
      </c>
      <c r="D799" s="14" t="str">
        <f>"Q"&amp;ROUNDUP(MONTH(SalesDataTable[[#This Row],[Order Date]])/3,0)</f>
        <v>Q2</v>
      </c>
      <c r="E799" s="11">
        <f>MONTH(SalesDataTable[[#This Row],[Order Date]])</f>
        <v>5</v>
      </c>
      <c r="F799" s="17" t="str">
        <f>TEXT(SalesDataTable[[#This Row],[Order Date]],"MMM")</f>
        <v>May</v>
      </c>
      <c r="G799" s="4" t="s">
        <v>6</v>
      </c>
      <c r="H799" s="4" t="s">
        <v>49</v>
      </c>
      <c r="I799" s="4" t="s">
        <v>28</v>
      </c>
      <c r="J799" s="4" t="s">
        <v>16</v>
      </c>
      <c r="K799" s="4" t="s">
        <v>4</v>
      </c>
      <c r="L799" s="4" t="s">
        <v>30</v>
      </c>
      <c r="M799" s="8">
        <v>3</v>
      </c>
      <c r="N799" s="5">
        <v>104.54</v>
      </c>
      <c r="O799" s="6">
        <v>0</v>
      </c>
      <c r="P799" s="5">
        <v>51.45</v>
      </c>
      <c r="Q799" s="5">
        <f t="shared" si="48"/>
        <v>313.62</v>
      </c>
      <c r="R799" s="5">
        <f t="shared" si="49"/>
        <v>154.35000000000002</v>
      </c>
      <c r="S799" s="5">
        <f t="shared" si="50"/>
        <v>159.26999999999998</v>
      </c>
      <c r="T799" s="7">
        <f t="shared" si="51"/>
        <v>0.50784388750717424</v>
      </c>
    </row>
    <row r="800" spans="1:20" ht="15.6">
      <c r="A800" s="2">
        <v>1533</v>
      </c>
      <c r="B800" s="3">
        <v>46154</v>
      </c>
      <c r="C800" s="4">
        <f>YEAR(SalesDataTable[[#This Row],[Order Date]])</f>
        <v>2026</v>
      </c>
      <c r="D800" s="14" t="str">
        <f>"Q"&amp;ROUNDUP(MONTH(SalesDataTable[[#This Row],[Order Date]])/3,0)</f>
        <v>Q2</v>
      </c>
      <c r="E800" s="11">
        <f>MONTH(SalesDataTable[[#This Row],[Order Date]])</f>
        <v>5</v>
      </c>
      <c r="F800" s="17" t="str">
        <f>TEXT(SalesDataTable[[#This Row],[Order Date]],"MMM")</f>
        <v>May</v>
      </c>
      <c r="G800" s="4" t="s">
        <v>11</v>
      </c>
      <c r="H800" s="4" t="s">
        <v>52</v>
      </c>
      <c r="I800" s="4" t="s">
        <v>19</v>
      </c>
      <c r="J800" s="4" t="s">
        <v>13</v>
      </c>
      <c r="K800" s="4" t="s">
        <v>9</v>
      </c>
      <c r="L800" s="4" t="s">
        <v>17</v>
      </c>
      <c r="M800" s="8">
        <v>3</v>
      </c>
      <c r="N800" s="5">
        <v>143.87</v>
      </c>
      <c r="O800" s="6">
        <v>0</v>
      </c>
      <c r="P800" s="5">
        <v>79.2</v>
      </c>
      <c r="Q800" s="5">
        <f t="shared" si="48"/>
        <v>431.61</v>
      </c>
      <c r="R800" s="5">
        <f t="shared" si="49"/>
        <v>237.60000000000002</v>
      </c>
      <c r="S800" s="5">
        <f t="shared" si="50"/>
        <v>194.01</v>
      </c>
      <c r="T800" s="7">
        <f t="shared" si="51"/>
        <v>0.44950302356293875</v>
      </c>
    </row>
    <row r="801" spans="1:20" ht="15.6">
      <c r="A801" s="2">
        <v>1933</v>
      </c>
      <c r="B801" s="3">
        <v>46154</v>
      </c>
      <c r="C801" s="4">
        <f>YEAR(SalesDataTable[[#This Row],[Order Date]])</f>
        <v>2026</v>
      </c>
      <c r="D801" s="14" t="str">
        <f>"Q"&amp;ROUNDUP(MONTH(SalesDataTable[[#This Row],[Order Date]])/3,0)</f>
        <v>Q2</v>
      </c>
      <c r="E801" s="11">
        <f>MONTH(SalesDataTable[[#This Row],[Order Date]])</f>
        <v>5</v>
      </c>
      <c r="F801" s="17"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48"/>
        <v>33.255000000000003</v>
      </c>
      <c r="R801" s="5">
        <f t="shared" si="49"/>
        <v>13.26</v>
      </c>
      <c r="S801" s="5">
        <f t="shared" si="50"/>
        <v>19.995000000000005</v>
      </c>
      <c r="T801" s="7">
        <f t="shared" si="51"/>
        <v>0.60126296797474077</v>
      </c>
    </row>
    <row r="802" spans="1:20" ht="15.6">
      <c r="A802" s="2">
        <v>3128</v>
      </c>
      <c r="B802" s="3">
        <v>46154</v>
      </c>
      <c r="C802" s="4">
        <f>YEAR(SalesDataTable[[#This Row],[Order Date]])</f>
        <v>2026</v>
      </c>
      <c r="D802" s="14" t="str">
        <f>"Q"&amp;ROUNDUP(MONTH(SalesDataTable[[#This Row],[Order Date]])/3,0)</f>
        <v>Q2</v>
      </c>
      <c r="E802" s="11">
        <f>MONTH(SalesDataTable[[#This Row],[Order Date]])</f>
        <v>5</v>
      </c>
      <c r="F802" s="17" t="str">
        <f>TEXT(SalesDataTable[[#This Row],[Order Date]],"MMM")</f>
        <v>May</v>
      </c>
      <c r="G802" s="4" t="s">
        <v>11</v>
      </c>
      <c r="H802" s="4" t="s">
        <v>25</v>
      </c>
      <c r="I802" s="4" t="s">
        <v>2</v>
      </c>
      <c r="J802" s="4" t="s">
        <v>13</v>
      </c>
      <c r="K802" s="4" t="s">
        <v>23</v>
      </c>
      <c r="L802" s="4" t="s">
        <v>51</v>
      </c>
      <c r="M802" s="8">
        <v>1</v>
      </c>
      <c r="N802" s="5">
        <v>121.38</v>
      </c>
      <c r="O802" s="6">
        <v>0</v>
      </c>
      <c r="P802" s="5">
        <v>59.68</v>
      </c>
      <c r="Q802" s="5">
        <f t="shared" si="48"/>
        <v>121.38</v>
      </c>
      <c r="R802" s="5">
        <f t="shared" si="49"/>
        <v>59.68</v>
      </c>
      <c r="S802" s="5">
        <f t="shared" si="50"/>
        <v>61.699999999999996</v>
      </c>
      <c r="T802" s="7">
        <f t="shared" si="51"/>
        <v>0.50832097544900312</v>
      </c>
    </row>
    <row r="803" spans="1:20" ht="15.6">
      <c r="A803" s="2">
        <v>4922</v>
      </c>
      <c r="B803" s="3">
        <v>46154</v>
      </c>
      <c r="C803" s="4">
        <f>YEAR(SalesDataTable[[#This Row],[Order Date]])</f>
        <v>2026</v>
      </c>
      <c r="D803" s="14" t="str">
        <f>"Q"&amp;ROUNDUP(MONTH(SalesDataTable[[#This Row],[Order Date]])/3,0)</f>
        <v>Q2</v>
      </c>
      <c r="E803" s="11">
        <f>MONTH(SalesDataTable[[#This Row],[Order Date]])</f>
        <v>5</v>
      </c>
      <c r="F803" s="17" t="str">
        <f>TEXT(SalesDataTable[[#This Row],[Order Date]],"MMM")</f>
        <v>May</v>
      </c>
      <c r="G803" s="4" t="s">
        <v>20</v>
      </c>
      <c r="H803" s="4" t="s">
        <v>33</v>
      </c>
      <c r="I803" s="4" t="s">
        <v>2</v>
      </c>
      <c r="J803" s="4" t="s">
        <v>3</v>
      </c>
      <c r="K803" s="4" t="s">
        <v>34</v>
      </c>
      <c r="L803" s="4" t="s">
        <v>35</v>
      </c>
      <c r="M803" s="8">
        <v>2</v>
      </c>
      <c r="N803" s="5">
        <v>39.79</v>
      </c>
      <c r="O803" s="6">
        <v>0.1</v>
      </c>
      <c r="P803" s="5">
        <v>14.33</v>
      </c>
      <c r="Q803" s="5">
        <f t="shared" si="48"/>
        <v>71.622</v>
      </c>
      <c r="R803" s="5">
        <f t="shared" si="49"/>
        <v>28.66</v>
      </c>
      <c r="S803" s="5">
        <f t="shared" si="50"/>
        <v>42.962000000000003</v>
      </c>
      <c r="T803" s="7">
        <f t="shared" si="51"/>
        <v>0.59984362346764963</v>
      </c>
    </row>
    <row r="804" spans="1:20" ht="15.6">
      <c r="A804" s="2">
        <v>5051</v>
      </c>
      <c r="B804" s="3">
        <v>46154</v>
      </c>
      <c r="C804" s="4">
        <f>YEAR(SalesDataTable[[#This Row],[Order Date]])</f>
        <v>2026</v>
      </c>
      <c r="D804" s="14" t="str">
        <f>"Q"&amp;ROUNDUP(MONTH(SalesDataTable[[#This Row],[Order Date]])/3,0)</f>
        <v>Q2</v>
      </c>
      <c r="E804" s="11">
        <f>MONTH(SalesDataTable[[#This Row],[Order Date]])</f>
        <v>5</v>
      </c>
      <c r="F804" s="17" t="str">
        <f>TEXT(SalesDataTable[[#This Row],[Order Date]],"MMM")</f>
        <v>May</v>
      </c>
      <c r="G804" s="4" t="s">
        <v>0</v>
      </c>
      <c r="H804" s="4" t="s">
        <v>50</v>
      </c>
      <c r="I804" s="4" t="s">
        <v>19</v>
      </c>
      <c r="J804" s="4" t="s">
        <v>3</v>
      </c>
      <c r="K804" s="4" t="s">
        <v>4</v>
      </c>
      <c r="L804" s="4" t="s">
        <v>22</v>
      </c>
      <c r="M804" s="8">
        <v>4</v>
      </c>
      <c r="N804" s="5">
        <v>51.31</v>
      </c>
      <c r="O804" s="6">
        <v>0</v>
      </c>
      <c r="P804" s="5">
        <v>22.19</v>
      </c>
      <c r="Q804" s="5">
        <f t="shared" si="48"/>
        <v>205.24</v>
      </c>
      <c r="R804" s="5">
        <f t="shared" si="49"/>
        <v>88.76</v>
      </c>
      <c r="S804" s="5">
        <f t="shared" si="50"/>
        <v>116.48</v>
      </c>
      <c r="T804" s="7">
        <f t="shared" si="51"/>
        <v>0.56753069577080495</v>
      </c>
    </row>
    <row r="805" spans="1:20" ht="15.6">
      <c r="A805" s="2">
        <v>5182</v>
      </c>
      <c r="B805" s="3">
        <v>46154</v>
      </c>
      <c r="C805" s="4">
        <f>YEAR(SalesDataTable[[#This Row],[Order Date]])</f>
        <v>2026</v>
      </c>
      <c r="D805" s="14" t="str">
        <f>"Q"&amp;ROUNDUP(MONTH(SalesDataTable[[#This Row],[Order Date]])/3,0)</f>
        <v>Q2</v>
      </c>
      <c r="E805" s="11">
        <f>MONTH(SalesDataTable[[#This Row],[Order Date]])</f>
        <v>5</v>
      </c>
      <c r="F805" s="17" t="str">
        <f>TEXT(SalesDataTable[[#This Row],[Order Date]],"MMM")</f>
        <v>May</v>
      </c>
      <c r="G805" s="4" t="s">
        <v>20</v>
      </c>
      <c r="H805" s="4" t="s">
        <v>31</v>
      </c>
      <c r="I805" s="4" t="s">
        <v>2</v>
      </c>
      <c r="J805" s="4" t="s">
        <v>3</v>
      </c>
      <c r="K805" s="4" t="s">
        <v>34</v>
      </c>
      <c r="L805" s="4" t="s">
        <v>45</v>
      </c>
      <c r="M805" s="8">
        <v>2</v>
      </c>
      <c r="N805" s="5">
        <v>51.15</v>
      </c>
      <c r="O805" s="6">
        <v>0</v>
      </c>
      <c r="P805" s="5">
        <v>22.53</v>
      </c>
      <c r="Q805" s="5">
        <f t="shared" si="48"/>
        <v>102.3</v>
      </c>
      <c r="R805" s="5">
        <f t="shared" si="49"/>
        <v>45.06</v>
      </c>
      <c r="S805" s="5">
        <f t="shared" si="50"/>
        <v>57.239999999999995</v>
      </c>
      <c r="T805" s="7">
        <f t="shared" si="51"/>
        <v>0.55953079178885623</v>
      </c>
    </row>
    <row r="806" spans="1:20" ht="15.6">
      <c r="A806" s="2">
        <v>1071</v>
      </c>
      <c r="B806" s="3">
        <v>46155</v>
      </c>
      <c r="C806" s="4">
        <f>YEAR(SalesDataTable[[#This Row],[Order Date]])</f>
        <v>2026</v>
      </c>
      <c r="D806" s="14" t="str">
        <f>"Q"&amp;ROUNDUP(MONTH(SalesDataTable[[#This Row],[Order Date]])/3,0)</f>
        <v>Q2</v>
      </c>
      <c r="E806" s="11">
        <f>MONTH(SalesDataTable[[#This Row],[Order Date]])</f>
        <v>5</v>
      </c>
      <c r="F806" s="17" t="str">
        <f>TEXT(SalesDataTable[[#This Row],[Order Date]],"MMM")</f>
        <v>May</v>
      </c>
      <c r="G806" s="4" t="s">
        <v>6</v>
      </c>
      <c r="H806" s="4" t="s">
        <v>43</v>
      </c>
      <c r="I806" s="4" t="s">
        <v>19</v>
      </c>
      <c r="J806" s="4" t="s">
        <v>16</v>
      </c>
      <c r="K806" s="4" t="s">
        <v>34</v>
      </c>
      <c r="L806" s="4" t="s">
        <v>45</v>
      </c>
      <c r="M806" s="8">
        <v>1</v>
      </c>
      <c r="N806" s="5">
        <v>50.83</v>
      </c>
      <c r="O806" s="6">
        <v>0.1</v>
      </c>
      <c r="P806" s="5">
        <v>21.82</v>
      </c>
      <c r="Q806" s="5">
        <f t="shared" si="48"/>
        <v>45.747</v>
      </c>
      <c r="R806" s="5">
        <f t="shared" si="49"/>
        <v>21.82</v>
      </c>
      <c r="S806" s="5">
        <f t="shared" si="50"/>
        <v>23.927</v>
      </c>
      <c r="T806" s="7">
        <f t="shared" si="51"/>
        <v>0.52302883249174803</v>
      </c>
    </row>
    <row r="807" spans="1:20" ht="15.6">
      <c r="A807" s="2">
        <v>1210</v>
      </c>
      <c r="B807" s="3">
        <v>46155</v>
      </c>
      <c r="C807" s="4">
        <f>YEAR(SalesDataTable[[#This Row],[Order Date]])</f>
        <v>2026</v>
      </c>
      <c r="D807" s="14" t="str">
        <f>"Q"&amp;ROUNDUP(MONTH(SalesDataTable[[#This Row],[Order Date]])/3,0)</f>
        <v>Q2</v>
      </c>
      <c r="E807" s="11">
        <f>MONTH(SalesDataTable[[#This Row],[Order Date]])</f>
        <v>5</v>
      </c>
      <c r="F807" s="17" t="str">
        <f>TEXT(SalesDataTable[[#This Row],[Order Date]],"MMM")</f>
        <v>May</v>
      </c>
      <c r="G807" s="4" t="s">
        <v>11</v>
      </c>
      <c r="H807" s="4" t="s">
        <v>12</v>
      </c>
      <c r="I807" s="4" t="s">
        <v>8</v>
      </c>
      <c r="J807" s="4" t="s">
        <v>16</v>
      </c>
      <c r="K807" s="4" t="s">
        <v>9</v>
      </c>
      <c r="L807" s="4" t="s">
        <v>17</v>
      </c>
      <c r="M807" s="8">
        <v>6</v>
      </c>
      <c r="N807" s="5">
        <v>141.9</v>
      </c>
      <c r="O807" s="6">
        <v>0.1</v>
      </c>
      <c r="P807" s="5">
        <v>79.64</v>
      </c>
      <c r="Q807" s="5">
        <f t="shared" si="48"/>
        <v>766.2600000000001</v>
      </c>
      <c r="R807" s="5">
        <f t="shared" si="49"/>
        <v>477.84000000000003</v>
      </c>
      <c r="S807" s="5">
        <f t="shared" si="50"/>
        <v>288.42000000000007</v>
      </c>
      <c r="T807" s="7">
        <f t="shared" si="51"/>
        <v>0.37639965546942294</v>
      </c>
    </row>
    <row r="808" spans="1:20" ht="15.6">
      <c r="A808" s="2">
        <v>1244</v>
      </c>
      <c r="B808" s="3">
        <v>46155</v>
      </c>
      <c r="C808" s="4">
        <f>YEAR(SalesDataTable[[#This Row],[Order Date]])</f>
        <v>2026</v>
      </c>
      <c r="D808" s="14" t="str">
        <f>"Q"&amp;ROUNDUP(MONTH(SalesDataTable[[#This Row],[Order Date]])/3,0)</f>
        <v>Q2</v>
      </c>
      <c r="E808" s="11">
        <f>MONTH(SalesDataTable[[#This Row],[Order Date]])</f>
        <v>5</v>
      </c>
      <c r="F808" s="17" t="str">
        <f>TEXT(SalesDataTable[[#This Row],[Order Date]],"MMM")</f>
        <v>May</v>
      </c>
      <c r="G808" s="4" t="s">
        <v>20</v>
      </c>
      <c r="H808" s="4" t="s">
        <v>33</v>
      </c>
      <c r="I808" s="4" t="s">
        <v>2</v>
      </c>
      <c r="J808" s="4" t="s">
        <v>3</v>
      </c>
      <c r="K808" s="4" t="s">
        <v>23</v>
      </c>
      <c r="L808" s="4" t="s">
        <v>51</v>
      </c>
      <c r="M808" s="8">
        <v>1</v>
      </c>
      <c r="N808" s="5">
        <v>122.11</v>
      </c>
      <c r="O808" s="6">
        <v>0</v>
      </c>
      <c r="P808" s="5">
        <v>59.86</v>
      </c>
      <c r="Q808" s="5">
        <f t="shared" si="48"/>
        <v>122.11</v>
      </c>
      <c r="R808" s="5">
        <f t="shared" si="49"/>
        <v>59.86</v>
      </c>
      <c r="S808" s="5">
        <f t="shared" si="50"/>
        <v>62.25</v>
      </c>
      <c r="T808" s="7">
        <f t="shared" si="51"/>
        <v>0.50978625829170421</v>
      </c>
    </row>
    <row r="809" spans="1:20" ht="15.6">
      <c r="A809" s="2">
        <v>1403</v>
      </c>
      <c r="B809" s="3">
        <v>46155</v>
      </c>
      <c r="C809" s="4">
        <f>YEAR(SalesDataTable[[#This Row],[Order Date]])</f>
        <v>2026</v>
      </c>
      <c r="D809" s="14" t="str">
        <f>"Q"&amp;ROUNDUP(MONTH(SalesDataTable[[#This Row],[Order Date]])/3,0)</f>
        <v>Q2</v>
      </c>
      <c r="E809" s="11">
        <f>MONTH(SalesDataTable[[#This Row],[Order Date]])</f>
        <v>5</v>
      </c>
      <c r="F809" s="17" t="str">
        <f>TEXT(SalesDataTable[[#This Row],[Order Date]],"MMM")</f>
        <v>May</v>
      </c>
      <c r="G809" s="4" t="s">
        <v>6</v>
      </c>
      <c r="H809" s="4" t="s">
        <v>41</v>
      </c>
      <c r="I809" s="4" t="s">
        <v>2</v>
      </c>
      <c r="J809" s="4" t="s">
        <v>3</v>
      </c>
      <c r="K809" s="4" t="s">
        <v>4</v>
      </c>
      <c r="L809" s="4" t="s">
        <v>30</v>
      </c>
      <c r="M809" s="8">
        <v>1</v>
      </c>
      <c r="N809" s="5">
        <v>102.38</v>
      </c>
      <c r="O809" s="6">
        <v>0</v>
      </c>
      <c r="P809" s="5">
        <v>50.82</v>
      </c>
      <c r="Q809" s="5">
        <f t="shared" si="48"/>
        <v>102.38</v>
      </c>
      <c r="R809" s="5">
        <f t="shared" si="49"/>
        <v>50.82</v>
      </c>
      <c r="S809" s="5">
        <f t="shared" si="50"/>
        <v>51.559999999999995</v>
      </c>
      <c r="T809" s="7">
        <f t="shared" si="51"/>
        <v>0.50361398710685679</v>
      </c>
    </row>
    <row r="810" spans="1:20" ht="15.6">
      <c r="A810" s="2">
        <v>1592</v>
      </c>
      <c r="B810" s="3">
        <v>46155</v>
      </c>
      <c r="C810" s="4">
        <f>YEAR(SalesDataTable[[#This Row],[Order Date]])</f>
        <v>2026</v>
      </c>
      <c r="D810" s="14" t="str">
        <f>"Q"&amp;ROUNDUP(MONTH(SalesDataTable[[#This Row],[Order Date]])/3,0)</f>
        <v>Q2</v>
      </c>
      <c r="E810" s="11">
        <f>MONTH(SalesDataTable[[#This Row],[Order Date]])</f>
        <v>5</v>
      </c>
      <c r="F810" s="17"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row>
    <row r="811" spans="1:20" ht="15.6">
      <c r="A811" s="2">
        <v>2581</v>
      </c>
      <c r="B811" s="3">
        <v>46155</v>
      </c>
      <c r="C811" s="4">
        <f>YEAR(SalesDataTable[[#This Row],[Order Date]])</f>
        <v>2026</v>
      </c>
      <c r="D811" s="14" t="str">
        <f>"Q"&amp;ROUNDUP(MONTH(SalesDataTable[[#This Row],[Order Date]])/3,0)</f>
        <v>Q2</v>
      </c>
      <c r="E811" s="11">
        <f>MONTH(SalesDataTable[[#This Row],[Order Date]])</f>
        <v>5</v>
      </c>
      <c r="F811" s="17" t="str">
        <f>TEXT(SalesDataTable[[#This Row],[Order Date]],"MMM")</f>
        <v>May</v>
      </c>
      <c r="G811" s="4" t="s">
        <v>6</v>
      </c>
      <c r="H811" s="4" t="s">
        <v>43</v>
      </c>
      <c r="I811" s="4" t="s">
        <v>2</v>
      </c>
      <c r="J811" s="4" t="s">
        <v>13</v>
      </c>
      <c r="K811" s="4" t="s">
        <v>9</v>
      </c>
      <c r="L811" s="4" t="s">
        <v>10</v>
      </c>
      <c r="M811" s="8">
        <v>2</v>
      </c>
      <c r="N811" s="5">
        <v>91.76</v>
      </c>
      <c r="O811" s="6">
        <v>0.05</v>
      </c>
      <c r="P811" s="5">
        <v>46.31</v>
      </c>
      <c r="Q811" s="5">
        <f t="shared" si="48"/>
        <v>174.34399999999999</v>
      </c>
      <c r="R811" s="5">
        <f t="shared" si="49"/>
        <v>92.62</v>
      </c>
      <c r="S811" s="5">
        <f t="shared" si="50"/>
        <v>81.72399999999999</v>
      </c>
      <c r="T811" s="7">
        <f t="shared" si="51"/>
        <v>0.46875143394668006</v>
      </c>
    </row>
    <row r="812" spans="1:20" ht="15.6">
      <c r="A812" s="2">
        <v>3428</v>
      </c>
      <c r="B812" s="3">
        <v>46155</v>
      </c>
      <c r="C812" s="4">
        <f>YEAR(SalesDataTable[[#This Row],[Order Date]])</f>
        <v>2026</v>
      </c>
      <c r="D812" s="14" t="str">
        <f>"Q"&amp;ROUNDUP(MONTH(SalesDataTable[[#This Row],[Order Date]])/3,0)</f>
        <v>Q2</v>
      </c>
      <c r="E812" s="11">
        <f>MONTH(SalesDataTable[[#This Row],[Order Date]])</f>
        <v>5</v>
      </c>
      <c r="F812" s="17" t="str">
        <f>TEXT(SalesDataTable[[#This Row],[Order Date]],"MMM")</f>
        <v>May</v>
      </c>
      <c r="G812" s="4" t="s">
        <v>20</v>
      </c>
      <c r="H812" s="4" t="s">
        <v>21</v>
      </c>
      <c r="I812" s="4" t="s">
        <v>2</v>
      </c>
      <c r="J812" s="4" t="s">
        <v>3</v>
      </c>
      <c r="K812" s="4" t="s">
        <v>9</v>
      </c>
      <c r="L812" s="4" t="s">
        <v>17</v>
      </c>
      <c r="M812" s="8">
        <v>1</v>
      </c>
      <c r="N812" s="5">
        <v>144.51</v>
      </c>
      <c r="O812" s="6">
        <v>0</v>
      </c>
      <c r="P812" s="5">
        <v>79.22</v>
      </c>
      <c r="Q812" s="5">
        <f t="shared" si="48"/>
        <v>144.51</v>
      </c>
      <c r="R812" s="5">
        <f t="shared" si="49"/>
        <v>79.22</v>
      </c>
      <c r="S812" s="5">
        <f t="shared" si="50"/>
        <v>65.289999999999992</v>
      </c>
      <c r="T812" s="7">
        <f t="shared" si="51"/>
        <v>0.45180264341568055</v>
      </c>
    </row>
    <row r="813" spans="1:20" ht="15.6">
      <c r="A813" s="2">
        <v>765</v>
      </c>
      <c r="B813" s="3">
        <v>46156</v>
      </c>
      <c r="C813" s="4">
        <f>YEAR(SalesDataTable[[#This Row],[Order Date]])</f>
        <v>2026</v>
      </c>
      <c r="D813" s="14" t="str">
        <f>"Q"&amp;ROUNDUP(MONTH(SalesDataTable[[#This Row],[Order Date]])/3,0)</f>
        <v>Q2</v>
      </c>
      <c r="E813" s="11">
        <f>MONTH(SalesDataTable[[#This Row],[Order Date]])</f>
        <v>5</v>
      </c>
      <c r="F813" s="17" t="str">
        <f>TEXT(SalesDataTable[[#This Row],[Order Date]],"MMM")</f>
        <v>May</v>
      </c>
      <c r="G813" s="4" t="s">
        <v>6</v>
      </c>
      <c r="H813" s="4" t="s">
        <v>27</v>
      </c>
      <c r="I813" s="4" t="s">
        <v>8</v>
      </c>
      <c r="J813" s="4" t="s">
        <v>16</v>
      </c>
      <c r="K813" s="4" t="s">
        <v>34</v>
      </c>
      <c r="L813" s="4" t="s">
        <v>45</v>
      </c>
      <c r="M813" s="8">
        <v>3</v>
      </c>
      <c r="N813" s="5">
        <v>49.7</v>
      </c>
      <c r="O813" s="6">
        <v>0.1</v>
      </c>
      <c r="P813" s="5">
        <v>21.84</v>
      </c>
      <c r="Q813" s="5">
        <f t="shared" si="48"/>
        <v>134.19000000000003</v>
      </c>
      <c r="R813" s="5">
        <f t="shared" si="49"/>
        <v>65.52</v>
      </c>
      <c r="S813" s="5">
        <f t="shared" si="50"/>
        <v>68.67000000000003</v>
      </c>
      <c r="T813" s="7">
        <f t="shared" si="51"/>
        <v>0.5117370892018781</v>
      </c>
    </row>
    <row r="814" spans="1:20" ht="15.6">
      <c r="A814" s="2">
        <v>854</v>
      </c>
      <c r="B814" s="3">
        <v>46156</v>
      </c>
      <c r="C814" s="4">
        <f>YEAR(SalesDataTable[[#This Row],[Order Date]])</f>
        <v>2026</v>
      </c>
      <c r="D814" s="14" t="str">
        <f>"Q"&amp;ROUNDUP(MONTH(SalesDataTable[[#This Row],[Order Date]])/3,0)</f>
        <v>Q2</v>
      </c>
      <c r="E814" s="11">
        <f>MONTH(SalesDataTable[[#This Row],[Order Date]])</f>
        <v>5</v>
      </c>
      <c r="F814" s="17" t="str">
        <f>TEXT(SalesDataTable[[#This Row],[Order Date]],"MMM")</f>
        <v>May</v>
      </c>
      <c r="G814" s="4" t="s">
        <v>0</v>
      </c>
      <c r="H814" s="4" t="s">
        <v>1</v>
      </c>
      <c r="I814" s="4" t="s">
        <v>2</v>
      </c>
      <c r="J814" s="4" t="s">
        <v>3</v>
      </c>
      <c r="K814" s="4" t="s">
        <v>23</v>
      </c>
      <c r="L814" s="4" t="s">
        <v>51</v>
      </c>
      <c r="M814" s="8">
        <v>1</v>
      </c>
      <c r="N814" s="5">
        <v>120.9</v>
      </c>
      <c r="O814" s="6">
        <v>0</v>
      </c>
      <c r="P814" s="5">
        <v>59.31</v>
      </c>
      <c r="Q814" s="5">
        <f t="shared" si="48"/>
        <v>120.9</v>
      </c>
      <c r="R814" s="5">
        <f t="shared" si="49"/>
        <v>59.31</v>
      </c>
      <c r="S814" s="5">
        <f t="shared" si="50"/>
        <v>61.59</v>
      </c>
      <c r="T814" s="7">
        <f t="shared" si="51"/>
        <v>0.50942928039702229</v>
      </c>
    </row>
    <row r="815" spans="1:20" ht="15.6">
      <c r="A815" s="2">
        <v>1087</v>
      </c>
      <c r="B815" s="3">
        <v>46156</v>
      </c>
      <c r="C815" s="4">
        <f>YEAR(SalesDataTable[[#This Row],[Order Date]])</f>
        <v>2026</v>
      </c>
      <c r="D815" s="14" t="str">
        <f>"Q"&amp;ROUNDUP(MONTH(SalesDataTable[[#This Row],[Order Date]])/3,0)</f>
        <v>Q2</v>
      </c>
      <c r="E815" s="11">
        <f>MONTH(SalesDataTable[[#This Row],[Order Date]])</f>
        <v>5</v>
      </c>
      <c r="F815" s="17"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48"/>
        <v>185.934</v>
      </c>
      <c r="R815" s="5">
        <f t="shared" si="49"/>
        <v>105.73</v>
      </c>
      <c r="S815" s="5">
        <f t="shared" si="50"/>
        <v>80.203999999999994</v>
      </c>
      <c r="T815" s="7">
        <f t="shared" si="51"/>
        <v>0.43135736336549524</v>
      </c>
    </row>
    <row r="816" spans="1:20" ht="15.6">
      <c r="A816" s="2">
        <v>1150</v>
      </c>
      <c r="B816" s="3">
        <v>46156</v>
      </c>
      <c r="C816" s="4">
        <f>YEAR(SalesDataTable[[#This Row],[Order Date]])</f>
        <v>2026</v>
      </c>
      <c r="D816" s="14" t="str">
        <f>"Q"&amp;ROUNDUP(MONTH(SalesDataTable[[#This Row],[Order Date]])/3,0)</f>
        <v>Q2</v>
      </c>
      <c r="E816" s="11">
        <f>MONTH(SalesDataTable[[#This Row],[Order Date]])</f>
        <v>5</v>
      </c>
      <c r="F816" s="17" t="str">
        <f>TEXT(SalesDataTable[[#This Row],[Order Date]],"MMM")</f>
        <v>May</v>
      </c>
      <c r="G816" s="4" t="s">
        <v>0</v>
      </c>
      <c r="H816" s="4" t="s">
        <v>1</v>
      </c>
      <c r="I816" s="4" t="s">
        <v>8</v>
      </c>
      <c r="J816" s="4" t="s">
        <v>3</v>
      </c>
      <c r="K816" s="4" t="s">
        <v>4</v>
      </c>
      <c r="L816" s="4" t="s">
        <v>26</v>
      </c>
      <c r="M816" s="8">
        <v>8</v>
      </c>
      <c r="N816" s="5">
        <v>40.15</v>
      </c>
      <c r="O816" s="6">
        <v>0.15</v>
      </c>
      <c r="P816" s="5">
        <v>16.91</v>
      </c>
      <c r="Q816" s="5">
        <f t="shared" si="48"/>
        <v>273.02</v>
      </c>
      <c r="R816" s="5">
        <f t="shared" si="49"/>
        <v>135.28</v>
      </c>
      <c r="S816" s="5">
        <f t="shared" si="50"/>
        <v>137.73999999999998</v>
      </c>
      <c r="T816" s="7">
        <f t="shared" si="51"/>
        <v>0.50450516445681637</v>
      </c>
    </row>
    <row r="817" spans="1:20" ht="15.6">
      <c r="A817" s="2">
        <v>1902</v>
      </c>
      <c r="B817" s="3">
        <v>46156</v>
      </c>
      <c r="C817" s="4">
        <f>YEAR(SalesDataTable[[#This Row],[Order Date]])</f>
        <v>2026</v>
      </c>
      <c r="D817" s="14" t="str">
        <f>"Q"&amp;ROUNDUP(MONTH(SalesDataTable[[#This Row],[Order Date]])/3,0)</f>
        <v>Q2</v>
      </c>
      <c r="E817" s="11">
        <f>MONTH(SalesDataTable[[#This Row],[Order Date]])</f>
        <v>5</v>
      </c>
      <c r="F817" s="17"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row>
    <row r="818" spans="1:20" ht="15.6">
      <c r="A818" s="2">
        <v>3913</v>
      </c>
      <c r="B818" s="3">
        <v>46156</v>
      </c>
      <c r="C818" s="4">
        <f>YEAR(SalesDataTable[[#This Row],[Order Date]])</f>
        <v>2026</v>
      </c>
      <c r="D818" s="14" t="str">
        <f>"Q"&amp;ROUNDUP(MONTH(SalesDataTable[[#This Row],[Order Date]])/3,0)</f>
        <v>Q2</v>
      </c>
      <c r="E818" s="11">
        <f>MONTH(SalesDataTable[[#This Row],[Order Date]])</f>
        <v>5</v>
      </c>
      <c r="F818" s="17" t="str">
        <f>TEXT(SalesDataTable[[#This Row],[Order Date]],"MMM")</f>
        <v>May</v>
      </c>
      <c r="G818" s="4" t="s">
        <v>6</v>
      </c>
      <c r="H818" s="4" t="s">
        <v>43</v>
      </c>
      <c r="I818" s="4" t="s">
        <v>2</v>
      </c>
      <c r="J818" s="4" t="s">
        <v>13</v>
      </c>
      <c r="K818" s="4" t="s">
        <v>4</v>
      </c>
      <c r="L818" s="4" t="s">
        <v>22</v>
      </c>
      <c r="M818" s="8">
        <v>1</v>
      </c>
      <c r="N818" s="5">
        <v>50.34</v>
      </c>
      <c r="O818" s="6">
        <v>0.05</v>
      </c>
      <c r="P818" s="5">
        <v>22.23</v>
      </c>
      <c r="Q818" s="5">
        <f t="shared" si="48"/>
        <v>47.823</v>
      </c>
      <c r="R818" s="5">
        <f t="shared" si="49"/>
        <v>22.23</v>
      </c>
      <c r="S818" s="5">
        <f t="shared" si="50"/>
        <v>25.593</v>
      </c>
      <c r="T818" s="7">
        <f t="shared" si="51"/>
        <v>0.53516090584028608</v>
      </c>
    </row>
    <row r="819" spans="1:20" ht="15.6">
      <c r="A819" s="2">
        <v>4378</v>
      </c>
      <c r="B819" s="3">
        <v>46156</v>
      </c>
      <c r="C819" s="4">
        <f>YEAR(SalesDataTable[[#This Row],[Order Date]])</f>
        <v>2026</v>
      </c>
      <c r="D819" s="14" t="str">
        <f>"Q"&amp;ROUNDUP(MONTH(SalesDataTable[[#This Row],[Order Date]])/3,0)</f>
        <v>Q2</v>
      </c>
      <c r="E819" s="11">
        <f>MONTH(SalesDataTable[[#This Row],[Order Date]])</f>
        <v>5</v>
      </c>
      <c r="F819" s="17" t="str">
        <f>TEXT(SalesDataTable[[#This Row],[Order Date]],"MMM")</f>
        <v>May</v>
      </c>
      <c r="G819" s="4" t="s">
        <v>11</v>
      </c>
      <c r="H819" s="4" t="s">
        <v>39</v>
      </c>
      <c r="I819" s="4" t="s">
        <v>2</v>
      </c>
      <c r="J819" s="4" t="s">
        <v>3</v>
      </c>
      <c r="K819" s="4" t="s">
        <v>4</v>
      </c>
      <c r="L819" s="4" t="s">
        <v>30</v>
      </c>
      <c r="M819" s="8">
        <v>2</v>
      </c>
      <c r="N819" s="5">
        <v>103.37</v>
      </c>
      <c r="O819" s="6">
        <v>0</v>
      </c>
      <c r="P819" s="5">
        <v>50.49</v>
      </c>
      <c r="Q819" s="5">
        <f t="shared" si="48"/>
        <v>206.74</v>
      </c>
      <c r="R819" s="5">
        <f t="shared" si="49"/>
        <v>100.98</v>
      </c>
      <c r="S819" s="5">
        <f t="shared" si="50"/>
        <v>105.76</v>
      </c>
      <c r="T819" s="7">
        <f t="shared" si="51"/>
        <v>0.51156041404662866</v>
      </c>
    </row>
    <row r="820" spans="1:20" ht="15.6">
      <c r="A820" s="2">
        <v>4551</v>
      </c>
      <c r="B820" s="3">
        <v>46156</v>
      </c>
      <c r="C820" s="4">
        <f>YEAR(SalesDataTable[[#This Row],[Order Date]])</f>
        <v>2026</v>
      </c>
      <c r="D820" s="14" t="str">
        <f>"Q"&amp;ROUNDUP(MONTH(SalesDataTable[[#This Row],[Order Date]])/3,0)</f>
        <v>Q2</v>
      </c>
      <c r="E820" s="11">
        <f>MONTH(SalesDataTable[[#This Row],[Order Date]])</f>
        <v>5</v>
      </c>
      <c r="F820" s="17"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row>
    <row r="821" spans="1:20" ht="15.6">
      <c r="A821" s="2">
        <v>787</v>
      </c>
      <c r="B821" s="3">
        <v>46157</v>
      </c>
      <c r="C821" s="4">
        <f>YEAR(SalesDataTable[[#This Row],[Order Date]])</f>
        <v>2026</v>
      </c>
      <c r="D821" s="14" t="str">
        <f>"Q"&amp;ROUNDUP(MONTH(SalesDataTable[[#This Row],[Order Date]])/3,0)</f>
        <v>Q2</v>
      </c>
      <c r="E821" s="11">
        <f>MONTH(SalesDataTable[[#This Row],[Order Date]])</f>
        <v>5</v>
      </c>
      <c r="F821" s="17" t="str">
        <f>TEXT(SalesDataTable[[#This Row],[Order Date]],"MMM")</f>
        <v>May</v>
      </c>
      <c r="G821" s="4" t="s">
        <v>0</v>
      </c>
      <c r="H821" s="4" t="s">
        <v>36</v>
      </c>
      <c r="I821" s="4" t="s">
        <v>2</v>
      </c>
      <c r="J821" s="4" t="s">
        <v>16</v>
      </c>
      <c r="K821" s="4" t="s">
        <v>14</v>
      </c>
      <c r="L821" s="4" t="s">
        <v>48</v>
      </c>
      <c r="M821" s="8">
        <v>1</v>
      </c>
      <c r="N821" s="5">
        <v>166.48</v>
      </c>
      <c r="O821" s="6">
        <v>0</v>
      </c>
      <c r="P821" s="5">
        <v>89.42</v>
      </c>
      <c r="Q821" s="5">
        <f t="shared" si="48"/>
        <v>166.48</v>
      </c>
      <c r="R821" s="5">
        <f t="shared" si="49"/>
        <v>89.42</v>
      </c>
      <c r="S821" s="5">
        <f t="shared" si="50"/>
        <v>77.059999999999988</v>
      </c>
      <c r="T821" s="7">
        <f t="shared" si="51"/>
        <v>0.4628784238346948</v>
      </c>
    </row>
    <row r="822" spans="1:20" ht="15.6">
      <c r="A822" s="2">
        <v>1133</v>
      </c>
      <c r="B822" s="3">
        <v>46157</v>
      </c>
      <c r="C822" s="4">
        <f>YEAR(SalesDataTable[[#This Row],[Order Date]])</f>
        <v>2026</v>
      </c>
      <c r="D822" s="14" t="str">
        <f>"Q"&amp;ROUNDUP(MONTH(SalesDataTable[[#This Row],[Order Date]])/3,0)</f>
        <v>Q2</v>
      </c>
      <c r="E822" s="11">
        <f>MONTH(SalesDataTable[[#This Row],[Order Date]])</f>
        <v>5</v>
      </c>
      <c r="F822" s="17"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48"/>
        <v>576.63</v>
      </c>
      <c r="R822" s="5">
        <f t="shared" si="49"/>
        <v>310.53000000000003</v>
      </c>
      <c r="S822" s="5">
        <f t="shared" si="50"/>
        <v>266.09999999999997</v>
      </c>
      <c r="T822" s="7">
        <f t="shared" si="51"/>
        <v>0.46147442900993701</v>
      </c>
    </row>
    <row r="823" spans="1:20" ht="15.6">
      <c r="A823" s="2">
        <v>2075</v>
      </c>
      <c r="B823" s="3">
        <v>46157</v>
      </c>
      <c r="C823" s="4">
        <f>YEAR(SalesDataTable[[#This Row],[Order Date]])</f>
        <v>2026</v>
      </c>
      <c r="D823" s="14" t="str">
        <f>"Q"&amp;ROUNDUP(MONTH(SalesDataTable[[#This Row],[Order Date]])/3,0)</f>
        <v>Q2</v>
      </c>
      <c r="E823" s="11">
        <f>MONTH(SalesDataTable[[#This Row],[Order Date]])</f>
        <v>5</v>
      </c>
      <c r="F823" s="17"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row>
    <row r="824" spans="1:20" ht="15.6">
      <c r="A824" s="2">
        <v>2172</v>
      </c>
      <c r="B824" s="3">
        <v>46157</v>
      </c>
      <c r="C824" s="4">
        <f>YEAR(SalesDataTable[[#This Row],[Order Date]])</f>
        <v>2026</v>
      </c>
      <c r="D824" s="14" t="str">
        <f>"Q"&amp;ROUNDUP(MONTH(SalesDataTable[[#This Row],[Order Date]])/3,0)</f>
        <v>Q2</v>
      </c>
      <c r="E824" s="11">
        <f>MONTH(SalesDataTable[[#This Row],[Order Date]])</f>
        <v>5</v>
      </c>
      <c r="F824" s="17" t="str">
        <f>TEXT(SalesDataTable[[#This Row],[Order Date]],"MMM")</f>
        <v>May</v>
      </c>
      <c r="G824" s="4" t="s">
        <v>11</v>
      </c>
      <c r="H824" s="4" t="s">
        <v>39</v>
      </c>
      <c r="I824" s="4" t="s">
        <v>8</v>
      </c>
      <c r="J824" s="4" t="s">
        <v>16</v>
      </c>
      <c r="K824" s="4" t="s">
        <v>14</v>
      </c>
      <c r="L824" s="4" t="s">
        <v>15</v>
      </c>
      <c r="M824" s="8">
        <v>6</v>
      </c>
      <c r="N824" s="5">
        <v>37.1</v>
      </c>
      <c r="O824" s="6">
        <v>0.1</v>
      </c>
      <c r="P824" s="5">
        <v>13.63</v>
      </c>
      <c r="Q824" s="5">
        <f t="shared" si="48"/>
        <v>200.34000000000003</v>
      </c>
      <c r="R824" s="5">
        <f t="shared" si="49"/>
        <v>81.78</v>
      </c>
      <c r="S824" s="5">
        <f t="shared" si="50"/>
        <v>118.56000000000003</v>
      </c>
      <c r="T824" s="7">
        <f t="shared" si="51"/>
        <v>0.59179395028451642</v>
      </c>
    </row>
    <row r="825" spans="1:20" ht="15.6">
      <c r="A825" s="2">
        <v>2977</v>
      </c>
      <c r="B825" s="3">
        <v>46157</v>
      </c>
      <c r="C825" s="4">
        <f>YEAR(SalesDataTable[[#This Row],[Order Date]])</f>
        <v>2026</v>
      </c>
      <c r="D825" s="14" t="str">
        <f>"Q"&amp;ROUNDUP(MONTH(SalesDataTable[[#This Row],[Order Date]])/3,0)</f>
        <v>Q2</v>
      </c>
      <c r="E825" s="11">
        <f>MONTH(SalesDataTable[[#This Row],[Order Date]])</f>
        <v>5</v>
      </c>
      <c r="F825" s="17" t="str">
        <f>TEXT(SalesDataTable[[#This Row],[Order Date]],"MMM")</f>
        <v>May</v>
      </c>
      <c r="G825" s="4" t="s">
        <v>6</v>
      </c>
      <c r="H825" s="4" t="s">
        <v>49</v>
      </c>
      <c r="I825" s="4" t="s">
        <v>8</v>
      </c>
      <c r="J825" s="4" t="s">
        <v>16</v>
      </c>
      <c r="K825" s="4" t="s">
        <v>14</v>
      </c>
      <c r="L825" s="4" t="s">
        <v>15</v>
      </c>
      <c r="M825" s="8">
        <v>6</v>
      </c>
      <c r="N825" s="5">
        <v>35.92</v>
      </c>
      <c r="O825" s="6">
        <v>0.15</v>
      </c>
      <c r="P825" s="5">
        <v>13.3</v>
      </c>
      <c r="Q825" s="5">
        <f t="shared" si="48"/>
        <v>183.19200000000001</v>
      </c>
      <c r="R825" s="5">
        <f t="shared" si="49"/>
        <v>79.800000000000011</v>
      </c>
      <c r="S825" s="5">
        <f t="shared" si="50"/>
        <v>103.392</v>
      </c>
      <c r="T825" s="7">
        <f t="shared" si="51"/>
        <v>0.56439145814227687</v>
      </c>
    </row>
    <row r="826" spans="1:20" ht="15.6">
      <c r="A826" s="2">
        <v>3531</v>
      </c>
      <c r="B826" s="3">
        <v>46157</v>
      </c>
      <c r="C826" s="4">
        <f>YEAR(SalesDataTable[[#This Row],[Order Date]])</f>
        <v>2026</v>
      </c>
      <c r="D826" s="14" t="str">
        <f>"Q"&amp;ROUNDUP(MONTH(SalesDataTable[[#This Row],[Order Date]])/3,0)</f>
        <v>Q2</v>
      </c>
      <c r="E826" s="11">
        <f>MONTH(SalesDataTable[[#This Row],[Order Date]])</f>
        <v>5</v>
      </c>
      <c r="F826" s="17" t="str">
        <f>TEXT(SalesDataTable[[#This Row],[Order Date]],"MMM")</f>
        <v>May</v>
      </c>
      <c r="G826" s="4" t="s">
        <v>20</v>
      </c>
      <c r="H826" s="4" t="s">
        <v>47</v>
      </c>
      <c r="I826" s="4" t="s">
        <v>19</v>
      </c>
      <c r="J826" s="4" t="s">
        <v>16</v>
      </c>
      <c r="K826" s="4" t="s">
        <v>34</v>
      </c>
      <c r="L826" s="4" t="s">
        <v>42</v>
      </c>
      <c r="M826" s="8">
        <v>4</v>
      </c>
      <c r="N826" s="5">
        <v>36.21</v>
      </c>
      <c r="O826" s="6">
        <v>0</v>
      </c>
      <c r="P826" s="5">
        <v>14.3</v>
      </c>
      <c r="Q826" s="5">
        <f t="shared" si="48"/>
        <v>144.84</v>
      </c>
      <c r="R826" s="5">
        <f t="shared" si="49"/>
        <v>57.2</v>
      </c>
      <c r="S826" s="5">
        <f t="shared" si="50"/>
        <v>87.64</v>
      </c>
      <c r="T826" s="7">
        <f t="shared" si="51"/>
        <v>0.60508146920740125</v>
      </c>
    </row>
    <row r="827" spans="1:20" ht="15.6">
      <c r="A827" s="2">
        <v>3881</v>
      </c>
      <c r="B827" s="3">
        <v>46157</v>
      </c>
      <c r="C827" s="4">
        <f>YEAR(SalesDataTable[[#This Row],[Order Date]])</f>
        <v>2026</v>
      </c>
      <c r="D827" s="14" t="str">
        <f>"Q"&amp;ROUNDUP(MONTH(SalesDataTable[[#This Row],[Order Date]])/3,0)</f>
        <v>Q2</v>
      </c>
      <c r="E827" s="11">
        <f>MONTH(SalesDataTable[[#This Row],[Order Date]])</f>
        <v>5</v>
      </c>
      <c r="F827" s="17"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row>
    <row r="828" spans="1:20" ht="15.6">
      <c r="A828" s="2">
        <v>4469</v>
      </c>
      <c r="B828" s="3">
        <v>46157</v>
      </c>
      <c r="C828" s="4">
        <f>YEAR(SalesDataTable[[#This Row],[Order Date]])</f>
        <v>2026</v>
      </c>
      <c r="D828" s="14" t="str">
        <f>"Q"&amp;ROUNDUP(MONTH(SalesDataTable[[#This Row],[Order Date]])/3,0)</f>
        <v>Q2</v>
      </c>
      <c r="E828" s="11">
        <f>MONTH(SalesDataTable[[#This Row],[Order Date]])</f>
        <v>5</v>
      </c>
      <c r="F828" s="17" t="str">
        <f>TEXT(SalesDataTable[[#This Row],[Order Date]],"MMM")</f>
        <v>May</v>
      </c>
      <c r="G828" s="4" t="s">
        <v>11</v>
      </c>
      <c r="H828" s="4" t="s">
        <v>25</v>
      </c>
      <c r="I828" s="4" t="s">
        <v>19</v>
      </c>
      <c r="J828" s="4" t="s">
        <v>3</v>
      </c>
      <c r="K828" s="4" t="s">
        <v>4</v>
      </c>
      <c r="L828" s="4" t="s">
        <v>5</v>
      </c>
      <c r="M828" s="8">
        <v>2</v>
      </c>
      <c r="N828" s="5">
        <v>80.81</v>
      </c>
      <c r="O828" s="6">
        <v>0</v>
      </c>
      <c r="P828" s="5">
        <v>42.53</v>
      </c>
      <c r="Q828" s="5">
        <f t="shared" si="48"/>
        <v>161.62</v>
      </c>
      <c r="R828" s="5">
        <f t="shared" si="49"/>
        <v>85.06</v>
      </c>
      <c r="S828" s="5">
        <f t="shared" si="50"/>
        <v>76.56</v>
      </c>
      <c r="T828" s="7">
        <f t="shared" si="51"/>
        <v>0.47370374953594852</v>
      </c>
    </row>
    <row r="829" spans="1:20" ht="15.6">
      <c r="A829" s="2">
        <v>5037</v>
      </c>
      <c r="B829" s="3">
        <v>46157</v>
      </c>
      <c r="C829" s="4">
        <f>YEAR(SalesDataTable[[#This Row],[Order Date]])</f>
        <v>2026</v>
      </c>
      <c r="D829" s="14" t="str">
        <f>"Q"&amp;ROUNDUP(MONTH(SalesDataTable[[#This Row],[Order Date]])/3,0)</f>
        <v>Q2</v>
      </c>
      <c r="E829" s="11">
        <f>MONTH(SalesDataTable[[#This Row],[Order Date]])</f>
        <v>5</v>
      </c>
      <c r="F829" s="17" t="str">
        <f>TEXT(SalesDataTable[[#This Row],[Order Date]],"MMM")</f>
        <v>May</v>
      </c>
      <c r="G829" s="4" t="s">
        <v>6</v>
      </c>
      <c r="H829" s="4" t="s">
        <v>41</v>
      </c>
      <c r="I829" s="4" t="s">
        <v>2</v>
      </c>
      <c r="J829" s="4" t="s">
        <v>13</v>
      </c>
      <c r="K829" s="4" t="s">
        <v>4</v>
      </c>
      <c r="L829" s="4" t="s">
        <v>22</v>
      </c>
      <c r="M829" s="8">
        <v>1</v>
      </c>
      <c r="N829" s="5">
        <v>51.53</v>
      </c>
      <c r="O829" s="6">
        <v>0.1</v>
      </c>
      <c r="P829" s="5">
        <v>23.06</v>
      </c>
      <c r="Q829" s="5">
        <f t="shared" si="48"/>
        <v>46.377000000000002</v>
      </c>
      <c r="R829" s="5">
        <f t="shared" si="49"/>
        <v>23.06</v>
      </c>
      <c r="S829" s="5">
        <f t="shared" si="50"/>
        <v>23.317000000000004</v>
      </c>
      <c r="T829" s="7">
        <f t="shared" si="51"/>
        <v>0.50277076999374692</v>
      </c>
    </row>
    <row r="830" spans="1:20" ht="15.6">
      <c r="A830" s="2">
        <v>35</v>
      </c>
      <c r="B830" s="3">
        <v>46158</v>
      </c>
      <c r="C830" s="4">
        <f>YEAR(SalesDataTable[[#This Row],[Order Date]])</f>
        <v>2026</v>
      </c>
      <c r="D830" s="14" t="str">
        <f>"Q"&amp;ROUNDUP(MONTH(SalesDataTable[[#This Row],[Order Date]])/3,0)</f>
        <v>Q2</v>
      </c>
      <c r="E830" s="11">
        <f>MONTH(SalesDataTable[[#This Row],[Order Date]])</f>
        <v>5</v>
      </c>
      <c r="F830" s="17"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row>
    <row r="831" spans="1:20" ht="15.6">
      <c r="A831" s="2">
        <v>226</v>
      </c>
      <c r="B831" s="3">
        <v>46158</v>
      </c>
      <c r="C831" s="4">
        <f>YEAR(SalesDataTable[[#This Row],[Order Date]])</f>
        <v>2026</v>
      </c>
      <c r="D831" s="14" t="str">
        <f>"Q"&amp;ROUNDUP(MONTH(SalesDataTable[[#This Row],[Order Date]])/3,0)</f>
        <v>Q2</v>
      </c>
      <c r="E831" s="11">
        <f>MONTH(SalesDataTable[[#This Row],[Order Date]])</f>
        <v>5</v>
      </c>
      <c r="F831" s="17" t="str">
        <f>TEXT(SalesDataTable[[#This Row],[Order Date]],"MMM")</f>
        <v>May</v>
      </c>
      <c r="G831" s="4" t="s">
        <v>11</v>
      </c>
      <c r="H831" s="4" t="s">
        <v>39</v>
      </c>
      <c r="I831" s="4" t="s">
        <v>2</v>
      </c>
      <c r="J831" s="4" t="s">
        <v>13</v>
      </c>
      <c r="K831" s="4" t="s">
        <v>14</v>
      </c>
      <c r="L831" s="4" t="s">
        <v>48</v>
      </c>
      <c r="M831" s="8">
        <v>1</v>
      </c>
      <c r="N831" s="5">
        <v>165.99</v>
      </c>
      <c r="O831" s="6">
        <v>0.1</v>
      </c>
      <c r="P831" s="5">
        <v>89.9</v>
      </c>
      <c r="Q831" s="5">
        <f t="shared" si="48"/>
        <v>149.39100000000002</v>
      </c>
      <c r="R831" s="5">
        <f t="shared" si="49"/>
        <v>89.9</v>
      </c>
      <c r="S831" s="5">
        <f t="shared" si="50"/>
        <v>59.491000000000014</v>
      </c>
      <c r="T831" s="7">
        <f t="shared" si="51"/>
        <v>0.3982234538894579</v>
      </c>
    </row>
    <row r="832" spans="1:20" ht="15.6">
      <c r="A832" s="2">
        <v>1713</v>
      </c>
      <c r="B832" s="3">
        <v>46158</v>
      </c>
      <c r="C832" s="4">
        <f>YEAR(SalesDataTable[[#This Row],[Order Date]])</f>
        <v>2026</v>
      </c>
      <c r="D832" s="14" t="str">
        <f>"Q"&amp;ROUNDUP(MONTH(SalesDataTable[[#This Row],[Order Date]])/3,0)</f>
        <v>Q2</v>
      </c>
      <c r="E832" s="11">
        <f>MONTH(SalesDataTable[[#This Row],[Order Date]])</f>
        <v>5</v>
      </c>
      <c r="F832" s="17" t="str">
        <f>TEXT(SalesDataTable[[#This Row],[Order Date]],"MMM")</f>
        <v>May</v>
      </c>
      <c r="G832" s="4" t="s">
        <v>0</v>
      </c>
      <c r="H832" s="4" t="s">
        <v>50</v>
      </c>
      <c r="I832" s="4" t="s">
        <v>19</v>
      </c>
      <c r="J832" s="4" t="s">
        <v>13</v>
      </c>
      <c r="K832" s="4" t="s">
        <v>23</v>
      </c>
      <c r="L832" s="4" t="s">
        <v>51</v>
      </c>
      <c r="M832" s="8">
        <v>2</v>
      </c>
      <c r="N832" s="5">
        <v>121.22</v>
      </c>
      <c r="O832" s="6">
        <v>0</v>
      </c>
      <c r="P832" s="5">
        <v>60.38</v>
      </c>
      <c r="Q832" s="5">
        <f t="shared" si="48"/>
        <v>242.44</v>
      </c>
      <c r="R832" s="5">
        <f t="shared" si="49"/>
        <v>120.76</v>
      </c>
      <c r="S832" s="5">
        <f t="shared" si="50"/>
        <v>121.67999999999999</v>
      </c>
      <c r="T832" s="7">
        <f t="shared" si="51"/>
        <v>0.50189737667051637</v>
      </c>
    </row>
    <row r="833" spans="1:20" ht="15.6">
      <c r="A833" s="2">
        <v>2320</v>
      </c>
      <c r="B833" s="3">
        <v>46158</v>
      </c>
      <c r="C833" s="4">
        <f>YEAR(SalesDataTable[[#This Row],[Order Date]])</f>
        <v>2026</v>
      </c>
      <c r="D833" s="14" t="str">
        <f>"Q"&amp;ROUNDUP(MONTH(SalesDataTable[[#This Row],[Order Date]])/3,0)</f>
        <v>Q2</v>
      </c>
      <c r="E833" s="11">
        <f>MONTH(SalesDataTable[[#This Row],[Order Date]])</f>
        <v>5</v>
      </c>
      <c r="F833" s="17" t="str">
        <f>TEXT(SalesDataTable[[#This Row],[Order Date]],"MMM")</f>
        <v>May</v>
      </c>
      <c r="G833" s="4" t="s">
        <v>6</v>
      </c>
      <c r="H833" s="4" t="s">
        <v>43</v>
      </c>
      <c r="I833" s="4" t="s">
        <v>19</v>
      </c>
      <c r="J833" s="4" t="s">
        <v>16</v>
      </c>
      <c r="K833" s="4" t="s">
        <v>14</v>
      </c>
      <c r="L833" s="4" t="s">
        <v>44</v>
      </c>
      <c r="M833" s="8">
        <v>2</v>
      </c>
      <c r="N833" s="5">
        <v>131.1</v>
      </c>
      <c r="O833" s="6">
        <v>0</v>
      </c>
      <c r="P833" s="5">
        <v>65.55</v>
      </c>
      <c r="Q833" s="5">
        <f t="shared" si="48"/>
        <v>262.2</v>
      </c>
      <c r="R833" s="5">
        <f t="shared" si="49"/>
        <v>131.1</v>
      </c>
      <c r="S833" s="5">
        <f t="shared" si="50"/>
        <v>131.1</v>
      </c>
      <c r="T833" s="7">
        <f t="shared" si="51"/>
        <v>0.5</v>
      </c>
    </row>
    <row r="834" spans="1:20" ht="15.6">
      <c r="A834" s="2">
        <v>2496</v>
      </c>
      <c r="B834" s="3">
        <v>46158</v>
      </c>
      <c r="C834" s="4">
        <f>YEAR(SalesDataTable[[#This Row],[Order Date]])</f>
        <v>2026</v>
      </c>
      <c r="D834" s="14" t="str">
        <f>"Q"&amp;ROUNDUP(MONTH(SalesDataTable[[#This Row],[Order Date]])/3,0)</f>
        <v>Q2</v>
      </c>
      <c r="E834" s="11">
        <f>MONTH(SalesDataTable[[#This Row],[Order Date]])</f>
        <v>5</v>
      </c>
      <c r="F834" s="17"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row>
    <row r="835" spans="1:20" ht="15.6">
      <c r="A835" s="2">
        <v>2504</v>
      </c>
      <c r="B835" s="3">
        <v>46158</v>
      </c>
      <c r="C835" s="4">
        <f>YEAR(SalesDataTable[[#This Row],[Order Date]])</f>
        <v>2026</v>
      </c>
      <c r="D835" s="14" t="str">
        <f>"Q"&amp;ROUNDUP(MONTH(SalesDataTable[[#This Row],[Order Date]])/3,0)</f>
        <v>Q2</v>
      </c>
      <c r="E835" s="11">
        <f>MONTH(SalesDataTable[[#This Row],[Order Date]])</f>
        <v>5</v>
      </c>
      <c r="F835" s="17"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52"/>
        <v>36.659999999999997</v>
      </c>
      <c r="R835" s="5">
        <f t="shared" si="53"/>
        <v>13.61</v>
      </c>
      <c r="S835" s="5">
        <f t="shared" si="54"/>
        <v>23.049999999999997</v>
      </c>
      <c r="T835" s="7">
        <f t="shared" si="55"/>
        <v>0.62875068194217132</v>
      </c>
    </row>
    <row r="836" spans="1:20" ht="15.6">
      <c r="A836" s="2">
        <v>2598</v>
      </c>
      <c r="B836" s="3">
        <v>46158</v>
      </c>
      <c r="C836" s="4">
        <f>YEAR(SalesDataTable[[#This Row],[Order Date]])</f>
        <v>2026</v>
      </c>
      <c r="D836" s="14" t="str">
        <f>"Q"&amp;ROUNDUP(MONTH(SalesDataTable[[#This Row],[Order Date]])/3,0)</f>
        <v>Q2</v>
      </c>
      <c r="E836" s="11">
        <f>MONTH(SalesDataTable[[#This Row],[Order Date]])</f>
        <v>5</v>
      </c>
      <c r="F836" s="17"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row>
    <row r="837" spans="1:20" ht="15.6">
      <c r="A837" s="2">
        <v>2600</v>
      </c>
      <c r="B837" s="3">
        <v>46158</v>
      </c>
      <c r="C837" s="4">
        <f>YEAR(SalesDataTable[[#This Row],[Order Date]])</f>
        <v>2026</v>
      </c>
      <c r="D837" s="14" t="str">
        <f>"Q"&amp;ROUNDUP(MONTH(SalesDataTable[[#This Row],[Order Date]])/3,0)</f>
        <v>Q2</v>
      </c>
      <c r="E837" s="11">
        <f>MONTH(SalesDataTable[[#This Row],[Order Date]])</f>
        <v>5</v>
      </c>
      <c r="F837" s="17" t="str">
        <f>TEXT(SalesDataTable[[#This Row],[Order Date]],"MMM")</f>
        <v>May</v>
      </c>
      <c r="G837" s="4" t="s">
        <v>6</v>
      </c>
      <c r="H837" s="4" t="s">
        <v>43</v>
      </c>
      <c r="I837" s="4" t="s">
        <v>19</v>
      </c>
      <c r="J837" s="4" t="s">
        <v>13</v>
      </c>
      <c r="K837" s="4" t="s">
        <v>14</v>
      </c>
      <c r="L837" s="4" t="s">
        <v>15</v>
      </c>
      <c r="M837" s="8">
        <v>1</v>
      </c>
      <c r="N837" s="5">
        <v>35.97</v>
      </c>
      <c r="O837" s="6">
        <v>0.1</v>
      </c>
      <c r="P837" s="5">
        <v>13.54</v>
      </c>
      <c r="Q837" s="5">
        <f t="shared" si="52"/>
        <v>32.372999999999998</v>
      </c>
      <c r="R837" s="5">
        <f t="shared" si="53"/>
        <v>13.54</v>
      </c>
      <c r="S837" s="5">
        <f t="shared" si="54"/>
        <v>18.832999999999998</v>
      </c>
      <c r="T837" s="7">
        <f t="shared" si="55"/>
        <v>0.58175022395205878</v>
      </c>
    </row>
    <row r="838" spans="1:20" ht="15.6">
      <c r="A838" s="2">
        <v>2856</v>
      </c>
      <c r="B838" s="3">
        <v>46158</v>
      </c>
      <c r="C838" s="4">
        <f>YEAR(SalesDataTable[[#This Row],[Order Date]])</f>
        <v>2026</v>
      </c>
      <c r="D838" s="14" t="str">
        <f>"Q"&amp;ROUNDUP(MONTH(SalesDataTable[[#This Row],[Order Date]])/3,0)</f>
        <v>Q2</v>
      </c>
      <c r="E838" s="11">
        <f>MONTH(SalesDataTable[[#This Row],[Order Date]])</f>
        <v>5</v>
      </c>
      <c r="F838" s="17"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row>
    <row r="839" spans="1:20" ht="15.6">
      <c r="A839" s="2">
        <v>3478</v>
      </c>
      <c r="B839" s="3">
        <v>46158</v>
      </c>
      <c r="C839" s="4">
        <f>YEAR(SalesDataTable[[#This Row],[Order Date]])</f>
        <v>2026</v>
      </c>
      <c r="D839" s="14" t="str">
        <f>"Q"&amp;ROUNDUP(MONTH(SalesDataTable[[#This Row],[Order Date]])/3,0)</f>
        <v>Q2</v>
      </c>
      <c r="E839" s="11">
        <f>MONTH(SalesDataTable[[#This Row],[Order Date]])</f>
        <v>5</v>
      </c>
      <c r="F839" s="17" t="str">
        <f>TEXT(SalesDataTable[[#This Row],[Order Date]],"MMM")</f>
        <v>May</v>
      </c>
      <c r="G839" s="4" t="s">
        <v>20</v>
      </c>
      <c r="H839" s="4" t="s">
        <v>33</v>
      </c>
      <c r="I839" s="4" t="s">
        <v>2</v>
      </c>
      <c r="J839" s="4" t="s">
        <v>13</v>
      </c>
      <c r="K839" s="4" t="s">
        <v>34</v>
      </c>
      <c r="L839" s="4" t="s">
        <v>42</v>
      </c>
      <c r="M839" s="8">
        <v>4</v>
      </c>
      <c r="N839" s="5">
        <v>36.29</v>
      </c>
      <c r="O839" s="6">
        <v>0.1</v>
      </c>
      <c r="P839" s="5">
        <v>13.77</v>
      </c>
      <c r="Q839" s="5">
        <f t="shared" si="52"/>
        <v>130.64400000000001</v>
      </c>
      <c r="R839" s="5">
        <f t="shared" si="53"/>
        <v>55.08</v>
      </c>
      <c r="S839" s="5">
        <f t="shared" si="54"/>
        <v>75.564000000000007</v>
      </c>
      <c r="T839" s="7">
        <f t="shared" si="55"/>
        <v>0.57839625241113257</v>
      </c>
    </row>
    <row r="840" spans="1:20" ht="15.6">
      <c r="A840" s="2">
        <v>3599</v>
      </c>
      <c r="B840" s="3">
        <v>46158</v>
      </c>
      <c r="C840" s="4">
        <f>YEAR(SalesDataTable[[#This Row],[Order Date]])</f>
        <v>2026</v>
      </c>
      <c r="D840" s="14" t="str">
        <f>"Q"&amp;ROUNDUP(MONTH(SalesDataTable[[#This Row],[Order Date]])/3,0)</f>
        <v>Q2</v>
      </c>
      <c r="E840" s="11">
        <f>MONTH(SalesDataTable[[#This Row],[Order Date]])</f>
        <v>5</v>
      </c>
      <c r="F840" s="17" t="str">
        <f>TEXT(SalesDataTable[[#This Row],[Order Date]],"MMM")</f>
        <v>May</v>
      </c>
      <c r="G840" s="4" t="s">
        <v>6</v>
      </c>
      <c r="H840" s="4" t="s">
        <v>27</v>
      </c>
      <c r="I840" s="4" t="s">
        <v>2</v>
      </c>
      <c r="J840" s="4" t="s">
        <v>13</v>
      </c>
      <c r="K840" s="4" t="s">
        <v>9</v>
      </c>
      <c r="L840" s="4" t="s">
        <v>17</v>
      </c>
      <c r="M840" s="8">
        <v>4</v>
      </c>
      <c r="N840" s="5">
        <v>143.34</v>
      </c>
      <c r="O840" s="6">
        <v>0</v>
      </c>
      <c r="P840" s="5">
        <v>80.55</v>
      </c>
      <c r="Q840" s="5">
        <f t="shared" si="52"/>
        <v>573.36</v>
      </c>
      <c r="R840" s="5">
        <f t="shared" si="53"/>
        <v>322.2</v>
      </c>
      <c r="S840" s="5">
        <f t="shared" si="54"/>
        <v>251.16000000000003</v>
      </c>
      <c r="T840" s="7">
        <f t="shared" si="55"/>
        <v>0.43804939305148599</v>
      </c>
    </row>
    <row r="841" spans="1:20" ht="15.6">
      <c r="A841" s="2">
        <v>282</v>
      </c>
      <c r="B841" s="3">
        <v>46159</v>
      </c>
      <c r="C841" s="4">
        <f>YEAR(SalesDataTable[[#This Row],[Order Date]])</f>
        <v>2026</v>
      </c>
      <c r="D841" s="14" t="str">
        <f>"Q"&amp;ROUNDUP(MONTH(SalesDataTable[[#This Row],[Order Date]])/3,0)</f>
        <v>Q2</v>
      </c>
      <c r="E841" s="11">
        <f>MONTH(SalesDataTable[[#This Row],[Order Date]])</f>
        <v>5</v>
      </c>
      <c r="F841" s="17" t="str">
        <f>TEXT(SalesDataTable[[#This Row],[Order Date]],"MMM")</f>
        <v>May</v>
      </c>
      <c r="G841" s="4" t="s">
        <v>6</v>
      </c>
      <c r="H841" s="4" t="s">
        <v>43</v>
      </c>
      <c r="I841" s="4" t="s">
        <v>28</v>
      </c>
      <c r="J841" s="4" t="s">
        <v>13</v>
      </c>
      <c r="K841" s="4" t="s">
        <v>4</v>
      </c>
      <c r="L841" s="4" t="s">
        <v>22</v>
      </c>
      <c r="M841" s="8">
        <v>3</v>
      </c>
      <c r="N841" s="5">
        <v>51.68</v>
      </c>
      <c r="O841" s="6">
        <v>0</v>
      </c>
      <c r="P841" s="5">
        <v>22.4</v>
      </c>
      <c r="Q841" s="5">
        <f t="shared" si="52"/>
        <v>155.04</v>
      </c>
      <c r="R841" s="5">
        <f t="shared" si="53"/>
        <v>67.199999999999989</v>
      </c>
      <c r="S841" s="5">
        <f t="shared" si="54"/>
        <v>87.84</v>
      </c>
      <c r="T841" s="7">
        <f t="shared" si="55"/>
        <v>0.56656346749226016</v>
      </c>
    </row>
    <row r="842" spans="1:20" ht="15.6">
      <c r="A842" s="2">
        <v>980</v>
      </c>
      <c r="B842" s="3">
        <v>46159</v>
      </c>
      <c r="C842" s="4">
        <f>YEAR(SalesDataTable[[#This Row],[Order Date]])</f>
        <v>2026</v>
      </c>
      <c r="D842" s="14" t="str">
        <f>"Q"&amp;ROUNDUP(MONTH(SalesDataTable[[#This Row],[Order Date]])/3,0)</f>
        <v>Q2</v>
      </c>
      <c r="E842" s="11">
        <f>MONTH(SalesDataTable[[#This Row],[Order Date]])</f>
        <v>5</v>
      </c>
      <c r="F842" s="17" t="str">
        <f>TEXT(SalesDataTable[[#This Row],[Order Date]],"MMM")</f>
        <v>May</v>
      </c>
      <c r="G842" s="4" t="s">
        <v>20</v>
      </c>
      <c r="H842" s="4" t="s">
        <v>31</v>
      </c>
      <c r="I842" s="4" t="s">
        <v>2</v>
      </c>
      <c r="J842" s="4" t="s">
        <v>3</v>
      </c>
      <c r="K842" s="4" t="s">
        <v>14</v>
      </c>
      <c r="L842" s="4" t="s">
        <v>32</v>
      </c>
      <c r="M842" s="8">
        <v>1</v>
      </c>
      <c r="N842" s="5">
        <v>46.84</v>
      </c>
      <c r="O842" s="6">
        <v>0</v>
      </c>
      <c r="P842" s="5">
        <v>17.93</v>
      </c>
      <c r="Q842" s="5">
        <f t="shared" si="52"/>
        <v>46.84</v>
      </c>
      <c r="R842" s="5">
        <f t="shared" si="53"/>
        <v>17.93</v>
      </c>
      <c r="S842" s="5">
        <f t="shared" si="54"/>
        <v>28.910000000000004</v>
      </c>
      <c r="T842" s="7">
        <f t="shared" si="55"/>
        <v>0.61720751494449189</v>
      </c>
    </row>
    <row r="843" spans="1:20" ht="15.6">
      <c r="A843" s="2">
        <v>1155</v>
      </c>
      <c r="B843" s="3">
        <v>46159</v>
      </c>
      <c r="C843" s="4">
        <f>YEAR(SalesDataTable[[#This Row],[Order Date]])</f>
        <v>2026</v>
      </c>
      <c r="D843" s="14" t="str">
        <f>"Q"&amp;ROUNDUP(MONTH(SalesDataTable[[#This Row],[Order Date]])/3,0)</f>
        <v>Q2</v>
      </c>
      <c r="E843" s="11">
        <f>MONTH(SalesDataTable[[#This Row],[Order Date]])</f>
        <v>5</v>
      </c>
      <c r="F843" s="17"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row>
    <row r="844" spans="1:20" ht="15.6">
      <c r="A844" s="2">
        <v>1816</v>
      </c>
      <c r="B844" s="3">
        <v>46159</v>
      </c>
      <c r="C844" s="4">
        <f>YEAR(SalesDataTable[[#This Row],[Order Date]])</f>
        <v>2026</v>
      </c>
      <c r="D844" s="14" t="str">
        <f>"Q"&amp;ROUNDUP(MONTH(SalesDataTable[[#This Row],[Order Date]])/3,0)</f>
        <v>Q2</v>
      </c>
      <c r="E844" s="11">
        <f>MONTH(SalesDataTable[[#This Row],[Order Date]])</f>
        <v>5</v>
      </c>
      <c r="F844" s="17" t="str">
        <f>TEXT(SalesDataTable[[#This Row],[Order Date]],"MMM")</f>
        <v>May</v>
      </c>
      <c r="G844" s="4" t="s">
        <v>20</v>
      </c>
      <c r="H844" s="4" t="s">
        <v>31</v>
      </c>
      <c r="I844" s="4" t="s">
        <v>2</v>
      </c>
      <c r="J844" s="4" t="s">
        <v>13</v>
      </c>
      <c r="K844" s="4" t="s">
        <v>9</v>
      </c>
      <c r="L844" s="4" t="s">
        <v>10</v>
      </c>
      <c r="M844" s="8">
        <v>1</v>
      </c>
      <c r="N844" s="5">
        <v>91.07</v>
      </c>
      <c r="O844" s="6">
        <v>0</v>
      </c>
      <c r="P844" s="5">
        <v>45.3</v>
      </c>
      <c r="Q844" s="5">
        <f t="shared" si="52"/>
        <v>91.07</v>
      </c>
      <c r="R844" s="5">
        <f t="shared" si="53"/>
        <v>45.3</v>
      </c>
      <c r="S844" s="5">
        <f t="shared" si="54"/>
        <v>45.769999999999996</v>
      </c>
      <c r="T844" s="7">
        <f t="shared" si="55"/>
        <v>0.50258043263423735</v>
      </c>
    </row>
    <row r="845" spans="1:20" ht="15.6">
      <c r="A845" s="2">
        <v>2128</v>
      </c>
      <c r="B845" s="3">
        <v>46159</v>
      </c>
      <c r="C845" s="4">
        <f>YEAR(SalesDataTable[[#This Row],[Order Date]])</f>
        <v>2026</v>
      </c>
      <c r="D845" s="14" t="str">
        <f>"Q"&amp;ROUNDUP(MONTH(SalesDataTable[[#This Row],[Order Date]])/3,0)</f>
        <v>Q2</v>
      </c>
      <c r="E845" s="11">
        <f>MONTH(SalesDataTable[[#This Row],[Order Date]])</f>
        <v>5</v>
      </c>
      <c r="F845" s="17" t="str">
        <f>TEXT(SalesDataTable[[#This Row],[Order Date]],"MMM")</f>
        <v>May</v>
      </c>
      <c r="G845" s="4" t="s">
        <v>11</v>
      </c>
      <c r="H845" s="4" t="s">
        <v>39</v>
      </c>
      <c r="I845" s="4" t="s">
        <v>19</v>
      </c>
      <c r="J845" s="4" t="s">
        <v>13</v>
      </c>
      <c r="K845" s="4" t="s">
        <v>4</v>
      </c>
      <c r="L845" s="4" t="s">
        <v>5</v>
      </c>
      <c r="M845" s="8">
        <v>1</v>
      </c>
      <c r="N845" s="5">
        <v>81.86</v>
      </c>
      <c r="O845" s="6">
        <v>0</v>
      </c>
      <c r="P845" s="5">
        <v>43.14</v>
      </c>
      <c r="Q845" s="5">
        <f t="shared" si="52"/>
        <v>81.86</v>
      </c>
      <c r="R845" s="5">
        <f t="shared" si="53"/>
        <v>43.14</v>
      </c>
      <c r="S845" s="5">
        <f t="shared" si="54"/>
        <v>38.72</v>
      </c>
      <c r="T845" s="7">
        <f t="shared" si="55"/>
        <v>0.47300268751526997</v>
      </c>
    </row>
    <row r="846" spans="1:20" ht="15.6">
      <c r="A846" s="2">
        <v>2296</v>
      </c>
      <c r="B846" s="3">
        <v>46159</v>
      </c>
      <c r="C846" s="4">
        <f>YEAR(SalesDataTable[[#This Row],[Order Date]])</f>
        <v>2026</v>
      </c>
      <c r="D846" s="14" t="str">
        <f>"Q"&amp;ROUNDUP(MONTH(SalesDataTable[[#This Row],[Order Date]])/3,0)</f>
        <v>Q2</v>
      </c>
      <c r="E846" s="11">
        <f>MONTH(SalesDataTable[[#This Row],[Order Date]])</f>
        <v>5</v>
      </c>
      <c r="F846" s="17" t="str">
        <f>TEXT(SalesDataTable[[#This Row],[Order Date]],"MMM")</f>
        <v>May</v>
      </c>
      <c r="G846" s="4" t="s">
        <v>20</v>
      </c>
      <c r="H846" s="4" t="s">
        <v>33</v>
      </c>
      <c r="I846" s="4" t="s">
        <v>2</v>
      </c>
      <c r="J846" s="4" t="s">
        <v>3</v>
      </c>
      <c r="K846" s="4" t="s">
        <v>14</v>
      </c>
      <c r="L846" s="4" t="s">
        <v>32</v>
      </c>
      <c r="M846" s="8">
        <v>1</v>
      </c>
      <c r="N846" s="5">
        <v>45.45</v>
      </c>
      <c r="O846" s="6">
        <v>0</v>
      </c>
      <c r="P846" s="5">
        <v>17.93</v>
      </c>
      <c r="Q846" s="5">
        <f t="shared" si="52"/>
        <v>45.45</v>
      </c>
      <c r="R846" s="5">
        <f t="shared" si="53"/>
        <v>17.93</v>
      </c>
      <c r="S846" s="5">
        <f t="shared" si="54"/>
        <v>27.520000000000003</v>
      </c>
      <c r="T846" s="7">
        <f t="shared" si="55"/>
        <v>0.60550055005500558</v>
      </c>
    </row>
    <row r="847" spans="1:20" ht="15.6">
      <c r="A847" s="2">
        <v>2322</v>
      </c>
      <c r="B847" s="3">
        <v>46159</v>
      </c>
      <c r="C847" s="4">
        <f>YEAR(SalesDataTable[[#This Row],[Order Date]])</f>
        <v>2026</v>
      </c>
      <c r="D847" s="14" t="str">
        <f>"Q"&amp;ROUNDUP(MONTH(SalesDataTable[[#This Row],[Order Date]])/3,0)</f>
        <v>Q2</v>
      </c>
      <c r="E847" s="11">
        <f>MONTH(SalesDataTable[[#This Row],[Order Date]])</f>
        <v>5</v>
      </c>
      <c r="F847" s="17" t="str">
        <f>TEXT(SalesDataTable[[#This Row],[Order Date]],"MMM")</f>
        <v>May</v>
      </c>
      <c r="G847" s="4" t="s">
        <v>11</v>
      </c>
      <c r="H847" s="4" t="s">
        <v>39</v>
      </c>
      <c r="I847" s="4" t="s">
        <v>19</v>
      </c>
      <c r="J847" s="4" t="s">
        <v>16</v>
      </c>
      <c r="K847" s="4" t="s">
        <v>9</v>
      </c>
      <c r="L847" s="4" t="s">
        <v>46</v>
      </c>
      <c r="M847" s="8">
        <v>1</v>
      </c>
      <c r="N847" s="5">
        <v>70.62</v>
      </c>
      <c r="O847" s="6">
        <v>0</v>
      </c>
      <c r="P847" s="5">
        <v>32.53</v>
      </c>
      <c r="Q847" s="5">
        <f t="shared" si="52"/>
        <v>70.62</v>
      </c>
      <c r="R847" s="5">
        <f t="shared" si="53"/>
        <v>32.53</v>
      </c>
      <c r="S847" s="5">
        <f t="shared" si="54"/>
        <v>38.090000000000003</v>
      </c>
      <c r="T847" s="7">
        <f t="shared" si="55"/>
        <v>0.53936561880487111</v>
      </c>
    </row>
    <row r="848" spans="1:20" ht="15.6">
      <c r="A848" s="2">
        <v>3480</v>
      </c>
      <c r="B848" s="3">
        <v>46159</v>
      </c>
      <c r="C848" s="4">
        <f>YEAR(SalesDataTable[[#This Row],[Order Date]])</f>
        <v>2026</v>
      </c>
      <c r="D848" s="14" t="str">
        <f>"Q"&amp;ROUNDUP(MONTH(SalesDataTable[[#This Row],[Order Date]])/3,0)</f>
        <v>Q2</v>
      </c>
      <c r="E848" s="11">
        <f>MONTH(SalesDataTable[[#This Row],[Order Date]])</f>
        <v>5</v>
      </c>
      <c r="F848" s="17" t="str">
        <f>TEXT(SalesDataTable[[#This Row],[Order Date]],"MMM")</f>
        <v>May</v>
      </c>
      <c r="G848" s="4" t="s">
        <v>20</v>
      </c>
      <c r="H848" s="4" t="s">
        <v>33</v>
      </c>
      <c r="I848" s="4" t="s">
        <v>2</v>
      </c>
      <c r="J848" s="4" t="s">
        <v>13</v>
      </c>
      <c r="K848" s="4" t="s">
        <v>34</v>
      </c>
      <c r="L848" s="4" t="s">
        <v>45</v>
      </c>
      <c r="M848" s="8">
        <v>2</v>
      </c>
      <c r="N848" s="5">
        <v>51.56</v>
      </c>
      <c r="O848" s="6">
        <v>0</v>
      </c>
      <c r="P848" s="5">
        <v>22.46</v>
      </c>
      <c r="Q848" s="5">
        <f t="shared" si="52"/>
        <v>103.12</v>
      </c>
      <c r="R848" s="5">
        <f t="shared" si="53"/>
        <v>44.92</v>
      </c>
      <c r="S848" s="5">
        <f t="shared" si="54"/>
        <v>58.2</v>
      </c>
      <c r="T848" s="7">
        <f t="shared" si="55"/>
        <v>0.56439100077579518</v>
      </c>
    </row>
    <row r="849" spans="1:20" ht="15.6">
      <c r="A849" s="2">
        <v>4426</v>
      </c>
      <c r="B849" s="3">
        <v>46159</v>
      </c>
      <c r="C849" s="4">
        <f>YEAR(SalesDataTable[[#This Row],[Order Date]])</f>
        <v>2026</v>
      </c>
      <c r="D849" s="14" t="str">
        <f>"Q"&amp;ROUNDUP(MONTH(SalesDataTable[[#This Row],[Order Date]])/3,0)</f>
        <v>Q2</v>
      </c>
      <c r="E849" s="11">
        <f>MONTH(SalesDataTable[[#This Row],[Order Date]])</f>
        <v>5</v>
      </c>
      <c r="F849" s="17"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52"/>
        <v>292.44</v>
      </c>
      <c r="R849" s="5">
        <f t="shared" si="53"/>
        <v>162.13999999999999</v>
      </c>
      <c r="S849" s="5">
        <f t="shared" si="54"/>
        <v>130.30000000000001</v>
      </c>
      <c r="T849" s="7">
        <f t="shared" si="55"/>
        <v>0.4455614826973055</v>
      </c>
    </row>
    <row r="850" spans="1:20" ht="15.6">
      <c r="A850" s="2">
        <v>4938</v>
      </c>
      <c r="B850" s="3">
        <v>46159</v>
      </c>
      <c r="C850" s="4">
        <f>YEAR(SalesDataTable[[#This Row],[Order Date]])</f>
        <v>2026</v>
      </c>
      <c r="D850" s="14" t="str">
        <f>"Q"&amp;ROUNDUP(MONTH(SalesDataTable[[#This Row],[Order Date]])/3,0)</f>
        <v>Q2</v>
      </c>
      <c r="E850" s="11">
        <f>MONTH(SalesDataTable[[#This Row],[Order Date]])</f>
        <v>5</v>
      </c>
      <c r="F850" s="17" t="str">
        <f>TEXT(SalesDataTable[[#This Row],[Order Date]],"MMM")</f>
        <v>May</v>
      </c>
      <c r="G850" s="4" t="s">
        <v>20</v>
      </c>
      <c r="H850" s="4" t="s">
        <v>47</v>
      </c>
      <c r="I850" s="4" t="s">
        <v>19</v>
      </c>
      <c r="J850" s="4" t="s">
        <v>3</v>
      </c>
      <c r="K850" s="4" t="s">
        <v>34</v>
      </c>
      <c r="L850" s="4" t="s">
        <v>45</v>
      </c>
      <c r="M850" s="8">
        <v>2</v>
      </c>
      <c r="N850" s="5">
        <v>51.34</v>
      </c>
      <c r="O850" s="6">
        <v>0</v>
      </c>
      <c r="P850" s="5">
        <v>22.17</v>
      </c>
      <c r="Q850" s="5">
        <f t="shared" si="52"/>
        <v>102.68</v>
      </c>
      <c r="R850" s="5">
        <f t="shared" si="53"/>
        <v>44.34</v>
      </c>
      <c r="S850" s="5">
        <f t="shared" si="54"/>
        <v>58.34</v>
      </c>
      <c r="T850" s="7">
        <f t="shared" si="55"/>
        <v>0.56817296455005839</v>
      </c>
    </row>
    <row r="851" spans="1:20" ht="15.6">
      <c r="A851" s="2">
        <v>915</v>
      </c>
      <c r="B851" s="3">
        <v>46160</v>
      </c>
      <c r="C851" s="4">
        <f>YEAR(SalesDataTable[[#This Row],[Order Date]])</f>
        <v>2026</v>
      </c>
      <c r="D851" s="14" t="str">
        <f>"Q"&amp;ROUNDUP(MONTH(SalesDataTable[[#This Row],[Order Date]])/3,0)</f>
        <v>Q2</v>
      </c>
      <c r="E851" s="11">
        <f>MONTH(SalesDataTable[[#This Row],[Order Date]])</f>
        <v>5</v>
      </c>
      <c r="F851" s="17"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row>
    <row r="852" spans="1:20" ht="15.6">
      <c r="A852" s="2">
        <v>1188</v>
      </c>
      <c r="B852" s="3">
        <v>46160</v>
      </c>
      <c r="C852" s="4">
        <f>YEAR(SalesDataTable[[#This Row],[Order Date]])</f>
        <v>2026</v>
      </c>
      <c r="D852" s="14" t="str">
        <f>"Q"&amp;ROUNDUP(MONTH(SalesDataTable[[#This Row],[Order Date]])/3,0)</f>
        <v>Q2</v>
      </c>
      <c r="E852" s="11">
        <f>MONTH(SalesDataTable[[#This Row],[Order Date]])</f>
        <v>5</v>
      </c>
      <c r="F852" s="17"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row>
    <row r="853" spans="1:20" ht="15.6">
      <c r="A853" s="2">
        <v>1594</v>
      </c>
      <c r="B853" s="3">
        <v>46160</v>
      </c>
      <c r="C853" s="4">
        <f>YEAR(SalesDataTable[[#This Row],[Order Date]])</f>
        <v>2026</v>
      </c>
      <c r="D853" s="14" t="str">
        <f>"Q"&amp;ROUNDUP(MONTH(SalesDataTable[[#This Row],[Order Date]])/3,0)</f>
        <v>Q2</v>
      </c>
      <c r="E853" s="11">
        <f>MONTH(SalesDataTable[[#This Row],[Order Date]])</f>
        <v>5</v>
      </c>
      <c r="F853" s="17" t="str">
        <f>TEXT(SalesDataTable[[#This Row],[Order Date]],"MMM")</f>
        <v>May</v>
      </c>
      <c r="G853" s="4" t="s">
        <v>0</v>
      </c>
      <c r="H853" s="4" t="s">
        <v>1</v>
      </c>
      <c r="I853" s="4" t="s">
        <v>8</v>
      </c>
      <c r="J853" s="4" t="s">
        <v>16</v>
      </c>
      <c r="K853" s="4" t="s">
        <v>9</v>
      </c>
      <c r="L853" s="4" t="s">
        <v>10</v>
      </c>
      <c r="M853" s="8">
        <v>10</v>
      </c>
      <c r="N853" s="5">
        <v>92.09</v>
      </c>
      <c r="O853" s="6">
        <v>0.15</v>
      </c>
      <c r="P853" s="5">
        <v>45.13</v>
      </c>
      <c r="Q853" s="5">
        <f t="shared" si="52"/>
        <v>782.7650000000001</v>
      </c>
      <c r="R853" s="5">
        <f t="shared" si="53"/>
        <v>451.3</v>
      </c>
      <c r="S853" s="5">
        <f t="shared" si="54"/>
        <v>331.46500000000009</v>
      </c>
      <c r="T853" s="7">
        <f t="shared" si="55"/>
        <v>0.42345403792964686</v>
      </c>
    </row>
    <row r="854" spans="1:20" ht="15.6">
      <c r="A854" s="2">
        <v>3022</v>
      </c>
      <c r="B854" s="3">
        <v>46160</v>
      </c>
      <c r="C854" s="4">
        <f>YEAR(SalesDataTable[[#This Row],[Order Date]])</f>
        <v>2026</v>
      </c>
      <c r="D854" s="14" t="str">
        <f>"Q"&amp;ROUNDUP(MONTH(SalesDataTable[[#This Row],[Order Date]])/3,0)</f>
        <v>Q2</v>
      </c>
      <c r="E854" s="11">
        <f>MONTH(SalesDataTable[[#This Row],[Order Date]])</f>
        <v>5</v>
      </c>
      <c r="F854" s="17" t="str">
        <f>TEXT(SalesDataTable[[#This Row],[Order Date]],"MMM")</f>
        <v>May</v>
      </c>
      <c r="G854" s="4" t="s">
        <v>20</v>
      </c>
      <c r="H854" s="4" t="s">
        <v>33</v>
      </c>
      <c r="I854" s="4" t="s">
        <v>28</v>
      </c>
      <c r="J854" s="4" t="s">
        <v>13</v>
      </c>
      <c r="K854" s="4" t="s">
        <v>14</v>
      </c>
      <c r="L854" s="4" t="s">
        <v>15</v>
      </c>
      <c r="M854" s="8">
        <v>1</v>
      </c>
      <c r="N854" s="5">
        <v>36.72</v>
      </c>
      <c r="O854" s="6">
        <v>0</v>
      </c>
      <c r="P854" s="5">
        <v>13.67</v>
      </c>
      <c r="Q854" s="5">
        <f t="shared" si="52"/>
        <v>36.72</v>
      </c>
      <c r="R854" s="5">
        <f t="shared" si="53"/>
        <v>13.67</v>
      </c>
      <c r="S854" s="5">
        <f t="shared" si="54"/>
        <v>23.049999999999997</v>
      </c>
      <c r="T854" s="7">
        <f t="shared" si="55"/>
        <v>0.62772331154684091</v>
      </c>
    </row>
    <row r="855" spans="1:20" ht="15.6">
      <c r="A855" s="2">
        <v>588</v>
      </c>
      <c r="B855" s="3">
        <v>46161</v>
      </c>
      <c r="C855" s="4">
        <f>YEAR(SalesDataTable[[#This Row],[Order Date]])</f>
        <v>2026</v>
      </c>
      <c r="D855" s="14" t="str">
        <f>"Q"&amp;ROUNDUP(MONTH(SalesDataTable[[#This Row],[Order Date]])/3,0)</f>
        <v>Q2</v>
      </c>
      <c r="E855" s="11">
        <f>MONTH(SalesDataTable[[#This Row],[Order Date]])</f>
        <v>5</v>
      </c>
      <c r="F855" s="17"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row>
    <row r="856" spans="1:20" ht="15.6">
      <c r="A856" s="2">
        <v>1016</v>
      </c>
      <c r="B856" s="3">
        <v>46161</v>
      </c>
      <c r="C856" s="4">
        <f>YEAR(SalesDataTable[[#This Row],[Order Date]])</f>
        <v>2026</v>
      </c>
      <c r="D856" s="14" t="str">
        <f>"Q"&amp;ROUNDUP(MONTH(SalesDataTable[[#This Row],[Order Date]])/3,0)</f>
        <v>Q2</v>
      </c>
      <c r="E856" s="11">
        <f>MONTH(SalesDataTable[[#This Row],[Order Date]])</f>
        <v>5</v>
      </c>
      <c r="F856" s="17"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52"/>
        <v>364.98999999999995</v>
      </c>
      <c r="R856" s="5">
        <f t="shared" si="53"/>
        <v>212.14</v>
      </c>
      <c r="S856" s="5">
        <f t="shared" si="54"/>
        <v>152.84999999999997</v>
      </c>
      <c r="T856" s="7">
        <f t="shared" si="55"/>
        <v>0.41877859667388145</v>
      </c>
    </row>
    <row r="857" spans="1:20" ht="15.6">
      <c r="A857" s="2">
        <v>1930</v>
      </c>
      <c r="B857" s="3">
        <v>46161</v>
      </c>
      <c r="C857" s="4">
        <f>YEAR(SalesDataTable[[#This Row],[Order Date]])</f>
        <v>2026</v>
      </c>
      <c r="D857" s="14" t="str">
        <f>"Q"&amp;ROUNDUP(MONTH(SalesDataTable[[#This Row],[Order Date]])/3,0)</f>
        <v>Q2</v>
      </c>
      <c r="E857" s="11">
        <f>MONTH(SalesDataTable[[#This Row],[Order Date]])</f>
        <v>5</v>
      </c>
      <c r="F857" s="17" t="str">
        <f>TEXT(SalesDataTable[[#This Row],[Order Date]],"MMM")</f>
        <v>May</v>
      </c>
      <c r="G857" s="4" t="s">
        <v>11</v>
      </c>
      <c r="H857" s="4" t="s">
        <v>52</v>
      </c>
      <c r="I857" s="4" t="s">
        <v>19</v>
      </c>
      <c r="J857" s="4" t="s">
        <v>13</v>
      </c>
      <c r="K857" s="4" t="s">
        <v>14</v>
      </c>
      <c r="L857" s="4" t="s">
        <v>15</v>
      </c>
      <c r="M857" s="8">
        <v>4</v>
      </c>
      <c r="N857" s="5">
        <v>36.94</v>
      </c>
      <c r="O857" s="6">
        <v>0</v>
      </c>
      <c r="P857" s="5">
        <v>13.63</v>
      </c>
      <c r="Q857" s="5">
        <f t="shared" si="52"/>
        <v>147.76</v>
      </c>
      <c r="R857" s="5">
        <f t="shared" si="53"/>
        <v>54.52</v>
      </c>
      <c r="S857" s="5">
        <f t="shared" si="54"/>
        <v>93.239999999999981</v>
      </c>
      <c r="T857" s="7">
        <f t="shared" si="55"/>
        <v>0.63102328099620997</v>
      </c>
    </row>
    <row r="858" spans="1:20" ht="15.6">
      <c r="A858" s="2">
        <v>2658</v>
      </c>
      <c r="B858" s="3">
        <v>46161</v>
      </c>
      <c r="C858" s="4">
        <f>YEAR(SalesDataTable[[#This Row],[Order Date]])</f>
        <v>2026</v>
      </c>
      <c r="D858" s="14" t="str">
        <f>"Q"&amp;ROUNDUP(MONTH(SalesDataTable[[#This Row],[Order Date]])/3,0)</f>
        <v>Q2</v>
      </c>
      <c r="E858" s="11">
        <f>MONTH(SalesDataTable[[#This Row],[Order Date]])</f>
        <v>5</v>
      </c>
      <c r="F858" s="17"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row>
    <row r="859" spans="1:20" ht="15.6">
      <c r="A859" s="2">
        <v>2951</v>
      </c>
      <c r="B859" s="3">
        <v>46161</v>
      </c>
      <c r="C859" s="4">
        <f>YEAR(SalesDataTable[[#This Row],[Order Date]])</f>
        <v>2026</v>
      </c>
      <c r="D859" s="14" t="str">
        <f>"Q"&amp;ROUNDUP(MONTH(SalesDataTable[[#This Row],[Order Date]])/3,0)</f>
        <v>Q2</v>
      </c>
      <c r="E859" s="11">
        <f>MONTH(SalesDataTable[[#This Row],[Order Date]])</f>
        <v>5</v>
      </c>
      <c r="F859" s="17" t="str">
        <f>TEXT(SalesDataTable[[#This Row],[Order Date]],"MMM")</f>
        <v>May</v>
      </c>
      <c r="G859" s="4" t="s">
        <v>0</v>
      </c>
      <c r="H859" s="4" t="s">
        <v>1</v>
      </c>
      <c r="I859" s="4" t="s">
        <v>2</v>
      </c>
      <c r="J859" s="4" t="s">
        <v>16</v>
      </c>
      <c r="K859" s="4" t="s">
        <v>4</v>
      </c>
      <c r="L859" s="4" t="s">
        <v>5</v>
      </c>
      <c r="M859" s="8">
        <v>2</v>
      </c>
      <c r="N859" s="5">
        <v>82.85</v>
      </c>
      <c r="O859" s="6">
        <v>0</v>
      </c>
      <c r="P859" s="5">
        <v>42.53</v>
      </c>
      <c r="Q859" s="5">
        <f t="shared" si="52"/>
        <v>165.7</v>
      </c>
      <c r="R859" s="5">
        <f t="shared" si="53"/>
        <v>85.06</v>
      </c>
      <c r="S859" s="5">
        <f t="shared" si="54"/>
        <v>80.639999999999986</v>
      </c>
      <c r="T859" s="7">
        <f t="shared" si="55"/>
        <v>0.48666264333132164</v>
      </c>
    </row>
    <row r="860" spans="1:20" ht="15.6">
      <c r="A860" s="2">
        <v>4328</v>
      </c>
      <c r="B860" s="3">
        <v>46161</v>
      </c>
      <c r="C860" s="4">
        <f>YEAR(SalesDataTable[[#This Row],[Order Date]])</f>
        <v>2026</v>
      </c>
      <c r="D860" s="14" t="str">
        <f>"Q"&amp;ROUNDUP(MONTH(SalesDataTable[[#This Row],[Order Date]])/3,0)</f>
        <v>Q2</v>
      </c>
      <c r="E860" s="11">
        <f>MONTH(SalesDataTable[[#This Row],[Order Date]])</f>
        <v>5</v>
      </c>
      <c r="F860" s="17"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row>
    <row r="861" spans="1:20" ht="15.6">
      <c r="A861" s="2">
        <v>4591</v>
      </c>
      <c r="B861" s="3">
        <v>46161</v>
      </c>
      <c r="C861" s="4">
        <f>YEAR(SalesDataTable[[#This Row],[Order Date]])</f>
        <v>2026</v>
      </c>
      <c r="D861" s="14" t="str">
        <f>"Q"&amp;ROUNDUP(MONTH(SalesDataTable[[#This Row],[Order Date]])/3,0)</f>
        <v>Q2</v>
      </c>
      <c r="E861" s="11">
        <f>MONTH(SalesDataTable[[#This Row],[Order Date]])</f>
        <v>5</v>
      </c>
      <c r="F861" s="17"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52"/>
        <v>192.94</v>
      </c>
      <c r="R861" s="5">
        <f t="shared" si="53"/>
        <v>105.15</v>
      </c>
      <c r="S861" s="5">
        <f t="shared" si="54"/>
        <v>87.789999999999992</v>
      </c>
      <c r="T861" s="7">
        <f t="shared" si="55"/>
        <v>0.45501192080439512</v>
      </c>
    </row>
    <row r="862" spans="1:20" ht="15.6">
      <c r="A862" s="2">
        <v>280</v>
      </c>
      <c r="B862" s="3">
        <v>46162</v>
      </c>
      <c r="C862" s="4">
        <f>YEAR(SalesDataTable[[#This Row],[Order Date]])</f>
        <v>2026</v>
      </c>
      <c r="D862" s="14" t="str">
        <f>"Q"&amp;ROUNDUP(MONTH(SalesDataTable[[#This Row],[Order Date]])/3,0)</f>
        <v>Q2</v>
      </c>
      <c r="E862" s="11">
        <f>MONTH(SalesDataTable[[#This Row],[Order Date]])</f>
        <v>5</v>
      </c>
      <c r="F862" s="17"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52"/>
        <v>168.56</v>
      </c>
      <c r="R862" s="5">
        <f t="shared" si="53"/>
        <v>85.46</v>
      </c>
      <c r="S862" s="5">
        <f t="shared" si="54"/>
        <v>83.100000000000009</v>
      </c>
      <c r="T862" s="7">
        <f t="shared" si="55"/>
        <v>0.49299952539155201</v>
      </c>
    </row>
    <row r="863" spans="1:20" ht="15.6">
      <c r="A863" s="2">
        <v>409</v>
      </c>
      <c r="B863" s="3">
        <v>46162</v>
      </c>
      <c r="C863" s="4">
        <f>YEAR(SalesDataTable[[#This Row],[Order Date]])</f>
        <v>2026</v>
      </c>
      <c r="D863" s="14" t="str">
        <f>"Q"&amp;ROUNDUP(MONTH(SalesDataTable[[#This Row],[Order Date]])/3,0)</f>
        <v>Q2</v>
      </c>
      <c r="E863" s="11">
        <f>MONTH(SalesDataTable[[#This Row],[Order Date]])</f>
        <v>5</v>
      </c>
      <c r="F863" s="17" t="str">
        <f>TEXT(SalesDataTable[[#This Row],[Order Date]],"MMM")</f>
        <v>May</v>
      </c>
      <c r="G863" s="4" t="s">
        <v>0</v>
      </c>
      <c r="H863" s="4" t="s">
        <v>1</v>
      </c>
      <c r="I863" s="4" t="s">
        <v>2</v>
      </c>
      <c r="J863" s="4" t="s">
        <v>13</v>
      </c>
      <c r="K863" s="4" t="s">
        <v>23</v>
      </c>
      <c r="L863" s="4" t="s">
        <v>51</v>
      </c>
      <c r="M863" s="8">
        <v>2</v>
      </c>
      <c r="N863" s="5">
        <v>123.9</v>
      </c>
      <c r="O863" s="6">
        <v>0</v>
      </c>
      <c r="P863" s="5">
        <v>58.95</v>
      </c>
      <c r="Q863" s="5">
        <f t="shared" si="52"/>
        <v>247.8</v>
      </c>
      <c r="R863" s="5">
        <f t="shared" si="53"/>
        <v>117.9</v>
      </c>
      <c r="S863" s="5">
        <f t="shared" si="54"/>
        <v>129.9</v>
      </c>
      <c r="T863" s="7">
        <f t="shared" si="55"/>
        <v>0.52421307506053272</v>
      </c>
    </row>
    <row r="864" spans="1:20" ht="15.6">
      <c r="A864" s="2">
        <v>1372</v>
      </c>
      <c r="B864" s="3">
        <v>46162</v>
      </c>
      <c r="C864" s="4">
        <f>YEAR(SalesDataTable[[#This Row],[Order Date]])</f>
        <v>2026</v>
      </c>
      <c r="D864" s="14" t="str">
        <f>"Q"&amp;ROUNDUP(MONTH(SalesDataTable[[#This Row],[Order Date]])/3,0)</f>
        <v>Q2</v>
      </c>
      <c r="E864" s="11">
        <f>MONTH(SalesDataTable[[#This Row],[Order Date]])</f>
        <v>5</v>
      </c>
      <c r="F864" s="17"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52"/>
        <v>281.86</v>
      </c>
      <c r="R864" s="5">
        <f t="shared" si="53"/>
        <v>162.08000000000001</v>
      </c>
      <c r="S864" s="5">
        <f t="shared" si="54"/>
        <v>119.78</v>
      </c>
      <c r="T864" s="7">
        <f t="shared" si="55"/>
        <v>0.42496274746327961</v>
      </c>
    </row>
    <row r="865" spans="1:20" ht="15.6">
      <c r="A865" s="2">
        <v>2327</v>
      </c>
      <c r="B865" s="3">
        <v>46162</v>
      </c>
      <c r="C865" s="4">
        <f>YEAR(SalesDataTable[[#This Row],[Order Date]])</f>
        <v>2026</v>
      </c>
      <c r="D865" s="14" t="str">
        <f>"Q"&amp;ROUNDUP(MONTH(SalesDataTable[[#This Row],[Order Date]])/3,0)</f>
        <v>Q2</v>
      </c>
      <c r="E865" s="11">
        <f>MONTH(SalesDataTable[[#This Row],[Order Date]])</f>
        <v>5</v>
      </c>
      <c r="F865" s="17"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row>
    <row r="866" spans="1:20" ht="15.6">
      <c r="A866" s="2">
        <v>2703</v>
      </c>
      <c r="B866" s="3">
        <v>46162</v>
      </c>
      <c r="C866" s="4">
        <f>YEAR(SalesDataTable[[#This Row],[Order Date]])</f>
        <v>2026</v>
      </c>
      <c r="D866" s="14" t="str">
        <f>"Q"&amp;ROUNDUP(MONTH(SalesDataTable[[#This Row],[Order Date]])/3,0)</f>
        <v>Q2</v>
      </c>
      <c r="E866" s="11">
        <f>MONTH(SalesDataTable[[#This Row],[Order Date]])</f>
        <v>5</v>
      </c>
      <c r="F866" s="17"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52"/>
        <v>374.96499999999997</v>
      </c>
      <c r="R866" s="5">
        <f t="shared" si="53"/>
        <v>205.26</v>
      </c>
      <c r="S866" s="5">
        <f t="shared" si="54"/>
        <v>169.70499999999998</v>
      </c>
      <c r="T866" s="7">
        <f t="shared" si="55"/>
        <v>0.45258890829810783</v>
      </c>
    </row>
    <row r="867" spans="1:20" ht="15.6">
      <c r="A867" s="2">
        <v>2776</v>
      </c>
      <c r="B867" s="3">
        <v>46162</v>
      </c>
      <c r="C867" s="4">
        <f>YEAR(SalesDataTable[[#This Row],[Order Date]])</f>
        <v>2026</v>
      </c>
      <c r="D867" s="14" t="str">
        <f>"Q"&amp;ROUNDUP(MONTH(SalesDataTable[[#This Row],[Order Date]])/3,0)</f>
        <v>Q2</v>
      </c>
      <c r="E867" s="11">
        <f>MONTH(SalesDataTable[[#This Row],[Order Date]])</f>
        <v>5</v>
      </c>
      <c r="F867" s="17"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row>
    <row r="868" spans="1:20" ht="15.6">
      <c r="A868" s="2">
        <v>3411</v>
      </c>
      <c r="B868" s="3">
        <v>46162</v>
      </c>
      <c r="C868" s="4">
        <f>YEAR(SalesDataTable[[#This Row],[Order Date]])</f>
        <v>2026</v>
      </c>
      <c r="D868" s="14" t="str">
        <f>"Q"&amp;ROUNDUP(MONTH(SalesDataTable[[#This Row],[Order Date]])/3,0)</f>
        <v>Q2</v>
      </c>
      <c r="E868" s="11">
        <f>MONTH(SalesDataTable[[#This Row],[Order Date]])</f>
        <v>5</v>
      </c>
      <c r="F868" s="17"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row>
    <row r="869" spans="1:20" ht="15.6">
      <c r="A869" s="2">
        <v>3841</v>
      </c>
      <c r="B869" s="3">
        <v>46162</v>
      </c>
      <c r="C869" s="4">
        <f>YEAR(SalesDataTable[[#This Row],[Order Date]])</f>
        <v>2026</v>
      </c>
      <c r="D869" s="14" t="str">
        <f>"Q"&amp;ROUNDUP(MONTH(SalesDataTable[[#This Row],[Order Date]])/3,0)</f>
        <v>Q2</v>
      </c>
      <c r="E869" s="11">
        <f>MONTH(SalesDataTable[[#This Row],[Order Date]])</f>
        <v>5</v>
      </c>
      <c r="F869" s="17" t="str">
        <f>TEXT(SalesDataTable[[#This Row],[Order Date]],"MMM")</f>
        <v>May</v>
      </c>
      <c r="G869" s="4" t="s">
        <v>0</v>
      </c>
      <c r="H869" s="4" t="s">
        <v>50</v>
      </c>
      <c r="I869" s="4" t="s">
        <v>19</v>
      </c>
      <c r="J869" s="4" t="s">
        <v>13</v>
      </c>
      <c r="K869" s="4" t="s">
        <v>4</v>
      </c>
      <c r="L869" s="4" t="s">
        <v>22</v>
      </c>
      <c r="M869" s="8">
        <v>2</v>
      </c>
      <c r="N869" s="5">
        <v>50.09</v>
      </c>
      <c r="O869" s="6">
        <v>0.05</v>
      </c>
      <c r="P869" s="5">
        <v>23.16</v>
      </c>
      <c r="Q869" s="5">
        <f t="shared" si="52"/>
        <v>95.171000000000006</v>
      </c>
      <c r="R869" s="5">
        <f t="shared" si="53"/>
        <v>46.32</v>
      </c>
      <c r="S869" s="5">
        <f t="shared" si="54"/>
        <v>48.851000000000006</v>
      </c>
      <c r="T869" s="7">
        <f t="shared" si="55"/>
        <v>0.51329711781950382</v>
      </c>
    </row>
    <row r="870" spans="1:20" ht="15.6">
      <c r="A870" s="2">
        <v>5121</v>
      </c>
      <c r="B870" s="3">
        <v>46162</v>
      </c>
      <c r="C870" s="4">
        <f>YEAR(SalesDataTable[[#This Row],[Order Date]])</f>
        <v>2026</v>
      </c>
      <c r="D870" s="14" t="str">
        <f>"Q"&amp;ROUNDUP(MONTH(SalesDataTable[[#This Row],[Order Date]])/3,0)</f>
        <v>Q2</v>
      </c>
      <c r="E870" s="11">
        <f>MONTH(SalesDataTable[[#This Row],[Order Date]])</f>
        <v>5</v>
      </c>
      <c r="F870" s="17" t="str">
        <f>TEXT(SalesDataTable[[#This Row],[Order Date]],"MMM")</f>
        <v>May</v>
      </c>
      <c r="G870" s="4" t="s">
        <v>0</v>
      </c>
      <c r="H870" s="4" t="s">
        <v>36</v>
      </c>
      <c r="I870" s="4" t="s">
        <v>2</v>
      </c>
      <c r="J870" s="4" t="s">
        <v>13</v>
      </c>
      <c r="K870" s="4" t="s">
        <v>34</v>
      </c>
      <c r="L870" s="4" t="s">
        <v>38</v>
      </c>
      <c r="M870" s="8">
        <v>2</v>
      </c>
      <c r="N870" s="5">
        <v>121.96</v>
      </c>
      <c r="O870" s="6">
        <v>0.05</v>
      </c>
      <c r="P870" s="5">
        <v>71.2</v>
      </c>
      <c r="Q870" s="5">
        <f t="shared" si="52"/>
        <v>231.72399999999999</v>
      </c>
      <c r="R870" s="5">
        <f t="shared" si="53"/>
        <v>142.4</v>
      </c>
      <c r="S870" s="5">
        <f t="shared" si="54"/>
        <v>89.323999999999984</v>
      </c>
      <c r="T870" s="7">
        <f t="shared" si="55"/>
        <v>0.38547582468799085</v>
      </c>
    </row>
    <row r="871" spans="1:20" ht="15.6">
      <c r="A871" s="2">
        <v>53</v>
      </c>
      <c r="B871" s="3">
        <v>46163</v>
      </c>
      <c r="C871" s="4">
        <f>YEAR(SalesDataTable[[#This Row],[Order Date]])</f>
        <v>2026</v>
      </c>
      <c r="D871" s="14" t="str">
        <f>"Q"&amp;ROUNDUP(MONTH(SalesDataTable[[#This Row],[Order Date]])/3,0)</f>
        <v>Q2</v>
      </c>
      <c r="E871" s="11">
        <f>MONTH(SalesDataTable[[#This Row],[Order Date]])</f>
        <v>5</v>
      </c>
      <c r="F871" s="17"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52"/>
        <v>127.56599999999999</v>
      </c>
      <c r="R871" s="5">
        <f t="shared" si="53"/>
        <v>65.44</v>
      </c>
      <c r="S871" s="5">
        <f t="shared" si="54"/>
        <v>62.125999999999991</v>
      </c>
      <c r="T871" s="7">
        <f t="shared" si="55"/>
        <v>0.487010645469796</v>
      </c>
    </row>
    <row r="872" spans="1:20" ht="15.6">
      <c r="A872" s="2">
        <v>127</v>
      </c>
      <c r="B872" s="3">
        <v>46163</v>
      </c>
      <c r="C872" s="4">
        <f>YEAR(SalesDataTable[[#This Row],[Order Date]])</f>
        <v>2026</v>
      </c>
      <c r="D872" s="14" t="str">
        <f>"Q"&amp;ROUNDUP(MONTH(SalesDataTable[[#This Row],[Order Date]])/3,0)</f>
        <v>Q2</v>
      </c>
      <c r="E872" s="11">
        <f>MONTH(SalesDataTable[[#This Row],[Order Date]])</f>
        <v>5</v>
      </c>
      <c r="F872" s="17"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52"/>
        <v>286.36799999999999</v>
      </c>
      <c r="R872" s="5">
        <f t="shared" si="53"/>
        <v>152.04</v>
      </c>
      <c r="S872" s="5">
        <f t="shared" si="54"/>
        <v>134.328</v>
      </c>
      <c r="T872" s="7">
        <f t="shared" si="55"/>
        <v>0.46907475695608447</v>
      </c>
    </row>
    <row r="873" spans="1:20" ht="15.6">
      <c r="A873" s="2">
        <v>1092</v>
      </c>
      <c r="B873" s="3">
        <v>46163</v>
      </c>
      <c r="C873" s="4">
        <f>YEAR(SalesDataTable[[#This Row],[Order Date]])</f>
        <v>2026</v>
      </c>
      <c r="D873" s="14" t="str">
        <f>"Q"&amp;ROUNDUP(MONTH(SalesDataTable[[#This Row],[Order Date]])/3,0)</f>
        <v>Q2</v>
      </c>
      <c r="E873" s="11">
        <f>MONTH(SalesDataTable[[#This Row],[Order Date]])</f>
        <v>5</v>
      </c>
      <c r="F873" s="17"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52"/>
        <v>108.69</v>
      </c>
      <c r="R873" s="5">
        <f t="shared" si="53"/>
        <v>40.650000000000006</v>
      </c>
      <c r="S873" s="5">
        <f t="shared" si="54"/>
        <v>68.039999999999992</v>
      </c>
      <c r="T873" s="7">
        <f t="shared" si="55"/>
        <v>0.62600055202870541</v>
      </c>
    </row>
    <row r="874" spans="1:20" ht="15.6">
      <c r="A874" s="2">
        <v>1213</v>
      </c>
      <c r="B874" s="3">
        <v>46163</v>
      </c>
      <c r="C874" s="4">
        <f>YEAR(SalesDataTable[[#This Row],[Order Date]])</f>
        <v>2026</v>
      </c>
      <c r="D874" s="14" t="str">
        <f>"Q"&amp;ROUNDUP(MONTH(SalesDataTable[[#This Row],[Order Date]])/3,0)</f>
        <v>Q2</v>
      </c>
      <c r="E874" s="11">
        <f>MONTH(SalesDataTable[[#This Row],[Order Date]])</f>
        <v>5</v>
      </c>
      <c r="F874" s="17" t="str">
        <f>TEXT(SalesDataTable[[#This Row],[Order Date]],"MMM")</f>
        <v>May</v>
      </c>
      <c r="G874" s="4" t="s">
        <v>11</v>
      </c>
      <c r="H874" s="4" t="s">
        <v>12</v>
      </c>
      <c r="I874" s="4" t="s">
        <v>28</v>
      </c>
      <c r="J874" s="4" t="s">
        <v>3</v>
      </c>
      <c r="K874" s="4" t="s">
        <v>23</v>
      </c>
      <c r="L874" s="4" t="s">
        <v>51</v>
      </c>
      <c r="M874" s="8">
        <v>3</v>
      </c>
      <c r="N874" s="5">
        <v>120.61</v>
      </c>
      <c r="O874" s="6">
        <v>0</v>
      </c>
      <c r="P874" s="5">
        <v>60.17</v>
      </c>
      <c r="Q874" s="5">
        <f t="shared" si="52"/>
        <v>361.83</v>
      </c>
      <c r="R874" s="5">
        <f t="shared" si="53"/>
        <v>180.51</v>
      </c>
      <c r="S874" s="5">
        <f t="shared" si="54"/>
        <v>181.32</v>
      </c>
      <c r="T874" s="7">
        <f t="shared" si="55"/>
        <v>0.50111931017328581</v>
      </c>
    </row>
    <row r="875" spans="1:20" ht="15.6">
      <c r="A875" s="2">
        <v>1849</v>
      </c>
      <c r="B875" s="3">
        <v>46163</v>
      </c>
      <c r="C875" s="4">
        <f>YEAR(SalesDataTable[[#This Row],[Order Date]])</f>
        <v>2026</v>
      </c>
      <c r="D875" s="14" t="str">
        <f>"Q"&amp;ROUNDUP(MONTH(SalesDataTable[[#This Row],[Order Date]])/3,0)</f>
        <v>Q2</v>
      </c>
      <c r="E875" s="11">
        <f>MONTH(SalesDataTable[[#This Row],[Order Date]])</f>
        <v>5</v>
      </c>
      <c r="F875" s="17" t="str">
        <f>TEXT(SalesDataTable[[#This Row],[Order Date]],"MMM")</f>
        <v>May</v>
      </c>
      <c r="G875" s="4" t="s">
        <v>11</v>
      </c>
      <c r="H875" s="4" t="s">
        <v>25</v>
      </c>
      <c r="I875" s="4" t="s">
        <v>28</v>
      </c>
      <c r="J875" s="4" t="s">
        <v>3</v>
      </c>
      <c r="K875" s="4" t="s">
        <v>14</v>
      </c>
      <c r="L875" s="4" t="s">
        <v>32</v>
      </c>
      <c r="M875" s="8">
        <v>3</v>
      </c>
      <c r="N875" s="5">
        <v>46.46</v>
      </c>
      <c r="O875" s="6">
        <v>0</v>
      </c>
      <c r="P875" s="5">
        <v>18.71</v>
      </c>
      <c r="Q875" s="5">
        <f t="shared" si="52"/>
        <v>139.38</v>
      </c>
      <c r="R875" s="5">
        <f t="shared" si="53"/>
        <v>56.13</v>
      </c>
      <c r="S875" s="5">
        <f t="shared" si="54"/>
        <v>83.25</v>
      </c>
      <c r="T875" s="7">
        <f t="shared" si="55"/>
        <v>0.59728798966853214</v>
      </c>
    </row>
    <row r="876" spans="1:20" ht="15.6">
      <c r="A876" s="2">
        <v>2395</v>
      </c>
      <c r="B876" s="3">
        <v>46163</v>
      </c>
      <c r="C876" s="4">
        <f>YEAR(SalesDataTable[[#This Row],[Order Date]])</f>
        <v>2026</v>
      </c>
      <c r="D876" s="14" t="str">
        <f>"Q"&amp;ROUNDUP(MONTH(SalesDataTable[[#This Row],[Order Date]])/3,0)</f>
        <v>Q2</v>
      </c>
      <c r="E876" s="11">
        <f>MONTH(SalesDataTable[[#This Row],[Order Date]])</f>
        <v>5</v>
      </c>
      <c r="F876" s="17" t="str">
        <f>TEXT(SalesDataTable[[#This Row],[Order Date]],"MMM")</f>
        <v>May</v>
      </c>
      <c r="G876" s="4" t="s">
        <v>6</v>
      </c>
      <c r="H876" s="4" t="s">
        <v>43</v>
      </c>
      <c r="I876" s="4" t="s">
        <v>2</v>
      </c>
      <c r="J876" s="4" t="s">
        <v>16</v>
      </c>
      <c r="K876" s="4" t="s">
        <v>34</v>
      </c>
      <c r="L876" s="4" t="s">
        <v>42</v>
      </c>
      <c r="M876" s="8">
        <v>1</v>
      </c>
      <c r="N876" s="5">
        <v>36.9</v>
      </c>
      <c r="O876" s="6">
        <v>0.05</v>
      </c>
      <c r="P876" s="5">
        <v>13.89</v>
      </c>
      <c r="Q876" s="5">
        <f t="shared" si="52"/>
        <v>35.055</v>
      </c>
      <c r="R876" s="5">
        <f t="shared" si="53"/>
        <v>13.89</v>
      </c>
      <c r="S876" s="5">
        <f t="shared" si="54"/>
        <v>21.164999999999999</v>
      </c>
      <c r="T876" s="7">
        <f t="shared" si="55"/>
        <v>0.60376551133932388</v>
      </c>
    </row>
    <row r="877" spans="1:20" ht="15.6">
      <c r="A877" s="2">
        <v>4166</v>
      </c>
      <c r="B877" s="3">
        <v>46163</v>
      </c>
      <c r="C877" s="4">
        <f>YEAR(SalesDataTable[[#This Row],[Order Date]])</f>
        <v>2026</v>
      </c>
      <c r="D877" s="14" t="str">
        <f>"Q"&amp;ROUNDUP(MONTH(SalesDataTable[[#This Row],[Order Date]])/3,0)</f>
        <v>Q2</v>
      </c>
      <c r="E877" s="11">
        <f>MONTH(SalesDataTable[[#This Row],[Order Date]])</f>
        <v>5</v>
      </c>
      <c r="F877" s="17"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52"/>
        <v>231.47699999999998</v>
      </c>
      <c r="R877" s="5">
        <f t="shared" si="53"/>
        <v>90.84</v>
      </c>
      <c r="S877" s="5">
        <f t="shared" si="54"/>
        <v>140.63699999999997</v>
      </c>
      <c r="T877" s="7">
        <f t="shared" si="55"/>
        <v>0.607563602431343</v>
      </c>
    </row>
    <row r="878" spans="1:20" ht="15.6">
      <c r="A878" s="2">
        <v>1004</v>
      </c>
      <c r="B878" s="3">
        <v>46164</v>
      </c>
      <c r="C878" s="4">
        <f>YEAR(SalesDataTable[[#This Row],[Order Date]])</f>
        <v>2026</v>
      </c>
      <c r="D878" s="14" t="str">
        <f>"Q"&amp;ROUNDUP(MONTH(SalesDataTable[[#This Row],[Order Date]])/3,0)</f>
        <v>Q2</v>
      </c>
      <c r="E878" s="11">
        <f>MONTH(SalesDataTable[[#This Row],[Order Date]])</f>
        <v>5</v>
      </c>
      <c r="F878" s="17"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52"/>
        <v>70.033999999999992</v>
      </c>
      <c r="R878" s="5">
        <f t="shared" si="53"/>
        <v>27.7</v>
      </c>
      <c r="S878" s="5">
        <f t="shared" si="54"/>
        <v>42.333999999999989</v>
      </c>
      <c r="T878" s="7">
        <f t="shared" si="55"/>
        <v>0.60447782505640113</v>
      </c>
    </row>
    <row r="879" spans="1:20" ht="15.6">
      <c r="A879" s="2">
        <v>1012</v>
      </c>
      <c r="B879" s="3">
        <v>46164</v>
      </c>
      <c r="C879" s="4">
        <f>YEAR(SalesDataTable[[#This Row],[Order Date]])</f>
        <v>2026</v>
      </c>
      <c r="D879" s="14" t="str">
        <f>"Q"&amp;ROUNDUP(MONTH(SalesDataTable[[#This Row],[Order Date]])/3,0)</f>
        <v>Q2</v>
      </c>
      <c r="E879" s="11">
        <f>MONTH(SalesDataTable[[#This Row],[Order Date]])</f>
        <v>5</v>
      </c>
      <c r="F879" s="17"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row>
    <row r="880" spans="1:20" ht="15.6">
      <c r="A880" s="2">
        <v>2180</v>
      </c>
      <c r="B880" s="3">
        <v>46164</v>
      </c>
      <c r="C880" s="4">
        <f>YEAR(SalesDataTable[[#This Row],[Order Date]])</f>
        <v>2026</v>
      </c>
      <c r="D880" s="14" t="str">
        <f>"Q"&amp;ROUNDUP(MONTH(SalesDataTable[[#This Row],[Order Date]])/3,0)</f>
        <v>Q2</v>
      </c>
      <c r="E880" s="11">
        <f>MONTH(SalesDataTable[[#This Row],[Order Date]])</f>
        <v>5</v>
      </c>
      <c r="F880" s="17" t="str">
        <f>TEXT(SalesDataTable[[#This Row],[Order Date]],"MMM")</f>
        <v>May</v>
      </c>
      <c r="G880" s="4" t="s">
        <v>0</v>
      </c>
      <c r="H880" s="4" t="s">
        <v>36</v>
      </c>
      <c r="I880" s="4" t="s">
        <v>8</v>
      </c>
      <c r="J880" s="4" t="s">
        <v>3</v>
      </c>
      <c r="K880" s="4" t="s">
        <v>4</v>
      </c>
      <c r="L880" s="4" t="s">
        <v>22</v>
      </c>
      <c r="M880" s="8">
        <v>3</v>
      </c>
      <c r="N880" s="5">
        <v>51.04</v>
      </c>
      <c r="O880" s="6">
        <v>0.2</v>
      </c>
      <c r="P880" s="5">
        <v>22.32</v>
      </c>
      <c r="Q880" s="5">
        <f t="shared" si="52"/>
        <v>122.49600000000001</v>
      </c>
      <c r="R880" s="5">
        <f t="shared" si="53"/>
        <v>66.960000000000008</v>
      </c>
      <c r="S880" s="5">
        <f t="shared" si="54"/>
        <v>55.536000000000001</v>
      </c>
      <c r="T880" s="7">
        <f t="shared" si="55"/>
        <v>0.45336990595611282</v>
      </c>
    </row>
    <row r="881" spans="1:20" ht="15.6">
      <c r="A881" s="2">
        <v>3659</v>
      </c>
      <c r="B881" s="3">
        <v>46164</v>
      </c>
      <c r="C881" s="4">
        <f>YEAR(SalesDataTable[[#This Row],[Order Date]])</f>
        <v>2026</v>
      </c>
      <c r="D881" s="14" t="str">
        <f>"Q"&amp;ROUNDUP(MONTH(SalesDataTable[[#This Row],[Order Date]])/3,0)</f>
        <v>Q2</v>
      </c>
      <c r="E881" s="11">
        <f>MONTH(SalesDataTable[[#This Row],[Order Date]])</f>
        <v>5</v>
      </c>
      <c r="F881" s="17" t="str">
        <f>TEXT(SalesDataTable[[#This Row],[Order Date]],"MMM")</f>
        <v>May</v>
      </c>
      <c r="G881" s="4" t="s">
        <v>20</v>
      </c>
      <c r="H881" s="4" t="s">
        <v>47</v>
      </c>
      <c r="I881" s="4" t="s">
        <v>19</v>
      </c>
      <c r="J881" s="4" t="s">
        <v>13</v>
      </c>
      <c r="K881" s="4" t="s">
        <v>9</v>
      </c>
      <c r="L881" s="4" t="s">
        <v>10</v>
      </c>
      <c r="M881" s="8">
        <v>2</v>
      </c>
      <c r="N881" s="5">
        <v>93.55</v>
      </c>
      <c r="O881" s="6">
        <v>0</v>
      </c>
      <c r="P881" s="5">
        <v>44.31</v>
      </c>
      <c r="Q881" s="5">
        <f t="shared" si="52"/>
        <v>187.1</v>
      </c>
      <c r="R881" s="5">
        <f t="shared" si="53"/>
        <v>88.62</v>
      </c>
      <c r="S881" s="5">
        <f t="shared" si="54"/>
        <v>98.47999999999999</v>
      </c>
      <c r="T881" s="7">
        <f t="shared" si="55"/>
        <v>0.52634954569748793</v>
      </c>
    </row>
    <row r="882" spans="1:20" ht="15.6">
      <c r="A882" s="2">
        <v>3775</v>
      </c>
      <c r="B882" s="3">
        <v>46164</v>
      </c>
      <c r="C882" s="4">
        <f>YEAR(SalesDataTable[[#This Row],[Order Date]])</f>
        <v>2026</v>
      </c>
      <c r="D882" s="14" t="str">
        <f>"Q"&amp;ROUNDUP(MONTH(SalesDataTable[[#This Row],[Order Date]])/3,0)</f>
        <v>Q2</v>
      </c>
      <c r="E882" s="11">
        <f>MONTH(SalesDataTable[[#This Row],[Order Date]])</f>
        <v>5</v>
      </c>
      <c r="F882" s="17"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52"/>
        <v>131.74</v>
      </c>
      <c r="R882" s="5">
        <f t="shared" si="53"/>
        <v>66.650000000000006</v>
      </c>
      <c r="S882" s="5">
        <f t="shared" si="54"/>
        <v>65.09</v>
      </c>
      <c r="T882" s="7">
        <f t="shared" si="55"/>
        <v>0.49407924700166994</v>
      </c>
    </row>
    <row r="883" spans="1:20" ht="15.6">
      <c r="A883" s="2">
        <v>4071</v>
      </c>
      <c r="B883" s="3">
        <v>46164</v>
      </c>
      <c r="C883" s="4">
        <f>YEAR(SalesDataTable[[#This Row],[Order Date]])</f>
        <v>2026</v>
      </c>
      <c r="D883" s="14" t="str">
        <f>"Q"&amp;ROUNDUP(MONTH(SalesDataTable[[#This Row],[Order Date]])/3,0)</f>
        <v>Q2</v>
      </c>
      <c r="E883" s="11">
        <f>MONTH(SalesDataTable[[#This Row],[Order Date]])</f>
        <v>5</v>
      </c>
      <c r="F883" s="17" t="str">
        <f>TEXT(SalesDataTable[[#This Row],[Order Date]],"MMM")</f>
        <v>May</v>
      </c>
      <c r="G883" s="4" t="s">
        <v>20</v>
      </c>
      <c r="H883" s="4" t="s">
        <v>33</v>
      </c>
      <c r="I883" s="4" t="s">
        <v>2</v>
      </c>
      <c r="J883" s="4" t="s">
        <v>13</v>
      </c>
      <c r="K883" s="4" t="s">
        <v>9</v>
      </c>
      <c r="L883" s="4" t="s">
        <v>10</v>
      </c>
      <c r="M883" s="8">
        <v>5</v>
      </c>
      <c r="N883" s="5">
        <v>91.79</v>
      </c>
      <c r="O883" s="6">
        <v>0.05</v>
      </c>
      <c r="P883" s="5">
        <v>44.48</v>
      </c>
      <c r="Q883" s="5">
        <f t="shared" si="52"/>
        <v>436.0025</v>
      </c>
      <c r="R883" s="5">
        <f t="shared" si="53"/>
        <v>222.39999999999998</v>
      </c>
      <c r="S883" s="5">
        <f t="shared" si="54"/>
        <v>213.60250000000002</v>
      </c>
      <c r="T883" s="7">
        <f t="shared" si="55"/>
        <v>0.48991118170193981</v>
      </c>
    </row>
    <row r="884" spans="1:20" ht="15.6">
      <c r="A884" s="2">
        <v>5137</v>
      </c>
      <c r="B884" s="3">
        <v>46164</v>
      </c>
      <c r="C884" s="4">
        <f>YEAR(SalesDataTable[[#This Row],[Order Date]])</f>
        <v>2026</v>
      </c>
      <c r="D884" s="14" t="str">
        <f>"Q"&amp;ROUNDUP(MONTH(SalesDataTable[[#This Row],[Order Date]])/3,0)</f>
        <v>Q2</v>
      </c>
      <c r="E884" s="11">
        <f>MONTH(SalesDataTable[[#This Row],[Order Date]])</f>
        <v>5</v>
      </c>
      <c r="F884" s="17" t="str">
        <f>TEXT(SalesDataTable[[#This Row],[Order Date]],"MMM")</f>
        <v>May</v>
      </c>
      <c r="G884" s="4" t="s">
        <v>20</v>
      </c>
      <c r="H884" s="4" t="s">
        <v>47</v>
      </c>
      <c r="I884" s="4" t="s">
        <v>2</v>
      </c>
      <c r="J884" s="4" t="s">
        <v>16</v>
      </c>
      <c r="K884" s="4" t="s">
        <v>9</v>
      </c>
      <c r="L884" s="4" t="s">
        <v>37</v>
      </c>
      <c r="M884" s="8">
        <v>4</v>
      </c>
      <c r="N884" s="5">
        <v>155.4</v>
      </c>
      <c r="O884" s="6">
        <v>0.05</v>
      </c>
      <c r="P884" s="5">
        <v>77.31</v>
      </c>
      <c r="Q884" s="5">
        <f t="shared" si="52"/>
        <v>590.52</v>
      </c>
      <c r="R884" s="5">
        <f t="shared" si="53"/>
        <v>309.24</v>
      </c>
      <c r="S884" s="5">
        <f t="shared" si="54"/>
        <v>281.27999999999997</v>
      </c>
      <c r="T884" s="7">
        <f t="shared" si="55"/>
        <v>0.47632595001016048</v>
      </c>
    </row>
    <row r="885" spans="1:20" ht="15.6">
      <c r="A885" s="2">
        <v>133</v>
      </c>
      <c r="B885" s="3">
        <v>46165</v>
      </c>
      <c r="C885" s="4">
        <f>YEAR(SalesDataTable[[#This Row],[Order Date]])</f>
        <v>2026</v>
      </c>
      <c r="D885" s="14" t="str">
        <f>"Q"&amp;ROUNDUP(MONTH(SalesDataTable[[#This Row],[Order Date]])/3,0)</f>
        <v>Q2</v>
      </c>
      <c r="E885" s="11">
        <f>MONTH(SalesDataTable[[#This Row],[Order Date]])</f>
        <v>5</v>
      </c>
      <c r="F885" s="17" t="str">
        <f>TEXT(SalesDataTable[[#This Row],[Order Date]],"MMM")</f>
        <v>May</v>
      </c>
      <c r="G885" s="4" t="s">
        <v>6</v>
      </c>
      <c r="H885" s="4" t="s">
        <v>7</v>
      </c>
      <c r="I885" s="4" t="s">
        <v>2</v>
      </c>
      <c r="J885" s="4" t="s">
        <v>13</v>
      </c>
      <c r="K885" s="4" t="s">
        <v>14</v>
      </c>
      <c r="L885" s="4" t="s">
        <v>15</v>
      </c>
      <c r="M885" s="8">
        <v>1</v>
      </c>
      <c r="N885" s="5">
        <v>36.57</v>
      </c>
      <c r="O885" s="6">
        <v>0.05</v>
      </c>
      <c r="P885" s="5">
        <v>13.33</v>
      </c>
      <c r="Q885" s="5">
        <f t="shared" si="52"/>
        <v>34.741500000000002</v>
      </c>
      <c r="R885" s="5">
        <f t="shared" si="53"/>
        <v>13.33</v>
      </c>
      <c r="S885" s="5">
        <f t="shared" si="54"/>
        <v>21.411500000000004</v>
      </c>
      <c r="T885" s="7">
        <f t="shared" si="55"/>
        <v>0.61630902522919284</v>
      </c>
    </row>
    <row r="886" spans="1:20" ht="15.6">
      <c r="A886" s="2">
        <v>1385</v>
      </c>
      <c r="B886" s="3">
        <v>46165</v>
      </c>
      <c r="C886" s="4">
        <f>YEAR(SalesDataTable[[#This Row],[Order Date]])</f>
        <v>2026</v>
      </c>
      <c r="D886" s="14" t="str">
        <f>"Q"&amp;ROUNDUP(MONTH(SalesDataTable[[#This Row],[Order Date]])/3,0)</f>
        <v>Q2</v>
      </c>
      <c r="E886" s="11">
        <f>MONTH(SalesDataTable[[#This Row],[Order Date]])</f>
        <v>5</v>
      </c>
      <c r="F886" s="17"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52"/>
        <v>82.38</v>
      </c>
      <c r="R886" s="5">
        <f t="shared" si="53"/>
        <v>34.380000000000003</v>
      </c>
      <c r="S886" s="5">
        <f t="shared" si="54"/>
        <v>47.999999999999993</v>
      </c>
      <c r="T886" s="7">
        <f t="shared" si="55"/>
        <v>0.58266569555717407</v>
      </c>
    </row>
    <row r="887" spans="1:20" ht="15.6">
      <c r="A887" s="2">
        <v>1597</v>
      </c>
      <c r="B887" s="3">
        <v>46165</v>
      </c>
      <c r="C887" s="4">
        <f>YEAR(SalesDataTable[[#This Row],[Order Date]])</f>
        <v>2026</v>
      </c>
      <c r="D887" s="14" t="str">
        <f>"Q"&amp;ROUNDUP(MONTH(SalesDataTable[[#This Row],[Order Date]])/3,0)</f>
        <v>Q2</v>
      </c>
      <c r="E887" s="11">
        <f>MONTH(SalesDataTable[[#This Row],[Order Date]])</f>
        <v>5</v>
      </c>
      <c r="F887" s="17"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row>
    <row r="888" spans="1:20" ht="15.6">
      <c r="A888" s="2">
        <v>2273</v>
      </c>
      <c r="B888" s="3">
        <v>46165</v>
      </c>
      <c r="C888" s="4">
        <f>YEAR(SalesDataTable[[#This Row],[Order Date]])</f>
        <v>2026</v>
      </c>
      <c r="D888" s="14" t="str">
        <f>"Q"&amp;ROUNDUP(MONTH(SalesDataTable[[#This Row],[Order Date]])/3,0)</f>
        <v>Q2</v>
      </c>
      <c r="E888" s="11">
        <f>MONTH(SalesDataTable[[#This Row],[Order Date]])</f>
        <v>5</v>
      </c>
      <c r="F888" s="17"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52"/>
        <v>71.400000000000006</v>
      </c>
      <c r="R888" s="5">
        <f t="shared" si="53"/>
        <v>27.04</v>
      </c>
      <c r="S888" s="5">
        <f t="shared" si="54"/>
        <v>44.360000000000007</v>
      </c>
      <c r="T888" s="7">
        <f t="shared" si="55"/>
        <v>0.62128851540616248</v>
      </c>
    </row>
    <row r="889" spans="1:20" ht="15.6">
      <c r="A889" s="2">
        <v>2931</v>
      </c>
      <c r="B889" s="3">
        <v>46165</v>
      </c>
      <c r="C889" s="4">
        <f>YEAR(SalesDataTable[[#This Row],[Order Date]])</f>
        <v>2026</v>
      </c>
      <c r="D889" s="14" t="str">
        <f>"Q"&amp;ROUNDUP(MONTH(SalesDataTable[[#This Row],[Order Date]])/3,0)</f>
        <v>Q2</v>
      </c>
      <c r="E889" s="11">
        <f>MONTH(SalesDataTable[[#This Row],[Order Date]])</f>
        <v>5</v>
      </c>
      <c r="F889" s="17" t="str">
        <f>TEXT(SalesDataTable[[#This Row],[Order Date]],"MMM")</f>
        <v>May</v>
      </c>
      <c r="G889" s="4" t="s">
        <v>0</v>
      </c>
      <c r="H889" s="4" t="s">
        <v>1</v>
      </c>
      <c r="I889" s="4" t="s">
        <v>2</v>
      </c>
      <c r="J889" s="4" t="s">
        <v>3</v>
      </c>
      <c r="K889" s="4" t="s">
        <v>4</v>
      </c>
      <c r="L889" s="4" t="s">
        <v>30</v>
      </c>
      <c r="M889" s="8">
        <v>1</v>
      </c>
      <c r="N889" s="5">
        <v>100.87</v>
      </c>
      <c r="O889" s="6">
        <v>0</v>
      </c>
      <c r="P889" s="5">
        <v>50.4</v>
      </c>
      <c r="Q889" s="5">
        <f t="shared" si="52"/>
        <v>100.87</v>
      </c>
      <c r="R889" s="5">
        <f t="shared" si="53"/>
        <v>50.4</v>
      </c>
      <c r="S889" s="5">
        <f t="shared" si="54"/>
        <v>50.470000000000006</v>
      </c>
      <c r="T889" s="7">
        <f t="shared" si="55"/>
        <v>0.5003469812630118</v>
      </c>
    </row>
    <row r="890" spans="1:20" ht="15.6">
      <c r="A890" s="2">
        <v>4143</v>
      </c>
      <c r="B890" s="3">
        <v>46165</v>
      </c>
      <c r="C890" s="4">
        <f>YEAR(SalesDataTable[[#This Row],[Order Date]])</f>
        <v>2026</v>
      </c>
      <c r="D890" s="14" t="str">
        <f>"Q"&amp;ROUNDUP(MONTH(SalesDataTable[[#This Row],[Order Date]])/3,0)</f>
        <v>Q2</v>
      </c>
      <c r="E890" s="11">
        <f>MONTH(SalesDataTable[[#This Row],[Order Date]])</f>
        <v>5</v>
      </c>
      <c r="F890" s="17"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52"/>
        <v>130.80000000000001</v>
      </c>
      <c r="R890" s="5">
        <f t="shared" si="53"/>
        <v>68.7</v>
      </c>
      <c r="S890" s="5">
        <f t="shared" si="54"/>
        <v>62.100000000000009</v>
      </c>
      <c r="T890" s="7">
        <f t="shared" si="55"/>
        <v>0.4747706422018349</v>
      </c>
    </row>
    <row r="891" spans="1:20" ht="15.6">
      <c r="A891" s="2">
        <v>4504</v>
      </c>
      <c r="B891" s="3">
        <v>46165</v>
      </c>
      <c r="C891" s="4">
        <f>YEAR(SalesDataTable[[#This Row],[Order Date]])</f>
        <v>2026</v>
      </c>
      <c r="D891" s="14" t="str">
        <f>"Q"&amp;ROUNDUP(MONTH(SalesDataTable[[#This Row],[Order Date]])/3,0)</f>
        <v>Q2</v>
      </c>
      <c r="E891" s="11">
        <f>MONTH(SalesDataTable[[#This Row],[Order Date]])</f>
        <v>5</v>
      </c>
      <c r="F891" s="17"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52"/>
        <v>153.88999999999999</v>
      </c>
      <c r="R891" s="5">
        <f t="shared" si="53"/>
        <v>79.64</v>
      </c>
      <c r="S891" s="5">
        <f t="shared" si="54"/>
        <v>74.249999999999986</v>
      </c>
      <c r="T891" s="7">
        <f t="shared" si="55"/>
        <v>0.4824874910650464</v>
      </c>
    </row>
    <row r="892" spans="1:20" ht="15.6">
      <c r="A892" s="2">
        <v>656</v>
      </c>
      <c r="B892" s="3">
        <v>46166</v>
      </c>
      <c r="C892" s="4">
        <f>YEAR(SalesDataTable[[#This Row],[Order Date]])</f>
        <v>2026</v>
      </c>
      <c r="D892" s="14" t="str">
        <f>"Q"&amp;ROUNDUP(MONTH(SalesDataTable[[#This Row],[Order Date]])/3,0)</f>
        <v>Q2</v>
      </c>
      <c r="E892" s="11">
        <f>MONTH(SalesDataTable[[#This Row],[Order Date]])</f>
        <v>5</v>
      </c>
      <c r="F892" s="17"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52"/>
        <v>104.1335</v>
      </c>
      <c r="R892" s="5">
        <f t="shared" si="53"/>
        <v>62.2</v>
      </c>
      <c r="S892" s="5">
        <f t="shared" si="54"/>
        <v>41.933499999999995</v>
      </c>
      <c r="T892" s="7">
        <f t="shared" si="55"/>
        <v>0.40268981643755369</v>
      </c>
    </row>
    <row r="893" spans="1:20" ht="15.6">
      <c r="A893" s="2">
        <v>979</v>
      </c>
      <c r="B893" s="3">
        <v>46166</v>
      </c>
      <c r="C893" s="4">
        <f>YEAR(SalesDataTable[[#This Row],[Order Date]])</f>
        <v>2026</v>
      </c>
      <c r="D893" s="14" t="str">
        <f>"Q"&amp;ROUNDUP(MONTH(SalesDataTable[[#This Row],[Order Date]])/3,0)</f>
        <v>Q2</v>
      </c>
      <c r="E893" s="11">
        <f>MONTH(SalesDataTable[[#This Row],[Order Date]])</f>
        <v>5</v>
      </c>
      <c r="F893" s="17" t="str">
        <f>TEXT(SalesDataTable[[#This Row],[Order Date]],"MMM")</f>
        <v>May</v>
      </c>
      <c r="G893" s="4" t="s">
        <v>20</v>
      </c>
      <c r="H893" s="4" t="s">
        <v>21</v>
      </c>
      <c r="I893" s="4" t="s">
        <v>8</v>
      </c>
      <c r="J893" s="4" t="s">
        <v>3</v>
      </c>
      <c r="K893" s="4" t="s">
        <v>4</v>
      </c>
      <c r="L893" s="4" t="s">
        <v>5</v>
      </c>
      <c r="M893" s="8">
        <v>8</v>
      </c>
      <c r="N893" s="5">
        <v>79.94</v>
      </c>
      <c r="O893" s="6">
        <v>0.15</v>
      </c>
      <c r="P893" s="5">
        <v>41.65</v>
      </c>
      <c r="Q893" s="5">
        <f t="shared" si="52"/>
        <v>543.59199999999998</v>
      </c>
      <c r="R893" s="5">
        <f t="shared" si="53"/>
        <v>333.2</v>
      </c>
      <c r="S893" s="5">
        <f t="shared" si="54"/>
        <v>210.392</v>
      </c>
      <c r="T893" s="7">
        <f t="shared" si="55"/>
        <v>0.38704028021015763</v>
      </c>
    </row>
    <row r="894" spans="1:20" ht="15.6">
      <c r="A894" s="2">
        <v>1510</v>
      </c>
      <c r="B894" s="3">
        <v>46166</v>
      </c>
      <c r="C894" s="4">
        <f>YEAR(SalesDataTable[[#This Row],[Order Date]])</f>
        <v>2026</v>
      </c>
      <c r="D894" s="14" t="str">
        <f>"Q"&amp;ROUNDUP(MONTH(SalesDataTable[[#This Row],[Order Date]])/3,0)</f>
        <v>Q2</v>
      </c>
      <c r="E894" s="11">
        <f>MONTH(SalesDataTable[[#This Row],[Order Date]])</f>
        <v>5</v>
      </c>
      <c r="F894" s="17" t="str">
        <f>TEXT(SalesDataTable[[#This Row],[Order Date]],"MMM")</f>
        <v>May</v>
      </c>
      <c r="G894" s="4" t="s">
        <v>20</v>
      </c>
      <c r="H894" s="4" t="s">
        <v>31</v>
      </c>
      <c r="I894" s="4" t="s">
        <v>2</v>
      </c>
      <c r="J894" s="4" t="s">
        <v>13</v>
      </c>
      <c r="K894" s="4" t="s">
        <v>4</v>
      </c>
      <c r="L894" s="4" t="s">
        <v>22</v>
      </c>
      <c r="M894" s="8">
        <v>2</v>
      </c>
      <c r="N894" s="5">
        <v>50.78</v>
      </c>
      <c r="O894" s="6">
        <v>0.05</v>
      </c>
      <c r="P894" s="5">
        <v>23.03</v>
      </c>
      <c r="Q894" s="5">
        <f t="shared" si="52"/>
        <v>96.481999999999999</v>
      </c>
      <c r="R894" s="5">
        <f t="shared" si="53"/>
        <v>46.06</v>
      </c>
      <c r="S894" s="5">
        <f t="shared" si="54"/>
        <v>50.421999999999997</v>
      </c>
      <c r="T894" s="7">
        <f t="shared" si="55"/>
        <v>0.52260525279326708</v>
      </c>
    </row>
    <row r="895" spans="1:20" ht="15.6">
      <c r="A895" s="2">
        <v>1959</v>
      </c>
      <c r="B895" s="3">
        <v>46166</v>
      </c>
      <c r="C895" s="4">
        <f>YEAR(SalesDataTable[[#This Row],[Order Date]])</f>
        <v>2026</v>
      </c>
      <c r="D895" s="14" t="str">
        <f>"Q"&amp;ROUNDUP(MONTH(SalesDataTable[[#This Row],[Order Date]])/3,0)</f>
        <v>Q2</v>
      </c>
      <c r="E895" s="11">
        <f>MONTH(SalesDataTable[[#This Row],[Order Date]])</f>
        <v>5</v>
      </c>
      <c r="F895" s="17" t="str">
        <f>TEXT(SalesDataTable[[#This Row],[Order Date]],"MMM")</f>
        <v>May</v>
      </c>
      <c r="G895" s="4" t="s">
        <v>0</v>
      </c>
      <c r="H895" s="4" t="s">
        <v>50</v>
      </c>
      <c r="I895" s="4" t="s">
        <v>28</v>
      </c>
      <c r="J895" s="4" t="s">
        <v>16</v>
      </c>
      <c r="K895" s="4" t="s">
        <v>4</v>
      </c>
      <c r="L895" s="4" t="s">
        <v>5</v>
      </c>
      <c r="M895" s="8">
        <v>2</v>
      </c>
      <c r="N895" s="5">
        <v>80.59</v>
      </c>
      <c r="O895" s="6">
        <v>0.05</v>
      </c>
      <c r="P895" s="5">
        <v>41.44</v>
      </c>
      <c r="Q895" s="5">
        <f t="shared" si="52"/>
        <v>153.12100000000001</v>
      </c>
      <c r="R895" s="5">
        <f t="shared" si="53"/>
        <v>82.88</v>
      </c>
      <c r="S895" s="5">
        <f t="shared" si="54"/>
        <v>70.241000000000014</v>
      </c>
      <c r="T895" s="7">
        <f t="shared" si="55"/>
        <v>0.45872871781140412</v>
      </c>
    </row>
    <row r="896" spans="1:20" ht="15.6">
      <c r="A896" s="2">
        <v>2089</v>
      </c>
      <c r="B896" s="3">
        <v>46166</v>
      </c>
      <c r="C896" s="4">
        <f>YEAR(SalesDataTable[[#This Row],[Order Date]])</f>
        <v>2026</v>
      </c>
      <c r="D896" s="14" t="str">
        <f>"Q"&amp;ROUNDUP(MONTH(SalesDataTable[[#This Row],[Order Date]])/3,0)</f>
        <v>Q2</v>
      </c>
      <c r="E896" s="11">
        <f>MONTH(SalesDataTable[[#This Row],[Order Date]])</f>
        <v>5</v>
      </c>
      <c r="F896" s="17"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row>
    <row r="897" spans="1:20" ht="15.6">
      <c r="A897" s="2">
        <v>2446</v>
      </c>
      <c r="B897" s="3">
        <v>46166</v>
      </c>
      <c r="C897" s="4">
        <f>YEAR(SalesDataTable[[#This Row],[Order Date]])</f>
        <v>2026</v>
      </c>
      <c r="D897" s="14" t="str">
        <f>"Q"&amp;ROUNDUP(MONTH(SalesDataTable[[#This Row],[Order Date]])/3,0)</f>
        <v>Q2</v>
      </c>
      <c r="E897" s="11">
        <f>MONTH(SalesDataTable[[#This Row],[Order Date]])</f>
        <v>5</v>
      </c>
      <c r="F897" s="17"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52"/>
        <v>881.01</v>
      </c>
      <c r="R897" s="5">
        <f t="shared" si="53"/>
        <v>509.90000000000003</v>
      </c>
      <c r="S897" s="5">
        <f t="shared" si="54"/>
        <v>371.10999999999996</v>
      </c>
      <c r="T897" s="7">
        <f t="shared" si="55"/>
        <v>0.4212324491208953</v>
      </c>
    </row>
    <row r="898" spans="1:20" ht="15.6">
      <c r="A898" s="2">
        <v>2847</v>
      </c>
      <c r="B898" s="3">
        <v>46166</v>
      </c>
      <c r="C898" s="4">
        <f>YEAR(SalesDataTable[[#This Row],[Order Date]])</f>
        <v>2026</v>
      </c>
      <c r="D898" s="14" t="str">
        <f>"Q"&amp;ROUNDUP(MONTH(SalesDataTable[[#This Row],[Order Date]])/3,0)</f>
        <v>Q2</v>
      </c>
      <c r="E898" s="11">
        <f>MONTH(SalesDataTable[[#This Row],[Order Date]])</f>
        <v>5</v>
      </c>
      <c r="F898" s="17"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row>
    <row r="899" spans="1:20" ht="15.6">
      <c r="A899" s="2">
        <v>3454</v>
      </c>
      <c r="B899" s="3">
        <v>46166</v>
      </c>
      <c r="C899" s="4">
        <f>YEAR(SalesDataTable[[#This Row],[Order Date]])</f>
        <v>2026</v>
      </c>
      <c r="D899" s="14" t="str">
        <f>"Q"&amp;ROUNDUP(MONTH(SalesDataTable[[#This Row],[Order Date]])/3,0)</f>
        <v>Q2</v>
      </c>
      <c r="E899" s="11">
        <f>MONTH(SalesDataTable[[#This Row],[Order Date]])</f>
        <v>5</v>
      </c>
      <c r="F899" s="17" t="str">
        <f>TEXT(SalesDataTable[[#This Row],[Order Date]],"MMM")</f>
        <v>May</v>
      </c>
      <c r="G899" s="4" t="s">
        <v>20</v>
      </c>
      <c r="H899" s="4" t="s">
        <v>31</v>
      </c>
      <c r="I899" s="4" t="s">
        <v>2</v>
      </c>
      <c r="J899" s="4" t="s">
        <v>13</v>
      </c>
      <c r="K899" s="4" t="s">
        <v>34</v>
      </c>
      <c r="L899" s="4" t="s">
        <v>35</v>
      </c>
      <c r="M899" s="8">
        <v>2</v>
      </c>
      <c r="N899" s="5">
        <v>41.32</v>
      </c>
      <c r="O899" s="6">
        <v>0</v>
      </c>
      <c r="P899" s="5">
        <v>14.91</v>
      </c>
      <c r="Q899" s="5">
        <f t="shared" si="56"/>
        <v>82.64</v>
      </c>
      <c r="R899" s="5">
        <f t="shared" si="57"/>
        <v>29.82</v>
      </c>
      <c r="S899" s="5">
        <f t="shared" si="58"/>
        <v>52.82</v>
      </c>
      <c r="T899" s="7">
        <f t="shared" si="59"/>
        <v>0.63915779283639884</v>
      </c>
    </row>
    <row r="900" spans="1:20" ht="15.6">
      <c r="A900" s="2">
        <v>4472</v>
      </c>
      <c r="B900" s="3">
        <v>46166</v>
      </c>
      <c r="C900" s="4">
        <f>YEAR(SalesDataTable[[#This Row],[Order Date]])</f>
        <v>2026</v>
      </c>
      <c r="D900" s="14" t="str">
        <f>"Q"&amp;ROUNDUP(MONTH(SalesDataTable[[#This Row],[Order Date]])/3,0)</f>
        <v>Q2</v>
      </c>
      <c r="E900" s="11">
        <f>MONTH(SalesDataTable[[#This Row],[Order Date]])</f>
        <v>5</v>
      </c>
      <c r="F900" s="17" t="str">
        <f>TEXT(SalesDataTable[[#This Row],[Order Date]],"MMM")</f>
        <v>May</v>
      </c>
      <c r="G900" s="4" t="s">
        <v>20</v>
      </c>
      <c r="H900" s="4" t="s">
        <v>33</v>
      </c>
      <c r="I900" s="4" t="s">
        <v>28</v>
      </c>
      <c r="J900" s="4" t="s">
        <v>13</v>
      </c>
      <c r="K900" s="4" t="s">
        <v>9</v>
      </c>
      <c r="L900" s="4" t="s">
        <v>17</v>
      </c>
      <c r="M900" s="8">
        <v>2</v>
      </c>
      <c r="N900" s="5">
        <v>144.01</v>
      </c>
      <c r="O900" s="6">
        <v>0</v>
      </c>
      <c r="P900" s="5">
        <v>79.37</v>
      </c>
      <c r="Q900" s="5">
        <f t="shared" si="56"/>
        <v>288.02</v>
      </c>
      <c r="R900" s="5">
        <f t="shared" si="57"/>
        <v>158.74</v>
      </c>
      <c r="S900" s="5">
        <f t="shared" si="58"/>
        <v>129.27999999999997</v>
      </c>
      <c r="T900" s="7">
        <f t="shared" si="59"/>
        <v>0.44885771821401282</v>
      </c>
    </row>
    <row r="901" spans="1:20" ht="15.6">
      <c r="A901" s="2">
        <v>4852</v>
      </c>
      <c r="B901" s="3">
        <v>46166</v>
      </c>
      <c r="C901" s="4">
        <f>YEAR(SalesDataTable[[#This Row],[Order Date]])</f>
        <v>2026</v>
      </c>
      <c r="D901" s="14" t="str">
        <f>"Q"&amp;ROUNDUP(MONTH(SalesDataTable[[#This Row],[Order Date]])/3,0)</f>
        <v>Q2</v>
      </c>
      <c r="E901" s="11">
        <f>MONTH(SalesDataTable[[#This Row],[Order Date]])</f>
        <v>5</v>
      </c>
      <c r="F901" s="17" t="str">
        <f>TEXT(SalesDataTable[[#This Row],[Order Date]],"MMM")</f>
        <v>May</v>
      </c>
      <c r="G901" s="4" t="s">
        <v>0</v>
      </c>
      <c r="H901" s="4" t="s">
        <v>50</v>
      </c>
      <c r="I901" s="4" t="s">
        <v>2</v>
      </c>
      <c r="J901" s="4" t="s">
        <v>16</v>
      </c>
      <c r="K901" s="4" t="s">
        <v>4</v>
      </c>
      <c r="L901" s="4" t="s">
        <v>22</v>
      </c>
      <c r="M901" s="8">
        <v>2</v>
      </c>
      <c r="N901" s="5">
        <v>51.17</v>
      </c>
      <c r="O901" s="6">
        <v>0.05</v>
      </c>
      <c r="P901" s="5">
        <v>21.97</v>
      </c>
      <c r="Q901" s="5">
        <f t="shared" si="56"/>
        <v>97.222999999999999</v>
      </c>
      <c r="R901" s="5">
        <f t="shared" si="57"/>
        <v>43.94</v>
      </c>
      <c r="S901" s="5">
        <f t="shared" si="58"/>
        <v>53.283000000000001</v>
      </c>
      <c r="T901" s="7">
        <f t="shared" si="59"/>
        <v>0.54804932989107513</v>
      </c>
    </row>
    <row r="902" spans="1:20" ht="15.6">
      <c r="A902" s="2">
        <v>4959</v>
      </c>
      <c r="B902" s="3">
        <v>46166</v>
      </c>
      <c r="C902" s="4">
        <f>YEAR(SalesDataTable[[#This Row],[Order Date]])</f>
        <v>2026</v>
      </c>
      <c r="D902" s="14" t="str">
        <f>"Q"&amp;ROUNDUP(MONTH(SalesDataTable[[#This Row],[Order Date]])/3,0)</f>
        <v>Q2</v>
      </c>
      <c r="E902" s="11">
        <f>MONTH(SalesDataTable[[#This Row],[Order Date]])</f>
        <v>5</v>
      </c>
      <c r="F902" s="17" t="str">
        <f>TEXT(SalesDataTable[[#This Row],[Order Date]],"MMM")</f>
        <v>May</v>
      </c>
      <c r="G902" s="4" t="s">
        <v>0</v>
      </c>
      <c r="H902" s="4" t="s">
        <v>1</v>
      </c>
      <c r="I902" s="4" t="s">
        <v>8</v>
      </c>
      <c r="J902" s="4" t="s">
        <v>16</v>
      </c>
      <c r="K902" s="4" t="s">
        <v>23</v>
      </c>
      <c r="L902" s="4" t="s">
        <v>40</v>
      </c>
      <c r="M902" s="8">
        <v>6</v>
      </c>
      <c r="N902" s="5">
        <v>83.58</v>
      </c>
      <c r="O902" s="6">
        <v>0.2</v>
      </c>
      <c r="P902" s="5">
        <v>40.5</v>
      </c>
      <c r="Q902" s="5">
        <f t="shared" si="56"/>
        <v>401.18400000000003</v>
      </c>
      <c r="R902" s="5">
        <f t="shared" si="57"/>
        <v>243</v>
      </c>
      <c r="S902" s="5">
        <f t="shared" si="58"/>
        <v>158.18400000000003</v>
      </c>
      <c r="T902" s="7">
        <f t="shared" si="59"/>
        <v>0.39429289303661169</v>
      </c>
    </row>
    <row r="903" spans="1:20" ht="15.6">
      <c r="A903" s="2">
        <v>5056</v>
      </c>
      <c r="B903" s="3">
        <v>46166</v>
      </c>
      <c r="C903" s="4">
        <f>YEAR(SalesDataTable[[#This Row],[Order Date]])</f>
        <v>2026</v>
      </c>
      <c r="D903" s="14" t="str">
        <f>"Q"&amp;ROUNDUP(MONTH(SalesDataTable[[#This Row],[Order Date]])/3,0)</f>
        <v>Q2</v>
      </c>
      <c r="E903" s="11">
        <f>MONTH(SalesDataTable[[#This Row],[Order Date]])</f>
        <v>5</v>
      </c>
      <c r="F903" s="17"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56"/>
        <v>160.02000000000001</v>
      </c>
      <c r="R903" s="5">
        <f t="shared" si="57"/>
        <v>77.08</v>
      </c>
      <c r="S903" s="5">
        <f t="shared" si="58"/>
        <v>82.940000000000012</v>
      </c>
      <c r="T903" s="7">
        <f t="shared" si="59"/>
        <v>0.51831021122359711</v>
      </c>
    </row>
    <row r="904" spans="1:20" ht="15.6">
      <c r="A904" s="2">
        <v>1152</v>
      </c>
      <c r="B904" s="3">
        <v>46167</v>
      </c>
      <c r="C904" s="4">
        <f>YEAR(SalesDataTable[[#This Row],[Order Date]])</f>
        <v>2026</v>
      </c>
      <c r="D904" s="14" t="str">
        <f>"Q"&amp;ROUNDUP(MONTH(SalesDataTable[[#This Row],[Order Date]])/3,0)</f>
        <v>Q2</v>
      </c>
      <c r="E904" s="11">
        <f>MONTH(SalesDataTable[[#This Row],[Order Date]])</f>
        <v>5</v>
      </c>
      <c r="F904" s="17" t="str">
        <f>TEXT(SalesDataTable[[#This Row],[Order Date]],"MMM")</f>
        <v>May</v>
      </c>
      <c r="G904" s="4" t="s">
        <v>20</v>
      </c>
      <c r="H904" s="4" t="s">
        <v>31</v>
      </c>
      <c r="I904" s="4" t="s">
        <v>2</v>
      </c>
      <c r="J904" s="4" t="s">
        <v>13</v>
      </c>
      <c r="K904" s="4" t="s">
        <v>9</v>
      </c>
      <c r="L904" s="4" t="s">
        <v>10</v>
      </c>
      <c r="M904" s="8">
        <v>2</v>
      </c>
      <c r="N904" s="5">
        <v>94.4</v>
      </c>
      <c r="O904" s="6">
        <v>0</v>
      </c>
      <c r="P904" s="5">
        <v>46.39</v>
      </c>
      <c r="Q904" s="5">
        <f t="shared" si="56"/>
        <v>188.8</v>
      </c>
      <c r="R904" s="5">
        <f t="shared" si="57"/>
        <v>92.78</v>
      </c>
      <c r="S904" s="5">
        <f t="shared" si="58"/>
        <v>96.02000000000001</v>
      </c>
      <c r="T904" s="7">
        <f t="shared" si="59"/>
        <v>0.50858050847457625</v>
      </c>
    </row>
    <row r="905" spans="1:20" ht="15.6">
      <c r="A905" s="2">
        <v>3919</v>
      </c>
      <c r="B905" s="3">
        <v>46167</v>
      </c>
      <c r="C905" s="4">
        <f>YEAR(SalesDataTable[[#This Row],[Order Date]])</f>
        <v>2026</v>
      </c>
      <c r="D905" s="14" t="str">
        <f>"Q"&amp;ROUNDUP(MONTH(SalesDataTable[[#This Row],[Order Date]])/3,0)</f>
        <v>Q2</v>
      </c>
      <c r="E905" s="11">
        <f>MONTH(SalesDataTable[[#This Row],[Order Date]])</f>
        <v>5</v>
      </c>
      <c r="F905" s="17"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row>
    <row r="906" spans="1:20" ht="15.6">
      <c r="A906" s="2">
        <v>4202</v>
      </c>
      <c r="B906" s="3">
        <v>46167</v>
      </c>
      <c r="C906" s="4">
        <f>YEAR(SalesDataTable[[#This Row],[Order Date]])</f>
        <v>2026</v>
      </c>
      <c r="D906" s="14" t="str">
        <f>"Q"&amp;ROUNDUP(MONTH(SalesDataTable[[#This Row],[Order Date]])/3,0)</f>
        <v>Q2</v>
      </c>
      <c r="E906" s="11">
        <f>MONTH(SalesDataTable[[#This Row],[Order Date]])</f>
        <v>5</v>
      </c>
      <c r="F906" s="17" t="str">
        <f>TEXT(SalesDataTable[[#This Row],[Order Date]],"MMM")</f>
        <v>May</v>
      </c>
      <c r="G906" s="4" t="s">
        <v>11</v>
      </c>
      <c r="H906" s="4" t="s">
        <v>18</v>
      </c>
      <c r="I906" s="4" t="s">
        <v>2</v>
      </c>
      <c r="J906" s="4" t="s">
        <v>13</v>
      </c>
      <c r="K906" s="4" t="s">
        <v>23</v>
      </c>
      <c r="L906" s="4" t="s">
        <v>51</v>
      </c>
      <c r="M906" s="8">
        <v>1</v>
      </c>
      <c r="N906" s="5">
        <v>125.44</v>
      </c>
      <c r="O906" s="6">
        <v>0</v>
      </c>
      <c r="P906" s="5">
        <v>59.92</v>
      </c>
      <c r="Q906" s="5">
        <f t="shared" si="56"/>
        <v>125.44</v>
      </c>
      <c r="R906" s="5">
        <f t="shared" si="57"/>
        <v>59.92</v>
      </c>
      <c r="S906" s="5">
        <f t="shared" si="58"/>
        <v>65.52</v>
      </c>
      <c r="T906" s="7">
        <f t="shared" si="59"/>
        <v>0.5223214285714286</v>
      </c>
    </row>
    <row r="907" spans="1:20" ht="15.6">
      <c r="A907" s="2">
        <v>4274</v>
      </c>
      <c r="B907" s="3">
        <v>46167</v>
      </c>
      <c r="C907" s="4">
        <f>YEAR(SalesDataTable[[#This Row],[Order Date]])</f>
        <v>2026</v>
      </c>
      <c r="D907" s="14" t="str">
        <f>"Q"&amp;ROUNDUP(MONTH(SalesDataTable[[#This Row],[Order Date]])/3,0)</f>
        <v>Q2</v>
      </c>
      <c r="E907" s="11">
        <f>MONTH(SalesDataTable[[#This Row],[Order Date]])</f>
        <v>5</v>
      </c>
      <c r="F907" s="17" t="str">
        <f>TEXT(SalesDataTable[[#This Row],[Order Date]],"MMM")</f>
        <v>May</v>
      </c>
      <c r="G907" s="4" t="s">
        <v>6</v>
      </c>
      <c r="H907" s="4" t="s">
        <v>43</v>
      </c>
      <c r="I907" s="4" t="s">
        <v>28</v>
      </c>
      <c r="J907" s="4" t="s">
        <v>3</v>
      </c>
      <c r="K907" s="4" t="s">
        <v>34</v>
      </c>
      <c r="L907" s="4" t="s">
        <v>42</v>
      </c>
      <c r="M907" s="8">
        <v>2</v>
      </c>
      <c r="N907" s="5">
        <v>36.18</v>
      </c>
      <c r="O907" s="6">
        <v>0</v>
      </c>
      <c r="P907" s="5">
        <v>13.71</v>
      </c>
      <c r="Q907" s="5">
        <f t="shared" si="56"/>
        <v>72.36</v>
      </c>
      <c r="R907" s="5">
        <f t="shared" si="57"/>
        <v>27.42</v>
      </c>
      <c r="S907" s="5">
        <f t="shared" si="58"/>
        <v>44.94</v>
      </c>
      <c r="T907" s="7">
        <f t="shared" si="59"/>
        <v>0.62106135986733002</v>
      </c>
    </row>
    <row r="908" spans="1:20" ht="15.6">
      <c r="A908" s="2">
        <v>4364</v>
      </c>
      <c r="B908" s="3">
        <v>46167</v>
      </c>
      <c r="C908" s="4">
        <f>YEAR(SalesDataTable[[#This Row],[Order Date]])</f>
        <v>2026</v>
      </c>
      <c r="D908" s="14" t="str">
        <f>"Q"&amp;ROUNDUP(MONTH(SalesDataTable[[#This Row],[Order Date]])/3,0)</f>
        <v>Q2</v>
      </c>
      <c r="E908" s="11">
        <f>MONTH(SalesDataTable[[#This Row],[Order Date]])</f>
        <v>5</v>
      </c>
      <c r="F908" s="17" t="str">
        <f>TEXT(SalesDataTable[[#This Row],[Order Date]],"MMM")</f>
        <v>May</v>
      </c>
      <c r="G908" s="4" t="s">
        <v>0</v>
      </c>
      <c r="H908" s="4" t="s">
        <v>50</v>
      </c>
      <c r="I908" s="4" t="s">
        <v>19</v>
      </c>
      <c r="J908" s="4" t="s">
        <v>3</v>
      </c>
      <c r="K908" s="4" t="s">
        <v>34</v>
      </c>
      <c r="L908" s="4" t="s">
        <v>35</v>
      </c>
      <c r="M908" s="8">
        <v>1</v>
      </c>
      <c r="N908" s="5">
        <v>41</v>
      </c>
      <c r="O908" s="6">
        <v>0.05</v>
      </c>
      <c r="P908" s="5">
        <v>14.51</v>
      </c>
      <c r="Q908" s="5">
        <f t="shared" si="56"/>
        <v>38.949999999999996</v>
      </c>
      <c r="R908" s="5">
        <f t="shared" si="57"/>
        <v>14.51</v>
      </c>
      <c r="S908" s="5">
        <f t="shared" si="58"/>
        <v>24.439999999999998</v>
      </c>
      <c r="T908" s="7">
        <f t="shared" si="59"/>
        <v>0.62747111681643131</v>
      </c>
    </row>
    <row r="909" spans="1:20" ht="15.6">
      <c r="A909" s="2">
        <v>4896</v>
      </c>
      <c r="B909" s="3">
        <v>46167</v>
      </c>
      <c r="C909" s="4">
        <f>YEAR(SalesDataTable[[#This Row],[Order Date]])</f>
        <v>2026</v>
      </c>
      <c r="D909" s="14" t="str">
        <f>"Q"&amp;ROUNDUP(MONTH(SalesDataTable[[#This Row],[Order Date]])/3,0)</f>
        <v>Q2</v>
      </c>
      <c r="E909" s="11">
        <f>MONTH(SalesDataTable[[#This Row],[Order Date]])</f>
        <v>5</v>
      </c>
      <c r="F909" s="17" t="str">
        <f>TEXT(SalesDataTable[[#This Row],[Order Date]],"MMM")</f>
        <v>May</v>
      </c>
      <c r="G909" s="4" t="s">
        <v>11</v>
      </c>
      <c r="H909" s="4" t="s">
        <v>25</v>
      </c>
      <c r="I909" s="4" t="s">
        <v>2</v>
      </c>
      <c r="J909" s="4" t="s">
        <v>3</v>
      </c>
      <c r="K909" s="4" t="s">
        <v>9</v>
      </c>
      <c r="L909" s="4" t="s">
        <v>46</v>
      </c>
      <c r="M909" s="8">
        <v>1</v>
      </c>
      <c r="N909" s="5">
        <v>72.33</v>
      </c>
      <c r="O909" s="6">
        <v>0.1</v>
      </c>
      <c r="P909" s="5">
        <v>32.61</v>
      </c>
      <c r="Q909" s="5">
        <f t="shared" si="56"/>
        <v>65.096999999999994</v>
      </c>
      <c r="R909" s="5">
        <f t="shared" si="57"/>
        <v>32.61</v>
      </c>
      <c r="S909" s="5">
        <f t="shared" si="58"/>
        <v>32.486999999999995</v>
      </c>
      <c r="T909" s="7">
        <f t="shared" si="59"/>
        <v>0.49905525600258072</v>
      </c>
    </row>
    <row r="910" spans="1:20" ht="15.6">
      <c r="A910" s="2">
        <v>5109</v>
      </c>
      <c r="B910" s="3">
        <v>46167</v>
      </c>
      <c r="C910" s="4">
        <f>YEAR(SalesDataTable[[#This Row],[Order Date]])</f>
        <v>2026</v>
      </c>
      <c r="D910" s="14" t="str">
        <f>"Q"&amp;ROUNDUP(MONTH(SalesDataTable[[#This Row],[Order Date]])/3,0)</f>
        <v>Q2</v>
      </c>
      <c r="E910" s="11">
        <f>MONTH(SalesDataTable[[#This Row],[Order Date]])</f>
        <v>5</v>
      </c>
      <c r="F910" s="17" t="str">
        <f>TEXT(SalesDataTable[[#This Row],[Order Date]],"MMM")</f>
        <v>May</v>
      </c>
      <c r="G910" s="4" t="s">
        <v>20</v>
      </c>
      <c r="H910" s="4" t="s">
        <v>21</v>
      </c>
      <c r="I910" s="4" t="s">
        <v>2</v>
      </c>
      <c r="J910" s="4" t="s">
        <v>16</v>
      </c>
      <c r="K910" s="4" t="s">
        <v>23</v>
      </c>
      <c r="L910" s="4" t="s">
        <v>51</v>
      </c>
      <c r="M910" s="8">
        <v>2</v>
      </c>
      <c r="N910" s="5">
        <v>125.42</v>
      </c>
      <c r="O910" s="6">
        <v>0</v>
      </c>
      <c r="P910" s="5">
        <v>62.28</v>
      </c>
      <c r="Q910" s="5">
        <f t="shared" si="56"/>
        <v>250.84</v>
      </c>
      <c r="R910" s="5">
        <f t="shared" si="57"/>
        <v>124.56</v>
      </c>
      <c r="S910" s="5">
        <f t="shared" si="58"/>
        <v>126.28</v>
      </c>
      <c r="T910" s="7">
        <f t="shared" si="59"/>
        <v>0.50342848030617127</v>
      </c>
    </row>
    <row r="911" spans="1:20" ht="15.6">
      <c r="A911" s="2">
        <v>289</v>
      </c>
      <c r="B911" s="3">
        <v>46168</v>
      </c>
      <c r="C911" s="4">
        <f>YEAR(SalesDataTable[[#This Row],[Order Date]])</f>
        <v>2026</v>
      </c>
      <c r="D911" s="14" t="str">
        <f>"Q"&amp;ROUNDUP(MONTH(SalesDataTable[[#This Row],[Order Date]])/3,0)</f>
        <v>Q2</v>
      </c>
      <c r="E911" s="11">
        <f>MONTH(SalesDataTable[[#This Row],[Order Date]])</f>
        <v>5</v>
      </c>
      <c r="F911" s="17" t="str">
        <f>TEXT(SalesDataTable[[#This Row],[Order Date]],"MMM")</f>
        <v>May</v>
      </c>
      <c r="G911" s="4" t="s">
        <v>0</v>
      </c>
      <c r="H911" s="4" t="s">
        <v>50</v>
      </c>
      <c r="I911" s="4" t="s">
        <v>2</v>
      </c>
      <c r="J911" s="4" t="s">
        <v>16</v>
      </c>
      <c r="K911" s="4" t="s">
        <v>4</v>
      </c>
      <c r="L911" s="4" t="s">
        <v>26</v>
      </c>
      <c r="M911" s="8">
        <v>2</v>
      </c>
      <c r="N911" s="5">
        <v>41.29</v>
      </c>
      <c r="O911" s="6">
        <v>0.15</v>
      </c>
      <c r="P911" s="5">
        <v>16.43</v>
      </c>
      <c r="Q911" s="5">
        <f t="shared" si="56"/>
        <v>70.192999999999998</v>
      </c>
      <c r="R911" s="5">
        <f t="shared" si="57"/>
        <v>32.86</v>
      </c>
      <c r="S911" s="5">
        <f t="shared" si="58"/>
        <v>37.332999999999998</v>
      </c>
      <c r="T911" s="7">
        <f t="shared" si="59"/>
        <v>0.531862151496588</v>
      </c>
    </row>
    <row r="912" spans="1:20" ht="15.6">
      <c r="A912" s="2">
        <v>4092</v>
      </c>
      <c r="B912" s="3">
        <v>46168</v>
      </c>
      <c r="C912" s="4">
        <f>YEAR(SalesDataTable[[#This Row],[Order Date]])</f>
        <v>2026</v>
      </c>
      <c r="D912" s="14" t="str">
        <f>"Q"&amp;ROUNDUP(MONTH(SalesDataTable[[#This Row],[Order Date]])/3,0)</f>
        <v>Q2</v>
      </c>
      <c r="E912" s="11">
        <f>MONTH(SalesDataTable[[#This Row],[Order Date]])</f>
        <v>5</v>
      </c>
      <c r="F912" s="17"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56"/>
        <v>998.64</v>
      </c>
      <c r="R912" s="5">
        <f t="shared" si="57"/>
        <v>531.91999999999996</v>
      </c>
      <c r="S912" s="5">
        <f t="shared" si="58"/>
        <v>466.72</v>
      </c>
      <c r="T912" s="7">
        <f t="shared" si="59"/>
        <v>0.46735560362092449</v>
      </c>
    </row>
    <row r="913" spans="1:20" ht="15.6">
      <c r="A913" s="2">
        <v>4727</v>
      </c>
      <c r="B913" s="3">
        <v>46168</v>
      </c>
      <c r="C913" s="4">
        <f>YEAR(SalesDataTable[[#This Row],[Order Date]])</f>
        <v>2026</v>
      </c>
      <c r="D913" s="14" t="str">
        <f>"Q"&amp;ROUNDUP(MONTH(SalesDataTable[[#This Row],[Order Date]])/3,0)</f>
        <v>Q2</v>
      </c>
      <c r="E913" s="11">
        <f>MONTH(SalesDataTable[[#This Row],[Order Date]])</f>
        <v>5</v>
      </c>
      <c r="F913" s="17"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56"/>
        <v>562.67999999999995</v>
      </c>
      <c r="R913" s="5">
        <f t="shared" si="57"/>
        <v>322.88</v>
      </c>
      <c r="S913" s="5">
        <f t="shared" si="58"/>
        <v>239.79999999999995</v>
      </c>
      <c r="T913" s="7">
        <f t="shared" si="59"/>
        <v>0.42617473519584842</v>
      </c>
    </row>
    <row r="914" spans="1:20" ht="15.6">
      <c r="A914" s="2">
        <v>4753</v>
      </c>
      <c r="B914" s="3">
        <v>46168</v>
      </c>
      <c r="C914" s="4">
        <f>YEAR(SalesDataTable[[#This Row],[Order Date]])</f>
        <v>2026</v>
      </c>
      <c r="D914" s="14" t="str">
        <f>"Q"&amp;ROUNDUP(MONTH(SalesDataTable[[#This Row],[Order Date]])/3,0)</f>
        <v>Q2</v>
      </c>
      <c r="E914" s="11">
        <f>MONTH(SalesDataTable[[#This Row],[Order Date]])</f>
        <v>5</v>
      </c>
      <c r="F914" s="17"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56"/>
        <v>34.826999999999998</v>
      </c>
      <c r="R914" s="5">
        <f t="shared" si="57"/>
        <v>13.51</v>
      </c>
      <c r="S914" s="5">
        <f t="shared" si="58"/>
        <v>21.317</v>
      </c>
      <c r="T914" s="7">
        <f t="shared" si="59"/>
        <v>0.61208257960777557</v>
      </c>
    </row>
    <row r="915" spans="1:20" ht="15.6">
      <c r="A915" s="2">
        <v>942</v>
      </c>
      <c r="B915" s="3">
        <v>46169</v>
      </c>
      <c r="C915" s="4">
        <f>YEAR(SalesDataTable[[#This Row],[Order Date]])</f>
        <v>2026</v>
      </c>
      <c r="D915" s="14" t="str">
        <f>"Q"&amp;ROUNDUP(MONTH(SalesDataTable[[#This Row],[Order Date]])/3,0)</f>
        <v>Q2</v>
      </c>
      <c r="E915" s="11">
        <f>MONTH(SalesDataTable[[#This Row],[Order Date]])</f>
        <v>5</v>
      </c>
      <c r="F915" s="17" t="str">
        <f>TEXT(SalesDataTable[[#This Row],[Order Date]],"MMM")</f>
        <v>May</v>
      </c>
      <c r="G915" s="4" t="s">
        <v>20</v>
      </c>
      <c r="H915" s="4" t="s">
        <v>21</v>
      </c>
      <c r="I915" s="4" t="s">
        <v>2</v>
      </c>
      <c r="J915" s="4" t="s">
        <v>3</v>
      </c>
      <c r="K915" s="4" t="s">
        <v>14</v>
      </c>
      <c r="L915" s="4" t="s">
        <v>32</v>
      </c>
      <c r="M915" s="8">
        <v>1</v>
      </c>
      <c r="N915" s="5">
        <v>46.28</v>
      </c>
      <c r="O915" s="6">
        <v>0.05</v>
      </c>
      <c r="P915" s="5">
        <v>17.95</v>
      </c>
      <c r="Q915" s="5">
        <f t="shared" si="56"/>
        <v>43.966000000000001</v>
      </c>
      <c r="R915" s="5">
        <f t="shared" si="57"/>
        <v>17.95</v>
      </c>
      <c r="S915" s="5">
        <f t="shared" si="58"/>
        <v>26.016000000000002</v>
      </c>
      <c r="T915" s="7">
        <f t="shared" si="59"/>
        <v>0.591729973161079</v>
      </c>
    </row>
    <row r="916" spans="1:20" ht="15.6">
      <c r="A916" s="2">
        <v>1755</v>
      </c>
      <c r="B916" s="3">
        <v>46169</v>
      </c>
      <c r="C916" s="4">
        <f>YEAR(SalesDataTable[[#This Row],[Order Date]])</f>
        <v>2026</v>
      </c>
      <c r="D916" s="14" t="str">
        <f>"Q"&amp;ROUNDUP(MONTH(SalesDataTable[[#This Row],[Order Date]])/3,0)</f>
        <v>Q2</v>
      </c>
      <c r="E916" s="11">
        <f>MONTH(SalesDataTable[[#This Row],[Order Date]])</f>
        <v>5</v>
      </c>
      <c r="F916" s="17" t="str">
        <f>TEXT(SalesDataTable[[#This Row],[Order Date]],"MMM")</f>
        <v>May</v>
      </c>
      <c r="G916" s="4" t="s">
        <v>20</v>
      </c>
      <c r="H916" s="4" t="s">
        <v>47</v>
      </c>
      <c r="I916" s="4" t="s">
        <v>28</v>
      </c>
      <c r="J916" s="4" t="s">
        <v>3</v>
      </c>
      <c r="K916" s="4" t="s">
        <v>9</v>
      </c>
      <c r="L916" s="4" t="s">
        <v>10</v>
      </c>
      <c r="M916" s="8">
        <v>2</v>
      </c>
      <c r="N916" s="5">
        <v>92.12</v>
      </c>
      <c r="O916" s="6">
        <v>0</v>
      </c>
      <c r="P916" s="5">
        <v>46.64</v>
      </c>
      <c r="Q916" s="5">
        <f t="shared" si="56"/>
        <v>184.24</v>
      </c>
      <c r="R916" s="5">
        <f t="shared" si="57"/>
        <v>93.28</v>
      </c>
      <c r="S916" s="5">
        <f t="shared" si="58"/>
        <v>90.960000000000008</v>
      </c>
      <c r="T916" s="7">
        <f t="shared" si="59"/>
        <v>0.49370386452453324</v>
      </c>
    </row>
    <row r="917" spans="1:20" ht="15.6">
      <c r="A917" s="2">
        <v>3073</v>
      </c>
      <c r="B917" s="3">
        <v>46169</v>
      </c>
      <c r="C917" s="4">
        <f>YEAR(SalesDataTable[[#This Row],[Order Date]])</f>
        <v>2026</v>
      </c>
      <c r="D917" s="14" t="str">
        <f>"Q"&amp;ROUNDUP(MONTH(SalesDataTable[[#This Row],[Order Date]])/3,0)</f>
        <v>Q2</v>
      </c>
      <c r="E917" s="11">
        <f>MONTH(SalesDataTable[[#This Row],[Order Date]])</f>
        <v>5</v>
      </c>
      <c r="F917" s="17"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56"/>
        <v>118.64999999999999</v>
      </c>
      <c r="R917" s="5">
        <f t="shared" si="57"/>
        <v>44.61</v>
      </c>
      <c r="S917" s="5">
        <f t="shared" si="58"/>
        <v>74.039999999999992</v>
      </c>
      <c r="T917" s="7">
        <f t="shared" si="59"/>
        <v>0.6240202275600506</v>
      </c>
    </row>
    <row r="918" spans="1:20" ht="15.6">
      <c r="A918" s="2">
        <v>4230</v>
      </c>
      <c r="B918" s="3">
        <v>46169</v>
      </c>
      <c r="C918" s="4">
        <f>YEAR(SalesDataTable[[#This Row],[Order Date]])</f>
        <v>2026</v>
      </c>
      <c r="D918" s="14" t="str">
        <f>"Q"&amp;ROUNDUP(MONTH(SalesDataTable[[#This Row],[Order Date]])/3,0)</f>
        <v>Q2</v>
      </c>
      <c r="E918" s="11">
        <f>MONTH(SalesDataTable[[#This Row],[Order Date]])</f>
        <v>5</v>
      </c>
      <c r="F918" s="17" t="str">
        <f>TEXT(SalesDataTable[[#This Row],[Order Date]],"MMM")</f>
        <v>May</v>
      </c>
      <c r="G918" s="4" t="s">
        <v>0</v>
      </c>
      <c r="H918" s="4" t="s">
        <v>1</v>
      </c>
      <c r="I918" s="4" t="s">
        <v>19</v>
      </c>
      <c r="J918" s="4" t="s">
        <v>13</v>
      </c>
      <c r="K918" s="4" t="s">
        <v>4</v>
      </c>
      <c r="L918" s="4" t="s">
        <v>5</v>
      </c>
      <c r="M918" s="8">
        <v>1</v>
      </c>
      <c r="N918" s="5">
        <v>83.3</v>
      </c>
      <c r="O918" s="6">
        <v>0</v>
      </c>
      <c r="P918" s="5">
        <v>41.93</v>
      </c>
      <c r="Q918" s="5">
        <f t="shared" si="56"/>
        <v>83.3</v>
      </c>
      <c r="R918" s="5">
        <f t="shared" si="57"/>
        <v>41.93</v>
      </c>
      <c r="S918" s="5">
        <f t="shared" si="58"/>
        <v>41.37</v>
      </c>
      <c r="T918" s="7">
        <f t="shared" si="59"/>
        <v>0.49663865546218489</v>
      </c>
    </row>
    <row r="919" spans="1:20" ht="15.6">
      <c r="A919" s="2">
        <v>644</v>
      </c>
      <c r="B919" s="3">
        <v>46170</v>
      </c>
      <c r="C919" s="4">
        <f>YEAR(SalesDataTable[[#This Row],[Order Date]])</f>
        <v>2026</v>
      </c>
      <c r="D919" s="14" t="str">
        <f>"Q"&amp;ROUNDUP(MONTH(SalesDataTable[[#This Row],[Order Date]])/3,0)</f>
        <v>Q2</v>
      </c>
      <c r="E919" s="11">
        <f>MONTH(SalesDataTable[[#This Row],[Order Date]])</f>
        <v>5</v>
      </c>
      <c r="F919" s="17" t="str">
        <f>TEXT(SalesDataTable[[#This Row],[Order Date]],"MMM")</f>
        <v>May</v>
      </c>
      <c r="G919" s="4" t="s">
        <v>20</v>
      </c>
      <c r="H919" s="4" t="s">
        <v>47</v>
      </c>
      <c r="I919" s="4" t="s">
        <v>19</v>
      </c>
      <c r="J919" s="4" t="s">
        <v>13</v>
      </c>
      <c r="K919" s="4" t="s">
        <v>9</v>
      </c>
      <c r="L919" s="4" t="s">
        <v>10</v>
      </c>
      <c r="M919" s="8">
        <v>2</v>
      </c>
      <c r="N919" s="5">
        <v>93.84</v>
      </c>
      <c r="O919" s="6">
        <v>0</v>
      </c>
      <c r="P919" s="5">
        <v>44.72</v>
      </c>
      <c r="Q919" s="5">
        <f t="shared" si="56"/>
        <v>187.68</v>
      </c>
      <c r="R919" s="5">
        <f t="shared" si="57"/>
        <v>89.44</v>
      </c>
      <c r="S919" s="5">
        <f t="shared" si="58"/>
        <v>98.240000000000009</v>
      </c>
      <c r="T919" s="7">
        <f t="shared" si="59"/>
        <v>0.52344416027280483</v>
      </c>
    </row>
    <row r="920" spans="1:20" ht="15.6">
      <c r="A920" s="2">
        <v>1122</v>
      </c>
      <c r="B920" s="3">
        <v>46170</v>
      </c>
      <c r="C920" s="4">
        <f>YEAR(SalesDataTable[[#This Row],[Order Date]])</f>
        <v>2026</v>
      </c>
      <c r="D920" s="14" t="str">
        <f>"Q"&amp;ROUNDUP(MONTH(SalesDataTable[[#This Row],[Order Date]])/3,0)</f>
        <v>Q2</v>
      </c>
      <c r="E920" s="11">
        <f>MONTH(SalesDataTable[[#This Row],[Order Date]])</f>
        <v>5</v>
      </c>
      <c r="F920" s="17" t="str">
        <f>TEXT(SalesDataTable[[#This Row],[Order Date]],"MMM")</f>
        <v>May</v>
      </c>
      <c r="G920" s="4" t="s">
        <v>11</v>
      </c>
      <c r="H920" s="4" t="s">
        <v>52</v>
      </c>
      <c r="I920" s="4" t="s">
        <v>2</v>
      </c>
      <c r="J920" s="4" t="s">
        <v>3</v>
      </c>
      <c r="K920" s="4" t="s">
        <v>4</v>
      </c>
      <c r="L920" s="4" t="s">
        <v>22</v>
      </c>
      <c r="M920" s="8">
        <v>2</v>
      </c>
      <c r="N920" s="5">
        <v>51.25</v>
      </c>
      <c r="O920" s="6">
        <v>0</v>
      </c>
      <c r="P920" s="5">
        <v>22.57</v>
      </c>
      <c r="Q920" s="5">
        <f t="shared" si="56"/>
        <v>102.5</v>
      </c>
      <c r="R920" s="5">
        <f t="shared" si="57"/>
        <v>45.14</v>
      </c>
      <c r="S920" s="5">
        <f t="shared" si="58"/>
        <v>57.36</v>
      </c>
      <c r="T920" s="7">
        <f t="shared" si="59"/>
        <v>0.55960975609756092</v>
      </c>
    </row>
    <row r="921" spans="1:20" ht="15.6">
      <c r="A921" s="2">
        <v>2019</v>
      </c>
      <c r="B921" s="3">
        <v>46170</v>
      </c>
      <c r="C921" s="4">
        <f>YEAR(SalesDataTable[[#This Row],[Order Date]])</f>
        <v>2026</v>
      </c>
      <c r="D921" s="14" t="str">
        <f>"Q"&amp;ROUNDUP(MONTH(SalesDataTable[[#This Row],[Order Date]])/3,0)</f>
        <v>Q2</v>
      </c>
      <c r="E921" s="11">
        <f>MONTH(SalesDataTable[[#This Row],[Order Date]])</f>
        <v>5</v>
      </c>
      <c r="F921" s="17" t="str">
        <f>TEXT(SalesDataTable[[#This Row],[Order Date]],"MMM")</f>
        <v>May</v>
      </c>
      <c r="G921" s="4" t="s">
        <v>20</v>
      </c>
      <c r="H921" s="4" t="s">
        <v>47</v>
      </c>
      <c r="I921" s="4" t="s">
        <v>8</v>
      </c>
      <c r="J921" s="4" t="s">
        <v>16</v>
      </c>
      <c r="K921" s="4" t="s">
        <v>4</v>
      </c>
      <c r="L921" s="4" t="s">
        <v>5</v>
      </c>
      <c r="M921" s="8">
        <v>8</v>
      </c>
      <c r="N921" s="5">
        <v>80.13</v>
      </c>
      <c r="O921" s="6">
        <v>0.1</v>
      </c>
      <c r="P921" s="5">
        <v>43.8</v>
      </c>
      <c r="Q921" s="5">
        <f t="shared" si="56"/>
        <v>576.93600000000004</v>
      </c>
      <c r="R921" s="5">
        <f t="shared" si="57"/>
        <v>350.4</v>
      </c>
      <c r="S921" s="5">
        <f t="shared" si="58"/>
        <v>226.53600000000006</v>
      </c>
      <c r="T921" s="7">
        <f t="shared" si="59"/>
        <v>0.39265360455925796</v>
      </c>
    </row>
    <row r="922" spans="1:20" ht="15.6">
      <c r="A922" s="2">
        <v>2432</v>
      </c>
      <c r="B922" s="3">
        <v>46170</v>
      </c>
      <c r="C922" s="4">
        <f>YEAR(SalesDataTable[[#This Row],[Order Date]])</f>
        <v>2026</v>
      </c>
      <c r="D922" s="14" t="str">
        <f>"Q"&amp;ROUNDUP(MONTH(SalesDataTable[[#This Row],[Order Date]])/3,0)</f>
        <v>Q2</v>
      </c>
      <c r="E922" s="11">
        <f>MONTH(SalesDataTable[[#This Row],[Order Date]])</f>
        <v>5</v>
      </c>
      <c r="F922" s="17" t="str">
        <f>TEXT(SalesDataTable[[#This Row],[Order Date]],"MMM")</f>
        <v>May</v>
      </c>
      <c r="G922" s="4" t="s">
        <v>6</v>
      </c>
      <c r="H922" s="4" t="s">
        <v>43</v>
      </c>
      <c r="I922" s="4" t="s">
        <v>2</v>
      </c>
      <c r="J922" s="4" t="s">
        <v>3</v>
      </c>
      <c r="K922" s="4" t="s">
        <v>34</v>
      </c>
      <c r="L922" s="4" t="s">
        <v>35</v>
      </c>
      <c r="M922" s="8">
        <v>1</v>
      </c>
      <c r="N922" s="5">
        <v>41.13</v>
      </c>
      <c r="O922" s="6">
        <v>0</v>
      </c>
      <c r="P922" s="5">
        <v>14.8</v>
      </c>
      <c r="Q922" s="5">
        <f t="shared" si="56"/>
        <v>41.13</v>
      </c>
      <c r="R922" s="5">
        <f t="shared" si="57"/>
        <v>14.8</v>
      </c>
      <c r="S922" s="5">
        <f t="shared" si="58"/>
        <v>26.330000000000002</v>
      </c>
      <c r="T922" s="7">
        <f t="shared" si="59"/>
        <v>0.64016532944322879</v>
      </c>
    </row>
    <row r="923" spans="1:20" ht="15.6">
      <c r="A923" s="2">
        <v>2989</v>
      </c>
      <c r="B923" s="3">
        <v>46170</v>
      </c>
      <c r="C923" s="4">
        <f>YEAR(SalesDataTable[[#This Row],[Order Date]])</f>
        <v>2026</v>
      </c>
      <c r="D923" s="14" t="str">
        <f>"Q"&amp;ROUNDUP(MONTH(SalesDataTable[[#This Row],[Order Date]])/3,0)</f>
        <v>Q2</v>
      </c>
      <c r="E923" s="11">
        <f>MONTH(SalesDataTable[[#This Row],[Order Date]])</f>
        <v>5</v>
      </c>
      <c r="F923" s="17"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row>
    <row r="924" spans="1:20" ht="15.6">
      <c r="A924" s="2">
        <v>3019</v>
      </c>
      <c r="B924" s="3">
        <v>46170</v>
      </c>
      <c r="C924" s="4">
        <f>YEAR(SalesDataTable[[#This Row],[Order Date]])</f>
        <v>2026</v>
      </c>
      <c r="D924" s="14" t="str">
        <f>"Q"&amp;ROUNDUP(MONTH(SalesDataTable[[#This Row],[Order Date]])/3,0)</f>
        <v>Q2</v>
      </c>
      <c r="E924" s="11">
        <f>MONTH(SalesDataTable[[#This Row],[Order Date]])</f>
        <v>5</v>
      </c>
      <c r="F924" s="17"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56"/>
        <v>46.19</v>
      </c>
      <c r="R924" s="5">
        <f t="shared" si="57"/>
        <v>18.329999999999998</v>
      </c>
      <c r="S924" s="5">
        <f t="shared" si="58"/>
        <v>27.86</v>
      </c>
      <c r="T924" s="7">
        <f t="shared" si="59"/>
        <v>0.60316085732842606</v>
      </c>
    </row>
    <row r="925" spans="1:20" ht="15.6">
      <c r="A925" s="2">
        <v>3798</v>
      </c>
      <c r="B925" s="3">
        <v>46170</v>
      </c>
      <c r="C925" s="4">
        <f>YEAR(SalesDataTable[[#This Row],[Order Date]])</f>
        <v>2026</v>
      </c>
      <c r="D925" s="14" t="str">
        <f>"Q"&amp;ROUNDUP(MONTH(SalesDataTable[[#This Row],[Order Date]])/3,0)</f>
        <v>Q2</v>
      </c>
      <c r="E925" s="11">
        <f>MONTH(SalesDataTable[[#This Row],[Order Date]])</f>
        <v>5</v>
      </c>
      <c r="F925" s="17"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row>
    <row r="926" spans="1:20" ht="15.6">
      <c r="A926" s="2">
        <v>3862</v>
      </c>
      <c r="B926" s="3">
        <v>46170</v>
      </c>
      <c r="C926" s="4">
        <f>YEAR(SalesDataTable[[#This Row],[Order Date]])</f>
        <v>2026</v>
      </c>
      <c r="D926" s="14" t="str">
        <f>"Q"&amp;ROUNDUP(MONTH(SalesDataTable[[#This Row],[Order Date]])/3,0)</f>
        <v>Q2</v>
      </c>
      <c r="E926" s="11">
        <f>MONTH(SalesDataTable[[#This Row],[Order Date]])</f>
        <v>5</v>
      </c>
      <c r="F926" s="17"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56"/>
        <v>123.91</v>
      </c>
      <c r="R926" s="5">
        <f t="shared" si="57"/>
        <v>68.89</v>
      </c>
      <c r="S926" s="5">
        <f t="shared" si="58"/>
        <v>55.019999999999996</v>
      </c>
      <c r="T926" s="7">
        <f t="shared" si="59"/>
        <v>0.44403195867968687</v>
      </c>
    </row>
    <row r="927" spans="1:20" ht="15.6">
      <c r="A927" s="2">
        <v>4281</v>
      </c>
      <c r="B927" s="3">
        <v>46170</v>
      </c>
      <c r="C927" s="4">
        <f>YEAR(SalesDataTable[[#This Row],[Order Date]])</f>
        <v>2026</v>
      </c>
      <c r="D927" s="14" t="str">
        <f>"Q"&amp;ROUNDUP(MONTH(SalesDataTable[[#This Row],[Order Date]])/3,0)</f>
        <v>Q2</v>
      </c>
      <c r="E927" s="11">
        <f>MONTH(SalesDataTable[[#This Row],[Order Date]])</f>
        <v>5</v>
      </c>
      <c r="F927" s="17" t="str">
        <f>TEXT(SalesDataTable[[#This Row],[Order Date]],"MMM")</f>
        <v>May</v>
      </c>
      <c r="G927" s="4" t="s">
        <v>11</v>
      </c>
      <c r="H927" s="4" t="s">
        <v>12</v>
      </c>
      <c r="I927" s="4" t="s">
        <v>28</v>
      </c>
      <c r="J927" s="4" t="s">
        <v>13</v>
      </c>
      <c r="K927" s="4" t="s">
        <v>4</v>
      </c>
      <c r="L927" s="4" t="s">
        <v>22</v>
      </c>
      <c r="M927" s="8">
        <v>1</v>
      </c>
      <c r="N927" s="5">
        <v>50.64</v>
      </c>
      <c r="O927" s="6">
        <v>0</v>
      </c>
      <c r="P927" s="5">
        <v>22.97</v>
      </c>
      <c r="Q927" s="5">
        <f t="shared" si="56"/>
        <v>50.64</v>
      </c>
      <c r="R927" s="5">
        <f t="shared" si="57"/>
        <v>22.97</v>
      </c>
      <c r="S927" s="5">
        <f t="shared" si="58"/>
        <v>27.67</v>
      </c>
      <c r="T927" s="7">
        <f t="shared" si="59"/>
        <v>0.54640600315955767</v>
      </c>
    </row>
    <row r="928" spans="1:20" ht="15.6">
      <c r="A928" s="2">
        <v>191</v>
      </c>
      <c r="B928" s="3">
        <v>46171</v>
      </c>
      <c r="C928" s="4">
        <f>YEAR(SalesDataTable[[#This Row],[Order Date]])</f>
        <v>2026</v>
      </c>
      <c r="D928" s="14" t="str">
        <f>"Q"&amp;ROUNDUP(MONTH(SalesDataTable[[#This Row],[Order Date]])/3,0)</f>
        <v>Q2</v>
      </c>
      <c r="E928" s="11">
        <f>MONTH(SalesDataTable[[#This Row],[Order Date]])</f>
        <v>5</v>
      </c>
      <c r="F928" s="17"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row>
    <row r="929" spans="1:20" ht="15.6">
      <c r="A929" s="2">
        <v>1039</v>
      </c>
      <c r="B929" s="3">
        <v>46171</v>
      </c>
      <c r="C929" s="4">
        <f>YEAR(SalesDataTable[[#This Row],[Order Date]])</f>
        <v>2026</v>
      </c>
      <c r="D929" s="14" t="str">
        <f>"Q"&amp;ROUNDUP(MONTH(SalesDataTable[[#This Row],[Order Date]])/3,0)</f>
        <v>Q2</v>
      </c>
      <c r="E929" s="11">
        <f>MONTH(SalesDataTable[[#This Row],[Order Date]])</f>
        <v>5</v>
      </c>
      <c r="F929" s="17"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row>
    <row r="930" spans="1:20" ht="15.6">
      <c r="A930" s="2">
        <v>2641</v>
      </c>
      <c r="B930" s="3">
        <v>46171</v>
      </c>
      <c r="C930" s="4">
        <f>YEAR(SalesDataTable[[#This Row],[Order Date]])</f>
        <v>2026</v>
      </c>
      <c r="D930" s="14" t="str">
        <f>"Q"&amp;ROUNDUP(MONTH(SalesDataTable[[#This Row],[Order Date]])/3,0)</f>
        <v>Q2</v>
      </c>
      <c r="E930" s="11">
        <f>MONTH(SalesDataTable[[#This Row],[Order Date]])</f>
        <v>5</v>
      </c>
      <c r="F930" s="17" t="str">
        <f>TEXT(SalesDataTable[[#This Row],[Order Date]],"MMM")</f>
        <v>May</v>
      </c>
      <c r="G930" s="4" t="s">
        <v>0</v>
      </c>
      <c r="H930" s="4" t="s">
        <v>50</v>
      </c>
      <c r="I930" s="4" t="s">
        <v>28</v>
      </c>
      <c r="J930" s="4" t="s">
        <v>3</v>
      </c>
      <c r="K930" s="4" t="s">
        <v>34</v>
      </c>
      <c r="L930" s="4" t="s">
        <v>42</v>
      </c>
      <c r="M930" s="8">
        <v>2</v>
      </c>
      <c r="N930" s="5">
        <v>36.9</v>
      </c>
      <c r="O930" s="6">
        <v>0</v>
      </c>
      <c r="P930" s="5">
        <v>14.07</v>
      </c>
      <c r="Q930" s="5">
        <f t="shared" si="56"/>
        <v>73.8</v>
      </c>
      <c r="R930" s="5">
        <f t="shared" si="57"/>
        <v>28.14</v>
      </c>
      <c r="S930" s="5">
        <f t="shared" si="58"/>
        <v>45.66</v>
      </c>
      <c r="T930" s="7">
        <f t="shared" si="59"/>
        <v>0.61869918699186988</v>
      </c>
    </row>
    <row r="931" spans="1:20" ht="15.6">
      <c r="A931" s="2">
        <v>3058</v>
      </c>
      <c r="B931" s="3">
        <v>46171</v>
      </c>
      <c r="C931" s="4">
        <f>YEAR(SalesDataTable[[#This Row],[Order Date]])</f>
        <v>2026</v>
      </c>
      <c r="D931" s="14" t="str">
        <f>"Q"&amp;ROUNDUP(MONTH(SalesDataTable[[#This Row],[Order Date]])/3,0)</f>
        <v>Q2</v>
      </c>
      <c r="E931" s="11">
        <f>MONTH(SalesDataTable[[#This Row],[Order Date]])</f>
        <v>5</v>
      </c>
      <c r="F931" s="17" t="str">
        <f>TEXT(SalesDataTable[[#This Row],[Order Date]],"MMM")</f>
        <v>May</v>
      </c>
      <c r="G931" s="4" t="s">
        <v>6</v>
      </c>
      <c r="H931" s="4" t="s">
        <v>41</v>
      </c>
      <c r="I931" s="4" t="s">
        <v>2</v>
      </c>
      <c r="J931" s="4" t="s">
        <v>3</v>
      </c>
      <c r="K931" s="4" t="s">
        <v>23</v>
      </c>
      <c r="L931" s="4" t="s">
        <v>29</v>
      </c>
      <c r="M931" s="8">
        <v>1</v>
      </c>
      <c r="N931" s="5">
        <v>196.91</v>
      </c>
      <c r="O931" s="6">
        <v>0</v>
      </c>
      <c r="P931" s="5">
        <v>106.31</v>
      </c>
      <c r="Q931" s="5">
        <f t="shared" si="56"/>
        <v>196.91</v>
      </c>
      <c r="R931" s="5">
        <f t="shared" si="57"/>
        <v>106.31</v>
      </c>
      <c r="S931" s="5">
        <f t="shared" si="58"/>
        <v>90.6</v>
      </c>
      <c r="T931" s="7">
        <f t="shared" si="59"/>
        <v>0.46010867909197095</v>
      </c>
    </row>
    <row r="932" spans="1:20" ht="15.6">
      <c r="A932" s="2">
        <v>3110</v>
      </c>
      <c r="B932" s="3">
        <v>46171</v>
      </c>
      <c r="C932" s="4">
        <f>YEAR(SalesDataTable[[#This Row],[Order Date]])</f>
        <v>2026</v>
      </c>
      <c r="D932" s="14" t="str">
        <f>"Q"&amp;ROUNDUP(MONTH(SalesDataTable[[#This Row],[Order Date]])/3,0)</f>
        <v>Q2</v>
      </c>
      <c r="E932" s="11">
        <f>MONTH(SalesDataTable[[#This Row],[Order Date]])</f>
        <v>5</v>
      </c>
      <c r="F932" s="17" t="str">
        <f>TEXT(SalesDataTable[[#This Row],[Order Date]],"MMM")</f>
        <v>May</v>
      </c>
      <c r="G932" s="4" t="s">
        <v>6</v>
      </c>
      <c r="H932" s="4" t="s">
        <v>27</v>
      </c>
      <c r="I932" s="4" t="s">
        <v>19</v>
      </c>
      <c r="J932" s="4" t="s">
        <v>16</v>
      </c>
      <c r="K932" s="4" t="s">
        <v>34</v>
      </c>
      <c r="L932" s="4" t="s">
        <v>42</v>
      </c>
      <c r="M932" s="8">
        <v>3</v>
      </c>
      <c r="N932" s="5">
        <v>35.79</v>
      </c>
      <c r="O932" s="6">
        <v>0</v>
      </c>
      <c r="P932" s="5">
        <v>13.67</v>
      </c>
      <c r="Q932" s="5">
        <f t="shared" si="56"/>
        <v>107.37</v>
      </c>
      <c r="R932" s="5">
        <f t="shared" si="57"/>
        <v>41.01</v>
      </c>
      <c r="S932" s="5">
        <f t="shared" si="58"/>
        <v>66.360000000000014</v>
      </c>
      <c r="T932" s="7">
        <f t="shared" si="59"/>
        <v>0.61804973456272716</v>
      </c>
    </row>
    <row r="933" spans="1:20" ht="15.6">
      <c r="A933" s="2">
        <v>3981</v>
      </c>
      <c r="B933" s="3">
        <v>46171</v>
      </c>
      <c r="C933" s="4">
        <f>YEAR(SalesDataTable[[#This Row],[Order Date]])</f>
        <v>2026</v>
      </c>
      <c r="D933" s="14" t="str">
        <f>"Q"&amp;ROUNDUP(MONTH(SalesDataTable[[#This Row],[Order Date]])/3,0)</f>
        <v>Q2</v>
      </c>
      <c r="E933" s="11">
        <f>MONTH(SalesDataTable[[#This Row],[Order Date]])</f>
        <v>5</v>
      </c>
      <c r="F933" s="17" t="str">
        <f>TEXT(SalesDataTable[[#This Row],[Order Date]],"MMM")</f>
        <v>May</v>
      </c>
      <c r="G933" s="4" t="s">
        <v>20</v>
      </c>
      <c r="H933" s="4" t="s">
        <v>47</v>
      </c>
      <c r="I933" s="4" t="s">
        <v>2</v>
      </c>
      <c r="J933" s="4" t="s">
        <v>13</v>
      </c>
      <c r="K933" s="4" t="s">
        <v>4</v>
      </c>
      <c r="L933" s="4" t="s">
        <v>5</v>
      </c>
      <c r="M933" s="8">
        <v>2</v>
      </c>
      <c r="N933" s="5">
        <v>82.22</v>
      </c>
      <c r="O933" s="6">
        <v>0.05</v>
      </c>
      <c r="P933" s="5">
        <v>42.35</v>
      </c>
      <c r="Q933" s="5">
        <f t="shared" si="56"/>
        <v>156.21799999999999</v>
      </c>
      <c r="R933" s="5">
        <f t="shared" si="57"/>
        <v>84.7</v>
      </c>
      <c r="S933" s="5">
        <f t="shared" si="58"/>
        <v>71.517999999999986</v>
      </c>
      <c r="T933" s="7">
        <f t="shared" si="59"/>
        <v>0.45780895927485943</v>
      </c>
    </row>
    <row r="934" spans="1:20" ht="15.6">
      <c r="A934" s="2">
        <v>4663</v>
      </c>
      <c r="B934" s="3">
        <v>46171</v>
      </c>
      <c r="C934" s="4">
        <f>YEAR(SalesDataTable[[#This Row],[Order Date]])</f>
        <v>2026</v>
      </c>
      <c r="D934" s="14" t="str">
        <f>"Q"&amp;ROUNDUP(MONTH(SalesDataTable[[#This Row],[Order Date]])/3,0)</f>
        <v>Q2</v>
      </c>
      <c r="E934" s="11">
        <f>MONTH(SalesDataTable[[#This Row],[Order Date]])</f>
        <v>5</v>
      </c>
      <c r="F934" s="17"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56"/>
        <v>40.57</v>
      </c>
      <c r="R934" s="5">
        <f t="shared" si="57"/>
        <v>16.809999999999999</v>
      </c>
      <c r="S934" s="5">
        <f t="shared" si="58"/>
        <v>23.76</v>
      </c>
      <c r="T934" s="7">
        <f t="shared" si="59"/>
        <v>0.58565442445156524</v>
      </c>
    </row>
    <row r="935" spans="1:20" ht="15.6">
      <c r="A935" s="2">
        <v>5021</v>
      </c>
      <c r="B935" s="3">
        <v>46171</v>
      </c>
      <c r="C935" s="4">
        <f>YEAR(SalesDataTable[[#This Row],[Order Date]])</f>
        <v>2026</v>
      </c>
      <c r="D935" s="14" t="str">
        <f>"Q"&amp;ROUNDUP(MONTH(SalesDataTable[[#This Row],[Order Date]])/3,0)</f>
        <v>Q2</v>
      </c>
      <c r="E935" s="11">
        <f>MONTH(SalesDataTable[[#This Row],[Order Date]])</f>
        <v>5</v>
      </c>
      <c r="F935" s="17"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56"/>
        <v>182.03899999999999</v>
      </c>
      <c r="R935" s="5">
        <f t="shared" si="57"/>
        <v>106.15</v>
      </c>
      <c r="S935" s="5">
        <f t="shared" si="58"/>
        <v>75.888999999999982</v>
      </c>
      <c r="T935" s="7">
        <f t="shared" si="59"/>
        <v>0.41688319535923613</v>
      </c>
    </row>
    <row r="936" spans="1:20" ht="15.6">
      <c r="A936" s="2">
        <v>5107</v>
      </c>
      <c r="B936" s="3">
        <v>46171</v>
      </c>
      <c r="C936" s="4">
        <f>YEAR(SalesDataTable[[#This Row],[Order Date]])</f>
        <v>2026</v>
      </c>
      <c r="D936" s="14" t="str">
        <f>"Q"&amp;ROUNDUP(MONTH(SalesDataTable[[#This Row],[Order Date]])/3,0)</f>
        <v>Q2</v>
      </c>
      <c r="E936" s="11">
        <f>MONTH(SalesDataTable[[#This Row],[Order Date]])</f>
        <v>5</v>
      </c>
      <c r="F936" s="17"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row>
    <row r="937" spans="1:20" ht="15.6">
      <c r="A937" s="2">
        <v>454</v>
      </c>
      <c r="B937" s="3">
        <v>46172</v>
      </c>
      <c r="C937" s="4">
        <f>YEAR(SalesDataTable[[#This Row],[Order Date]])</f>
        <v>2026</v>
      </c>
      <c r="D937" s="14" t="str">
        <f>"Q"&amp;ROUNDUP(MONTH(SalesDataTable[[#This Row],[Order Date]])/3,0)</f>
        <v>Q2</v>
      </c>
      <c r="E937" s="11">
        <f>MONTH(SalesDataTable[[#This Row],[Order Date]])</f>
        <v>5</v>
      </c>
      <c r="F937" s="17" t="str">
        <f>TEXT(SalesDataTable[[#This Row],[Order Date]],"MMM")</f>
        <v>May</v>
      </c>
      <c r="G937" s="4" t="s">
        <v>11</v>
      </c>
      <c r="H937" s="4" t="s">
        <v>39</v>
      </c>
      <c r="I937" s="4" t="s">
        <v>28</v>
      </c>
      <c r="J937" s="4" t="s">
        <v>3</v>
      </c>
      <c r="K937" s="4" t="s">
        <v>23</v>
      </c>
      <c r="L937" s="4" t="s">
        <v>51</v>
      </c>
      <c r="M937" s="8">
        <v>1</v>
      </c>
      <c r="N937" s="5">
        <v>120.8</v>
      </c>
      <c r="O937" s="6">
        <v>0</v>
      </c>
      <c r="P937" s="5">
        <v>61.4</v>
      </c>
      <c r="Q937" s="5">
        <f t="shared" si="56"/>
        <v>120.8</v>
      </c>
      <c r="R937" s="5">
        <f t="shared" si="57"/>
        <v>61.4</v>
      </c>
      <c r="S937" s="5">
        <f t="shared" si="58"/>
        <v>59.4</v>
      </c>
      <c r="T937" s="7">
        <f t="shared" si="59"/>
        <v>0.49172185430463577</v>
      </c>
    </row>
    <row r="938" spans="1:20" ht="15.6">
      <c r="A938" s="2">
        <v>873</v>
      </c>
      <c r="B938" s="3">
        <v>46172</v>
      </c>
      <c r="C938" s="4">
        <f>YEAR(SalesDataTable[[#This Row],[Order Date]])</f>
        <v>2026</v>
      </c>
      <c r="D938" s="14" t="str">
        <f>"Q"&amp;ROUNDUP(MONTH(SalesDataTable[[#This Row],[Order Date]])/3,0)</f>
        <v>Q2</v>
      </c>
      <c r="E938" s="11">
        <f>MONTH(SalesDataTable[[#This Row],[Order Date]])</f>
        <v>5</v>
      </c>
      <c r="F938" s="17" t="str">
        <f>TEXT(SalesDataTable[[#This Row],[Order Date]],"MMM")</f>
        <v>May</v>
      </c>
      <c r="G938" s="4" t="s">
        <v>11</v>
      </c>
      <c r="H938" s="4" t="s">
        <v>39</v>
      </c>
      <c r="I938" s="4" t="s">
        <v>2</v>
      </c>
      <c r="J938" s="4" t="s">
        <v>16</v>
      </c>
      <c r="K938" s="4" t="s">
        <v>4</v>
      </c>
      <c r="L938" s="4" t="s">
        <v>26</v>
      </c>
      <c r="M938" s="8">
        <v>1</v>
      </c>
      <c r="N938" s="5">
        <v>40.15</v>
      </c>
      <c r="O938" s="6">
        <v>0</v>
      </c>
      <c r="P938" s="5">
        <v>16.82</v>
      </c>
      <c r="Q938" s="5">
        <f t="shared" si="56"/>
        <v>40.15</v>
      </c>
      <c r="R938" s="5">
        <f t="shared" si="57"/>
        <v>16.82</v>
      </c>
      <c r="S938" s="5">
        <f t="shared" si="58"/>
        <v>23.33</v>
      </c>
      <c r="T938" s="7">
        <f t="shared" si="59"/>
        <v>0.58107098381070976</v>
      </c>
    </row>
    <row r="939" spans="1:20" ht="15.6">
      <c r="A939" s="2">
        <v>1116</v>
      </c>
      <c r="B939" s="3">
        <v>46172</v>
      </c>
      <c r="C939" s="4">
        <f>YEAR(SalesDataTable[[#This Row],[Order Date]])</f>
        <v>2026</v>
      </c>
      <c r="D939" s="14" t="str">
        <f>"Q"&amp;ROUNDUP(MONTH(SalesDataTable[[#This Row],[Order Date]])/3,0)</f>
        <v>Q2</v>
      </c>
      <c r="E939" s="11">
        <f>MONTH(SalesDataTable[[#This Row],[Order Date]])</f>
        <v>5</v>
      </c>
      <c r="F939" s="17"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row>
    <row r="940" spans="1:20" ht="15.6">
      <c r="A940" s="2">
        <v>1206</v>
      </c>
      <c r="B940" s="3">
        <v>46172</v>
      </c>
      <c r="C940" s="4">
        <f>YEAR(SalesDataTable[[#This Row],[Order Date]])</f>
        <v>2026</v>
      </c>
      <c r="D940" s="14" t="str">
        <f>"Q"&amp;ROUNDUP(MONTH(SalesDataTable[[#This Row],[Order Date]])/3,0)</f>
        <v>Q2</v>
      </c>
      <c r="E940" s="11">
        <f>MONTH(SalesDataTable[[#This Row],[Order Date]])</f>
        <v>5</v>
      </c>
      <c r="F940" s="17"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56"/>
        <v>70.546999999999997</v>
      </c>
      <c r="R940" s="5">
        <f t="shared" si="57"/>
        <v>26.88</v>
      </c>
      <c r="S940" s="5">
        <f t="shared" si="58"/>
        <v>43.667000000000002</v>
      </c>
      <c r="T940" s="7">
        <f t="shared" si="59"/>
        <v>0.6189774193091131</v>
      </c>
    </row>
    <row r="941" spans="1:20" ht="15.6">
      <c r="A941" s="2">
        <v>1576</v>
      </c>
      <c r="B941" s="3">
        <v>46172</v>
      </c>
      <c r="C941" s="4">
        <f>YEAR(SalesDataTable[[#This Row],[Order Date]])</f>
        <v>2026</v>
      </c>
      <c r="D941" s="14" t="str">
        <f>"Q"&amp;ROUNDUP(MONTH(SalesDataTable[[#This Row],[Order Date]])/3,0)</f>
        <v>Q2</v>
      </c>
      <c r="E941" s="11">
        <f>MONTH(SalesDataTable[[#This Row],[Order Date]])</f>
        <v>5</v>
      </c>
      <c r="F941" s="17" t="str">
        <f>TEXT(SalesDataTable[[#This Row],[Order Date]],"MMM")</f>
        <v>May</v>
      </c>
      <c r="G941" s="4" t="s">
        <v>6</v>
      </c>
      <c r="H941" s="4" t="s">
        <v>7</v>
      </c>
      <c r="I941" s="4" t="s">
        <v>2</v>
      </c>
      <c r="J941" s="4" t="s">
        <v>16</v>
      </c>
      <c r="K941" s="4" t="s">
        <v>23</v>
      </c>
      <c r="L941" s="4" t="s">
        <v>51</v>
      </c>
      <c r="M941" s="8">
        <v>6</v>
      </c>
      <c r="N941" s="5">
        <v>123.82</v>
      </c>
      <c r="O941" s="6">
        <v>0</v>
      </c>
      <c r="P941" s="5">
        <v>61.91</v>
      </c>
      <c r="Q941" s="5">
        <f t="shared" si="56"/>
        <v>742.92</v>
      </c>
      <c r="R941" s="5">
        <f t="shared" si="57"/>
        <v>371.46</v>
      </c>
      <c r="S941" s="5">
        <f t="shared" si="58"/>
        <v>371.46</v>
      </c>
      <c r="T941" s="7">
        <f t="shared" si="59"/>
        <v>0.5</v>
      </c>
    </row>
    <row r="942" spans="1:20" ht="15.6">
      <c r="A942" s="2">
        <v>2634</v>
      </c>
      <c r="B942" s="3">
        <v>46172</v>
      </c>
      <c r="C942" s="4">
        <f>YEAR(SalesDataTable[[#This Row],[Order Date]])</f>
        <v>2026</v>
      </c>
      <c r="D942" s="14" t="str">
        <f>"Q"&amp;ROUNDUP(MONTH(SalesDataTable[[#This Row],[Order Date]])/3,0)</f>
        <v>Q2</v>
      </c>
      <c r="E942" s="11">
        <f>MONTH(SalesDataTable[[#This Row],[Order Date]])</f>
        <v>5</v>
      </c>
      <c r="F942" s="17"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56"/>
        <v>70.185999999999993</v>
      </c>
      <c r="R942" s="5">
        <f t="shared" si="57"/>
        <v>27.64</v>
      </c>
      <c r="S942" s="5">
        <f t="shared" si="58"/>
        <v>42.545999999999992</v>
      </c>
      <c r="T942" s="7">
        <f t="shared" si="59"/>
        <v>0.60618926851508848</v>
      </c>
    </row>
    <row r="943" spans="1:20" ht="15.6">
      <c r="A943" s="2">
        <v>2649</v>
      </c>
      <c r="B943" s="3">
        <v>46172</v>
      </c>
      <c r="C943" s="4">
        <f>YEAR(SalesDataTable[[#This Row],[Order Date]])</f>
        <v>2026</v>
      </c>
      <c r="D943" s="14" t="str">
        <f>"Q"&amp;ROUNDUP(MONTH(SalesDataTable[[#This Row],[Order Date]])/3,0)</f>
        <v>Q2</v>
      </c>
      <c r="E943" s="11">
        <f>MONTH(SalesDataTable[[#This Row],[Order Date]])</f>
        <v>5</v>
      </c>
      <c r="F943" s="17"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56"/>
        <v>567.6345</v>
      </c>
      <c r="R943" s="5">
        <f t="shared" si="57"/>
        <v>315.71999999999997</v>
      </c>
      <c r="S943" s="5">
        <f t="shared" si="58"/>
        <v>251.91450000000003</v>
      </c>
      <c r="T943" s="7">
        <f t="shared" si="59"/>
        <v>0.4437970207941907</v>
      </c>
    </row>
    <row r="944" spans="1:20" ht="15.6">
      <c r="A944" s="2">
        <v>2774</v>
      </c>
      <c r="B944" s="3">
        <v>46172</v>
      </c>
      <c r="C944" s="4">
        <f>YEAR(SalesDataTable[[#This Row],[Order Date]])</f>
        <v>2026</v>
      </c>
      <c r="D944" s="14" t="str">
        <f>"Q"&amp;ROUNDUP(MONTH(SalesDataTable[[#This Row],[Order Date]])/3,0)</f>
        <v>Q2</v>
      </c>
      <c r="E944" s="11">
        <f>MONTH(SalesDataTable[[#This Row],[Order Date]])</f>
        <v>5</v>
      </c>
      <c r="F944" s="17"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56"/>
        <v>249.51</v>
      </c>
      <c r="R944" s="5">
        <f t="shared" si="57"/>
        <v>121.56</v>
      </c>
      <c r="S944" s="5">
        <f t="shared" si="58"/>
        <v>127.94999999999999</v>
      </c>
      <c r="T944" s="7">
        <f t="shared" si="59"/>
        <v>0.51280509799206442</v>
      </c>
    </row>
    <row r="945" spans="1:20" ht="15.6">
      <c r="A945" s="2">
        <v>3037</v>
      </c>
      <c r="B945" s="3">
        <v>46172</v>
      </c>
      <c r="C945" s="4">
        <f>YEAR(SalesDataTable[[#This Row],[Order Date]])</f>
        <v>2026</v>
      </c>
      <c r="D945" s="14" t="str">
        <f>"Q"&amp;ROUNDUP(MONTH(SalesDataTable[[#This Row],[Order Date]])/3,0)</f>
        <v>Q2</v>
      </c>
      <c r="E945" s="11">
        <f>MONTH(SalesDataTable[[#This Row],[Order Date]])</f>
        <v>5</v>
      </c>
      <c r="F945" s="17" t="str">
        <f>TEXT(SalesDataTable[[#This Row],[Order Date]],"MMM")</f>
        <v>May</v>
      </c>
      <c r="G945" s="4" t="s">
        <v>6</v>
      </c>
      <c r="H945" s="4" t="s">
        <v>27</v>
      </c>
      <c r="I945" s="4" t="s">
        <v>2</v>
      </c>
      <c r="J945" s="4" t="s">
        <v>16</v>
      </c>
      <c r="K945" s="4" t="s">
        <v>14</v>
      </c>
      <c r="L945" s="4" t="s">
        <v>32</v>
      </c>
      <c r="M945" s="8">
        <v>1</v>
      </c>
      <c r="N945" s="5">
        <v>45.8</v>
      </c>
      <c r="O945" s="6">
        <v>0.05</v>
      </c>
      <c r="P945" s="5">
        <v>17.88</v>
      </c>
      <c r="Q945" s="5">
        <f t="shared" si="56"/>
        <v>43.51</v>
      </c>
      <c r="R945" s="5">
        <f t="shared" si="57"/>
        <v>17.88</v>
      </c>
      <c r="S945" s="5">
        <f t="shared" si="58"/>
        <v>25.63</v>
      </c>
      <c r="T945" s="7">
        <f t="shared" si="59"/>
        <v>0.58905998621006661</v>
      </c>
    </row>
    <row r="946" spans="1:20" ht="15.6">
      <c r="A946" s="2">
        <v>3138</v>
      </c>
      <c r="B946" s="3">
        <v>46172</v>
      </c>
      <c r="C946" s="4">
        <f>YEAR(SalesDataTable[[#This Row],[Order Date]])</f>
        <v>2026</v>
      </c>
      <c r="D946" s="14" t="str">
        <f>"Q"&amp;ROUNDUP(MONTH(SalesDataTable[[#This Row],[Order Date]])/3,0)</f>
        <v>Q2</v>
      </c>
      <c r="E946" s="11">
        <f>MONTH(SalesDataTable[[#This Row],[Order Date]])</f>
        <v>5</v>
      </c>
      <c r="F946" s="17" t="str">
        <f>TEXT(SalesDataTable[[#This Row],[Order Date]],"MMM")</f>
        <v>May</v>
      </c>
      <c r="G946" s="4" t="s">
        <v>11</v>
      </c>
      <c r="H946" s="4" t="s">
        <v>12</v>
      </c>
      <c r="I946" s="4" t="s">
        <v>28</v>
      </c>
      <c r="J946" s="4" t="s">
        <v>3</v>
      </c>
      <c r="K946" s="4" t="s">
        <v>9</v>
      </c>
      <c r="L946" s="4" t="s">
        <v>37</v>
      </c>
      <c r="M946" s="8">
        <v>1</v>
      </c>
      <c r="N946" s="5">
        <v>154.85</v>
      </c>
      <c r="O946" s="6">
        <v>0</v>
      </c>
      <c r="P946" s="5">
        <v>80.17</v>
      </c>
      <c r="Q946" s="5">
        <f t="shared" si="56"/>
        <v>154.85</v>
      </c>
      <c r="R946" s="5">
        <f t="shared" si="57"/>
        <v>80.17</v>
      </c>
      <c r="S946" s="5">
        <f t="shared" si="58"/>
        <v>74.679999999999993</v>
      </c>
      <c r="T946" s="7">
        <f t="shared" si="59"/>
        <v>0.48227316758153049</v>
      </c>
    </row>
    <row r="947" spans="1:20" ht="15.6">
      <c r="A947" s="2">
        <v>3228</v>
      </c>
      <c r="B947" s="3">
        <v>46172</v>
      </c>
      <c r="C947" s="4">
        <f>YEAR(SalesDataTable[[#This Row],[Order Date]])</f>
        <v>2026</v>
      </c>
      <c r="D947" s="14" t="str">
        <f>"Q"&amp;ROUNDUP(MONTH(SalesDataTable[[#This Row],[Order Date]])/3,0)</f>
        <v>Q2</v>
      </c>
      <c r="E947" s="11">
        <f>MONTH(SalesDataTable[[#This Row],[Order Date]])</f>
        <v>5</v>
      </c>
      <c r="F947" s="17"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56"/>
        <v>194.99</v>
      </c>
      <c r="R947" s="5">
        <f t="shared" si="57"/>
        <v>101.21</v>
      </c>
      <c r="S947" s="5">
        <f t="shared" si="58"/>
        <v>93.780000000000015</v>
      </c>
      <c r="T947" s="7">
        <f t="shared" si="59"/>
        <v>0.48094774090979031</v>
      </c>
    </row>
    <row r="948" spans="1:20" ht="15.6">
      <c r="A948" s="2">
        <v>3401</v>
      </c>
      <c r="B948" s="3">
        <v>46172</v>
      </c>
      <c r="C948" s="4">
        <f>YEAR(SalesDataTable[[#This Row],[Order Date]])</f>
        <v>2026</v>
      </c>
      <c r="D948" s="14" t="str">
        <f>"Q"&amp;ROUNDUP(MONTH(SalesDataTable[[#This Row],[Order Date]])/3,0)</f>
        <v>Q2</v>
      </c>
      <c r="E948" s="11">
        <f>MONTH(SalesDataTable[[#This Row],[Order Date]])</f>
        <v>5</v>
      </c>
      <c r="F948" s="17" t="str">
        <f>TEXT(SalesDataTable[[#This Row],[Order Date]],"MMM")</f>
        <v>May</v>
      </c>
      <c r="G948" s="4" t="s">
        <v>11</v>
      </c>
      <c r="H948" s="4" t="s">
        <v>39</v>
      </c>
      <c r="I948" s="4" t="s">
        <v>2</v>
      </c>
      <c r="J948" s="4" t="s">
        <v>3</v>
      </c>
      <c r="K948" s="4" t="s">
        <v>34</v>
      </c>
      <c r="L948" s="4" t="s">
        <v>42</v>
      </c>
      <c r="M948" s="8">
        <v>1</v>
      </c>
      <c r="N948" s="5">
        <v>36.31</v>
      </c>
      <c r="O948" s="6">
        <v>0</v>
      </c>
      <c r="P948" s="5">
        <v>13.93</v>
      </c>
      <c r="Q948" s="5">
        <f t="shared" si="56"/>
        <v>36.31</v>
      </c>
      <c r="R948" s="5">
        <f t="shared" si="57"/>
        <v>13.93</v>
      </c>
      <c r="S948" s="5">
        <f t="shared" si="58"/>
        <v>22.380000000000003</v>
      </c>
      <c r="T948" s="7">
        <f t="shared" si="59"/>
        <v>0.61635912971633167</v>
      </c>
    </row>
    <row r="949" spans="1:20" ht="15.6">
      <c r="A949" s="2">
        <v>3511</v>
      </c>
      <c r="B949" s="3">
        <v>46172</v>
      </c>
      <c r="C949" s="4">
        <f>YEAR(SalesDataTable[[#This Row],[Order Date]])</f>
        <v>2026</v>
      </c>
      <c r="D949" s="14" t="str">
        <f>"Q"&amp;ROUNDUP(MONTH(SalesDataTable[[#This Row],[Order Date]])/3,0)</f>
        <v>Q2</v>
      </c>
      <c r="E949" s="11">
        <f>MONTH(SalesDataTable[[#This Row],[Order Date]])</f>
        <v>5</v>
      </c>
      <c r="F949" s="17" t="str">
        <f>TEXT(SalesDataTable[[#This Row],[Order Date]],"MMM")</f>
        <v>May</v>
      </c>
      <c r="G949" s="4" t="s">
        <v>0</v>
      </c>
      <c r="H949" s="4" t="s">
        <v>1</v>
      </c>
      <c r="I949" s="4" t="s">
        <v>2</v>
      </c>
      <c r="J949" s="4" t="s">
        <v>3</v>
      </c>
      <c r="K949" s="4" t="s">
        <v>14</v>
      </c>
      <c r="L949" s="4" t="s">
        <v>32</v>
      </c>
      <c r="M949" s="8">
        <v>1</v>
      </c>
      <c r="N949" s="5">
        <v>47.19</v>
      </c>
      <c r="O949" s="6">
        <v>0</v>
      </c>
      <c r="P949" s="5">
        <v>18.54</v>
      </c>
      <c r="Q949" s="5">
        <f t="shared" si="56"/>
        <v>47.19</v>
      </c>
      <c r="R949" s="5">
        <f t="shared" si="57"/>
        <v>18.54</v>
      </c>
      <c r="S949" s="5">
        <f t="shared" si="58"/>
        <v>28.65</v>
      </c>
      <c r="T949" s="7">
        <f t="shared" si="59"/>
        <v>0.60712015257469798</v>
      </c>
    </row>
    <row r="950" spans="1:20" ht="15.6">
      <c r="A950" s="2">
        <v>4485</v>
      </c>
      <c r="B950" s="3">
        <v>46172</v>
      </c>
      <c r="C950" s="4">
        <f>YEAR(SalesDataTable[[#This Row],[Order Date]])</f>
        <v>2026</v>
      </c>
      <c r="D950" s="14" t="str">
        <f>"Q"&amp;ROUNDUP(MONTH(SalesDataTable[[#This Row],[Order Date]])/3,0)</f>
        <v>Q2</v>
      </c>
      <c r="E950" s="11">
        <f>MONTH(SalesDataTable[[#This Row],[Order Date]])</f>
        <v>5</v>
      </c>
      <c r="F950" s="17"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row>
    <row r="951" spans="1:20" ht="15.6">
      <c r="A951" s="2">
        <v>447</v>
      </c>
      <c r="B951" s="3">
        <v>46173</v>
      </c>
      <c r="C951" s="4">
        <f>YEAR(SalesDataTable[[#This Row],[Order Date]])</f>
        <v>2026</v>
      </c>
      <c r="D951" s="14" t="str">
        <f>"Q"&amp;ROUNDUP(MONTH(SalesDataTable[[#This Row],[Order Date]])/3,0)</f>
        <v>Q2</v>
      </c>
      <c r="E951" s="11">
        <f>MONTH(SalesDataTable[[#This Row],[Order Date]])</f>
        <v>5</v>
      </c>
      <c r="F951" s="17"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56"/>
        <v>131.94999999999999</v>
      </c>
      <c r="R951" s="5">
        <f t="shared" si="57"/>
        <v>65.17</v>
      </c>
      <c r="S951" s="5">
        <f t="shared" si="58"/>
        <v>66.779999999999987</v>
      </c>
      <c r="T951" s="7">
        <f t="shared" si="59"/>
        <v>0.50610079575596811</v>
      </c>
    </row>
    <row r="952" spans="1:20" ht="15.6">
      <c r="A952" s="2">
        <v>1208</v>
      </c>
      <c r="B952" s="3">
        <v>46173</v>
      </c>
      <c r="C952" s="4">
        <f>YEAR(SalesDataTable[[#This Row],[Order Date]])</f>
        <v>2026</v>
      </c>
      <c r="D952" s="14" t="str">
        <f>"Q"&amp;ROUNDUP(MONTH(SalesDataTable[[#This Row],[Order Date]])/3,0)</f>
        <v>Q2</v>
      </c>
      <c r="E952" s="11">
        <f>MONTH(SalesDataTable[[#This Row],[Order Date]])</f>
        <v>5</v>
      </c>
      <c r="F952" s="17" t="str">
        <f>TEXT(SalesDataTable[[#This Row],[Order Date]],"MMM")</f>
        <v>May</v>
      </c>
      <c r="G952" s="4" t="s">
        <v>20</v>
      </c>
      <c r="H952" s="4" t="s">
        <v>33</v>
      </c>
      <c r="I952" s="4" t="s">
        <v>28</v>
      </c>
      <c r="J952" s="4" t="s">
        <v>13</v>
      </c>
      <c r="K952" s="4" t="s">
        <v>4</v>
      </c>
      <c r="L952" s="4" t="s">
        <v>30</v>
      </c>
      <c r="M952" s="8">
        <v>1</v>
      </c>
      <c r="N952" s="5">
        <v>102.24</v>
      </c>
      <c r="O952" s="6">
        <v>0</v>
      </c>
      <c r="P952" s="5">
        <v>50.75</v>
      </c>
      <c r="Q952" s="5">
        <f t="shared" si="56"/>
        <v>102.24</v>
      </c>
      <c r="R952" s="5">
        <f t="shared" si="57"/>
        <v>50.75</v>
      </c>
      <c r="S952" s="5">
        <f t="shared" si="58"/>
        <v>51.489999999999995</v>
      </c>
      <c r="T952" s="7">
        <f t="shared" si="59"/>
        <v>0.50361893583724571</v>
      </c>
    </row>
    <row r="953" spans="1:20" ht="15.6">
      <c r="A953" s="2">
        <v>1355</v>
      </c>
      <c r="B953" s="3">
        <v>46173</v>
      </c>
      <c r="C953" s="4">
        <f>YEAR(SalesDataTable[[#This Row],[Order Date]])</f>
        <v>2026</v>
      </c>
      <c r="D953" s="14" t="str">
        <f>"Q"&amp;ROUNDUP(MONTH(SalesDataTable[[#This Row],[Order Date]])/3,0)</f>
        <v>Q2</v>
      </c>
      <c r="E953" s="11">
        <f>MONTH(SalesDataTable[[#This Row],[Order Date]])</f>
        <v>5</v>
      </c>
      <c r="F953" s="17"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56"/>
        <v>304.14</v>
      </c>
      <c r="R953" s="5">
        <f t="shared" si="57"/>
        <v>153.69999999999999</v>
      </c>
      <c r="S953" s="5">
        <f t="shared" si="58"/>
        <v>150.44</v>
      </c>
      <c r="T953" s="7">
        <f t="shared" si="59"/>
        <v>0.49464062602748737</v>
      </c>
    </row>
    <row r="954" spans="1:20" ht="15.6">
      <c r="A954" s="2">
        <v>1474</v>
      </c>
      <c r="B954" s="3">
        <v>46173</v>
      </c>
      <c r="C954" s="4">
        <f>YEAR(SalesDataTable[[#This Row],[Order Date]])</f>
        <v>2026</v>
      </c>
      <c r="D954" s="14" t="str">
        <f>"Q"&amp;ROUNDUP(MONTH(SalesDataTable[[#This Row],[Order Date]])/3,0)</f>
        <v>Q2</v>
      </c>
      <c r="E954" s="11">
        <f>MONTH(SalesDataTable[[#This Row],[Order Date]])</f>
        <v>5</v>
      </c>
      <c r="F954" s="17"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56"/>
        <v>234.346</v>
      </c>
      <c r="R954" s="5">
        <f t="shared" si="57"/>
        <v>117.92</v>
      </c>
      <c r="S954" s="5">
        <f t="shared" si="58"/>
        <v>116.426</v>
      </c>
      <c r="T954" s="7">
        <f t="shared" si="59"/>
        <v>0.49681240558831813</v>
      </c>
    </row>
    <row r="955" spans="1:20" ht="15.6">
      <c r="A955" s="2">
        <v>1625</v>
      </c>
      <c r="B955" s="3">
        <v>46173</v>
      </c>
      <c r="C955" s="4">
        <f>YEAR(SalesDataTable[[#This Row],[Order Date]])</f>
        <v>2026</v>
      </c>
      <c r="D955" s="14" t="str">
        <f>"Q"&amp;ROUNDUP(MONTH(SalesDataTable[[#This Row],[Order Date]])/3,0)</f>
        <v>Q2</v>
      </c>
      <c r="E955" s="11">
        <f>MONTH(SalesDataTable[[#This Row],[Order Date]])</f>
        <v>5</v>
      </c>
      <c r="F955" s="17" t="str">
        <f>TEXT(SalesDataTable[[#This Row],[Order Date]],"MMM")</f>
        <v>May</v>
      </c>
      <c r="G955" s="4" t="s">
        <v>11</v>
      </c>
      <c r="H955" s="4" t="s">
        <v>12</v>
      </c>
      <c r="I955" s="4" t="s">
        <v>19</v>
      </c>
      <c r="J955" s="4" t="s">
        <v>3</v>
      </c>
      <c r="K955" s="4" t="s">
        <v>9</v>
      </c>
      <c r="L955" s="4" t="s">
        <v>37</v>
      </c>
      <c r="M955" s="8">
        <v>1</v>
      </c>
      <c r="N955" s="5">
        <v>155.81</v>
      </c>
      <c r="O955" s="6">
        <v>0</v>
      </c>
      <c r="P955" s="5">
        <v>80.31</v>
      </c>
      <c r="Q955" s="5">
        <f t="shared" si="56"/>
        <v>155.81</v>
      </c>
      <c r="R955" s="5">
        <f t="shared" si="57"/>
        <v>80.31</v>
      </c>
      <c r="S955" s="5">
        <f t="shared" si="58"/>
        <v>75.5</v>
      </c>
      <c r="T955" s="7">
        <f t="shared" si="59"/>
        <v>0.48456453372697517</v>
      </c>
    </row>
    <row r="956" spans="1:20" ht="15.6">
      <c r="A956" s="2">
        <v>1877</v>
      </c>
      <c r="B956" s="3">
        <v>46173</v>
      </c>
      <c r="C956" s="4">
        <f>YEAR(SalesDataTable[[#This Row],[Order Date]])</f>
        <v>2026</v>
      </c>
      <c r="D956" s="14" t="str">
        <f>"Q"&amp;ROUNDUP(MONTH(SalesDataTable[[#This Row],[Order Date]])/3,0)</f>
        <v>Q2</v>
      </c>
      <c r="E956" s="11">
        <f>MONTH(SalesDataTable[[#This Row],[Order Date]])</f>
        <v>5</v>
      </c>
      <c r="F956" s="17"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56"/>
        <v>155.03049999999999</v>
      </c>
      <c r="R956" s="5">
        <f t="shared" si="57"/>
        <v>87.95</v>
      </c>
      <c r="S956" s="5">
        <f t="shared" si="58"/>
        <v>67.080499999999986</v>
      </c>
      <c r="T956" s="7">
        <f t="shared" si="59"/>
        <v>0.4326922766810401</v>
      </c>
    </row>
    <row r="957" spans="1:20" ht="15.6">
      <c r="A957" s="2">
        <v>1978</v>
      </c>
      <c r="B957" s="3">
        <v>46173</v>
      </c>
      <c r="C957" s="4">
        <f>YEAR(SalesDataTable[[#This Row],[Order Date]])</f>
        <v>2026</v>
      </c>
      <c r="D957" s="14" t="str">
        <f>"Q"&amp;ROUNDUP(MONTH(SalesDataTable[[#This Row],[Order Date]])/3,0)</f>
        <v>Q2</v>
      </c>
      <c r="E957" s="11">
        <f>MONTH(SalesDataTable[[#This Row],[Order Date]])</f>
        <v>5</v>
      </c>
      <c r="F957" s="17"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row>
    <row r="958" spans="1:20" ht="15.6">
      <c r="A958" s="2">
        <v>3616</v>
      </c>
      <c r="B958" s="3">
        <v>46173</v>
      </c>
      <c r="C958" s="4">
        <f>YEAR(SalesDataTable[[#This Row],[Order Date]])</f>
        <v>2026</v>
      </c>
      <c r="D958" s="14" t="str">
        <f>"Q"&amp;ROUNDUP(MONTH(SalesDataTable[[#This Row],[Order Date]])/3,0)</f>
        <v>Q2</v>
      </c>
      <c r="E958" s="11">
        <f>MONTH(SalesDataTable[[#This Row],[Order Date]])</f>
        <v>5</v>
      </c>
      <c r="F958" s="17" t="str">
        <f>TEXT(SalesDataTable[[#This Row],[Order Date]],"MMM")</f>
        <v>May</v>
      </c>
      <c r="G958" s="4" t="s">
        <v>11</v>
      </c>
      <c r="H958" s="4" t="s">
        <v>12</v>
      </c>
      <c r="I958" s="4" t="s">
        <v>2</v>
      </c>
      <c r="J958" s="4" t="s">
        <v>3</v>
      </c>
      <c r="K958" s="4" t="s">
        <v>34</v>
      </c>
      <c r="L958" s="4" t="s">
        <v>38</v>
      </c>
      <c r="M958" s="8">
        <v>5</v>
      </c>
      <c r="N958" s="5">
        <v>126.16</v>
      </c>
      <c r="O958" s="6">
        <v>0</v>
      </c>
      <c r="P958" s="5">
        <v>68.59</v>
      </c>
      <c r="Q958" s="5">
        <f t="shared" si="56"/>
        <v>630.79999999999995</v>
      </c>
      <c r="R958" s="5">
        <f t="shared" si="57"/>
        <v>342.95000000000005</v>
      </c>
      <c r="S958" s="5">
        <f t="shared" si="58"/>
        <v>287.84999999999991</v>
      </c>
      <c r="T958" s="7">
        <f t="shared" si="59"/>
        <v>0.45632530120481918</v>
      </c>
    </row>
    <row r="959" spans="1:20" ht="15.6">
      <c r="A959" s="2">
        <v>3992</v>
      </c>
      <c r="B959" s="3">
        <v>46173</v>
      </c>
      <c r="C959" s="4">
        <f>YEAR(SalesDataTable[[#This Row],[Order Date]])</f>
        <v>2026</v>
      </c>
      <c r="D959" s="14" t="str">
        <f>"Q"&amp;ROUNDUP(MONTH(SalesDataTable[[#This Row],[Order Date]])/3,0)</f>
        <v>Q2</v>
      </c>
      <c r="E959" s="11">
        <f>MONTH(SalesDataTable[[#This Row],[Order Date]])</f>
        <v>5</v>
      </c>
      <c r="F959" s="17" t="str">
        <f>TEXT(SalesDataTable[[#This Row],[Order Date]],"MMM")</f>
        <v>May</v>
      </c>
      <c r="G959" s="4" t="s">
        <v>20</v>
      </c>
      <c r="H959" s="4" t="s">
        <v>33</v>
      </c>
      <c r="I959" s="4" t="s">
        <v>2</v>
      </c>
      <c r="J959" s="4" t="s">
        <v>13</v>
      </c>
      <c r="K959" s="4" t="s">
        <v>14</v>
      </c>
      <c r="L959" s="4" t="s">
        <v>48</v>
      </c>
      <c r="M959" s="8">
        <v>2</v>
      </c>
      <c r="N959" s="5">
        <v>163.57</v>
      </c>
      <c r="O959" s="6">
        <v>0</v>
      </c>
      <c r="P959" s="5">
        <v>85.72</v>
      </c>
      <c r="Q959" s="5">
        <f t="shared" si="56"/>
        <v>327.14</v>
      </c>
      <c r="R959" s="5">
        <f t="shared" si="57"/>
        <v>171.44</v>
      </c>
      <c r="S959" s="5">
        <f t="shared" si="58"/>
        <v>155.69999999999999</v>
      </c>
      <c r="T959" s="7">
        <f t="shared" si="59"/>
        <v>0.47594302133643085</v>
      </c>
    </row>
    <row r="960" spans="1:20" ht="15.6">
      <c r="A960" s="2">
        <v>4091</v>
      </c>
      <c r="B960" s="3">
        <v>46173</v>
      </c>
      <c r="C960" s="4">
        <f>YEAR(SalesDataTable[[#This Row],[Order Date]])</f>
        <v>2026</v>
      </c>
      <c r="D960" s="14" t="str">
        <f>"Q"&amp;ROUNDUP(MONTH(SalesDataTable[[#This Row],[Order Date]])/3,0)</f>
        <v>Q2</v>
      </c>
      <c r="E960" s="11">
        <f>MONTH(SalesDataTable[[#This Row],[Order Date]])</f>
        <v>5</v>
      </c>
      <c r="F960" s="17" t="str">
        <f>TEXT(SalesDataTable[[#This Row],[Order Date]],"MMM")</f>
        <v>May</v>
      </c>
      <c r="G960" s="4" t="s">
        <v>11</v>
      </c>
      <c r="H960" s="4" t="s">
        <v>52</v>
      </c>
      <c r="I960" s="4" t="s">
        <v>2</v>
      </c>
      <c r="J960" s="4" t="s">
        <v>13</v>
      </c>
      <c r="K960" s="4" t="s">
        <v>9</v>
      </c>
      <c r="L960" s="4" t="s">
        <v>17</v>
      </c>
      <c r="M960" s="8">
        <v>1</v>
      </c>
      <c r="N960" s="5">
        <v>142.06</v>
      </c>
      <c r="O960" s="6">
        <v>0</v>
      </c>
      <c r="P960" s="5">
        <v>77.36</v>
      </c>
      <c r="Q960" s="5">
        <f t="shared" si="56"/>
        <v>142.06</v>
      </c>
      <c r="R960" s="5">
        <f t="shared" si="57"/>
        <v>77.36</v>
      </c>
      <c r="S960" s="5">
        <f t="shared" si="58"/>
        <v>64.7</v>
      </c>
      <c r="T960" s="7">
        <f t="shared" si="59"/>
        <v>0.45544136280444886</v>
      </c>
    </row>
    <row r="961" spans="1:20" ht="15.6">
      <c r="A961" s="2">
        <v>4204</v>
      </c>
      <c r="B961" s="3">
        <v>46173</v>
      </c>
      <c r="C961" s="4">
        <f>YEAR(SalesDataTable[[#This Row],[Order Date]])</f>
        <v>2026</v>
      </c>
      <c r="D961" s="14" t="str">
        <f>"Q"&amp;ROUNDUP(MONTH(SalesDataTable[[#This Row],[Order Date]])/3,0)</f>
        <v>Q2</v>
      </c>
      <c r="E961" s="11">
        <f>MONTH(SalesDataTable[[#This Row],[Order Date]])</f>
        <v>5</v>
      </c>
      <c r="F961" s="17" t="str">
        <f>TEXT(SalesDataTable[[#This Row],[Order Date]],"MMM")</f>
        <v>May</v>
      </c>
      <c r="G961" s="4" t="s">
        <v>6</v>
      </c>
      <c r="H961" s="4" t="s">
        <v>41</v>
      </c>
      <c r="I961" s="4" t="s">
        <v>2</v>
      </c>
      <c r="J961" s="4" t="s">
        <v>13</v>
      </c>
      <c r="K961" s="4" t="s">
        <v>4</v>
      </c>
      <c r="L961" s="4" t="s">
        <v>5</v>
      </c>
      <c r="M961" s="8">
        <v>1</v>
      </c>
      <c r="N961" s="5">
        <v>81.37</v>
      </c>
      <c r="O961" s="6">
        <v>0</v>
      </c>
      <c r="P961" s="5">
        <v>42.01</v>
      </c>
      <c r="Q961" s="5">
        <f t="shared" si="56"/>
        <v>81.37</v>
      </c>
      <c r="R961" s="5">
        <f t="shared" si="57"/>
        <v>42.01</v>
      </c>
      <c r="S961" s="5">
        <f t="shared" si="58"/>
        <v>39.360000000000007</v>
      </c>
      <c r="T961" s="7">
        <f t="shared" si="59"/>
        <v>0.48371635737986979</v>
      </c>
    </row>
    <row r="962" spans="1:20" ht="15.6">
      <c r="A962" s="2">
        <v>4234</v>
      </c>
      <c r="B962" s="3">
        <v>46173</v>
      </c>
      <c r="C962" s="4">
        <f>YEAR(SalesDataTable[[#This Row],[Order Date]])</f>
        <v>2026</v>
      </c>
      <c r="D962" s="14" t="str">
        <f>"Q"&amp;ROUNDUP(MONTH(SalesDataTable[[#This Row],[Order Date]])/3,0)</f>
        <v>Q2</v>
      </c>
      <c r="E962" s="11">
        <f>MONTH(SalesDataTable[[#This Row],[Order Date]])</f>
        <v>5</v>
      </c>
      <c r="F962" s="17"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row>
    <row r="963" spans="1:20" ht="15.6">
      <c r="A963" s="2">
        <v>4696</v>
      </c>
      <c r="B963" s="3">
        <v>46173</v>
      </c>
      <c r="C963" s="4">
        <f>YEAR(SalesDataTable[[#This Row],[Order Date]])</f>
        <v>2026</v>
      </c>
      <c r="D963" s="14" t="str">
        <f>"Q"&amp;ROUNDUP(MONTH(SalesDataTable[[#This Row],[Order Date]])/3,0)</f>
        <v>Q2</v>
      </c>
      <c r="E963" s="11">
        <f>MONTH(SalesDataTable[[#This Row],[Order Date]])</f>
        <v>5</v>
      </c>
      <c r="F963" s="17"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60"/>
        <v>327.16000000000003</v>
      </c>
      <c r="R963" s="5">
        <f t="shared" si="61"/>
        <v>171.84</v>
      </c>
      <c r="S963" s="5">
        <f t="shared" si="62"/>
        <v>155.32000000000002</v>
      </c>
      <c r="T963" s="7">
        <f t="shared" si="63"/>
        <v>0.47475241472062601</v>
      </c>
    </row>
    <row r="964" spans="1:20" ht="15.6">
      <c r="A964" s="2">
        <v>4755</v>
      </c>
      <c r="B964" s="3">
        <v>46173</v>
      </c>
      <c r="C964" s="4">
        <f>YEAR(SalesDataTable[[#This Row],[Order Date]])</f>
        <v>2026</v>
      </c>
      <c r="D964" s="14" t="str">
        <f>"Q"&amp;ROUNDUP(MONTH(SalesDataTable[[#This Row],[Order Date]])/3,0)</f>
        <v>Q2</v>
      </c>
      <c r="E964" s="11">
        <f>MONTH(SalesDataTable[[#This Row],[Order Date]])</f>
        <v>5</v>
      </c>
      <c r="F964" s="17"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60"/>
        <v>73.08</v>
      </c>
      <c r="R964" s="5">
        <f t="shared" si="61"/>
        <v>40.270000000000003</v>
      </c>
      <c r="S964" s="5">
        <f t="shared" si="62"/>
        <v>32.809999999999995</v>
      </c>
      <c r="T964" s="7">
        <f t="shared" si="63"/>
        <v>0.44896004378762994</v>
      </c>
    </row>
    <row r="965" spans="1:20" ht="15.6">
      <c r="A965" s="2">
        <v>5090</v>
      </c>
      <c r="B965" s="3">
        <v>46173</v>
      </c>
      <c r="C965" s="4">
        <f>YEAR(SalesDataTable[[#This Row],[Order Date]])</f>
        <v>2026</v>
      </c>
      <c r="D965" s="14" t="str">
        <f>"Q"&amp;ROUNDUP(MONTH(SalesDataTable[[#This Row],[Order Date]])/3,0)</f>
        <v>Q2</v>
      </c>
      <c r="E965" s="11">
        <f>MONTH(SalesDataTable[[#This Row],[Order Date]])</f>
        <v>5</v>
      </c>
      <c r="F965" s="17"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row>
    <row r="966" spans="1:20" ht="15.6">
      <c r="A966" s="2">
        <v>27</v>
      </c>
      <c r="B966" s="3">
        <v>46174</v>
      </c>
      <c r="C966" s="4">
        <f>YEAR(SalesDataTable[[#This Row],[Order Date]])</f>
        <v>2026</v>
      </c>
      <c r="D966" s="14" t="str">
        <f>"Q"&amp;ROUNDUP(MONTH(SalesDataTable[[#This Row],[Order Date]])/3,0)</f>
        <v>Q2</v>
      </c>
      <c r="E966" s="11">
        <f>MONTH(SalesDataTable[[#This Row],[Order Date]])</f>
        <v>6</v>
      </c>
      <c r="F966" s="17" t="str">
        <f>TEXT(SalesDataTable[[#This Row],[Order Date]],"MMM")</f>
        <v>Jun</v>
      </c>
      <c r="G966" s="4" t="s">
        <v>20</v>
      </c>
      <c r="H966" s="4" t="s">
        <v>47</v>
      </c>
      <c r="I966" s="4" t="s">
        <v>2</v>
      </c>
      <c r="J966" s="4" t="s">
        <v>3</v>
      </c>
      <c r="K966" s="4" t="s">
        <v>23</v>
      </c>
      <c r="L966" s="4" t="s">
        <v>29</v>
      </c>
      <c r="M966" s="8">
        <v>1</v>
      </c>
      <c r="N966" s="5">
        <v>195.22</v>
      </c>
      <c r="O966" s="6">
        <v>0</v>
      </c>
      <c r="P966" s="5">
        <v>105.91</v>
      </c>
      <c r="Q966" s="5">
        <f t="shared" si="60"/>
        <v>195.22</v>
      </c>
      <c r="R966" s="5">
        <f t="shared" si="61"/>
        <v>105.91</v>
      </c>
      <c r="S966" s="5">
        <f t="shared" si="62"/>
        <v>89.31</v>
      </c>
      <c r="T966" s="7">
        <f t="shared" si="63"/>
        <v>0.45748386435816002</v>
      </c>
    </row>
    <row r="967" spans="1:20" ht="15.6">
      <c r="A967" s="2">
        <v>463</v>
      </c>
      <c r="B967" s="3">
        <v>46174</v>
      </c>
      <c r="C967" s="4">
        <f>YEAR(SalesDataTable[[#This Row],[Order Date]])</f>
        <v>2026</v>
      </c>
      <c r="D967" s="14" t="str">
        <f>"Q"&amp;ROUNDUP(MONTH(SalesDataTable[[#This Row],[Order Date]])/3,0)</f>
        <v>Q2</v>
      </c>
      <c r="E967" s="11">
        <f>MONTH(SalesDataTable[[#This Row],[Order Date]])</f>
        <v>6</v>
      </c>
      <c r="F967" s="17"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row>
    <row r="968" spans="1:20" ht="15.6">
      <c r="A968" s="2">
        <v>653</v>
      </c>
      <c r="B968" s="3">
        <v>46174</v>
      </c>
      <c r="C968" s="4">
        <f>YEAR(SalesDataTable[[#This Row],[Order Date]])</f>
        <v>2026</v>
      </c>
      <c r="D968" s="14" t="str">
        <f>"Q"&amp;ROUNDUP(MONTH(SalesDataTable[[#This Row],[Order Date]])/3,0)</f>
        <v>Q2</v>
      </c>
      <c r="E968" s="11">
        <f>MONTH(SalesDataTable[[#This Row],[Order Date]])</f>
        <v>6</v>
      </c>
      <c r="F968" s="17" t="str">
        <f>TEXT(SalesDataTable[[#This Row],[Order Date]],"MMM")</f>
        <v>Jun</v>
      </c>
      <c r="G968" s="4" t="s">
        <v>6</v>
      </c>
      <c r="H968" s="4" t="s">
        <v>41</v>
      </c>
      <c r="I968" s="4" t="s">
        <v>2</v>
      </c>
      <c r="J968" s="4" t="s">
        <v>3</v>
      </c>
      <c r="K968" s="4" t="s">
        <v>34</v>
      </c>
      <c r="L968" s="4" t="s">
        <v>35</v>
      </c>
      <c r="M968" s="8">
        <v>1</v>
      </c>
      <c r="N968" s="5">
        <v>41.26</v>
      </c>
      <c r="O968" s="6">
        <v>0.05</v>
      </c>
      <c r="P968" s="5">
        <v>14.32</v>
      </c>
      <c r="Q968" s="5">
        <f t="shared" si="60"/>
        <v>39.196999999999996</v>
      </c>
      <c r="R968" s="5">
        <f t="shared" si="61"/>
        <v>14.32</v>
      </c>
      <c r="S968" s="5">
        <f t="shared" si="62"/>
        <v>24.876999999999995</v>
      </c>
      <c r="T968" s="7">
        <f t="shared" si="63"/>
        <v>0.63466591831007468</v>
      </c>
    </row>
    <row r="969" spans="1:20" ht="15.6">
      <c r="A969" s="2">
        <v>1485</v>
      </c>
      <c r="B969" s="3">
        <v>46174</v>
      </c>
      <c r="C969" s="4">
        <f>YEAR(SalesDataTable[[#This Row],[Order Date]])</f>
        <v>2026</v>
      </c>
      <c r="D969" s="14" t="str">
        <f>"Q"&amp;ROUNDUP(MONTH(SalesDataTable[[#This Row],[Order Date]])/3,0)</f>
        <v>Q2</v>
      </c>
      <c r="E969" s="11">
        <f>MONTH(SalesDataTable[[#This Row],[Order Date]])</f>
        <v>6</v>
      </c>
      <c r="F969" s="17"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60"/>
        <v>81.680000000000007</v>
      </c>
      <c r="R969" s="5">
        <f t="shared" si="61"/>
        <v>28.96</v>
      </c>
      <c r="S969" s="5">
        <f t="shared" si="62"/>
        <v>52.720000000000006</v>
      </c>
      <c r="T969" s="7">
        <f t="shared" si="63"/>
        <v>0.64544564152791384</v>
      </c>
    </row>
    <row r="970" spans="1:20" ht="15.6">
      <c r="A970" s="2">
        <v>1925</v>
      </c>
      <c r="B970" s="3">
        <v>46174</v>
      </c>
      <c r="C970" s="4">
        <f>YEAR(SalesDataTable[[#This Row],[Order Date]])</f>
        <v>2026</v>
      </c>
      <c r="D970" s="14" t="str">
        <f>"Q"&amp;ROUNDUP(MONTH(SalesDataTable[[#This Row],[Order Date]])/3,0)</f>
        <v>Q2</v>
      </c>
      <c r="E970" s="11">
        <f>MONTH(SalesDataTable[[#This Row],[Order Date]])</f>
        <v>6</v>
      </c>
      <c r="F970" s="17" t="str">
        <f>TEXT(SalesDataTable[[#This Row],[Order Date]],"MMM")</f>
        <v>Jun</v>
      </c>
      <c r="G970" s="4" t="s">
        <v>20</v>
      </c>
      <c r="H970" s="4" t="s">
        <v>21</v>
      </c>
      <c r="I970" s="4" t="s">
        <v>2</v>
      </c>
      <c r="J970" s="4" t="s">
        <v>3</v>
      </c>
      <c r="K970" s="4" t="s">
        <v>9</v>
      </c>
      <c r="L970" s="4" t="s">
        <v>17</v>
      </c>
      <c r="M970" s="8">
        <v>1</v>
      </c>
      <c r="N970" s="5">
        <v>143.32</v>
      </c>
      <c r="O970" s="6">
        <v>0</v>
      </c>
      <c r="P970" s="5">
        <v>80.36</v>
      </c>
      <c r="Q970" s="5">
        <f t="shared" si="60"/>
        <v>143.32</v>
      </c>
      <c r="R970" s="5">
        <f t="shared" si="61"/>
        <v>80.36</v>
      </c>
      <c r="S970" s="5">
        <f t="shared" si="62"/>
        <v>62.959999999999994</v>
      </c>
      <c r="T970" s="7">
        <f t="shared" si="63"/>
        <v>0.43929667876081496</v>
      </c>
    </row>
    <row r="971" spans="1:20" ht="15.6">
      <c r="A971" s="2">
        <v>1952</v>
      </c>
      <c r="B971" s="3">
        <v>46174</v>
      </c>
      <c r="C971" s="4">
        <f>YEAR(SalesDataTable[[#This Row],[Order Date]])</f>
        <v>2026</v>
      </c>
      <c r="D971" s="14" t="str">
        <f>"Q"&amp;ROUNDUP(MONTH(SalesDataTable[[#This Row],[Order Date]])/3,0)</f>
        <v>Q2</v>
      </c>
      <c r="E971" s="11">
        <f>MONTH(SalesDataTable[[#This Row],[Order Date]])</f>
        <v>6</v>
      </c>
      <c r="F971" s="17" t="str">
        <f>TEXT(SalesDataTable[[#This Row],[Order Date]],"MMM")</f>
        <v>Jun</v>
      </c>
      <c r="G971" s="4" t="s">
        <v>0</v>
      </c>
      <c r="H971" s="4" t="s">
        <v>50</v>
      </c>
      <c r="I971" s="4" t="s">
        <v>2</v>
      </c>
      <c r="J971" s="4" t="s">
        <v>13</v>
      </c>
      <c r="K971" s="4" t="s">
        <v>9</v>
      </c>
      <c r="L971" s="4" t="s">
        <v>37</v>
      </c>
      <c r="M971" s="8">
        <v>2</v>
      </c>
      <c r="N971" s="5">
        <v>156.31</v>
      </c>
      <c r="O971" s="6">
        <v>0</v>
      </c>
      <c r="P971" s="5">
        <v>79.87</v>
      </c>
      <c r="Q971" s="5">
        <f t="shared" si="60"/>
        <v>312.62</v>
      </c>
      <c r="R971" s="5">
        <f t="shared" si="61"/>
        <v>159.74</v>
      </c>
      <c r="S971" s="5">
        <f t="shared" si="62"/>
        <v>152.88</v>
      </c>
      <c r="T971" s="7">
        <f t="shared" si="63"/>
        <v>0.4890282131661442</v>
      </c>
    </row>
    <row r="972" spans="1:20" ht="15.6">
      <c r="A972" s="2">
        <v>2010</v>
      </c>
      <c r="B972" s="3">
        <v>46174</v>
      </c>
      <c r="C972" s="4">
        <f>YEAR(SalesDataTable[[#This Row],[Order Date]])</f>
        <v>2026</v>
      </c>
      <c r="D972" s="14" t="str">
        <f>"Q"&amp;ROUNDUP(MONTH(SalesDataTable[[#This Row],[Order Date]])/3,0)</f>
        <v>Q2</v>
      </c>
      <c r="E972" s="11">
        <f>MONTH(SalesDataTable[[#This Row],[Order Date]])</f>
        <v>6</v>
      </c>
      <c r="F972" s="17" t="str">
        <f>TEXT(SalesDataTable[[#This Row],[Order Date]],"MMM")</f>
        <v>Jun</v>
      </c>
      <c r="G972" s="4" t="s">
        <v>20</v>
      </c>
      <c r="H972" s="4" t="s">
        <v>33</v>
      </c>
      <c r="I972" s="4" t="s">
        <v>2</v>
      </c>
      <c r="J972" s="4" t="s">
        <v>13</v>
      </c>
      <c r="K972" s="4" t="s">
        <v>4</v>
      </c>
      <c r="L972" s="4" t="s">
        <v>30</v>
      </c>
      <c r="M972" s="8">
        <v>3</v>
      </c>
      <c r="N972" s="5">
        <v>100.69</v>
      </c>
      <c r="O972" s="6">
        <v>0.1</v>
      </c>
      <c r="P972" s="5">
        <v>51.31</v>
      </c>
      <c r="Q972" s="5">
        <f t="shared" si="60"/>
        <v>271.863</v>
      </c>
      <c r="R972" s="5">
        <f t="shared" si="61"/>
        <v>153.93</v>
      </c>
      <c r="S972" s="5">
        <f t="shared" si="62"/>
        <v>117.93299999999999</v>
      </c>
      <c r="T972" s="7">
        <f t="shared" si="63"/>
        <v>0.43379569856876438</v>
      </c>
    </row>
    <row r="973" spans="1:20" ht="15.6">
      <c r="A973" s="2">
        <v>2114</v>
      </c>
      <c r="B973" s="3">
        <v>46174</v>
      </c>
      <c r="C973" s="4">
        <f>YEAR(SalesDataTable[[#This Row],[Order Date]])</f>
        <v>2026</v>
      </c>
      <c r="D973" s="14" t="str">
        <f>"Q"&amp;ROUNDUP(MONTH(SalesDataTable[[#This Row],[Order Date]])/3,0)</f>
        <v>Q2</v>
      </c>
      <c r="E973" s="11">
        <f>MONTH(SalesDataTable[[#This Row],[Order Date]])</f>
        <v>6</v>
      </c>
      <c r="F973" s="17"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row>
    <row r="974" spans="1:20" ht="15.6">
      <c r="A974" s="2">
        <v>3104</v>
      </c>
      <c r="B974" s="3">
        <v>46174</v>
      </c>
      <c r="C974" s="4">
        <f>YEAR(SalesDataTable[[#This Row],[Order Date]])</f>
        <v>2026</v>
      </c>
      <c r="D974" s="14" t="str">
        <f>"Q"&amp;ROUNDUP(MONTH(SalesDataTable[[#This Row],[Order Date]])/3,0)</f>
        <v>Q2</v>
      </c>
      <c r="E974" s="11">
        <f>MONTH(SalesDataTable[[#This Row],[Order Date]])</f>
        <v>6</v>
      </c>
      <c r="F974" s="17"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60"/>
        <v>654.37249999999995</v>
      </c>
      <c r="R974" s="5">
        <f t="shared" si="61"/>
        <v>399.05</v>
      </c>
      <c r="S974" s="5">
        <f t="shared" si="62"/>
        <v>255.32249999999993</v>
      </c>
      <c r="T974" s="7">
        <f t="shared" si="63"/>
        <v>0.39017914108554369</v>
      </c>
    </row>
    <row r="975" spans="1:20" ht="15.6">
      <c r="A975" s="2">
        <v>3230</v>
      </c>
      <c r="B975" s="3">
        <v>46174</v>
      </c>
      <c r="C975" s="4">
        <f>YEAR(SalesDataTable[[#This Row],[Order Date]])</f>
        <v>2026</v>
      </c>
      <c r="D975" s="14" t="str">
        <f>"Q"&amp;ROUNDUP(MONTH(SalesDataTable[[#This Row],[Order Date]])/3,0)</f>
        <v>Q2</v>
      </c>
      <c r="E975" s="11">
        <f>MONTH(SalesDataTable[[#This Row],[Order Date]])</f>
        <v>6</v>
      </c>
      <c r="F975" s="17"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60"/>
        <v>124.17</v>
      </c>
      <c r="R975" s="5">
        <f t="shared" si="61"/>
        <v>71.040000000000006</v>
      </c>
      <c r="S975" s="5">
        <f t="shared" si="62"/>
        <v>53.129999999999995</v>
      </c>
      <c r="T975" s="7">
        <f t="shared" si="63"/>
        <v>0.4278811307079004</v>
      </c>
    </row>
    <row r="976" spans="1:20" ht="15.6">
      <c r="A976" s="2">
        <v>3415</v>
      </c>
      <c r="B976" s="3">
        <v>46174</v>
      </c>
      <c r="C976" s="4">
        <f>YEAR(SalesDataTable[[#This Row],[Order Date]])</f>
        <v>2026</v>
      </c>
      <c r="D976" s="14" t="str">
        <f>"Q"&amp;ROUNDUP(MONTH(SalesDataTable[[#This Row],[Order Date]])/3,0)</f>
        <v>Q2</v>
      </c>
      <c r="E976" s="11">
        <f>MONTH(SalesDataTable[[#This Row],[Order Date]])</f>
        <v>6</v>
      </c>
      <c r="F976" s="17"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row>
    <row r="977" spans="1:20" ht="15.6">
      <c r="A977" s="2">
        <v>4130</v>
      </c>
      <c r="B977" s="3">
        <v>46174</v>
      </c>
      <c r="C977" s="4">
        <f>YEAR(SalesDataTable[[#This Row],[Order Date]])</f>
        <v>2026</v>
      </c>
      <c r="D977" s="14" t="str">
        <f>"Q"&amp;ROUNDUP(MONTH(SalesDataTable[[#This Row],[Order Date]])/3,0)</f>
        <v>Q2</v>
      </c>
      <c r="E977" s="11">
        <f>MONTH(SalesDataTable[[#This Row],[Order Date]])</f>
        <v>6</v>
      </c>
      <c r="F977" s="17"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60"/>
        <v>240.29999999999998</v>
      </c>
      <c r="R977" s="5">
        <f t="shared" si="61"/>
        <v>130.53</v>
      </c>
      <c r="S977" s="5">
        <f t="shared" si="62"/>
        <v>109.76999999999998</v>
      </c>
      <c r="T977" s="7">
        <f t="shared" si="63"/>
        <v>0.45680399500624214</v>
      </c>
    </row>
    <row r="978" spans="1:20" ht="15.6">
      <c r="A978" s="2">
        <v>4314</v>
      </c>
      <c r="B978" s="3">
        <v>46174</v>
      </c>
      <c r="C978" s="4">
        <f>YEAR(SalesDataTable[[#This Row],[Order Date]])</f>
        <v>2026</v>
      </c>
      <c r="D978" s="14" t="str">
        <f>"Q"&amp;ROUNDUP(MONTH(SalesDataTable[[#This Row],[Order Date]])/3,0)</f>
        <v>Q2</v>
      </c>
      <c r="E978" s="11">
        <f>MONTH(SalesDataTable[[#This Row],[Order Date]])</f>
        <v>6</v>
      </c>
      <c r="F978" s="17" t="str">
        <f>TEXT(SalesDataTable[[#This Row],[Order Date]],"MMM")</f>
        <v>Jun</v>
      </c>
      <c r="G978" s="4" t="s">
        <v>20</v>
      </c>
      <c r="H978" s="4" t="s">
        <v>21</v>
      </c>
      <c r="I978" s="4" t="s">
        <v>19</v>
      </c>
      <c r="J978" s="4" t="s">
        <v>13</v>
      </c>
      <c r="K978" s="4" t="s">
        <v>34</v>
      </c>
      <c r="L978" s="4" t="s">
        <v>42</v>
      </c>
      <c r="M978" s="8">
        <v>2</v>
      </c>
      <c r="N978" s="5">
        <v>36.61</v>
      </c>
      <c r="O978" s="6">
        <v>0</v>
      </c>
      <c r="P978" s="5">
        <v>14.15</v>
      </c>
      <c r="Q978" s="5">
        <f t="shared" si="60"/>
        <v>73.22</v>
      </c>
      <c r="R978" s="5">
        <f t="shared" si="61"/>
        <v>28.3</v>
      </c>
      <c r="S978" s="5">
        <f t="shared" si="62"/>
        <v>44.92</v>
      </c>
      <c r="T978" s="7">
        <f t="shared" si="63"/>
        <v>0.61349358098880091</v>
      </c>
    </row>
    <row r="979" spans="1:20" ht="15.6">
      <c r="A979" s="2">
        <v>998</v>
      </c>
      <c r="B979" s="3">
        <v>46175</v>
      </c>
      <c r="C979" s="4">
        <f>YEAR(SalesDataTable[[#This Row],[Order Date]])</f>
        <v>2026</v>
      </c>
      <c r="D979" s="14" t="str">
        <f>"Q"&amp;ROUNDUP(MONTH(SalesDataTable[[#This Row],[Order Date]])/3,0)</f>
        <v>Q2</v>
      </c>
      <c r="E979" s="11">
        <f>MONTH(SalesDataTable[[#This Row],[Order Date]])</f>
        <v>6</v>
      </c>
      <c r="F979" s="17" t="str">
        <f>TEXT(SalesDataTable[[#This Row],[Order Date]],"MMM")</f>
        <v>Jun</v>
      </c>
      <c r="G979" s="4" t="s">
        <v>6</v>
      </c>
      <c r="H979" s="4" t="s">
        <v>41</v>
      </c>
      <c r="I979" s="4" t="s">
        <v>2</v>
      </c>
      <c r="J979" s="4" t="s">
        <v>3</v>
      </c>
      <c r="K979" s="4" t="s">
        <v>14</v>
      </c>
      <c r="L979" s="4" t="s">
        <v>44</v>
      </c>
      <c r="M979" s="8">
        <v>2</v>
      </c>
      <c r="N979" s="5">
        <v>131.81</v>
      </c>
      <c r="O979" s="6">
        <v>0.05</v>
      </c>
      <c r="P979" s="5">
        <v>66.09</v>
      </c>
      <c r="Q979" s="5">
        <f t="shared" si="60"/>
        <v>250.43899999999999</v>
      </c>
      <c r="R979" s="5">
        <f t="shared" si="61"/>
        <v>132.18</v>
      </c>
      <c r="S979" s="5">
        <f t="shared" si="62"/>
        <v>118.25899999999999</v>
      </c>
      <c r="T979" s="7">
        <f t="shared" si="63"/>
        <v>0.47220680485068217</v>
      </c>
    </row>
    <row r="980" spans="1:20" ht="15.6">
      <c r="A980" s="2">
        <v>1172</v>
      </c>
      <c r="B980" s="3">
        <v>46175</v>
      </c>
      <c r="C980" s="4">
        <f>YEAR(SalesDataTable[[#This Row],[Order Date]])</f>
        <v>2026</v>
      </c>
      <c r="D980" s="14" t="str">
        <f>"Q"&amp;ROUNDUP(MONTH(SalesDataTable[[#This Row],[Order Date]])/3,0)</f>
        <v>Q2</v>
      </c>
      <c r="E980" s="11">
        <f>MONTH(SalesDataTable[[#This Row],[Order Date]])</f>
        <v>6</v>
      </c>
      <c r="F980" s="17" t="str">
        <f>TEXT(SalesDataTable[[#This Row],[Order Date]],"MMM")</f>
        <v>Jun</v>
      </c>
      <c r="G980" s="4" t="s">
        <v>0</v>
      </c>
      <c r="H980" s="4" t="s">
        <v>50</v>
      </c>
      <c r="I980" s="4" t="s">
        <v>2</v>
      </c>
      <c r="J980" s="4" t="s">
        <v>3</v>
      </c>
      <c r="K980" s="4" t="s">
        <v>9</v>
      </c>
      <c r="L980" s="4" t="s">
        <v>37</v>
      </c>
      <c r="M980" s="8">
        <v>1</v>
      </c>
      <c r="N980" s="5">
        <v>153.43</v>
      </c>
      <c r="O980" s="6">
        <v>0.05</v>
      </c>
      <c r="P980" s="5">
        <v>78.16</v>
      </c>
      <c r="Q980" s="5">
        <f t="shared" si="60"/>
        <v>145.7585</v>
      </c>
      <c r="R980" s="5">
        <f t="shared" si="61"/>
        <v>78.16</v>
      </c>
      <c r="S980" s="5">
        <f t="shared" si="62"/>
        <v>67.598500000000001</v>
      </c>
      <c r="T980" s="7">
        <f t="shared" si="63"/>
        <v>0.46377055197467043</v>
      </c>
    </row>
    <row r="981" spans="1:20" ht="15.6">
      <c r="A981" s="2">
        <v>1261</v>
      </c>
      <c r="B981" s="3">
        <v>46175</v>
      </c>
      <c r="C981" s="4">
        <f>YEAR(SalesDataTable[[#This Row],[Order Date]])</f>
        <v>2026</v>
      </c>
      <c r="D981" s="14" t="str">
        <f>"Q"&amp;ROUNDUP(MONTH(SalesDataTable[[#This Row],[Order Date]])/3,0)</f>
        <v>Q2</v>
      </c>
      <c r="E981" s="11">
        <f>MONTH(SalesDataTable[[#This Row],[Order Date]])</f>
        <v>6</v>
      </c>
      <c r="F981" s="17" t="str">
        <f>TEXT(SalesDataTable[[#This Row],[Order Date]],"MMM")</f>
        <v>Jun</v>
      </c>
      <c r="G981" s="4" t="s">
        <v>6</v>
      </c>
      <c r="H981" s="4" t="s">
        <v>49</v>
      </c>
      <c r="I981" s="4" t="s">
        <v>2</v>
      </c>
      <c r="J981" s="4" t="s">
        <v>13</v>
      </c>
      <c r="K981" s="4" t="s">
        <v>4</v>
      </c>
      <c r="L981" s="4" t="s">
        <v>5</v>
      </c>
      <c r="M981" s="8">
        <v>2</v>
      </c>
      <c r="N981" s="5">
        <v>80.06</v>
      </c>
      <c r="O981" s="6">
        <v>0</v>
      </c>
      <c r="P981" s="5">
        <v>42.87</v>
      </c>
      <c r="Q981" s="5">
        <f t="shared" si="60"/>
        <v>160.12</v>
      </c>
      <c r="R981" s="5">
        <f t="shared" si="61"/>
        <v>85.74</v>
      </c>
      <c r="S981" s="5">
        <f t="shared" si="62"/>
        <v>74.38000000000001</v>
      </c>
      <c r="T981" s="7">
        <f t="shared" si="63"/>
        <v>0.4645266050462154</v>
      </c>
    </row>
    <row r="982" spans="1:20" ht="15.6">
      <c r="A982" s="2">
        <v>1762</v>
      </c>
      <c r="B982" s="3">
        <v>46175</v>
      </c>
      <c r="C982" s="4">
        <f>YEAR(SalesDataTable[[#This Row],[Order Date]])</f>
        <v>2026</v>
      </c>
      <c r="D982" s="14" t="str">
        <f>"Q"&amp;ROUNDUP(MONTH(SalesDataTable[[#This Row],[Order Date]])/3,0)</f>
        <v>Q2</v>
      </c>
      <c r="E982" s="11">
        <f>MONTH(SalesDataTable[[#This Row],[Order Date]])</f>
        <v>6</v>
      </c>
      <c r="F982" s="17"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60"/>
        <v>40.549999999999997</v>
      </c>
      <c r="R982" s="5">
        <f t="shared" si="61"/>
        <v>15.16</v>
      </c>
      <c r="S982" s="5">
        <f t="shared" si="62"/>
        <v>25.389999999999997</v>
      </c>
      <c r="T982" s="7">
        <f t="shared" si="63"/>
        <v>0.62614056720098643</v>
      </c>
    </row>
    <row r="983" spans="1:20" ht="15.6">
      <c r="A983" s="2">
        <v>1851</v>
      </c>
      <c r="B983" s="3">
        <v>46175</v>
      </c>
      <c r="C983" s="4">
        <f>YEAR(SalesDataTable[[#This Row],[Order Date]])</f>
        <v>2026</v>
      </c>
      <c r="D983" s="14" t="str">
        <f>"Q"&amp;ROUNDUP(MONTH(SalesDataTable[[#This Row],[Order Date]])/3,0)</f>
        <v>Q2</v>
      </c>
      <c r="E983" s="11">
        <f>MONTH(SalesDataTable[[#This Row],[Order Date]])</f>
        <v>6</v>
      </c>
      <c r="F983" s="17"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row>
    <row r="984" spans="1:20" ht="15.6">
      <c r="A984" s="2">
        <v>3205</v>
      </c>
      <c r="B984" s="3">
        <v>46175</v>
      </c>
      <c r="C984" s="4">
        <f>YEAR(SalesDataTable[[#This Row],[Order Date]])</f>
        <v>2026</v>
      </c>
      <c r="D984" s="14" t="str">
        <f>"Q"&amp;ROUNDUP(MONTH(SalesDataTable[[#This Row],[Order Date]])/3,0)</f>
        <v>Q2</v>
      </c>
      <c r="E984" s="11">
        <f>MONTH(SalesDataTable[[#This Row],[Order Date]])</f>
        <v>6</v>
      </c>
      <c r="F984" s="17"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row>
    <row r="985" spans="1:20" ht="15.6">
      <c r="A985" s="2">
        <v>1396</v>
      </c>
      <c r="B985" s="3">
        <v>46176</v>
      </c>
      <c r="C985" s="4">
        <f>YEAR(SalesDataTable[[#This Row],[Order Date]])</f>
        <v>2026</v>
      </c>
      <c r="D985" s="14" t="str">
        <f>"Q"&amp;ROUNDUP(MONTH(SalesDataTable[[#This Row],[Order Date]])/3,0)</f>
        <v>Q2</v>
      </c>
      <c r="E985" s="11">
        <f>MONTH(SalesDataTable[[#This Row],[Order Date]])</f>
        <v>6</v>
      </c>
      <c r="F985" s="17"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60"/>
        <v>173.09700000000001</v>
      </c>
      <c r="R985" s="5">
        <f t="shared" si="61"/>
        <v>105.15</v>
      </c>
      <c r="S985" s="5">
        <f t="shared" si="62"/>
        <v>67.947000000000003</v>
      </c>
      <c r="T985" s="7">
        <f t="shared" si="63"/>
        <v>0.39253713235931298</v>
      </c>
    </row>
    <row r="986" spans="1:20" ht="15.6">
      <c r="A986" s="2">
        <v>1441</v>
      </c>
      <c r="B986" s="3">
        <v>46176</v>
      </c>
      <c r="C986" s="4">
        <f>YEAR(SalesDataTable[[#This Row],[Order Date]])</f>
        <v>2026</v>
      </c>
      <c r="D986" s="14" t="str">
        <f>"Q"&amp;ROUNDUP(MONTH(SalesDataTable[[#This Row],[Order Date]])/3,0)</f>
        <v>Q2</v>
      </c>
      <c r="E986" s="11">
        <f>MONTH(SalesDataTable[[#This Row],[Order Date]])</f>
        <v>6</v>
      </c>
      <c r="F986" s="17" t="str">
        <f>TEXT(SalesDataTable[[#This Row],[Order Date]],"MMM")</f>
        <v>Jun</v>
      </c>
      <c r="G986" s="4" t="s">
        <v>11</v>
      </c>
      <c r="H986" s="4" t="s">
        <v>39</v>
      </c>
      <c r="I986" s="4" t="s">
        <v>28</v>
      </c>
      <c r="J986" s="4" t="s">
        <v>13</v>
      </c>
      <c r="K986" s="4" t="s">
        <v>14</v>
      </c>
      <c r="L986" s="4" t="s">
        <v>44</v>
      </c>
      <c r="M986" s="8">
        <v>3</v>
      </c>
      <c r="N986" s="5">
        <v>135.4</v>
      </c>
      <c r="O986" s="6">
        <v>0</v>
      </c>
      <c r="P986" s="5">
        <v>65.16</v>
      </c>
      <c r="Q986" s="5">
        <f t="shared" si="60"/>
        <v>406.20000000000005</v>
      </c>
      <c r="R986" s="5">
        <f t="shared" si="61"/>
        <v>195.48</v>
      </c>
      <c r="S986" s="5">
        <f t="shared" si="62"/>
        <v>210.72000000000006</v>
      </c>
      <c r="T986" s="7">
        <f t="shared" si="63"/>
        <v>0.51875923190546536</v>
      </c>
    </row>
    <row r="987" spans="1:20" ht="15.6">
      <c r="A987" s="2">
        <v>1511</v>
      </c>
      <c r="B987" s="3">
        <v>46176</v>
      </c>
      <c r="C987" s="4">
        <f>YEAR(SalesDataTable[[#This Row],[Order Date]])</f>
        <v>2026</v>
      </c>
      <c r="D987" s="14" t="str">
        <f>"Q"&amp;ROUNDUP(MONTH(SalesDataTable[[#This Row],[Order Date]])/3,0)</f>
        <v>Q2</v>
      </c>
      <c r="E987" s="11">
        <f>MONTH(SalesDataTable[[#This Row],[Order Date]])</f>
        <v>6</v>
      </c>
      <c r="F987" s="17"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60"/>
        <v>68.551999999999992</v>
      </c>
      <c r="R987" s="5">
        <f t="shared" si="61"/>
        <v>27.46</v>
      </c>
      <c r="S987" s="5">
        <f t="shared" si="62"/>
        <v>41.091999999999992</v>
      </c>
      <c r="T987" s="7">
        <f t="shared" si="63"/>
        <v>0.59942817131520587</v>
      </c>
    </row>
    <row r="988" spans="1:20" ht="15.6">
      <c r="A988" s="2">
        <v>1701</v>
      </c>
      <c r="B988" s="3">
        <v>46176</v>
      </c>
      <c r="C988" s="4">
        <f>YEAR(SalesDataTable[[#This Row],[Order Date]])</f>
        <v>2026</v>
      </c>
      <c r="D988" s="14" t="str">
        <f>"Q"&amp;ROUNDUP(MONTH(SalesDataTable[[#This Row],[Order Date]])/3,0)</f>
        <v>Q2</v>
      </c>
      <c r="E988" s="11">
        <f>MONTH(SalesDataTable[[#This Row],[Order Date]])</f>
        <v>6</v>
      </c>
      <c r="F988" s="17" t="str">
        <f>TEXT(SalesDataTable[[#This Row],[Order Date]],"MMM")</f>
        <v>Jun</v>
      </c>
      <c r="G988" s="4" t="s">
        <v>0</v>
      </c>
      <c r="H988" s="4" t="s">
        <v>36</v>
      </c>
      <c r="I988" s="4" t="s">
        <v>2</v>
      </c>
      <c r="J988" s="4" t="s">
        <v>13</v>
      </c>
      <c r="K988" s="4" t="s">
        <v>14</v>
      </c>
      <c r="L988" s="4" t="s">
        <v>32</v>
      </c>
      <c r="M988" s="8">
        <v>1</v>
      </c>
      <c r="N988" s="5">
        <v>46.16</v>
      </c>
      <c r="O988" s="6">
        <v>0</v>
      </c>
      <c r="P988" s="5">
        <v>18.36</v>
      </c>
      <c r="Q988" s="5">
        <f t="shared" si="60"/>
        <v>46.16</v>
      </c>
      <c r="R988" s="5">
        <f t="shared" si="61"/>
        <v>18.36</v>
      </c>
      <c r="S988" s="5">
        <f t="shared" si="62"/>
        <v>27.799999999999997</v>
      </c>
      <c r="T988" s="7">
        <f t="shared" si="63"/>
        <v>0.60225303292894283</v>
      </c>
    </row>
    <row r="989" spans="1:20" ht="15.6">
      <c r="A989" s="2">
        <v>1984</v>
      </c>
      <c r="B989" s="3">
        <v>46176</v>
      </c>
      <c r="C989" s="4">
        <f>YEAR(SalesDataTable[[#This Row],[Order Date]])</f>
        <v>2026</v>
      </c>
      <c r="D989" s="14" t="str">
        <f>"Q"&amp;ROUNDUP(MONTH(SalesDataTable[[#This Row],[Order Date]])/3,0)</f>
        <v>Q2</v>
      </c>
      <c r="E989" s="11">
        <f>MONTH(SalesDataTable[[#This Row],[Order Date]])</f>
        <v>6</v>
      </c>
      <c r="F989" s="17" t="str">
        <f>TEXT(SalesDataTable[[#This Row],[Order Date]],"MMM")</f>
        <v>Jun</v>
      </c>
      <c r="G989" s="4" t="s">
        <v>6</v>
      </c>
      <c r="H989" s="4" t="s">
        <v>7</v>
      </c>
      <c r="I989" s="4" t="s">
        <v>2</v>
      </c>
      <c r="J989" s="4" t="s">
        <v>3</v>
      </c>
      <c r="K989" s="4" t="s">
        <v>4</v>
      </c>
      <c r="L989" s="4" t="s">
        <v>22</v>
      </c>
      <c r="M989" s="8">
        <v>2</v>
      </c>
      <c r="N989" s="5">
        <v>50.77</v>
      </c>
      <c r="O989" s="6">
        <v>0</v>
      </c>
      <c r="P989" s="5">
        <v>22.93</v>
      </c>
      <c r="Q989" s="5">
        <f t="shared" si="60"/>
        <v>101.54</v>
      </c>
      <c r="R989" s="5">
        <f t="shared" si="61"/>
        <v>45.86</v>
      </c>
      <c r="S989" s="5">
        <f t="shared" si="62"/>
        <v>55.680000000000007</v>
      </c>
      <c r="T989" s="7">
        <f t="shared" si="63"/>
        <v>0.54835532794957653</v>
      </c>
    </row>
    <row r="990" spans="1:20" ht="15.6">
      <c r="A990" s="2">
        <v>2572</v>
      </c>
      <c r="B990" s="3">
        <v>46176</v>
      </c>
      <c r="C990" s="4">
        <f>YEAR(SalesDataTable[[#This Row],[Order Date]])</f>
        <v>2026</v>
      </c>
      <c r="D990" s="14" t="str">
        <f>"Q"&amp;ROUNDUP(MONTH(SalesDataTable[[#This Row],[Order Date]])/3,0)</f>
        <v>Q2</v>
      </c>
      <c r="E990" s="11">
        <f>MONTH(SalesDataTable[[#This Row],[Order Date]])</f>
        <v>6</v>
      </c>
      <c r="F990" s="17"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60"/>
        <v>134.84299999999999</v>
      </c>
      <c r="R990" s="5">
        <f t="shared" si="61"/>
        <v>65.08</v>
      </c>
      <c r="S990" s="5">
        <f t="shared" si="62"/>
        <v>69.762999999999991</v>
      </c>
      <c r="T990" s="7">
        <f t="shared" si="63"/>
        <v>0.51736463887632278</v>
      </c>
    </row>
    <row r="991" spans="1:20" ht="15.6">
      <c r="A991" s="2">
        <v>2833</v>
      </c>
      <c r="B991" s="3">
        <v>46176</v>
      </c>
      <c r="C991" s="4">
        <f>YEAR(SalesDataTable[[#This Row],[Order Date]])</f>
        <v>2026</v>
      </c>
      <c r="D991" s="14" t="str">
        <f>"Q"&amp;ROUNDUP(MONTH(SalesDataTable[[#This Row],[Order Date]])/3,0)</f>
        <v>Q2</v>
      </c>
      <c r="E991" s="11">
        <f>MONTH(SalesDataTable[[#This Row],[Order Date]])</f>
        <v>6</v>
      </c>
      <c r="F991" s="17" t="str">
        <f>TEXT(SalesDataTable[[#This Row],[Order Date]],"MMM")</f>
        <v>Jun</v>
      </c>
      <c r="G991" s="4" t="s">
        <v>20</v>
      </c>
      <c r="H991" s="4" t="s">
        <v>47</v>
      </c>
      <c r="I991" s="4" t="s">
        <v>2</v>
      </c>
      <c r="J991" s="4" t="s">
        <v>3</v>
      </c>
      <c r="K991" s="4" t="s">
        <v>9</v>
      </c>
      <c r="L991" s="4" t="s">
        <v>17</v>
      </c>
      <c r="M991" s="8">
        <v>3</v>
      </c>
      <c r="N991" s="5">
        <v>141.6</v>
      </c>
      <c r="O991" s="6">
        <v>0</v>
      </c>
      <c r="P991" s="5">
        <v>78.02</v>
      </c>
      <c r="Q991" s="5">
        <f t="shared" si="60"/>
        <v>424.79999999999995</v>
      </c>
      <c r="R991" s="5">
        <f t="shared" si="61"/>
        <v>234.06</v>
      </c>
      <c r="S991" s="5">
        <f t="shared" si="62"/>
        <v>190.73999999999995</v>
      </c>
      <c r="T991" s="7">
        <f t="shared" si="63"/>
        <v>0.44901129943502821</v>
      </c>
    </row>
    <row r="992" spans="1:20" ht="15.6">
      <c r="A992" s="2">
        <v>3522</v>
      </c>
      <c r="B992" s="3">
        <v>46176</v>
      </c>
      <c r="C992" s="4">
        <f>YEAR(SalesDataTable[[#This Row],[Order Date]])</f>
        <v>2026</v>
      </c>
      <c r="D992" s="14" t="str">
        <f>"Q"&amp;ROUNDUP(MONTH(SalesDataTable[[#This Row],[Order Date]])/3,0)</f>
        <v>Q2</v>
      </c>
      <c r="E992" s="11">
        <f>MONTH(SalesDataTable[[#This Row],[Order Date]])</f>
        <v>6</v>
      </c>
      <c r="F992" s="17"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60"/>
        <v>40.57</v>
      </c>
      <c r="R992" s="5">
        <f t="shared" si="61"/>
        <v>16.329999999999998</v>
      </c>
      <c r="S992" s="5">
        <f t="shared" si="62"/>
        <v>24.240000000000002</v>
      </c>
      <c r="T992" s="7">
        <f t="shared" si="63"/>
        <v>0.59748582696573826</v>
      </c>
    </row>
    <row r="993" spans="1:20" ht="15.6">
      <c r="A993" s="2">
        <v>146</v>
      </c>
      <c r="B993" s="3">
        <v>46177</v>
      </c>
      <c r="C993" s="4">
        <f>YEAR(SalesDataTable[[#This Row],[Order Date]])</f>
        <v>2026</v>
      </c>
      <c r="D993" s="14" t="str">
        <f>"Q"&amp;ROUNDUP(MONTH(SalesDataTable[[#This Row],[Order Date]])/3,0)</f>
        <v>Q2</v>
      </c>
      <c r="E993" s="11">
        <f>MONTH(SalesDataTable[[#This Row],[Order Date]])</f>
        <v>6</v>
      </c>
      <c r="F993" s="17" t="str">
        <f>TEXT(SalesDataTable[[#This Row],[Order Date]],"MMM")</f>
        <v>Jun</v>
      </c>
      <c r="G993" s="4" t="s">
        <v>6</v>
      </c>
      <c r="H993" s="4" t="s">
        <v>49</v>
      </c>
      <c r="I993" s="4" t="s">
        <v>28</v>
      </c>
      <c r="J993" s="4" t="s">
        <v>3</v>
      </c>
      <c r="K993" s="4" t="s">
        <v>4</v>
      </c>
      <c r="L993" s="4" t="s">
        <v>5</v>
      </c>
      <c r="M993" s="8">
        <v>2</v>
      </c>
      <c r="N993" s="5">
        <v>81.81</v>
      </c>
      <c r="O993" s="6">
        <v>0</v>
      </c>
      <c r="P993" s="5">
        <v>42.54</v>
      </c>
      <c r="Q993" s="5">
        <f t="shared" si="60"/>
        <v>163.62</v>
      </c>
      <c r="R993" s="5">
        <f t="shared" si="61"/>
        <v>85.08</v>
      </c>
      <c r="S993" s="5">
        <f t="shared" si="62"/>
        <v>78.540000000000006</v>
      </c>
      <c r="T993" s="7">
        <f t="shared" si="63"/>
        <v>0.48001466813348004</v>
      </c>
    </row>
    <row r="994" spans="1:20" ht="15.6">
      <c r="A994" s="2">
        <v>161</v>
      </c>
      <c r="B994" s="3">
        <v>46177</v>
      </c>
      <c r="C994" s="4">
        <f>YEAR(SalesDataTable[[#This Row],[Order Date]])</f>
        <v>2026</v>
      </c>
      <c r="D994" s="14" t="str">
        <f>"Q"&amp;ROUNDUP(MONTH(SalesDataTable[[#This Row],[Order Date]])/3,0)</f>
        <v>Q2</v>
      </c>
      <c r="E994" s="11">
        <f>MONTH(SalesDataTable[[#This Row],[Order Date]])</f>
        <v>6</v>
      </c>
      <c r="F994" s="17" t="str">
        <f>TEXT(SalesDataTable[[#This Row],[Order Date]],"MMM")</f>
        <v>Jun</v>
      </c>
      <c r="G994" s="4" t="s">
        <v>0</v>
      </c>
      <c r="H994" s="4" t="s">
        <v>1</v>
      </c>
      <c r="I994" s="4" t="s">
        <v>28</v>
      </c>
      <c r="J994" s="4" t="s">
        <v>3</v>
      </c>
      <c r="K994" s="4" t="s">
        <v>4</v>
      </c>
      <c r="L994" s="4" t="s">
        <v>22</v>
      </c>
      <c r="M994" s="8">
        <v>2</v>
      </c>
      <c r="N994" s="5">
        <v>50.09</v>
      </c>
      <c r="O994" s="6">
        <v>0</v>
      </c>
      <c r="P994" s="5">
        <v>22.91</v>
      </c>
      <c r="Q994" s="5">
        <f t="shared" si="60"/>
        <v>100.18</v>
      </c>
      <c r="R994" s="5">
        <f t="shared" si="61"/>
        <v>45.82</v>
      </c>
      <c r="S994" s="5">
        <f t="shared" si="62"/>
        <v>54.360000000000007</v>
      </c>
      <c r="T994" s="7">
        <f t="shared" si="63"/>
        <v>0.54262327809942112</v>
      </c>
    </row>
    <row r="995" spans="1:20" ht="15.6">
      <c r="A995" s="2">
        <v>819</v>
      </c>
      <c r="B995" s="3">
        <v>46177</v>
      </c>
      <c r="C995" s="4">
        <f>YEAR(SalesDataTable[[#This Row],[Order Date]])</f>
        <v>2026</v>
      </c>
      <c r="D995" s="14" t="str">
        <f>"Q"&amp;ROUNDUP(MONTH(SalesDataTable[[#This Row],[Order Date]])/3,0)</f>
        <v>Q2</v>
      </c>
      <c r="E995" s="11">
        <f>MONTH(SalesDataTable[[#This Row],[Order Date]])</f>
        <v>6</v>
      </c>
      <c r="F995" s="17" t="str">
        <f>TEXT(SalesDataTable[[#This Row],[Order Date]],"MMM")</f>
        <v>Jun</v>
      </c>
      <c r="G995" s="4" t="s">
        <v>20</v>
      </c>
      <c r="H995" s="4" t="s">
        <v>33</v>
      </c>
      <c r="I995" s="4" t="s">
        <v>2</v>
      </c>
      <c r="J995" s="4" t="s">
        <v>3</v>
      </c>
      <c r="K995" s="4" t="s">
        <v>9</v>
      </c>
      <c r="L995" s="4" t="s">
        <v>46</v>
      </c>
      <c r="M995" s="8">
        <v>1</v>
      </c>
      <c r="N995" s="5">
        <v>72.38</v>
      </c>
      <c r="O995" s="6">
        <v>0</v>
      </c>
      <c r="P995" s="5">
        <v>32.68</v>
      </c>
      <c r="Q995" s="5">
        <f t="shared" si="60"/>
        <v>72.38</v>
      </c>
      <c r="R995" s="5">
        <f t="shared" si="61"/>
        <v>32.68</v>
      </c>
      <c r="S995" s="5">
        <f t="shared" si="62"/>
        <v>39.699999999999996</v>
      </c>
      <c r="T995" s="7">
        <f t="shared" si="63"/>
        <v>0.54849405913235694</v>
      </c>
    </row>
    <row r="996" spans="1:20" ht="15.6">
      <c r="A996" s="2">
        <v>2104</v>
      </c>
      <c r="B996" s="3">
        <v>46177</v>
      </c>
      <c r="C996" s="4">
        <f>YEAR(SalesDataTable[[#This Row],[Order Date]])</f>
        <v>2026</v>
      </c>
      <c r="D996" s="14" t="str">
        <f>"Q"&amp;ROUNDUP(MONTH(SalesDataTable[[#This Row],[Order Date]])/3,0)</f>
        <v>Q2</v>
      </c>
      <c r="E996" s="11">
        <f>MONTH(SalesDataTable[[#This Row],[Order Date]])</f>
        <v>6</v>
      </c>
      <c r="F996" s="17" t="str">
        <f>TEXT(SalesDataTable[[#This Row],[Order Date]],"MMM")</f>
        <v>Jun</v>
      </c>
      <c r="G996" s="4" t="s">
        <v>6</v>
      </c>
      <c r="H996" s="4" t="s">
        <v>7</v>
      </c>
      <c r="I996" s="4" t="s">
        <v>2</v>
      </c>
      <c r="J996" s="4" t="s">
        <v>13</v>
      </c>
      <c r="K996" s="4" t="s">
        <v>9</v>
      </c>
      <c r="L996" s="4" t="s">
        <v>10</v>
      </c>
      <c r="M996" s="8">
        <v>1</v>
      </c>
      <c r="N996" s="5">
        <v>92.31</v>
      </c>
      <c r="O996" s="6">
        <v>0</v>
      </c>
      <c r="P996" s="5">
        <v>45.58</v>
      </c>
      <c r="Q996" s="5">
        <f t="shared" si="60"/>
        <v>92.31</v>
      </c>
      <c r="R996" s="5">
        <f t="shared" si="61"/>
        <v>45.58</v>
      </c>
      <c r="S996" s="5">
        <f t="shared" si="62"/>
        <v>46.730000000000004</v>
      </c>
      <c r="T996" s="7">
        <f t="shared" si="63"/>
        <v>0.50622901094139316</v>
      </c>
    </row>
    <row r="997" spans="1:20" ht="15.6">
      <c r="A997" s="2">
        <v>2678</v>
      </c>
      <c r="B997" s="3">
        <v>46177</v>
      </c>
      <c r="C997" s="4">
        <f>YEAR(SalesDataTable[[#This Row],[Order Date]])</f>
        <v>2026</v>
      </c>
      <c r="D997" s="14" t="str">
        <f>"Q"&amp;ROUNDUP(MONTH(SalesDataTable[[#This Row],[Order Date]])/3,0)</f>
        <v>Q2</v>
      </c>
      <c r="E997" s="11">
        <f>MONTH(SalesDataTable[[#This Row],[Order Date]])</f>
        <v>6</v>
      </c>
      <c r="F997" s="17"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row>
    <row r="998" spans="1:20" ht="15.6">
      <c r="A998" s="2">
        <v>3015</v>
      </c>
      <c r="B998" s="3">
        <v>46177</v>
      </c>
      <c r="C998" s="4">
        <f>YEAR(SalesDataTable[[#This Row],[Order Date]])</f>
        <v>2026</v>
      </c>
      <c r="D998" s="14" t="str">
        <f>"Q"&amp;ROUNDUP(MONTH(SalesDataTable[[#This Row],[Order Date]])/3,0)</f>
        <v>Q2</v>
      </c>
      <c r="E998" s="11">
        <f>MONTH(SalesDataTable[[#This Row],[Order Date]])</f>
        <v>6</v>
      </c>
      <c r="F998" s="17" t="str">
        <f>TEXT(SalesDataTable[[#This Row],[Order Date]],"MMM")</f>
        <v>Jun</v>
      </c>
      <c r="G998" s="4" t="s">
        <v>6</v>
      </c>
      <c r="H998" s="4" t="s">
        <v>49</v>
      </c>
      <c r="I998" s="4" t="s">
        <v>2</v>
      </c>
      <c r="J998" s="4" t="s">
        <v>3</v>
      </c>
      <c r="K998" s="4" t="s">
        <v>14</v>
      </c>
      <c r="L998" s="4" t="s">
        <v>32</v>
      </c>
      <c r="M998" s="8">
        <v>1</v>
      </c>
      <c r="N998" s="5">
        <v>45.5</v>
      </c>
      <c r="O998" s="6">
        <v>0.05</v>
      </c>
      <c r="P998" s="5">
        <v>18.89</v>
      </c>
      <c r="Q998" s="5">
        <f t="shared" si="60"/>
        <v>43.225000000000001</v>
      </c>
      <c r="R998" s="5">
        <f t="shared" si="61"/>
        <v>18.89</v>
      </c>
      <c r="S998" s="5">
        <f t="shared" si="62"/>
        <v>24.335000000000001</v>
      </c>
      <c r="T998" s="7">
        <f t="shared" si="63"/>
        <v>0.56298438403701567</v>
      </c>
    </row>
    <row r="999" spans="1:20" ht="15.6">
      <c r="A999" s="2">
        <v>3243</v>
      </c>
      <c r="B999" s="3">
        <v>46177</v>
      </c>
      <c r="C999" s="4">
        <f>YEAR(SalesDataTable[[#This Row],[Order Date]])</f>
        <v>2026</v>
      </c>
      <c r="D999" s="14" t="str">
        <f>"Q"&amp;ROUNDUP(MONTH(SalesDataTable[[#This Row],[Order Date]])/3,0)</f>
        <v>Q2</v>
      </c>
      <c r="E999" s="11">
        <f>MONTH(SalesDataTable[[#This Row],[Order Date]])</f>
        <v>6</v>
      </c>
      <c r="F999" s="17" t="str">
        <f>TEXT(SalesDataTable[[#This Row],[Order Date]],"MMM")</f>
        <v>Jun</v>
      </c>
      <c r="G999" s="4" t="s">
        <v>11</v>
      </c>
      <c r="H999" s="4" t="s">
        <v>25</v>
      </c>
      <c r="I999" s="4" t="s">
        <v>2</v>
      </c>
      <c r="J999" s="4" t="s">
        <v>3</v>
      </c>
      <c r="K999" s="4" t="s">
        <v>34</v>
      </c>
      <c r="L999" s="4" t="s">
        <v>42</v>
      </c>
      <c r="M999" s="8">
        <v>1</v>
      </c>
      <c r="N999" s="5">
        <v>35.99</v>
      </c>
      <c r="O999" s="6">
        <v>0</v>
      </c>
      <c r="P999" s="5">
        <v>14.05</v>
      </c>
      <c r="Q999" s="5">
        <f t="shared" si="60"/>
        <v>35.99</v>
      </c>
      <c r="R999" s="5">
        <f t="shared" si="61"/>
        <v>14.05</v>
      </c>
      <c r="S999" s="5">
        <f t="shared" si="62"/>
        <v>21.94</v>
      </c>
      <c r="T999" s="7">
        <f t="shared" si="63"/>
        <v>0.60961378160600166</v>
      </c>
    </row>
    <row r="1000" spans="1:20" ht="15.6">
      <c r="A1000" s="2">
        <v>3283</v>
      </c>
      <c r="B1000" s="3">
        <v>46177</v>
      </c>
      <c r="C1000" s="4">
        <f>YEAR(SalesDataTable[[#This Row],[Order Date]])</f>
        <v>2026</v>
      </c>
      <c r="D1000" s="14" t="str">
        <f>"Q"&amp;ROUNDUP(MONTH(SalesDataTable[[#This Row],[Order Date]])/3,0)</f>
        <v>Q2</v>
      </c>
      <c r="E1000" s="11">
        <f>MONTH(SalesDataTable[[#This Row],[Order Date]])</f>
        <v>6</v>
      </c>
      <c r="F1000" s="17"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60"/>
        <v>122.55</v>
      </c>
      <c r="R1000" s="5">
        <f t="shared" si="61"/>
        <v>68.97</v>
      </c>
      <c r="S1000" s="5">
        <f t="shared" si="62"/>
        <v>53.58</v>
      </c>
      <c r="T1000" s="7">
        <f t="shared" si="63"/>
        <v>0.43720930232558142</v>
      </c>
    </row>
    <row r="1001" spans="1:20" ht="15.6">
      <c r="A1001" s="2">
        <v>3966</v>
      </c>
      <c r="B1001" s="3">
        <v>46177</v>
      </c>
      <c r="C1001" s="4">
        <f>YEAR(SalesDataTable[[#This Row],[Order Date]])</f>
        <v>2026</v>
      </c>
      <c r="D1001" s="14" t="str">
        <f>"Q"&amp;ROUNDUP(MONTH(SalesDataTable[[#This Row],[Order Date]])/3,0)</f>
        <v>Q2</v>
      </c>
      <c r="E1001" s="11">
        <f>MONTH(SalesDataTable[[#This Row],[Order Date]])</f>
        <v>6</v>
      </c>
      <c r="F1001" s="17"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row>
    <row r="1002" spans="1:20" ht="15.6">
      <c r="A1002" s="2">
        <v>1349</v>
      </c>
      <c r="B1002" s="3">
        <v>46178</v>
      </c>
      <c r="C1002" s="4">
        <f>YEAR(SalesDataTable[[#This Row],[Order Date]])</f>
        <v>2026</v>
      </c>
      <c r="D1002" s="14" t="str">
        <f>"Q"&amp;ROUNDUP(MONTH(SalesDataTable[[#This Row],[Order Date]])/3,0)</f>
        <v>Q2</v>
      </c>
      <c r="E1002" s="11">
        <f>MONTH(SalesDataTable[[#This Row],[Order Date]])</f>
        <v>6</v>
      </c>
      <c r="F1002" s="17"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60"/>
        <v>524.28599999999994</v>
      </c>
      <c r="R1002" s="5">
        <f t="shared" si="61"/>
        <v>278.76</v>
      </c>
      <c r="S1002" s="5">
        <f t="shared" si="62"/>
        <v>245.52599999999995</v>
      </c>
      <c r="T1002" s="7">
        <f t="shared" si="63"/>
        <v>0.46830546686350577</v>
      </c>
    </row>
    <row r="1003" spans="1:20" ht="15.6">
      <c r="A1003" s="2">
        <v>2333</v>
      </c>
      <c r="B1003" s="3">
        <v>46178</v>
      </c>
      <c r="C1003" s="4">
        <f>YEAR(SalesDataTable[[#This Row],[Order Date]])</f>
        <v>2026</v>
      </c>
      <c r="D1003" s="14" t="str">
        <f>"Q"&amp;ROUNDUP(MONTH(SalesDataTable[[#This Row],[Order Date]])/3,0)</f>
        <v>Q2</v>
      </c>
      <c r="E1003" s="11">
        <f>MONTH(SalesDataTable[[#This Row],[Order Date]])</f>
        <v>6</v>
      </c>
      <c r="F1003" s="17"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60"/>
        <v>125.32</v>
      </c>
      <c r="R1003" s="5">
        <f t="shared" si="61"/>
        <v>59.03</v>
      </c>
      <c r="S1003" s="5">
        <f t="shared" si="62"/>
        <v>66.289999999999992</v>
      </c>
      <c r="T1003" s="7">
        <f t="shared" si="63"/>
        <v>0.52896584743057773</v>
      </c>
    </row>
    <row r="1004" spans="1:20" ht="15.6">
      <c r="A1004" s="2">
        <v>2628</v>
      </c>
      <c r="B1004" s="3">
        <v>46178</v>
      </c>
      <c r="C1004" s="4">
        <f>YEAR(SalesDataTable[[#This Row],[Order Date]])</f>
        <v>2026</v>
      </c>
      <c r="D1004" s="14" t="str">
        <f>"Q"&amp;ROUNDUP(MONTH(SalesDataTable[[#This Row],[Order Date]])/3,0)</f>
        <v>Q2</v>
      </c>
      <c r="E1004" s="11">
        <f>MONTH(SalesDataTable[[#This Row],[Order Date]])</f>
        <v>6</v>
      </c>
      <c r="F1004" s="17"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60"/>
        <v>334.52</v>
      </c>
      <c r="R1004" s="5">
        <f t="shared" si="61"/>
        <v>179.3</v>
      </c>
      <c r="S1004" s="5">
        <f t="shared" si="62"/>
        <v>155.21999999999997</v>
      </c>
      <c r="T1004" s="7">
        <f t="shared" si="63"/>
        <v>0.46400813105344968</v>
      </c>
    </row>
    <row r="1005" spans="1:20" ht="15.6">
      <c r="A1005" s="2">
        <v>2718</v>
      </c>
      <c r="B1005" s="3">
        <v>46178</v>
      </c>
      <c r="C1005" s="4">
        <f>YEAR(SalesDataTable[[#This Row],[Order Date]])</f>
        <v>2026</v>
      </c>
      <c r="D1005" s="14" t="str">
        <f>"Q"&amp;ROUNDUP(MONTH(SalesDataTable[[#This Row],[Order Date]])/3,0)</f>
        <v>Q2</v>
      </c>
      <c r="E1005" s="11">
        <f>MONTH(SalesDataTable[[#This Row],[Order Date]])</f>
        <v>6</v>
      </c>
      <c r="F1005" s="17"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60"/>
        <v>80.19</v>
      </c>
      <c r="R1005" s="5">
        <f t="shared" si="61"/>
        <v>42.18</v>
      </c>
      <c r="S1005" s="5">
        <f t="shared" si="62"/>
        <v>38.01</v>
      </c>
      <c r="T1005" s="7">
        <f t="shared" si="63"/>
        <v>0.47399925177702956</v>
      </c>
    </row>
    <row r="1006" spans="1:20" ht="15.6">
      <c r="A1006" s="2">
        <v>3185</v>
      </c>
      <c r="B1006" s="3">
        <v>46178</v>
      </c>
      <c r="C1006" s="4">
        <f>YEAR(SalesDataTable[[#This Row],[Order Date]])</f>
        <v>2026</v>
      </c>
      <c r="D1006" s="14" t="str">
        <f>"Q"&amp;ROUNDUP(MONTH(SalesDataTable[[#This Row],[Order Date]])/3,0)</f>
        <v>Q2</v>
      </c>
      <c r="E1006" s="11">
        <f>MONTH(SalesDataTable[[#This Row],[Order Date]])</f>
        <v>6</v>
      </c>
      <c r="F1006" s="17"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60"/>
        <v>49.86</v>
      </c>
      <c r="R1006" s="5">
        <f t="shared" si="61"/>
        <v>22.72</v>
      </c>
      <c r="S1006" s="5">
        <f t="shared" si="62"/>
        <v>27.14</v>
      </c>
      <c r="T1006" s="7">
        <f t="shared" si="63"/>
        <v>0.5443241075010028</v>
      </c>
    </row>
    <row r="1007" spans="1:20" ht="15.6">
      <c r="A1007" s="2">
        <v>4495</v>
      </c>
      <c r="B1007" s="3">
        <v>46178</v>
      </c>
      <c r="C1007" s="4">
        <f>YEAR(SalesDataTable[[#This Row],[Order Date]])</f>
        <v>2026</v>
      </c>
      <c r="D1007" s="14" t="str">
        <f>"Q"&amp;ROUNDUP(MONTH(SalesDataTable[[#This Row],[Order Date]])/3,0)</f>
        <v>Q2</v>
      </c>
      <c r="E1007" s="11">
        <f>MONTH(SalesDataTable[[#This Row],[Order Date]])</f>
        <v>6</v>
      </c>
      <c r="F1007" s="17"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60"/>
        <v>391.02</v>
      </c>
      <c r="R1007" s="5">
        <f t="shared" si="61"/>
        <v>205.94</v>
      </c>
      <c r="S1007" s="5">
        <f t="shared" si="62"/>
        <v>185.07999999999998</v>
      </c>
      <c r="T1007" s="7">
        <f t="shared" si="63"/>
        <v>0.47332617257429288</v>
      </c>
    </row>
    <row r="1008" spans="1:20" ht="15.6">
      <c r="A1008" s="2">
        <v>815</v>
      </c>
      <c r="B1008" s="3">
        <v>46179</v>
      </c>
      <c r="C1008" s="4">
        <f>YEAR(SalesDataTable[[#This Row],[Order Date]])</f>
        <v>2026</v>
      </c>
      <c r="D1008" s="14" t="str">
        <f>"Q"&amp;ROUNDUP(MONTH(SalesDataTable[[#This Row],[Order Date]])/3,0)</f>
        <v>Q2</v>
      </c>
      <c r="E1008" s="11">
        <f>MONTH(SalesDataTable[[#This Row],[Order Date]])</f>
        <v>6</v>
      </c>
      <c r="F1008" s="17"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60"/>
        <v>39.61</v>
      </c>
      <c r="R1008" s="5">
        <f t="shared" si="61"/>
        <v>14.75</v>
      </c>
      <c r="S1008" s="5">
        <f t="shared" si="62"/>
        <v>24.86</v>
      </c>
      <c r="T1008" s="7">
        <f t="shared" si="63"/>
        <v>0.62761928805857103</v>
      </c>
    </row>
    <row r="1009" spans="1:20" ht="15.6">
      <c r="A1009" s="2">
        <v>1140</v>
      </c>
      <c r="B1009" s="3">
        <v>46179</v>
      </c>
      <c r="C1009" s="4">
        <f>YEAR(SalesDataTable[[#This Row],[Order Date]])</f>
        <v>2026</v>
      </c>
      <c r="D1009" s="14" t="str">
        <f>"Q"&amp;ROUNDUP(MONTH(SalesDataTable[[#This Row],[Order Date]])/3,0)</f>
        <v>Q2</v>
      </c>
      <c r="E1009" s="11">
        <f>MONTH(SalesDataTable[[#This Row],[Order Date]])</f>
        <v>6</v>
      </c>
      <c r="F1009" s="17"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60"/>
        <v>70.86</v>
      </c>
      <c r="R1009" s="5">
        <f t="shared" si="61"/>
        <v>31.47</v>
      </c>
      <c r="S1009" s="5">
        <f t="shared" si="62"/>
        <v>39.39</v>
      </c>
      <c r="T1009" s="7">
        <f t="shared" si="63"/>
        <v>0.55588484335309063</v>
      </c>
    </row>
    <row r="1010" spans="1:20" ht="15.6">
      <c r="A1010" s="2">
        <v>1544</v>
      </c>
      <c r="B1010" s="3">
        <v>46179</v>
      </c>
      <c r="C1010" s="4">
        <f>YEAR(SalesDataTable[[#This Row],[Order Date]])</f>
        <v>2026</v>
      </c>
      <c r="D1010" s="14" t="str">
        <f>"Q"&amp;ROUNDUP(MONTH(SalesDataTable[[#This Row],[Order Date]])/3,0)</f>
        <v>Q2</v>
      </c>
      <c r="E1010" s="11">
        <f>MONTH(SalesDataTable[[#This Row],[Order Date]])</f>
        <v>6</v>
      </c>
      <c r="F1010" s="17"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60"/>
        <v>258.94400000000002</v>
      </c>
      <c r="R1010" s="5">
        <f t="shared" si="61"/>
        <v>117.6</v>
      </c>
      <c r="S1010" s="5">
        <f t="shared" si="62"/>
        <v>141.34400000000002</v>
      </c>
      <c r="T1010" s="7">
        <f t="shared" si="63"/>
        <v>0.54584775086505199</v>
      </c>
    </row>
    <row r="1011" spans="1:20" ht="15.6">
      <c r="A1011" s="2">
        <v>2420</v>
      </c>
      <c r="B1011" s="3">
        <v>46179</v>
      </c>
      <c r="C1011" s="4">
        <f>YEAR(SalesDataTable[[#This Row],[Order Date]])</f>
        <v>2026</v>
      </c>
      <c r="D1011" s="14" t="str">
        <f>"Q"&amp;ROUNDUP(MONTH(SalesDataTable[[#This Row],[Order Date]])/3,0)</f>
        <v>Q2</v>
      </c>
      <c r="E1011" s="11">
        <f>MONTH(SalesDataTable[[#This Row],[Order Date]])</f>
        <v>6</v>
      </c>
      <c r="F1011" s="17"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60"/>
        <v>131.79</v>
      </c>
      <c r="R1011" s="5">
        <f t="shared" si="61"/>
        <v>68.22</v>
      </c>
      <c r="S1011" s="5">
        <f t="shared" si="62"/>
        <v>63.569999999999993</v>
      </c>
      <c r="T1011" s="7">
        <f t="shared" si="63"/>
        <v>0.48235829729114499</v>
      </c>
    </row>
    <row r="1012" spans="1:20" ht="15.6">
      <c r="A1012" s="2">
        <v>2805</v>
      </c>
      <c r="B1012" s="3">
        <v>46179</v>
      </c>
      <c r="C1012" s="4">
        <f>YEAR(SalesDataTable[[#This Row],[Order Date]])</f>
        <v>2026</v>
      </c>
      <c r="D1012" s="14" t="str">
        <f>"Q"&amp;ROUNDUP(MONTH(SalesDataTable[[#This Row],[Order Date]])/3,0)</f>
        <v>Q2</v>
      </c>
      <c r="E1012" s="11">
        <f>MONTH(SalesDataTable[[#This Row],[Order Date]])</f>
        <v>6</v>
      </c>
      <c r="F1012" s="17"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60"/>
        <v>3655.2599999999998</v>
      </c>
      <c r="R1012" s="5">
        <f t="shared" si="61"/>
        <v>2361.36</v>
      </c>
      <c r="S1012" s="5">
        <f t="shared" si="62"/>
        <v>1293.8999999999996</v>
      </c>
      <c r="T1012" s="7">
        <f t="shared" si="63"/>
        <v>0.35398302719915947</v>
      </c>
    </row>
    <row r="1013" spans="1:20" ht="15.6">
      <c r="A1013" s="2">
        <v>3160</v>
      </c>
      <c r="B1013" s="3">
        <v>46179</v>
      </c>
      <c r="C1013" s="4">
        <f>YEAR(SalesDataTable[[#This Row],[Order Date]])</f>
        <v>2026</v>
      </c>
      <c r="D1013" s="14" t="str">
        <f>"Q"&amp;ROUNDUP(MONTH(SalesDataTable[[#This Row],[Order Date]])/3,0)</f>
        <v>Q2</v>
      </c>
      <c r="E1013" s="11">
        <f>MONTH(SalesDataTable[[#This Row],[Order Date]])</f>
        <v>6</v>
      </c>
      <c r="F1013" s="17"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60"/>
        <v>81.98</v>
      </c>
      <c r="R1013" s="5">
        <f t="shared" si="61"/>
        <v>29.06</v>
      </c>
      <c r="S1013" s="5">
        <f t="shared" si="62"/>
        <v>52.92</v>
      </c>
      <c r="T1013" s="7">
        <f t="shared" si="63"/>
        <v>0.64552329836545497</v>
      </c>
    </row>
    <row r="1014" spans="1:20" ht="15.6">
      <c r="A1014" s="2">
        <v>3278</v>
      </c>
      <c r="B1014" s="3">
        <v>46179</v>
      </c>
      <c r="C1014" s="4">
        <f>YEAR(SalesDataTable[[#This Row],[Order Date]])</f>
        <v>2026</v>
      </c>
      <c r="D1014" s="14" t="str">
        <f>"Q"&amp;ROUNDUP(MONTH(SalesDataTable[[#This Row],[Order Date]])/3,0)</f>
        <v>Q2</v>
      </c>
      <c r="E1014" s="11">
        <f>MONTH(SalesDataTable[[#This Row],[Order Date]])</f>
        <v>6</v>
      </c>
      <c r="F1014" s="17"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60"/>
        <v>101.85</v>
      </c>
      <c r="R1014" s="5">
        <f t="shared" si="61"/>
        <v>51.59</v>
      </c>
      <c r="S1014" s="5">
        <f t="shared" si="62"/>
        <v>50.259999999999991</v>
      </c>
      <c r="T1014" s="7">
        <f t="shared" si="63"/>
        <v>0.49347079037800679</v>
      </c>
    </row>
    <row r="1015" spans="1:20" ht="15.6">
      <c r="A1015" s="2">
        <v>3555</v>
      </c>
      <c r="B1015" s="3">
        <v>46179</v>
      </c>
      <c r="C1015" s="4">
        <f>YEAR(SalesDataTable[[#This Row],[Order Date]])</f>
        <v>2026</v>
      </c>
      <c r="D1015" s="14" t="str">
        <f>"Q"&amp;ROUNDUP(MONTH(SalesDataTable[[#This Row],[Order Date]])/3,0)</f>
        <v>Q2</v>
      </c>
      <c r="E1015" s="11">
        <f>MONTH(SalesDataTable[[#This Row],[Order Date]])</f>
        <v>6</v>
      </c>
      <c r="F1015" s="17"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60"/>
        <v>1315.3319999999999</v>
      </c>
      <c r="R1015" s="5">
        <f t="shared" si="61"/>
        <v>795.88</v>
      </c>
      <c r="S1015" s="5">
        <f t="shared" si="62"/>
        <v>519.45199999999988</v>
      </c>
      <c r="T1015" s="7">
        <f t="shared" si="63"/>
        <v>0.39492082607280893</v>
      </c>
    </row>
    <row r="1016" spans="1:20" ht="15.6">
      <c r="A1016" s="2">
        <v>3702</v>
      </c>
      <c r="B1016" s="3">
        <v>46179</v>
      </c>
      <c r="C1016" s="4">
        <f>YEAR(SalesDataTable[[#This Row],[Order Date]])</f>
        <v>2026</v>
      </c>
      <c r="D1016" s="14" t="str">
        <f>"Q"&amp;ROUNDUP(MONTH(SalesDataTable[[#This Row],[Order Date]])/3,0)</f>
        <v>Q2</v>
      </c>
      <c r="E1016" s="11">
        <f>MONTH(SalesDataTable[[#This Row],[Order Date]])</f>
        <v>6</v>
      </c>
      <c r="F1016" s="17"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60"/>
        <v>166.56</v>
      </c>
      <c r="R1016" s="5">
        <f t="shared" si="61"/>
        <v>87.12</v>
      </c>
      <c r="S1016" s="5">
        <f t="shared" si="62"/>
        <v>79.44</v>
      </c>
      <c r="T1016" s="7">
        <f t="shared" si="63"/>
        <v>0.47694524495677232</v>
      </c>
    </row>
    <row r="1017" spans="1:20" ht="15.6">
      <c r="A1017" s="2">
        <v>4349</v>
      </c>
      <c r="B1017" s="3">
        <v>46179</v>
      </c>
      <c r="C1017" s="4">
        <f>YEAR(SalesDataTable[[#This Row],[Order Date]])</f>
        <v>2026</v>
      </c>
      <c r="D1017" s="14" t="str">
        <f>"Q"&amp;ROUNDUP(MONTH(SalesDataTable[[#This Row],[Order Date]])/3,0)</f>
        <v>Q2</v>
      </c>
      <c r="E1017" s="11">
        <f>MONTH(SalesDataTable[[#This Row],[Order Date]])</f>
        <v>6</v>
      </c>
      <c r="F1017" s="17"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row>
    <row r="1018" spans="1:20" ht="15.6">
      <c r="A1018" s="2">
        <v>4989</v>
      </c>
      <c r="B1018" s="3">
        <v>46179</v>
      </c>
      <c r="C1018" s="4">
        <f>YEAR(SalesDataTable[[#This Row],[Order Date]])</f>
        <v>2026</v>
      </c>
      <c r="D1018" s="14" t="str">
        <f>"Q"&amp;ROUNDUP(MONTH(SalesDataTable[[#This Row],[Order Date]])/3,0)</f>
        <v>Q2</v>
      </c>
      <c r="E1018" s="11">
        <f>MONTH(SalesDataTable[[#This Row],[Order Date]])</f>
        <v>6</v>
      </c>
      <c r="F1018" s="17"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row>
    <row r="1019" spans="1:20" ht="15.6">
      <c r="A1019" s="2">
        <v>713</v>
      </c>
      <c r="B1019" s="3">
        <v>46180</v>
      </c>
      <c r="C1019" s="4">
        <f>YEAR(SalesDataTable[[#This Row],[Order Date]])</f>
        <v>2026</v>
      </c>
      <c r="D1019" s="14" t="str">
        <f>"Q"&amp;ROUNDUP(MONTH(SalesDataTable[[#This Row],[Order Date]])/3,0)</f>
        <v>Q2</v>
      </c>
      <c r="E1019" s="11">
        <f>MONTH(SalesDataTable[[#This Row],[Order Date]])</f>
        <v>6</v>
      </c>
      <c r="F1019" s="17"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row>
    <row r="1020" spans="1:20" ht="15.6">
      <c r="A1020" s="2">
        <v>3355</v>
      </c>
      <c r="B1020" s="3">
        <v>46180</v>
      </c>
      <c r="C1020" s="4">
        <f>YEAR(SalesDataTable[[#This Row],[Order Date]])</f>
        <v>2026</v>
      </c>
      <c r="D1020" s="14" t="str">
        <f>"Q"&amp;ROUNDUP(MONTH(SalesDataTable[[#This Row],[Order Date]])/3,0)</f>
        <v>Q2</v>
      </c>
      <c r="E1020" s="11">
        <f>MONTH(SalesDataTable[[#This Row],[Order Date]])</f>
        <v>6</v>
      </c>
      <c r="F1020" s="17"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60"/>
        <v>3213.47</v>
      </c>
      <c r="R1020" s="5">
        <f t="shared" si="61"/>
        <v>1974.1999999999998</v>
      </c>
      <c r="S1020" s="5">
        <f t="shared" si="62"/>
        <v>1239.27</v>
      </c>
      <c r="T1020" s="7">
        <f t="shared" si="63"/>
        <v>0.38564853569505864</v>
      </c>
    </row>
    <row r="1021" spans="1:20" ht="15.6">
      <c r="A1021" s="2">
        <v>3879</v>
      </c>
      <c r="B1021" s="3">
        <v>46180</v>
      </c>
      <c r="C1021" s="4">
        <f>YEAR(SalesDataTable[[#This Row],[Order Date]])</f>
        <v>2026</v>
      </c>
      <c r="D1021" s="14" t="str">
        <f>"Q"&amp;ROUNDUP(MONTH(SalesDataTable[[#This Row],[Order Date]])/3,0)</f>
        <v>Q2</v>
      </c>
      <c r="E1021" s="11">
        <f>MONTH(SalesDataTable[[#This Row],[Order Date]])</f>
        <v>6</v>
      </c>
      <c r="F1021" s="17"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60"/>
        <v>82.5</v>
      </c>
      <c r="R1021" s="5">
        <f t="shared" si="61"/>
        <v>34.26</v>
      </c>
      <c r="S1021" s="5">
        <f t="shared" si="62"/>
        <v>48.24</v>
      </c>
      <c r="T1021" s="7">
        <f t="shared" si="63"/>
        <v>0.58472727272727276</v>
      </c>
    </row>
    <row r="1022" spans="1:20" ht="15.6">
      <c r="A1022" s="2">
        <v>3989</v>
      </c>
      <c r="B1022" s="3">
        <v>46180</v>
      </c>
      <c r="C1022" s="4">
        <f>YEAR(SalesDataTable[[#This Row],[Order Date]])</f>
        <v>2026</v>
      </c>
      <c r="D1022" s="14" t="str">
        <f>"Q"&amp;ROUNDUP(MONTH(SalesDataTable[[#This Row],[Order Date]])/3,0)</f>
        <v>Q2</v>
      </c>
      <c r="E1022" s="11">
        <f>MONTH(SalesDataTable[[#This Row],[Order Date]])</f>
        <v>6</v>
      </c>
      <c r="F1022" s="17"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60"/>
        <v>184</v>
      </c>
      <c r="R1022" s="5">
        <f t="shared" si="61"/>
        <v>88.54</v>
      </c>
      <c r="S1022" s="5">
        <f t="shared" si="62"/>
        <v>95.46</v>
      </c>
      <c r="T1022" s="7">
        <f t="shared" si="63"/>
        <v>0.51880434782608698</v>
      </c>
    </row>
    <row r="1023" spans="1:20" ht="15.6">
      <c r="A1023" s="2">
        <v>4193</v>
      </c>
      <c r="B1023" s="3">
        <v>46180</v>
      </c>
      <c r="C1023" s="4">
        <f>YEAR(SalesDataTable[[#This Row],[Order Date]])</f>
        <v>2026</v>
      </c>
      <c r="D1023" s="14" t="str">
        <f>"Q"&amp;ROUNDUP(MONTH(SalesDataTable[[#This Row],[Order Date]])/3,0)</f>
        <v>Q2</v>
      </c>
      <c r="E1023" s="11">
        <f>MONTH(SalesDataTable[[#This Row],[Order Date]])</f>
        <v>6</v>
      </c>
      <c r="F1023" s="17"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60"/>
        <v>72.801000000000002</v>
      </c>
      <c r="R1023" s="5">
        <f t="shared" si="61"/>
        <v>40.32</v>
      </c>
      <c r="S1023" s="5">
        <f t="shared" si="62"/>
        <v>32.481000000000002</v>
      </c>
      <c r="T1023" s="7">
        <f t="shared" si="63"/>
        <v>0.44616145382618372</v>
      </c>
    </row>
    <row r="1024" spans="1:20" ht="15.6">
      <c r="A1024" s="2">
        <v>4413</v>
      </c>
      <c r="B1024" s="3">
        <v>46180</v>
      </c>
      <c r="C1024" s="4">
        <f>YEAR(SalesDataTable[[#This Row],[Order Date]])</f>
        <v>2026</v>
      </c>
      <c r="D1024" s="14" t="str">
        <f>"Q"&amp;ROUNDUP(MONTH(SalesDataTable[[#This Row],[Order Date]])/3,0)</f>
        <v>Q2</v>
      </c>
      <c r="E1024" s="11">
        <f>MONTH(SalesDataTable[[#This Row],[Order Date]])</f>
        <v>6</v>
      </c>
      <c r="F1024" s="17"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60"/>
        <v>194.73</v>
      </c>
      <c r="R1024" s="5">
        <f t="shared" si="61"/>
        <v>101.91</v>
      </c>
      <c r="S1024" s="5">
        <f t="shared" si="62"/>
        <v>92.82</v>
      </c>
      <c r="T1024" s="7">
        <f t="shared" si="63"/>
        <v>0.47665999075643195</v>
      </c>
    </row>
    <row r="1025" spans="1:20" ht="15.6">
      <c r="A1025" s="2">
        <v>4598</v>
      </c>
      <c r="B1025" s="3">
        <v>46180</v>
      </c>
      <c r="C1025" s="4">
        <f>YEAR(SalesDataTable[[#This Row],[Order Date]])</f>
        <v>2026</v>
      </c>
      <c r="D1025" s="14" t="str">
        <f>"Q"&amp;ROUNDUP(MONTH(SalesDataTable[[#This Row],[Order Date]])/3,0)</f>
        <v>Q2</v>
      </c>
      <c r="E1025" s="11">
        <f>MONTH(SalesDataTable[[#This Row],[Order Date]])</f>
        <v>6</v>
      </c>
      <c r="F1025" s="17"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60"/>
        <v>398.73499999999996</v>
      </c>
      <c r="R1025" s="5">
        <f t="shared" si="61"/>
        <v>230.3</v>
      </c>
      <c r="S1025" s="5">
        <f t="shared" si="62"/>
        <v>168.43499999999995</v>
      </c>
      <c r="T1025" s="7">
        <f t="shared" si="63"/>
        <v>0.4224234140469233</v>
      </c>
    </row>
    <row r="1026" spans="1:20" ht="15.6">
      <c r="A1026" s="2">
        <v>72</v>
      </c>
      <c r="B1026" s="3">
        <v>46181</v>
      </c>
      <c r="C1026" s="4">
        <f>YEAR(SalesDataTable[[#This Row],[Order Date]])</f>
        <v>2026</v>
      </c>
      <c r="D1026" s="14" t="str">
        <f>"Q"&amp;ROUNDUP(MONTH(SalesDataTable[[#This Row],[Order Date]])/3,0)</f>
        <v>Q2</v>
      </c>
      <c r="E1026" s="11">
        <f>MONTH(SalesDataTable[[#This Row],[Order Date]])</f>
        <v>6</v>
      </c>
      <c r="F1026" s="17"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row>
    <row r="1027" spans="1:20" ht="15.6">
      <c r="A1027" s="2">
        <v>176</v>
      </c>
      <c r="B1027" s="3">
        <v>46181</v>
      </c>
      <c r="C1027" s="4">
        <f>YEAR(SalesDataTable[[#This Row],[Order Date]])</f>
        <v>2026</v>
      </c>
      <c r="D1027" s="14" t="str">
        <f>"Q"&amp;ROUNDUP(MONTH(SalesDataTable[[#This Row],[Order Date]])/3,0)</f>
        <v>Q2</v>
      </c>
      <c r="E1027" s="11">
        <f>MONTH(SalesDataTable[[#This Row],[Order Date]])</f>
        <v>6</v>
      </c>
      <c r="F1027" s="17"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64"/>
        <v>196.33</v>
      </c>
      <c r="R1027" s="5">
        <f t="shared" si="65"/>
        <v>103.27</v>
      </c>
      <c r="S1027" s="5">
        <f t="shared" si="66"/>
        <v>93.060000000000016</v>
      </c>
      <c r="T1027" s="7">
        <f t="shared" si="67"/>
        <v>0.47399786074466466</v>
      </c>
    </row>
    <row r="1028" spans="1:20" ht="15.6">
      <c r="A1028" s="2">
        <v>205</v>
      </c>
      <c r="B1028" s="3">
        <v>46181</v>
      </c>
      <c r="C1028" s="4">
        <f>YEAR(SalesDataTable[[#This Row],[Order Date]])</f>
        <v>2026</v>
      </c>
      <c r="D1028" s="14" t="str">
        <f>"Q"&amp;ROUNDUP(MONTH(SalesDataTable[[#This Row],[Order Date]])/3,0)</f>
        <v>Q2</v>
      </c>
      <c r="E1028" s="11">
        <f>MONTH(SalesDataTable[[#This Row],[Order Date]])</f>
        <v>6</v>
      </c>
      <c r="F1028" s="17"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row>
    <row r="1029" spans="1:20" ht="15.6">
      <c r="A1029" s="2">
        <v>896</v>
      </c>
      <c r="B1029" s="3">
        <v>46181</v>
      </c>
      <c r="C1029" s="4">
        <f>YEAR(SalesDataTable[[#This Row],[Order Date]])</f>
        <v>2026</v>
      </c>
      <c r="D1029" s="14" t="str">
        <f>"Q"&amp;ROUNDUP(MONTH(SalesDataTable[[#This Row],[Order Date]])/3,0)</f>
        <v>Q2</v>
      </c>
      <c r="E1029" s="11">
        <f>MONTH(SalesDataTable[[#This Row],[Order Date]])</f>
        <v>6</v>
      </c>
      <c r="F1029" s="17"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64"/>
        <v>123.09</v>
      </c>
      <c r="R1029" s="5">
        <f t="shared" si="65"/>
        <v>68.03</v>
      </c>
      <c r="S1029" s="5">
        <f t="shared" si="66"/>
        <v>55.06</v>
      </c>
      <c r="T1029" s="7">
        <f t="shared" si="67"/>
        <v>0.44731497278414167</v>
      </c>
    </row>
    <row r="1030" spans="1:20" ht="15.6">
      <c r="A1030" s="2">
        <v>1697</v>
      </c>
      <c r="B1030" s="3">
        <v>46181</v>
      </c>
      <c r="C1030" s="4">
        <f>YEAR(SalesDataTable[[#This Row],[Order Date]])</f>
        <v>2026</v>
      </c>
      <c r="D1030" s="14" t="str">
        <f>"Q"&amp;ROUNDUP(MONTH(SalesDataTable[[#This Row],[Order Date]])/3,0)</f>
        <v>Q2</v>
      </c>
      <c r="E1030" s="11">
        <f>MONTH(SalesDataTable[[#This Row],[Order Date]])</f>
        <v>6</v>
      </c>
      <c r="F1030" s="17"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64"/>
        <v>282.18</v>
      </c>
      <c r="R1030" s="5">
        <f t="shared" si="65"/>
        <v>163.38</v>
      </c>
      <c r="S1030" s="5">
        <f t="shared" si="66"/>
        <v>118.80000000000001</v>
      </c>
      <c r="T1030" s="7">
        <f t="shared" si="67"/>
        <v>0.42100786731873274</v>
      </c>
    </row>
    <row r="1031" spans="1:20" ht="15.6">
      <c r="A1031" s="2">
        <v>2159</v>
      </c>
      <c r="B1031" s="3">
        <v>46181</v>
      </c>
      <c r="C1031" s="4">
        <f>YEAR(SalesDataTable[[#This Row],[Order Date]])</f>
        <v>2026</v>
      </c>
      <c r="D1031" s="14" t="str">
        <f>"Q"&amp;ROUNDUP(MONTH(SalesDataTable[[#This Row],[Order Date]])/3,0)</f>
        <v>Q2</v>
      </c>
      <c r="E1031" s="11">
        <f>MONTH(SalesDataTable[[#This Row],[Order Date]])</f>
        <v>6</v>
      </c>
      <c r="F1031" s="17"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row>
    <row r="1032" spans="1:20" ht="15.6">
      <c r="A1032" s="2">
        <v>2772</v>
      </c>
      <c r="B1032" s="3">
        <v>46181</v>
      </c>
      <c r="C1032" s="4">
        <f>YEAR(SalesDataTable[[#This Row],[Order Date]])</f>
        <v>2026</v>
      </c>
      <c r="D1032" s="14" t="str">
        <f>"Q"&amp;ROUNDUP(MONTH(SalesDataTable[[#This Row],[Order Date]])/3,0)</f>
        <v>Q2</v>
      </c>
      <c r="E1032" s="11">
        <f>MONTH(SalesDataTable[[#This Row],[Order Date]])</f>
        <v>6</v>
      </c>
      <c r="F1032" s="17"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64"/>
        <v>818.76</v>
      </c>
      <c r="R1032" s="5">
        <f t="shared" si="65"/>
        <v>411.65999999999997</v>
      </c>
      <c r="S1032" s="5">
        <f t="shared" si="66"/>
        <v>407.1</v>
      </c>
      <c r="T1032" s="7">
        <f t="shared" si="67"/>
        <v>0.49721530118716112</v>
      </c>
    </row>
    <row r="1033" spans="1:20" ht="15.6">
      <c r="A1033" s="2">
        <v>3091</v>
      </c>
      <c r="B1033" s="3">
        <v>46181</v>
      </c>
      <c r="C1033" s="4">
        <f>YEAR(SalesDataTable[[#This Row],[Order Date]])</f>
        <v>2026</v>
      </c>
      <c r="D1033" s="14" t="str">
        <f>"Q"&amp;ROUNDUP(MONTH(SalesDataTable[[#This Row],[Order Date]])/3,0)</f>
        <v>Q2</v>
      </c>
      <c r="E1033" s="11">
        <f>MONTH(SalesDataTable[[#This Row],[Order Date]])</f>
        <v>6</v>
      </c>
      <c r="F1033" s="17"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64"/>
        <v>36.1</v>
      </c>
      <c r="R1033" s="5">
        <f t="shared" si="65"/>
        <v>13.65</v>
      </c>
      <c r="S1033" s="5">
        <f t="shared" si="66"/>
        <v>22.450000000000003</v>
      </c>
      <c r="T1033" s="7">
        <f t="shared" si="67"/>
        <v>0.62188365650969535</v>
      </c>
    </row>
    <row r="1034" spans="1:20" ht="15.6">
      <c r="A1034" s="2">
        <v>4241</v>
      </c>
      <c r="B1034" s="3">
        <v>46181</v>
      </c>
      <c r="C1034" s="4">
        <f>YEAR(SalesDataTable[[#This Row],[Order Date]])</f>
        <v>2026</v>
      </c>
      <c r="D1034" s="14" t="str">
        <f>"Q"&amp;ROUNDUP(MONTH(SalesDataTable[[#This Row],[Order Date]])/3,0)</f>
        <v>Q2</v>
      </c>
      <c r="E1034" s="11">
        <f>MONTH(SalesDataTable[[#This Row],[Order Date]])</f>
        <v>6</v>
      </c>
      <c r="F1034" s="17"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64"/>
        <v>278.19</v>
      </c>
      <c r="R1034" s="5">
        <f t="shared" si="65"/>
        <v>134.04</v>
      </c>
      <c r="S1034" s="5">
        <f t="shared" si="66"/>
        <v>144.15</v>
      </c>
      <c r="T1034" s="7">
        <f t="shared" si="67"/>
        <v>0.51817103418526911</v>
      </c>
    </row>
    <row r="1035" spans="1:20" ht="15.6">
      <c r="A1035" s="2">
        <v>5185</v>
      </c>
      <c r="B1035" s="3">
        <v>46181</v>
      </c>
      <c r="C1035" s="4">
        <f>YEAR(SalesDataTable[[#This Row],[Order Date]])</f>
        <v>2026</v>
      </c>
      <c r="D1035" s="14" t="str">
        <f>"Q"&amp;ROUNDUP(MONTH(SalesDataTable[[#This Row],[Order Date]])/3,0)</f>
        <v>Q2</v>
      </c>
      <c r="E1035" s="11">
        <f>MONTH(SalesDataTable[[#This Row],[Order Date]])</f>
        <v>6</v>
      </c>
      <c r="F1035" s="17"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64"/>
        <v>468.2835</v>
      </c>
      <c r="R1035" s="5">
        <f t="shared" si="65"/>
        <v>258</v>
      </c>
      <c r="S1035" s="5">
        <f t="shared" si="66"/>
        <v>210.2835</v>
      </c>
      <c r="T1035" s="7">
        <f t="shared" si="67"/>
        <v>0.44905169624810615</v>
      </c>
    </row>
    <row r="1036" spans="1:20" ht="15.6">
      <c r="A1036" s="2">
        <v>1437</v>
      </c>
      <c r="B1036" s="3">
        <v>46182</v>
      </c>
      <c r="C1036" s="4">
        <f>YEAR(SalesDataTable[[#This Row],[Order Date]])</f>
        <v>2026</v>
      </c>
      <c r="D1036" s="14" t="str">
        <f>"Q"&amp;ROUNDUP(MONTH(SalesDataTable[[#This Row],[Order Date]])/3,0)</f>
        <v>Q2</v>
      </c>
      <c r="E1036" s="11">
        <f>MONTH(SalesDataTable[[#This Row],[Order Date]])</f>
        <v>6</v>
      </c>
      <c r="F1036" s="17"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64"/>
        <v>66.33</v>
      </c>
      <c r="R1036" s="5">
        <f t="shared" si="65"/>
        <v>27.84</v>
      </c>
      <c r="S1036" s="5">
        <f t="shared" si="66"/>
        <v>38.489999999999995</v>
      </c>
      <c r="T1036" s="7">
        <f t="shared" si="67"/>
        <v>0.58028041610131154</v>
      </c>
    </row>
    <row r="1037" spans="1:20" ht="15.6">
      <c r="A1037" s="2">
        <v>2316</v>
      </c>
      <c r="B1037" s="3">
        <v>46182</v>
      </c>
      <c r="C1037" s="4">
        <f>YEAR(SalesDataTable[[#This Row],[Order Date]])</f>
        <v>2026</v>
      </c>
      <c r="D1037" s="14" t="str">
        <f>"Q"&amp;ROUNDUP(MONTH(SalesDataTable[[#This Row],[Order Date]])/3,0)</f>
        <v>Q2</v>
      </c>
      <c r="E1037" s="11">
        <f>MONTH(SalesDataTable[[#This Row],[Order Date]])</f>
        <v>6</v>
      </c>
      <c r="F1037" s="17"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row>
    <row r="1038" spans="1:20" ht="15.6">
      <c r="A1038" s="2">
        <v>2329</v>
      </c>
      <c r="B1038" s="3">
        <v>46182</v>
      </c>
      <c r="C1038" s="4">
        <f>YEAR(SalesDataTable[[#This Row],[Order Date]])</f>
        <v>2026</v>
      </c>
      <c r="D1038" s="14" t="str">
        <f>"Q"&amp;ROUNDUP(MONTH(SalesDataTable[[#This Row],[Order Date]])/3,0)</f>
        <v>Q2</v>
      </c>
      <c r="E1038" s="11">
        <f>MONTH(SalesDataTable[[#This Row],[Order Date]])</f>
        <v>6</v>
      </c>
      <c r="F1038" s="17"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64"/>
        <v>401.44650000000001</v>
      </c>
      <c r="R1038" s="5">
        <f t="shared" si="65"/>
        <v>232.68</v>
      </c>
      <c r="S1038" s="5">
        <f t="shared" si="66"/>
        <v>168.76650000000001</v>
      </c>
      <c r="T1038" s="7">
        <f t="shared" si="67"/>
        <v>0.42039599299034863</v>
      </c>
    </row>
    <row r="1039" spans="1:20" ht="15.6">
      <c r="A1039" s="2">
        <v>3036</v>
      </c>
      <c r="B1039" s="3">
        <v>46182</v>
      </c>
      <c r="C1039" s="4">
        <f>YEAR(SalesDataTable[[#This Row],[Order Date]])</f>
        <v>2026</v>
      </c>
      <c r="D1039" s="14" t="str">
        <f>"Q"&amp;ROUNDUP(MONTH(SalesDataTable[[#This Row],[Order Date]])/3,0)</f>
        <v>Q2</v>
      </c>
      <c r="E1039" s="11">
        <f>MONTH(SalesDataTable[[#This Row],[Order Date]])</f>
        <v>6</v>
      </c>
      <c r="F1039" s="17"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64"/>
        <v>73.08</v>
      </c>
      <c r="R1039" s="5">
        <f t="shared" si="65"/>
        <v>41.64</v>
      </c>
      <c r="S1039" s="5">
        <f t="shared" si="66"/>
        <v>31.439999999999998</v>
      </c>
      <c r="T1039" s="7">
        <f t="shared" si="67"/>
        <v>0.43021346469622329</v>
      </c>
    </row>
    <row r="1040" spans="1:20" ht="15.6">
      <c r="A1040" s="2">
        <v>3429</v>
      </c>
      <c r="B1040" s="3">
        <v>46182</v>
      </c>
      <c r="C1040" s="4">
        <f>YEAR(SalesDataTable[[#This Row],[Order Date]])</f>
        <v>2026</v>
      </c>
      <c r="D1040" s="14" t="str">
        <f>"Q"&amp;ROUNDUP(MONTH(SalesDataTable[[#This Row],[Order Date]])/3,0)</f>
        <v>Q2</v>
      </c>
      <c r="E1040" s="11">
        <f>MONTH(SalesDataTable[[#This Row],[Order Date]])</f>
        <v>6</v>
      </c>
      <c r="F1040" s="17"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64"/>
        <v>336.88799999999998</v>
      </c>
      <c r="R1040" s="5">
        <f t="shared" si="65"/>
        <v>178.24</v>
      </c>
      <c r="S1040" s="5">
        <f t="shared" si="66"/>
        <v>158.64799999999997</v>
      </c>
      <c r="T1040" s="7">
        <f t="shared" si="67"/>
        <v>0.4709220868656645</v>
      </c>
    </row>
    <row r="1041" spans="1:20" ht="15.6">
      <c r="A1041" s="2">
        <v>3615</v>
      </c>
      <c r="B1041" s="3">
        <v>46182</v>
      </c>
      <c r="C1041" s="4">
        <f>YEAR(SalesDataTable[[#This Row],[Order Date]])</f>
        <v>2026</v>
      </c>
      <c r="D1041" s="14" t="str">
        <f>"Q"&amp;ROUNDUP(MONTH(SalesDataTable[[#This Row],[Order Date]])/3,0)</f>
        <v>Q2</v>
      </c>
      <c r="E1041" s="11">
        <f>MONTH(SalesDataTable[[#This Row],[Order Date]])</f>
        <v>6</v>
      </c>
      <c r="F1041" s="17"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row>
    <row r="1042" spans="1:20" ht="15.6">
      <c r="A1042" s="2">
        <v>3661</v>
      </c>
      <c r="B1042" s="3">
        <v>46182</v>
      </c>
      <c r="C1042" s="4">
        <f>YEAR(SalesDataTable[[#This Row],[Order Date]])</f>
        <v>2026</v>
      </c>
      <c r="D1042" s="14" t="str">
        <f>"Q"&amp;ROUNDUP(MONTH(SalesDataTable[[#This Row],[Order Date]])/3,0)</f>
        <v>Q2</v>
      </c>
      <c r="E1042" s="11">
        <f>MONTH(SalesDataTable[[#This Row],[Order Date]])</f>
        <v>6</v>
      </c>
      <c r="F1042" s="17"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64"/>
        <v>401.32</v>
      </c>
      <c r="R1042" s="5">
        <f t="shared" si="65"/>
        <v>199.96</v>
      </c>
      <c r="S1042" s="5">
        <f t="shared" si="66"/>
        <v>201.35999999999999</v>
      </c>
      <c r="T1042" s="7">
        <f t="shared" si="67"/>
        <v>0.5017442439948171</v>
      </c>
    </row>
    <row r="1043" spans="1:20" ht="15.6">
      <c r="A1043" s="2">
        <v>3831</v>
      </c>
      <c r="B1043" s="3">
        <v>46182</v>
      </c>
      <c r="C1043" s="4">
        <f>YEAR(SalesDataTable[[#This Row],[Order Date]])</f>
        <v>2026</v>
      </c>
      <c r="D1043" s="14" t="str">
        <f>"Q"&amp;ROUNDUP(MONTH(SalesDataTable[[#This Row],[Order Date]])/3,0)</f>
        <v>Q2</v>
      </c>
      <c r="E1043" s="11">
        <f>MONTH(SalesDataTable[[#This Row],[Order Date]])</f>
        <v>6</v>
      </c>
      <c r="F1043" s="17"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64"/>
        <v>268.56</v>
      </c>
      <c r="R1043" s="5">
        <f t="shared" si="65"/>
        <v>138.24</v>
      </c>
      <c r="S1043" s="5">
        <f t="shared" si="66"/>
        <v>130.32</v>
      </c>
      <c r="T1043" s="7">
        <f t="shared" si="67"/>
        <v>0.48525469168900803</v>
      </c>
    </row>
    <row r="1044" spans="1:20" ht="15.6">
      <c r="A1044" s="2">
        <v>4394</v>
      </c>
      <c r="B1044" s="3">
        <v>46182</v>
      </c>
      <c r="C1044" s="4">
        <f>YEAR(SalesDataTable[[#This Row],[Order Date]])</f>
        <v>2026</v>
      </c>
      <c r="D1044" s="14" t="str">
        <f>"Q"&amp;ROUNDUP(MONTH(SalesDataTable[[#This Row],[Order Date]])/3,0)</f>
        <v>Q2</v>
      </c>
      <c r="E1044" s="11">
        <f>MONTH(SalesDataTable[[#This Row],[Order Date]])</f>
        <v>6</v>
      </c>
      <c r="F1044" s="17"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64"/>
        <v>102.32</v>
      </c>
      <c r="R1044" s="5">
        <f t="shared" si="65"/>
        <v>43.14</v>
      </c>
      <c r="S1044" s="5">
        <f t="shared" si="66"/>
        <v>59.179999999999993</v>
      </c>
      <c r="T1044" s="7">
        <f t="shared" si="67"/>
        <v>0.57838154808444098</v>
      </c>
    </row>
    <row r="1045" spans="1:20" ht="15.6">
      <c r="A1045" s="2">
        <v>372</v>
      </c>
      <c r="B1045" s="3">
        <v>46183</v>
      </c>
      <c r="C1045" s="4">
        <f>YEAR(SalesDataTable[[#This Row],[Order Date]])</f>
        <v>2026</v>
      </c>
      <c r="D1045" s="14" t="str">
        <f>"Q"&amp;ROUNDUP(MONTH(SalesDataTable[[#This Row],[Order Date]])/3,0)</f>
        <v>Q2</v>
      </c>
      <c r="E1045" s="11">
        <f>MONTH(SalesDataTable[[#This Row],[Order Date]])</f>
        <v>6</v>
      </c>
      <c r="F1045" s="17"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64"/>
        <v>97.037999999999997</v>
      </c>
      <c r="R1045" s="5">
        <f t="shared" si="65"/>
        <v>42.12</v>
      </c>
      <c r="S1045" s="5">
        <f t="shared" si="66"/>
        <v>54.917999999999999</v>
      </c>
      <c r="T1045" s="7">
        <f t="shared" si="67"/>
        <v>0.56594323873121866</v>
      </c>
    </row>
    <row r="1046" spans="1:20" ht="15.6">
      <c r="A1046" s="2">
        <v>532</v>
      </c>
      <c r="B1046" s="3">
        <v>46183</v>
      </c>
      <c r="C1046" s="4">
        <f>YEAR(SalesDataTable[[#This Row],[Order Date]])</f>
        <v>2026</v>
      </c>
      <c r="D1046" s="14" t="str">
        <f>"Q"&amp;ROUNDUP(MONTH(SalesDataTable[[#This Row],[Order Date]])/3,0)</f>
        <v>Q2</v>
      </c>
      <c r="E1046" s="11">
        <f>MONTH(SalesDataTable[[#This Row],[Order Date]])</f>
        <v>6</v>
      </c>
      <c r="F1046" s="17"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64"/>
        <v>138.07300000000001</v>
      </c>
      <c r="R1046" s="5">
        <f t="shared" si="65"/>
        <v>77.89</v>
      </c>
      <c r="S1046" s="5">
        <f t="shared" si="66"/>
        <v>60.183000000000007</v>
      </c>
      <c r="T1046" s="7">
        <f t="shared" si="67"/>
        <v>0.43587812244247609</v>
      </c>
    </row>
    <row r="1047" spans="1:20" ht="15.6">
      <c r="A1047" s="2">
        <v>910</v>
      </c>
      <c r="B1047" s="3">
        <v>46183</v>
      </c>
      <c r="C1047" s="4">
        <f>YEAR(SalesDataTable[[#This Row],[Order Date]])</f>
        <v>2026</v>
      </c>
      <c r="D1047" s="14" t="str">
        <f>"Q"&amp;ROUNDUP(MONTH(SalesDataTable[[#This Row],[Order Date]])/3,0)</f>
        <v>Q2</v>
      </c>
      <c r="E1047" s="11">
        <f>MONTH(SalesDataTable[[#This Row],[Order Date]])</f>
        <v>6</v>
      </c>
      <c r="F1047" s="17"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row>
    <row r="1048" spans="1:20" ht="15.6">
      <c r="A1048" s="2">
        <v>938</v>
      </c>
      <c r="B1048" s="3">
        <v>46183</v>
      </c>
      <c r="C1048" s="4">
        <f>YEAR(SalesDataTable[[#This Row],[Order Date]])</f>
        <v>2026</v>
      </c>
      <c r="D1048" s="14" t="str">
        <f>"Q"&amp;ROUNDUP(MONTH(SalesDataTable[[#This Row],[Order Date]])/3,0)</f>
        <v>Q2</v>
      </c>
      <c r="E1048" s="11">
        <f>MONTH(SalesDataTable[[#This Row],[Order Date]])</f>
        <v>6</v>
      </c>
      <c r="F1048" s="17"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64"/>
        <v>51.09</v>
      </c>
      <c r="R1048" s="5">
        <f t="shared" si="65"/>
        <v>22.4</v>
      </c>
      <c r="S1048" s="5">
        <f t="shared" si="66"/>
        <v>28.690000000000005</v>
      </c>
      <c r="T1048" s="7">
        <f t="shared" si="67"/>
        <v>0.56155803484047762</v>
      </c>
    </row>
    <row r="1049" spans="1:20" ht="15.6">
      <c r="A1049" s="2">
        <v>1079</v>
      </c>
      <c r="B1049" s="3">
        <v>46183</v>
      </c>
      <c r="C1049" s="4">
        <f>YEAR(SalesDataTable[[#This Row],[Order Date]])</f>
        <v>2026</v>
      </c>
      <c r="D1049" s="14" t="str">
        <f>"Q"&amp;ROUNDUP(MONTH(SalesDataTable[[#This Row],[Order Date]])/3,0)</f>
        <v>Q2</v>
      </c>
      <c r="E1049" s="11">
        <f>MONTH(SalesDataTable[[#This Row],[Order Date]])</f>
        <v>6</v>
      </c>
      <c r="F1049" s="17"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64"/>
        <v>337.77299999999997</v>
      </c>
      <c r="R1049" s="5">
        <f t="shared" si="65"/>
        <v>208.5</v>
      </c>
      <c r="S1049" s="5">
        <f t="shared" si="66"/>
        <v>129.27299999999997</v>
      </c>
      <c r="T1049" s="7">
        <f t="shared" si="67"/>
        <v>0.38272153191640534</v>
      </c>
    </row>
    <row r="1050" spans="1:20" ht="15.6">
      <c r="A1050" s="2">
        <v>1662</v>
      </c>
      <c r="B1050" s="3">
        <v>46183</v>
      </c>
      <c r="C1050" s="4">
        <f>YEAR(SalesDataTable[[#This Row],[Order Date]])</f>
        <v>2026</v>
      </c>
      <c r="D1050" s="14" t="str">
        <f>"Q"&amp;ROUNDUP(MONTH(SalesDataTable[[#This Row],[Order Date]])/3,0)</f>
        <v>Q2</v>
      </c>
      <c r="E1050" s="11">
        <f>MONTH(SalesDataTable[[#This Row],[Order Date]])</f>
        <v>6</v>
      </c>
      <c r="F1050" s="17"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64"/>
        <v>250.35000000000002</v>
      </c>
      <c r="R1050" s="5">
        <f t="shared" si="65"/>
        <v>131.19</v>
      </c>
      <c r="S1050" s="5">
        <f t="shared" si="66"/>
        <v>119.16000000000003</v>
      </c>
      <c r="T1050" s="7">
        <f t="shared" si="67"/>
        <v>0.47597363690832839</v>
      </c>
    </row>
    <row r="1051" spans="1:20" ht="15.6">
      <c r="A1051" s="2">
        <v>2748</v>
      </c>
      <c r="B1051" s="3">
        <v>46183</v>
      </c>
      <c r="C1051" s="4">
        <f>YEAR(SalesDataTable[[#This Row],[Order Date]])</f>
        <v>2026</v>
      </c>
      <c r="D1051" s="14" t="str">
        <f>"Q"&amp;ROUNDUP(MONTH(SalesDataTable[[#This Row],[Order Date]])/3,0)</f>
        <v>Q2</v>
      </c>
      <c r="E1051" s="11">
        <f>MONTH(SalesDataTable[[#This Row],[Order Date]])</f>
        <v>6</v>
      </c>
      <c r="F1051" s="17"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64"/>
        <v>81.72</v>
      </c>
      <c r="R1051" s="5">
        <f t="shared" si="65"/>
        <v>29.18</v>
      </c>
      <c r="S1051" s="5">
        <f t="shared" si="66"/>
        <v>52.54</v>
      </c>
      <c r="T1051" s="7">
        <f t="shared" si="67"/>
        <v>0.64292706803720023</v>
      </c>
    </row>
    <row r="1052" spans="1:20" ht="15.6">
      <c r="A1052" s="2">
        <v>3354</v>
      </c>
      <c r="B1052" s="3">
        <v>46183</v>
      </c>
      <c r="C1052" s="4">
        <f>YEAR(SalesDataTable[[#This Row],[Order Date]])</f>
        <v>2026</v>
      </c>
      <c r="D1052" s="14" t="str">
        <f>"Q"&amp;ROUNDUP(MONTH(SalesDataTable[[#This Row],[Order Date]])/3,0)</f>
        <v>Q2</v>
      </c>
      <c r="E1052" s="11">
        <f>MONTH(SalesDataTable[[#This Row],[Order Date]])</f>
        <v>6</v>
      </c>
      <c r="F1052" s="17"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64"/>
        <v>78.099499999999992</v>
      </c>
      <c r="R1052" s="5">
        <f t="shared" si="65"/>
        <v>39.04</v>
      </c>
      <c r="S1052" s="5">
        <f t="shared" si="66"/>
        <v>39.059499999999993</v>
      </c>
      <c r="T1052" s="7">
        <f t="shared" si="67"/>
        <v>0.50012484074802011</v>
      </c>
    </row>
    <row r="1053" spans="1:20" ht="15.6">
      <c r="A1053" s="2">
        <v>3532</v>
      </c>
      <c r="B1053" s="3">
        <v>46183</v>
      </c>
      <c r="C1053" s="4">
        <f>YEAR(SalesDataTable[[#This Row],[Order Date]])</f>
        <v>2026</v>
      </c>
      <c r="D1053" s="14" t="str">
        <f>"Q"&amp;ROUNDUP(MONTH(SalesDataTable[[#This Row],[Order Date]])/3,0)</f>
        <v>Q2</v>
      </c>
      <c r="E1053" s="11">
        <f>MONTH(SalesDataTable[[#This Row],[Order Date]])</f>
        <v>6</v>
      </c>
      <c r="F1053" s="17"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64"/>
        <v>32.337000000000003</v>
      </c>
      <c r="R1053" s="5">
        <f t="shared" si="65"/>
        <v>13.52</v>
      </c>
      <c r="S1053" s="5">
        <f t="shared" si="66"/>
        <v>18.817000000000004</v>
      </c>
      <c r="T1053" s="7">
        <f t="shared" si="67"/>
        <v>0.58190308315551853</v>
      </c>
    </row>
    <row r="1054" spans="1:20" ht="15.6">
      <c r="A1054" s="2">
        <v>3636</v>
      </c>
      <c r="B1054" s="3">
        <v>46183</v>
      </c>
      <c r="C1054" s="4">
        <f>YEAR(SalesDataTable[[#This Row],[Order Date]])</f>
        <v>2026</v>
      </c>
      <c r="D1054" s="14" t="str">
        <f>"Q"&amp;ROUNDUP(MONTH(SalesDataTable[[#This Row],[Order Date]])/3,0)</f>
        <v>Q2</v>
      </c>
      <c r="E1054" s="11">
        <f>MONTH(SalesDataTable[[#This Row],[Order Date]])</f>
        <v>6</v>
      </c>
      <c r="F1054" s="17"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64"/>
        <v>329.54</v>
      </c>
      <c r="R1054" s="5">
        <f t="shared" si="65"/>
        <v>178.14</v>
      </c>
      <c r="S1054" s="5">
        <f t="shared" si="66"/>
        <v>151.40000000000003</v>
      </c>
      <c r="T1054" s="7">
        <f t="shared" si="67"/>
        <v>0.45942829398555568</v>
      </c>
    </row>
    <row r="1055" spans="1:20" ht="15.6">
      <c r="A1055" s="2">
        <v>3810</v>
      </c>
      <c r="B1055" s="3">
        <v>46183</v>
      </c>
      <c r="C1055" s="4">
        <f>YEAR(SalesDataTable[[#This Row],[Order Date]])</f>
        <v>2026</v>
      </c>
      <c r="D1055" s="14" t="str">
        <f>"Q"&amp;ROUNDUP(MONTH(SalesDataTable[[#This Row],[Order Date]])/3,0)</f>
        <v>Q2</v>
      </c>
      <c r="E1055" s="11">
        <f>MONTH(SalesDataTable[[#This Row],[Order Date]])</f>
        <v>6</v>
      </c>
      <c r="F1055" s="17"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64"/>
        <v>170.49600000000001</v>
      </c>
      <c r="R1055" s="5">
        <f t="shared" si="65"/>
        <v>75.48</v>
      </c>
      <c r="S1055" s="5">
        <f t="shared" si="66"/>
        <v>95.016000000000005</v>
      </c>
      <c r="T1055" s="7">
        <f t="shared" si="67"/>
        <v>0.55729166666666663</v>
      </c>
    </row>
    <row r="1056" spans="1:20" ht="15.6">
      <c r="A1056" s="2">
        <v>4137</v>
      </c>
      <c r="B1056" s="3">
        <v>46183</v>
      </c>
      <c r="C1056" s="4">
        <f>YEAR(SalesDataTable[[#This Row],[Order Date]])</f>
        <v>2026</v>
      </c>
      <c r="D1056" s="14" t="str">
        <f>"Q"&amp;ROUNDUP(MONTH(SalesDataTable[[#This Row],[Order Date]])/3,0)</f>
        <v>Q2</v>
      </c>
      <c r="E1056" s="11">
        <f>MONTH(SalesDataTable[[#This Row],[Order Date]])</f>
        <v>6</v>
      </c>
      <c r="F1056" s="17"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64"/>
        <v>90.7</v>
      </c>
      <c r="R1056" s="5">
        <f t="shared" si="65"/>
        <v>44.18</v>
      </c>
      <c r="S1056" s="5">
        <f t="shared" si="66"/>
        <v>46.52</v>
      </c>
      <c r="T1056" s="7">
        <f t="shared" si="67"/>
        <v>0.51289966923925034</v>
      </c>
    </row>
    <row r="1057" spans="1:20" ht="15.6">
      <c r="A1057" s="2">
        <v>4303</v>
      </c>
      <c r="B1057" s="3">
        <v>46183</v>
      </c>
      <c r="C1057" s="4">
        <f>YEAR(SalesDataTable[[#This Row],[Order Date]])</f>
        <v>2026</v>
      </c>
      <c r="D1057" s="14" t="str">
        <f>"Q"&amp;ROUNDUP(MONTH(SalesDataTable[[#This Row],[Order Date]])/3,0)</f>
        <v>Q2</v>
      </c>
      <c r="E1057" s="11">
        <f>MONTH(SalesDataTable[[#This Row],[Order Date]])</f>
        <v>6</v>
      </c>
      <c r="F1057" s="17"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64"/>
        <v>45.59</v>
      </c>
      <c r="R1057" s="5">
        <f t="shared" si="65"/>
        <v>18.57</v>
      </c>
      <c r="S1057" s="5">
        <f t="shared" si="66"/>
        <v>27.020000000000003</v>
      </c>
      <c r="T1057" s="7">
        <f t="shared" si="67"/>
        <v>0.59267383198069756</v>
      </c>
    </row>
    <row r="1058" spans="1:20" ht="15.6">
      <c r="A1058" s="2">
        <v>4991</v>
      </c>
      <c r="B1058" s="3">
        <v>46183</v>
      </c>
      <c r="C1058" s="4">
        <f>YEAR(SalesDataTable[[#This Row],[Order Date]])</f>
        <v>2026</v>
      </c>
      <c r="D1058" s="14" t="str">
        <f>"Q"&amp;ROUNDUP(MONTH(SalesDataTable[[#This Row],[Order Date]])/3,0)</f>
        <v>Q2</v>
      </c>
      <c r="E1058" s="11">
        <f>MONTH(SalesDataTable[[#This Row],[Order Date]])</f>
        <v>6</v>
      </c>
      <c r="F1058" s="17"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row>
    <row r="1059" spans="1:20" ht="15.6">
      <c r="A1059" s="2">
        <v>39</v>
      </c>
      <c r="B1059" s="3">
        <v>46184</v>
      </c>
      <c r="C1059" s="4">
        <f>YEAR(SalesDataTable[[#This Row],[Order Date]])</f>
        <v>2026</v>
      </c>
      <c r="D1059" s="14" t="str">
        <f>"Q"&amp;ROUNDUP(MONTH(SalesDataTable[[#This Row],[Order Date]])/3,0)</f>
        <v>Q2</v>
      </c>
      <c r="E1059" s="11">
        <f>MONTH(SalesDataTable[[#This Row],[Order Date]])</f>
        <v>6</v>
      </c>
      <c r="F1059" s="17"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row>
    <row r="1060" spans="1:20" ht="15.6">
      <c r="A1060" s="2">
        <v>206</v>
      </c>
      <c r="B1060" s="3">
        <v>46184</v>
      </c>
      <c r="C1060" s="4">
        <f>YEAR(SalesDataTable[[#This Row],[Order Date]])</f>
        <v>2026</v>
      </c>
      <c r="D1060" s="14" t="str">
        <f>"Q"&amp;ROUNDUP(MONTH(SalesDataTable[[#This Row],[Order Date]])/3,0)</f>
        <v>Q2</v>
      </c>
      <c r="E1060" s="11">
        <f>MONTH(SalesDataTable[[#This Row],[Order Date]])</f>
        <v>6</v>
      </c>
      <c r="F1060" s="17"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64"/>
        <v>93.293999999999997</v>
      </c>
      <c r="R1060" s="5">
        <f t="shared" si="65"/>
        <v>46.2</v>
      </c>
      <c r="S1060" s="5">
        <f t="shared" si="66"/>
        <v>47.093999999999994</v>
      </c>
      <c r="T1060" s="7">
        <f t="shared" si="67"/>
        <v>0.50479130490706792</v>
      </c>
    </row>
    <row r="1061" spans="1:20" ht="15.6">
      <c r="A1061" s="2">
        <v>397</v>
      </c>
      <c r="B1061" s="3">
        <v>46184</v>
      </c>
      <c r="C1061" s="4">
        <f>YEAR(SalesDataTable[[#This Row],[Order Date]])</f>
        <v>2026</v>
      </c>
      <c r="D1061" s="14" t="str">
        <f>"Q"&amp;ROUNDUP(MONTH(SalesDataTable[[#This Row],[Order Date]])/3,0)</f>
        <v>Q2</v>
      </c>
      <c r="E1061" s="11">
        <f>MONTH(SalesDataTable[[#This Row],[Order Date]])</f>
        <v>6</v>
      </c>
      <c r="F1061" s="17"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64"/>
        <v>230.261</v>
      </c>
      <c r="R1061" s="5">
        <f t="shared" si="65"/>
        <v>117.82</v>
      </c>
      <c r="S1061" s="5">
        <f t="shared" si="66"/>
        <v>112.441</v>
      </c>
      <c r="T1061" s="7">
        <f t="shared" si="67"/>
        <v>0.48831977625390321</v>
      </c>
    </row>
    <row r="1062" spans="1:20" ht="15.6">
      <c r="A1062" s="2">
        <v>763</v>
      </c>
      <c r="B1062" s="3">
        <v>46184</v>
      </c>
      <c r="C1062" s="4">
        <f>YEAR(SalesDataTable[[#This Row],[Order Date]])</f>
        <v>2026</v>
      </c>
      <c r="D1062" s="14" t="str">
        <f>"Q"&amp;ROUNDUP(MONTH(SalesDataTable[[#This Row],[Order Date]])/3,0)</f>
        <v>Q2</v>
      </c>
      <c r="E1062" s="11">
        <f>MONTH(SalesDataTable[[#This Row],[Order Date]])</f>
        <v>6</v>
      </c>
      <c r="F1062" s="17"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64"/>
        <v>154.09</v>
      </c>
      <c r="R1062" s="5">
        <f t="shared" si="65"/>
        <v>77.37</v>
      </c>
      <c r="S1062" s="5">
        <f t="shared" si="66"/>
        <v>76.72</v>
      </c>
      <c r="T1062" s="7">
        <f t="shared" si="67"/>
        <v>0.49789084301382308</v>
      </c>
    </row>
    <row r="1063" spans="1:20" ht="15.6">
      <c r="A1063" s="2">
        <v>1059</v>
      </c>
      <c r="B1063" s="3">
        <v>46184</v>
      </c>
      <c r="C1063" s="4">
        <f>YEAR(SalesDataTable[[#This Row],[Order Date]])</f>
        <v>2026</v>
      </c>
      <c r="D1063" s="14" t="str">
        <f>"Q"&amp;ROUNDUP(MONTH(SalesDataTable[[#This Row],[Order Date]])/3,0)</f>
        <v>Q2</v>
      </c>
      <c r="E1063" s="11">
        <f>MONTH(SalesDataTable[[#This Row],[Order Date]])</f>
        <v>6</v>
      </c>
      <c r="F1063" s="17"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64"/>
        <v>76.60799999999999</v>
      </c>
      <c r="R1063" s="5">
        <f t="shared" si="65"/>
        <v>43.85</v>
      </c>
      <c r="S1063" s="5">
        <f t="shared" si="66"/>
        <v>32.757999999999988</v>
      </c>
      <c r="T1063" s="7">
        <f t="shared" si="67"/>
        <v>0.42760547201336668</v>
      </c>
    </row>
    <row r="1064" spans="1:20" ht="15.6">
      <c r="A1064" s="2">
        <v>1332</v>
      </c>
      <c r="B1064" s="3">
        <v>46184</v>
      </c>
      <c r="C1064" s="4">
        <f>YEAR(SalesDataTable[[#This Row],[Order Date]])</f>
        <v>2026</v>
      </c>
      <c r="D1064" s="14" t="str">
        <f>"Q"&amp;ROUNDUP(MONTH(SalesDataTable[[#This Row],[Order Date]])/3,0)</f>
        <v>Q2</v>
      </c>
      <c r="E1064" s="11">
        <f>MONTH(SalesDataTable[[#This Row],[Order Date]])</f>
        <v>6</v>
      </c>
      <c r="F1064" s="17"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64"/>
        <v>79.908500000000004</v>
      </c>
      <c r="R1064" s="5">
        <f t="shared" si="65"/>
        <v>46.12</v>
      </c>
      <c r="S1064" s="5">
        <f t="shared" si="66"/>
        <v>33.788500000000006</v>
      </c>
      <c r="T1064" s="7">
        <f t="shared" si="67"/>
        <v>0.42283987310486376</v>
      </c>
    </row>
    <row r="1065" spans="1:20" ht="15.6">
      <c r="A1065" s="2">
        <v>1447</v>
      </c>
      <c r="B1065" s="3">
        <v>46184</v>
      </c>
      <c r="C1065" s="4">
        <f>YEAR(SalesDataTable[[#This Row],[Order Date]])</f>
        <v>2026</v>
      </c>
      <c r="D1065" s="14" t="str">
        <f>"Q"&amp;ROUNDUP(MONTH(SalesDataTable[[#This Row],[Order Date]])/3,0)</f>
        <v>Q2</v>
      </c>
      <c r="E1065" s="11">
        <f>MONTH(SalesDataTable[[#This Row],[Order Date]])</f>
        <v>6</v>
      </c>
      <c r="F1065" s="17"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64"/>
        <v>51.09</v>
      </c>
      <c r="R1065" s="5">
        <f t="shared" si="65"/>
        <v>22.78</v>
      </c>
      <c r="S1065" s="5">
        <f t="shared" si="66"/>
        <v>28.310000000000002</v>
      </c>
      <c r="T1065" s="7">
        <f t="shared" si="67"/>
        <v>0.55412018007437858</v>
      </c>
    </row>
    <row r="1066" spans="1:20" ht="15.6">
      <c r="A1066" s="2">
        <v>2990</v>
      </c>
      <c r="B1066" s="3">
        <v>46184</v>
      </c>
      <c r="C1066" s="4">
        <f>YEAR(SalesDataTable[[#This Row],[Order Date]])</f>
        <v>2026</v>
      </c>
      <c r="D1066" s="14" t="str">
        <f>"Q"&amp;ROUNDUP(MONTH(SalesDataTable[[#This Row],[Order Date]])/3,0)</f>
        <v>Q2</v>
      </c>
      <c r="E1066" s="11">
        <f>MONTH(SalesDataTable[[#This Row],[Order Date]])</f>
        <v>6</v>
      </c>
      <c r="F1066" s="17"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64"/>
        <v>146.66</v>
      </c>
      <c r="R1066" s="5">
        <f t="shared" si="65"/>
        <v>78.709999999999994</v>
      </c>
      <c r="S1066" s="5">
        <f t="shared" si="66"/>
        <v>67.95</v>
      </c>
      <c r="T1066" s="7">
        <f t="shared" si="67"/>
        <v>0.4633165143870176</v>
      </c>
    </row>
    <row r="1067" spans="1:20" ht="15.6">
      <c r="A1067" s="2">
        <v>3769</v>
      </c>
      <c r="B1067" s="3">
        <v>46184</v>
      </c>
      <c r="C1067" s="4">
        <f>YEAR(SalesDataTable[[#This Row],[Order Date]])</f>
        <v>2026</v>
      </c>
      <c r="D1067" s="14" t="str">
        <f>"Q"&amp;ROUNDUP(MONTH(SalesDataTable[[#This Row],[Order Date]])/3,0)</f>
        <v>Q2</v>
      </c>
      <c r="E1067" s="11">
        <f>MONTH(SalesDataTable[[#This Row],[Order Date]])</f>
        <v>6</v>
      </c>
      <c r="F1067" s="17"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64"/>
        <v>398.06</v>
      </c>
      <c r="R1067" s="5">
        <f t="shared" si="65"/>
        <v>209.4</v>
      </c>
      <c r="S1067" s="5">
        <f t="shared" si="66"/>
        <v>188.66</v>
      </c>
      <c r="T1067" s="7">
        <f t="shared" si="67"/>
        <v>0.47394865095714211</v>
      </c>
    </row>
    <row r="1068" spans="1:20" ht="15.6">
      <c r="A1068" s="2">
        <v>4152</v>
      </c>
      <c r="B1068" s="3">
        <v>46184</v>
      </c>
      <c r="C1068" s="4">
        <f>YEAR(SalesDataTable[[#This Row],[Order Date]])</f>
        <v>2026</v>
      </c>
      <c r="D1068" s="14" t="str">
        <f>"Q"&amp;ROUNDUP(MONTH(SalesDataTable[[#This Row],[Order Date]])/3,0)</f>
        <v>Q2</v>
      </c>
      <c r="E1068" s="11">
        <f>MONTH(SalesDataTable[[#This Row],[Order Date]])</f>
        <v>6</v>
      </c>
      <c r="F1068" s="17"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row>
    <row r="1069" spans="1:20" ht="15.6">
      <c r="A1069" s="2">
        <v>4242</v>
      </c>
      <c r="B1069" s="3">
        <v>46184</v>
      </c>
      <c r="C1069" s="4">
        <f>YEAR(SalesDataTable[[#This Row],[Order Date]])</f>
        <v>2026</v>
      </c>
      <c r="D1069" s="14" t="str">
        <f>"Q"&amp;ROUNDUP(MONTH(SalesDataTable[[#This Row],[Order Date]])/3,0)</f>
        <v>Q2</v>
      </c>
      <c r="E1069" s="11">
        <f>MONTH(SalesDataTable[[#This Row],[Order Date]])</f>
        <v>6</v>
      </c>
      <c r="F1069" s="17"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64"/>
        <v>282.36</v>
      </c>
      <c r="R1069" s="5">
        <f t="shared" si="65"/>
        <v>157.32</v>
      </c>
      <c r="S1069" s="5">
        <f t="shared" si="66"/>
        <v>125.04000000000002</v>
      </c>
      <c r="T1069" s="7">
        <f t="shared" si="67"/>
        <v>0.44283892902677441</v>
      </c>
    </row>
    <row r="1070" spans="1:20" ht="15.6">
      <c r="A1070" s="2">
        <v>4780</v>
      </c>
      <c r="B1070" s="3">
        <v>46184</v>
      </c>
      <c r="C1070" s="4">
        <f>YEAR(SalesDataTable[[#This Row],[Order Date]])</f>
        <v>2026</v>
      </c>
      <c r="D1070" s="14" t="str">
        <f>"Q"&amp;ROUNDUP(MONTH(SalesDataTable[[#This Row],[Order Date]])/3,0)</f>
        <v>Q2</v>
      </c>
      <c r="E1070" s="11">
        <f>MONTH(SalesDataTable[[#This Row],[Order Date]])</f>
        <v>6</v>
      </c>
      <c r="F1070" s="17"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64"/>
        <v>74.222999999999999</v>
      </c>
      <c r="R1070" s="5">
        <f t="shared" si="65"/>
        <v>42.73</v>
      </c>
      <c r="S1070" s="5">
        <f t="shared" si="66"/>
        <v>31.493000000000002</v>
      </c>
      <c r="T1070" s="7">
        <f t="shared" si="67"/>
        <v>0.42430243994449163</v>
      </c>
    </row>
    <row r="1071" spans="1:20" ht="15.6">
      <c r="A1071" s="2">
        <v>63</v>
      </c>
      <c r="B1071" s="3">
        <v>46185</v>
      </c>
      <c r="C1071" s="4">
        <f>YEAR(SalesDataTable[[#This Row],[Order Date]])</f>
        <v>2026</v>
      </c>
      <c r="D1071" s="14" t="str">
        <f>"Q"&amp;ROUNDUP(MONTH(SalesDataTable[[#This Row],[Order Date]])/3,0)</f>
        <v>Q2</v>
      </c>
      <c r="E1071" s="11">
        <f>MONTH(SalesDataTable[[#This Row],[Order Date]])</f>
        <v>6</v>
      </c>
      <c r="F1071" s="17"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64"/>
        <v>166.91</v>
      </c>
      <c r="R1071" s="5">
        <f t="shared" si="65"/>
        <v>85.58</v>
      </c>
      <c r="S1071" s="5">
        <f t="shared" si="66"/>
        <v>81.33</v>
      </c>
      <c r="T1071" s="7">
        <f t="shared" si="67"/>
        <v>0.48726858786172189</v>
      </c>
    </row>
    <row r="1072" spans="1:20" ht="15.6">
      <c r="A1072" s="2">
        <v>190</v>
      </c>
      <c r="B1072" s="3">
        <v>46185</v>
      </c>
      <c r="C1072" s="4">
        <f>YEAR(SalesDataTable[[#This Row],[Order Date]])</f>
        <v>2026</v>
      </c>
      <c r="D1072" s="14" t="str">
        <f>"Q"&amp;ROUNDUP(MONTH(SalesDataTable[[#This Row],[Order Date]])/3,0)</f>
        <v>Q2</v>
      </c>
      <c r="E1072" s="11">
        <f>MONTH(SalesDataTable[[#This Row],[Order Date]])</f>
        <v>6</v>
      </c>
      <c r="F1072" s="17"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row>
    <row r="1073" spans="1:20" ht="15.6">
      <c r="A1073" s="2">
        <v>268</v>
      </c>
      <c r="B1073" s="3">
        <v>46185</v>
      </c>
      <c r="C1073" s="4">
        <f>YEAR(SalesDataTable[[#This Row],[Order Date]])</f>
        <v>2026</v>
      </c>
      <c r="D1073" s="14" t="str">
        <f>"Q"&amp;ROUNDUP(MONTH(SalesDataTable[[#This Row],[Order Date]])/3,0)</f>
        <v>Q2</v>
      </c>
      <c r="E1073" s="11">
        <f>MONTH(SalesDataTable[[#This Row],[Order Date]])</f>
        <v>6</v>
      </c>
      <c r="F1073" s="17"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64"/>
        <v>35.159499999999994</v>
      </c>
      <c r="R1073" s="5">
        <f t="shared" si="65"/>
        <v>14.18</v>
      </c>
      <c r="S1073" s="5">
        <f t="shared" si="66"/>
        <v>20.979499999999994</v>
      </c>
      <c r="T1073" s="7">
        <f t="shared" si="67"/>
        <v>0.59669506107879799</v>
      </c>
    </row>
    <row r="1074" spans="1:20" ht="15.6">
      <c r="A1074" s="2">
        <v>691</v>
      </c>
      <c r="B1074" s="3">
        <v>46185</v>
      </c>
      <c r="C1074" s="4">
        <f>YEAR(SalesDataTable[[#This Row],[Order Date]])</f>
        <v>2026</v>
      </c>
      <c r="D1074" s="14" t="str">
        <f>"Q"&amp;ROUNDUP(MONTH(SalesDataTable[[#This Row],[Order Date]])/3,0)</f>
        <v>Q2</v>
      </c>
      <c r="E1074" s="11">
        <f>MONTH(SalesDataTable[[#This Row],[Order Date]])</f>
        <v>6</v>
      </c>
      <c r="F1074" s="17"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64"/>
        <v>704.5</v>
      </c>
      <c r="R1074" s="5">
        <f t="shared" si="65"/>
        <v>400.79999999999995</v>
      </c>
      <c r="S1074" s="5">
        <f t="shared" si="66"/>
        <v>303.70000000000005</v>
      </c>
      <c r="T1074" s="7">
        <f t="shared" si="67"/>
        <v>0.43108587650816188</v>
      </c>
    </row>
    <row r="1075" spans="1:20" ht="15.6">
      <c r="A1075" s="2">
        <v>810</v>
      </c>
      <c r="B1075" s="3">
        <v>46185</v>
      </c>
      <c r="C1075" s="4">
        <f>YEAR(SalesDataTable[[#This Row],[Order Date]])</f>
        <v>2026</v>
      </c>
      <c r="D1075" s="14" t="str">
        <f>"Q"&amp;ROUNDUP(MONTH(SalesDataTable[[#This Row],[Order Date]])/3,0)</f>
        <v>Q2</v>
      </c>
      <c r="E1075" s="11">
        <f>MONTH(SalesDataTable[[#This Row],[Order Date]])</f>
        <v>6</v>
      </c>
      <c r="F1075" s="17"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row>
    <row r="1076" spans="1:20" ht="15.6">
      <c r="A1076" s="2">
        <v>855</v>
      </c>
      <c r="B1076" s="3">
        <v>46185</v>
      </c>
      <c r="C1076" s="4">
        <f>YEAR(SalesDataTable[[#This Row],[Order Date]])</f>
        <v>2026</v>
      </c>
      <c r="D1076" s="14" t="str">
        <f>"Q"&amp;ROUNDUP(MONTH(SalesDataTable[[#This Row],[Order Date]])/3,0)</f>
        <v>Q2</v>
      </c>
      <c r="E1076" s="11">
        <f>MONTH(SalesDataTable[[#This Row],[Order Date]])</f>
        <v>6</v>
      </c>
      <c r="F1076" s="17"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64"/>
        <v>32.67</v>
      </c>
      <c r="R1076" s="5">
        <f t="shared" si="65"/>
        <v>13.69</v>
      </c>
      <c r="S1076" s="5">
        <f t="shared" si="66"/>
        <v>18.980000000000004</v>
      </c>
      <c r="T1076" s="7">
        <f t="shared" si="67"/>
        <v>0.58096112641567199</v>
      </c>
    </row>
    <row r="1077" spans="1:20" ht="15.6">
      <c r="A1077" s="2">
        <v>1612</v>
      </c>
      <c r="B1077" s="3">
        <v>46185</v>
      </c>
      <c r="C1077" s="4">
        <f>YEAR(SalesDataTable[[#This Row],[Order Date]])</f>
        <v>2026</v>
      </c>
      <c r="D1077" s="14" t="str">
        <f>"Q"&amp;ROUNDUP(MONTH(SalesDataTable[[#This Row],[Order Date]])/3,0)</f>
        <v>Q2</v>
      </c>
      <c r="E1077" s="11">
        <f>MONTH(SalesDataTable[[#This Row],[Order Date]])</f>
        <v>6</v>
      </c>
      <c r="F1077" s="17"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64"/>
        <v>241.28</v>
      </c>
      <c r="R1077" s="5">
        <f t="shared" si="65"/>
        <v>123.32</v>
      </c>
      <c r="S1077" s="5">
        <f t="shared" si="66"/>
        <v>117.96000000000001</v>
      </c>
      <c r="T1077" s="7">
        <f t="shared" si="67"/>
        <v>0.48889257294429711</v>
      </c>
    </row>
    <row r="1078" spans="1:20" ht="15.6">
      <c r="A1078" s="2">
        <v>1704</v>
      </c>
      <c r="B1078" s="3">
        <v>46185</v>
      </c>
      <c r="C1078" s="4">
        <f>YEAR(SalesDataTable[[#This Row],[Order Date]])</f>
        <v>2026</v>
      </c>
      <c r="D1078" s="14" t="str">
        <f>"Q"&amp;ROUNDUP(MONTH(SalesDataTable[[#This Row],[Order Date]])/3,0)</f>
        <v>Q2</v>
      </c>
      <c r="E1078" s="11">
        <f>MONTH(SalesDataTable[[#This Row],[Order Date]])</f>
        <v>6</v>
      </c>
      <c r="F1078" s="17"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64"/>
        <v>47.07</v>
      </c>
      <c r="R1078" s="5">
        <f t="shared" si="65"/>
        <v>18.7</v>
      </c>
      <c r="S1078" s="5">
        <f t="shared" si="66"/>
        <v>28.37</v>
      </c>
      <c r="T1078" s="7">
        <f t="shared" si="67"/>
        <v>0.60271935415338862</v>
      </c>
    </row>
    <row r="1079" spans="1:20" ht="15.6">
      <c r="A1079" s="2">
        <v>1857</v>
      </c>
      <c r="B1079" s="3">
        <v>46185</v>
      </c>
      <c r="C1079" s="4">
        <f>YEAR(SalesDataTable[[#This Row],[Order Date]])</f>
        <v>2026</v>
      </c>
      <c r="D1079" s="14" t="str">
        <f>"Q"&amp;ROUNDUP(MONTH(SalesDataTable[[#This Row],[Order Date]])/3,0)</f>
        <v>Q2</v>
      </c>
      <c r="E1079" s="11">
        <f>MONTH(SalesDataTable[[#This Row],[Order Date]])</f>
        <v>6</v>
      </c>
      <c r="F1079" s="17"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row>
    <row r="1080" spans="1:20" ht="15.6">
      <c r="A1080" s="2">
        <v>1888</v>
      </c>
      <c r="B1080" s="3">
        <v>46185</v>
      </c>
      <c r="C1080" s="4">
        <f>YEAR(SalesDataTable[[#This Row],[Order Date]])</f>
        <v>2026</v>
      </c>
      <c r="D1080" s="14" t="str">
        <f>"Q"&amp;ROUNDUP(MONTH(SalesDataTable[[#This Row],[Order Date]])/3,0)</f>
        <v>Q2</v>
      </c>
      <c r="E1080" s="11">
        <f>MONTH(SalesDataTable[[#This Row],[Order Date]])</f>
        <v>6</v>
      </c>
      <c r="F1080" s="17"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64"/>
        <v>43.671499999999995</v>
      </c>
      <c r="R1080" s="5">
        <f t="shared" si="65"/>
        <v>18.41</v>
      </c>
      <c r="S1080" s="5">
        <f t="shared" si="66"/>
        <v>25.261499999999995</v>
      </c>
      <c r="T1080" s="7">
        <f t="shared" si="67"/>
        <v>0.57844360738696854</v>
      </c>
    </row>
    <row r="1081" spans="1:20" ht="15.6">
      <c r="A1081" s="2">
        <v>2683</v>
      </c>
      <c r="B1081" s="3">
        <v>46185</v>
      </c>
      <c r="C1081" s="4">
        <f>YEAR(SalesDataTable[[#This Row],[Order Date]])</f>
        <v>2026</v>
      </c>
      <c r="D1081" s="14" t="str">
        <f>"Q"&amp;ROUNDUP(MONTH(SalesDataTable[[#This Row],[Order Date]])/3,0)</f>
        <v>Q2</v>
      </c>
      <c r="E1081" s="11">
        <f>MONTH(SalesDataTable[[#This Row],[Order Date]])</f>
        <v>6</v>
      </c>
      <c r="F1081" s="17"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64"/>
        <v>188.70799999999997</v>
      </c>
      <c r="R1081" s="5">
        <f t="shared" si="65"/>
        <v>101.89</v>
      </c>
      <c r="S1081" s="5">
        <f t="shared" si="66"/>
        <v>86.817999999999969</v>
      </c>
      <c r="T1081" s="7">
        <f t="shared" si="67"/>
        <v>0.46006528605040581</v>
      </c>
    </row>
    <row r="1082" spans="1:20" ht="15.6">
      <c r="A1082" s="2">
        <v>4211</v>
      </c>
      <c r="B1082" s="3">
        <v>46185</v>
      </c>
      <c r="C1082" s="4">
        <f>YEAR(SalesDataTable[[#This Row],[Order Date]])</f>
        <v>2026</v>
      </c>
      <c r="D1082" s="14" t="str">
        <f>"Q"&amp;ROUNDUP(MONTH(SalesDataTable[[#This Row],[Order Date]])/3,0)</f>
        <v>Q2</v>
      </c>
      <c r="E1082" s="11">
        <f>MONTH(SalesDataTable[[#This Row],[Order Date]])</f>
        <v>6</v>
      </c>
      <c r="F1082" s="17"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64"/>
        <v>842.84999999999991</v>
      </c>
      <c r="R1082" s="5">
        <f t="shared" si="65"/>
        <v>443.25</v>
      </c>
      <c r="S1082" s="5">
        <f t="shared" si="66"/>
        <v>399.59999999999991</v>
      </c>
      <c r="T1082" s="7">
        <f t="shared" si="67"/>
        <v>0.47410571276027758</v>
      </c>
    </row>
    <row r="1083" spans="1:20" ht="15.6">
      <c r="A1083" s="2">
        <v>4353</v>
      </c>
      <c r="B1083" s="3">
        <v>46185</v>
      </c>
      <c r="C1083" s="4">
        <f>YEAR(SalesDataTable[[#This Row],[Order Date]])</f>
        <v>2026</v>
      </c>
      <c r="D1083" s="14" t="str">
        <f>"Q"&amp;ROUNDUP(MONTH(SalesDataTable[[#This Row],[Order Date]])/3,0)</f>
        <v>Q2</v>
      </c>
      <c r="E1083" s="11">
        <f>MONTH(SalesDataTable[[#This Row],[Order Date]])</f>
        <v>6</v>
      </c>
      <c r="F1083" s="17"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64"/>
        <v>36.65</v>
      </c>
      <c r="R1083" s="5">
        <f t="shared" si="65"/>
        <v>13.97</v>
      </c>
      <c r="S1083" s="5">
        <f t="shared" si="66"/>
        <v>22.68</v>
      </c>
      <c r="T1083" s="7">
        <f t="shared" si="67"/>
        <v>0.61882673942701227</v>
      </c>
    </row>
    <row r="1084" spans="1:20" ht="15.6">
      <c r="A1084" s="2">
        <v>5020</v>
      </c>
      <c r="B1084" s="3">
        <v>46185</v>
      </c>
      <c r="C1084" s="4">
        <f>YEAR(SalesDataTable[[#This Row],[Order Date]])</f>
        <v>2026</v>
      </c>
      <c r="D1084" s="14" t="str">
        <f>"Q"&amp;ROUNDUP(MONTH(SalesDataTable[[#This Row],[Order Date]])/3,0)</f>
        <v>Q2</v>
      </c>
      <c r="E1084" s="11">
        <f>MONTH(SalesDataTable[[#This Row],[Order Date]])</f>
        <v>6</v>
      </c>
      <c r="F1084" s="17"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row>
    <row r="1085" spans="1:20" ht="15.6">
      <c r="A1085" s="2">
        <v>564</v>
      </c>
      <c r="B1085" s="3">
        <v>46186</v>
      </c>
      <c r="C1085" s="4">
        <f>YEAR(SalesDataTable[[#This Row],[Order Date]])</f>
        <v>2026</v>
      </c>
      <c r="D1085" s="14" t="str">
        <f>"Q"&amp;ROUNDUP(MONTH(SalesDataTable[[#This Row],[Order Date]])/3,0)</f>
        <v>Q2</v>
      </c>
      <c r="E1085" s="11">
        <f>MONTH(SalesDataTable[[#This Row],[Order Date]])</f>
        <v>6</v>
      </c>
      <c r="F1085" s="17"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64"/>
        <v>123.71400000000001</v>
      </c>
      <c r="R1085" s="5">
        <f t="shared" si="65"/>
        <v>55.83</v>
      </c>
      <c r="S1085" s="5">
        <f t="shared" si="66"/>
        <v>67.884000000000015</v>
      </c>
      <c r="T1085" s="7">
        <f t="shared" si="67"/>
        <v>0.54871720258014456</v>
      </c>
    </row>
    <row r="1086" spans="1:20" ht="15.6">
      <c r="A1086" s="2">
        <v>736</v>
      </c>
      <c r="B1086" s="3">
        <v>46186</v>
      </c>
      <c r="C1086" s="4">
        <f>YEAR(SalesDataTable[[#This Row],[Order Date]])</f>
        <v>2026</v>
      </c>
      <c r="D1086" s="14" t="str">
        <f>"Q"&amp;ROUNDUP(MONTH(SalesDataTable[[#This Row],[Order Date]])/3,0)</f>
        <v>Q2</v>
      </c>
      <c r="E1086" s="11">
        <f>MONTH(SalesDataTable[[#This Row],[Order Date]])</f>
        <v>6</v>
      </c>
      <c r="F1086" s="17"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row>
    <row r="1087" spans="1:20" ht="15.6">
      <c r="A1087" s="2">
        <v>1300</v>
      </c>
      <c r="B1087" s="3">
        <v>46186</v>
      </c>
      <c r="C1087" s="4">
        <f>YEAR(SalesDataTable[[#This Row],[Order Date]])</f>
        <v>2026</v>
      </c>
      <c r="D1087" s="14" t="str">
        <f>"Q"&amp;ROUNDUP(MONTH(SalesDataTable[[#This Row],[Order Date]])/3,0)</f>
        <v>Q2</v>
      </c>
      <c r="E1087" s="11">
        <f>MONTH(SalesDataTable[[#This Row],[Order Date]])</f>
        <v>6</v>
      </c>
      <c r="F1087" s="17"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64"/>
        <v>47.271999999999998</v>
      </c>
      <c r="R1087" s="5">
        <f t="shared" si="65"/>
        <v>22.58</v>
      </c>
      <c r="S1087" s="5">
        <f t="shared" si="66"/>
        <v>24.692</v>
      </c>
      <c r="T1087" s="7">
        <f t="shared" si="67"/>
        <v>0.52233880521238796</v>
      </c>
    </row>
    <row r="1088" spans="1:20" ht="15.6">
      <c r="A1088" s="2">
        <v>1948</v>
      </c>
      <c r="B1088" s="3">
        <v>46186</v>
      </c>
      <c r="C1088" s="4">
        <f>YEAR(SalesDataTable[[#This Row],[Order Date]])</f>
        <v>2026</v>
      </c>
      <c r="D1088" s="14" t="str">
        <f>"Q"&amp;ROUNDUP(MONTH(SalesDataTable[[#This Row],[Order Date]])/3,0)</f>
        <v>Q2</v>
      </c>
      <c r="E1088" s="11">
        <f>MONTH(SalesDataTable[[#This Row],[Order Date]])</f>
        <v>6</v>
      </c>
      <c r="F1088" s="17"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64"/>
        <v>149.72</v>
      </c>
      <c r="R1088" s="5">
        <f t="shared" si="65"/>
        <v>79.34</v>
      </c>
      <c r="S1088" s="5">
        <f t="shared" si="66"/>
        <v>70.38</v>
      </c>
      <c r="T1088" s="7">
        <f t="shared" si="67"/>
        <v>0.47007747795885652</v>
      </c>
    </row>
    <row r="1089" spans="1:20" ht="15.6">
      <c r="A1089" s="2">
        <v>2272</v>
      </c>
      <c r="B1089" s="3">
        <v>46186</v>
      </c>
      <c r="C1089" s="4">
        <f>YEAR(SalesDataTable[[#This Row],[Order Date]])</f>
        <v>2026</v>
      </c>
      <c r="D1089" s="14" t="str">
        <f>"Q"&amp;ROUNDUP(MONTH(SalesDataTable[[#This Row],[Order Date]])/3,0)</f>
        <v>Q2</v>
      </c>
      <c r="E1089" s="11">
        <f>MONTH(SalesDataTable[[#This Row],[Order Date]])</f>
        <v>6</v>
      </c>
      <c r="F1089" s="17"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64"/>
        <v>106.2585</v>
      </c>
      <c r="R1089" s="5">
        <f t="shared" si="65"/>
        <v>70.39</v>
      </c>
      <c r="S1089" s="5">
        <f t="shared" si="66"/>
        <v>35.868499999999997</v>
      </c>
      <c r="T1089" s="7">
        <f t="shared" si="67"/>
        <v>0.33755887764272974</v>
      </c>
    </row>
    <row r="1090" spans="1:20" ht="15.6">
      <c r="A1090" s="2">
        <v>2680</v>
      </c>
      <c r="B1090" s="3">
        <v>46186</v>
      </c>
      <c r="C1090" s="4">
        <f>YEAR(SalesDataTable[[#This Row],[Order Date]])</f>
        <v>2026</v>
      </c>
      <c r="D1090" s="14" t="str">
        <f>"Q"&amp;ROUNDUP(MONTH(SalesDataTable[[#This Row],[Order Date]])/3,0)</f>
        <v>Q2</v>
      </c>
      <c r="E1090" s="11">
        <f>MONTH(SalesDataTable[[#This Row],[Order Date]])</f>
        <v>6</v>
      </c>
      <c r="F1090" s="17"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row>
    <row r="1091" spans="1:20" ht="15.6">
      <c r="A1091" s="2">
        <v>4178</v>
      </c>
      <c r="B1091" s="3">
        <v>46186</v>
      </c>
      <c r="C1091" s="4">
        <f>YEAR(SalesDataTable[[#This Row],[Order Date]])</f>
        <v>2026</v>
      </c>
      <c r="D1091" s="14" t="str">
        <f>"Q"&amp;ROUNDUP(MONTH(SalesDataTable[[#This Row],[Order Date]])/3,0)</f>
        <v>Q2</v>
      </c>
      <c r="E1091" s="11">
        <f>MONTH(SalesDataTable[[#This Row],[Order Date]])</f>
        <v>6</v>
      </c>
      <c r="F1091" s="17"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row>
    <row r="1092" spans="1:20" ht="15.6">
      <c r="A1092" s="2">
        <v>4272</v>
      </c>
      <c r="B1092" s="3">
        <v>46186</v>
      </c>
      <c r="C1092" s="4">
        <f>YEAR(SalesDataTable[[#This Row],[Order Date]])</f>
        <v>2026</v>
      </c>
      <c r="D1092" s="14" t="str">
        <f>"Q"&amp;ROUNDUP(MONTH(SalesDataTable[[#This Row],[Order Date]])/3,0)</f>
        <v>Q2</v>
      </c>
      <c r="E1092" s="11">
        <f>MONTH(SalesDataTable[[#This Row],[Order Date]])</f>
        <v>6</v>
      </c>
      <c r="F1092" s="17"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68"/>
        <v>763.88</v>
      </c>
      <c r="R1092" s="5">
        <f t="shared" si="69"/>
        <v>413.44</v>
      </c>
      <c r="S1092" s="5">
        <f t="shared" si="70"/>
        <v>350.44</v>
      </c>
      <c r="T1092" s="7">
        <f t="shared" si="71"/>
        <v>0.45876315651673039</v>
      </c>
    </row>
    <row r="1093" spans="1:20" ht="15.6">
      <c r="A1093" s="2">
        <v>4713</v>
      </c>
      <c r="B1093" s="3">
        <v>46186</v>
      </c>
      <c r="C1093" s="4">
        <f>YEAR(SalesDataTable[[#This Row],[Order Date]])</f>
        <v>2026</v>
      </c>
      <c r="D1093" s="14" t="str">
        <f>"Q"&amp;ROUNDUP(MONTH(SalesDataTable[[#This Row],[Order Date]])/3,0)</f>
        <v>Q2</v>
      </c>
      <c r="E1093" s="11">
        <f>MONTH(SalesDataTable[[#This Row],[Order Date]])</f>
        <v>6</v>
      </c>
      <c r="F1093" s="17"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68"/>
        <v>35.78</v>
      </c>
      <c r="R1093" s="5">
        <f t="shared" si="69"/>
        <v>14</v>
      </c>
      <c r="S1093" s="5">
        <f t="shared" si="70"/>
        <v>21.78</v>
      </c>
      <c r="T1093" s="7">
        <f t="shared" si="71"/>
        <v>0.60871995528228062</v>
      </c>
    </row>
    <row r="1094" spans="1:20" ht="15.6">
      <c r="A1094" s="2">
        <v>5166</v>
      </c>
      <c r="B1094" s="3">
        <v>46186</v>
      </c>
      <c r="C1094" s="4">
        <f>YEAR(SalesDataTable[[#This Row],[Order Date]])</f>
        <v>2026</v>
      </c>
      <c r="D1094" s="14" t="str">
        <f>"Q"&amp;ROUNDUP(MONTH(SalesDataTable[[#This Row],[Order Date]])/3,0)</f>
        <v>Q2</v>
      </c>
      <c r="E1094" s="11">
        <f>MONTH(SalesDataTable[[#This Row],[Order Date]])</f>
        <v>6</v>
      </c>
      <c r="F1094" s="17"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row>
    <row r="1095" spans="1:20" ht="15.6">
      <c r="A1095" s="2">
        <v>486</v>
      </c>
      <c r="B1095" s="3">
        <v>46187</v>
      </c>
      <c r="C1095" s="4">
        <f>YEAR(SalesDataTable[[#This Row],[Order Date]])</f>
        <v>2026</v>
      </c>
      <c r="D1095" s="14" t="str">
        <f>"Q"&amp;ROUNDUP(MONTH(SalesDataTable[[#This Row],[Order Date]])/3,0)</f>
        <v>Q2</v>
      </c>
      <c r="E1095" s="11">
        <f>MONTH(SalesDataTable[[#This Row],[Order Date]])</f>
        <v>6</v>
      </c>
      <c r="F1095" s="17"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row>
    <row r="1096" spans="1:20" ht="15.6">
      <c r="A1096" s="2">
        <v>1507</v>
      </c>
      <c r="B1096" s="3">
        <v>46187</v>
      </c>
      <c r="C1096" s="4">
        <f>YEAR(SalesDataTable[[#This Row],[Order Date]])</f>
        <v>2026</v>
      </c>
      <c r="D1096" s="14" t="str">
        <f>"Q"&amp;ROUNDUP(MONTH(SalesDataTable[[#This Row],[Order Date]])/3,0)</f>
        <v>Q2</v>
      </c>
      <c r="E1096" s="11">
        <f>MONTH(SalesDataTable[[#This Row],[Order Date]])</f>
        <v>6</v>
      </c>
      <c r="F1096" s="17"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68"/>
        <v>162.51</v>
      </c>
      <c r="R1096" s="5">
        <f t="shared" si="69"/>
        <v>88.29</v>
      </c>
      <c r="S1096" s="5">
        <f t="shared" si="70"/>
        <v>74.219999999999985</v>
      </c>
      <c r="T1096" s="7">
        <f t="shared" si="71"/>
        <v>0.45671035628576695</v>
      </c>
    </row>
    <row r="1097" spans="1:20" ht="15.6">
      <c r="A1097" s="2">
        <v>1821</v>
      </c>
      <c r="B1097" s="3">
        <v>46187</v>
      </c>
      <c r="C1097" s="4">
        <f>YEAR(SalesDataTable[[#This Row],[Order Date]])</f>
        <v>2026</v>
      </c>
      <c r="D1097" s="14" t="str">
        <f>"Q"&amp;ROUNDUP(MONTH(SalesDataTable[[#This Row],[Order Date]])/3,0)</f>
        <v>Q2</v>
      </c>
      <c r="E1097" s="11">
        <f>MONTH(SalesDataTable[[#This Row],[Order Date]])</f>
        <v>6</v>
      </c>
      <c r="F1097" s="17"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row>
    <row r="1098" spans="1:20" ht="15.6">
      <c r="A1098" s="2">
        <v>2588</v>
      </c>
      <c r="B1098" s="3">
        <v>46187</v>
      </c>
      <c r="C1098" s="4">
        <f>YEAR(SalesDataTable[[#This Row],[Order Date]])</f>
        <v>2026</v>
      </c>
      <c r="D1098" s="14" t="str">
        <f>"Q"&amp;ROUNDUP(MONTH(SalesDataTable[[#This Row],[Order Date]])/3,0)</f>
        <v>Q2</v>
      </c>
      <c r="E1098" s="11">
        <f>MONTH(SalesDataTable[[#This Row],[Order Date]])</f>
        <v>6</v>
      </c>
      <c r="F1098" s="17"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68"/>
        <v>90.28</v>
      </c>
      <c r="R1098" s="5">
        <f t="shared" si="69"/>
        <v>46.04</v>
      </c>
      <c r="S1098" s="5">
        <f t="shared" si="70"/>
        <v>44.24</v>
      </c>
      <c r="T1098" s="7">
        <f t="shared" si="71"/>
        <v>0.4900310146211786</v>
      </c>
    </row>
    <row r="1099" spans="1:20" ht="15.6">
      <c r="A1099" s="2">
        <v>2815</v>
      </c>
      <c r="B1099" s="3">
        <v>46187</v>
      </c>
      <c r="C1099" s="4">
        <f>YEAR(SalesDataTable[[#This Row],[Order Date]])</f>
        <v>2026</v>
      </c>
      <c r="D1099" s="14" t="str">
        <f>"Q"&amp;ROUNDUP(MONTH(SalesDataTable[[#This Row],[Order Date]])/3,0)</f>
        <v>Q2</v>
      </c>
      <c r="E1099" s="11">
        <f>MONTH(SalesDataTable[[#This Row],[Order Date]])</f>
        <v>6</v>
      </c>
      <c r="F1099" s="17"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68"/>
        <v>684.5</v>
      </c>
      <c r="R1099" s="5">
        <f t="shared" si="69"/>
        <v>393.72</v>
      </c>
      <c r="S1099" s="5">
        <f t="shared" si="70"/>
        <v>290.77999999999997</v>
      </c>
      <c r="T1099" s="7">
        <f t="shared" si="71"/>
        <v>0.42480642804967128</v>
      </c>
    </row>
    <row r="1100" spans="1:20" ht="15.6">
      <c r="A1100" s="2">
        <v>3258</v>
      </c>
      <c r="B1100" s="3">
        <v>46187</v>
      </c>
      <c r="C1100" s="4">
        <f>YEAR(SalesDataTable[[#This Row],[Order Date]])</f>
        <v>2026</v>
      </c>
      <c r="D1100" s="14" t="str">
        <f>"Q"&amp;ROUNDUP(MONTH(SalesDataTable[[#This Row],[Order Date]])/3,0)</f>
        <v>Q2</v>
      </c>
      <c r="E1100" s="11">
        <f>MONTH(SalesDataTable[[#This Row],[Order Date]])</f>
        <v>6</v>
      </c>
      <c r="F1100" s="17"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68"/>
        <v>290.24399999999997</v>
      </c>
      <c r="R1100" s="5">
        <f t="shared" si="69"/>
        <v>137.22</v>
      </c>
      <c r="S1100" s="5">
        <f t="shared" si="70"/>
        <v>153.02399999999997</v>
      </c>
      <c r="T1100" s="7">
        <f t="shared" si="71"/>
        <v>0.52722536899987593</v>
      </c>
    </row>
    <row r="1101" spans="1:20" ht="15.6">
      <c r="A1101" s="2">
        <v>3361</v>
      </c>
      <c r="B1101" s="3">
        <v>46187</v>
      </c>
      <c r="C1101" s="4">
        <f>YEAR(SalesDataTable[[#This Row],[Order Date]])</f>
        <v>2026</v>
      </c>
      <c r="D1101" s="14" t="str">
        <f>"Q"&amp;ROUNDUP(MONTH(SalesDataTable[[#This Row],[Order Date]])/3,0)</f>
        <v>Q2</v>
      </c>
      <c r="E1101" s="11">
        <f>MONTH(SalesDataTable[[#This Row],[Order Date]])</f>
        <v>6</v>
      </c>
      <c r="F1101" s="17"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68"/>
        <v>156.06</v>
      </c>
      <c r="R1101" s="5">
        <f t="shared" si="69"/>
        <v>66</v>
      </c>
      <c r="S1101" s="5">
        <f t="shared" si="70"/>
        <v>90.06</v>
      </c>
      <c r="T1101" s="7">
        <f t="shared" si="71"/>
        <v>0.57708573625528647</v>
      </c>
    </row>
    <row r="1102" spans="1:20" ht="15.6">
      <c r="A1102" s="2">
        <v>3629</v>
      </c>
      <c r="B1102" s="3">
        <v>46187</v>
      </c>
      <c r="C1102" s="4">
        <f>YEAR(SalesDataTable[[#This Row],[Order Date]])</f>
        <v>2026</v>
      </c>
      <c r="D1102" s="14" t="str">
        <f>"Q"&amp;ROUNDUP(MONTH(SalesDataTable[[#This Row],[Order Date]])/3,0)</f>
        <v>Q2</v>
      </c>
      <c r="E1102" s="11">
        <f>MONTH(SalesDataTable[[#This Row],[Order Date]])</f>
        <v>6</v>
      </c>
      <c r="F1102" s="17"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68"/>
        <v>1186.4639999999999</v>
      </c>
      <c r="R1102" s="5">
        <f t="shared" si="69"/>
        <v>788.08</v>
      </c>
      <c r="S1102" s="5">
        <f t="shared" si="70"/>
        <v>398.3839999999999</v>
      </c>
      <c r="T1102" s="7">
        <f t="shared" si="71"/>
        <v>0.3357741996385899</v>
      </c>
    </row>
    <row r="1103" spans="1:20" ht="15.6">
      <c r="A1103" s="2">
        <v>3750</v>
      </c>
      <c r="B1103" s="3">
        <v>46187</v>
      </c>
      <c r="C1103" s="4">
        <f>YEAR(SalesDataTable[[#This Row],[Order Date]])</f>
        <v>2026</v>
      </c>
      <c r="D1103" s="14" t="str">
        <f>"Q"&amp;ROUNDUP(MONTH(SalesDataTable[[#This Row],[Order Date]])/3,0)</f>
        <v>Q2</v>
      </c>
      <c r="E1103" s="11">
        <f>MONTH(SalesDataTable[[#This Row],[Order Date]])</f>
        <v>6</v>
      </c>
      <c r="F1103" s="17"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68"/>
        <v>71.28</v>
      </c>
      <c r="R1103" s="5">
        <f t="shared" si="69"/>
        <v>31.92</v>
      </c>
      <c r="S1103" s="5">
        <f t="shared" si="70"/>
        <v>39.36</v>
      </c>
      <c r="T1103" s="7">
        <f t="shared" si="71"/>
        <v>0.55218855218855212</v>
      </c>
    </row>
    <row r="1104" spans="1:20" ht="15.6">
      <c r="A1104" s="2">
        <v>5088</v>
      </c>
      <c r="B1104" s="3">
        <v>46187</v>
      </c>
      <c r="C1104" s="4">
        <f>YEAR(SalesDataTable[[#This Row],[Order Date]])</f>
        <v>2026</v>
      </c>
      <c r="D1104" s="14" t="str">
        <f>"Q"&amp;ROUNDUP(MONTH(SalesDataTable[[#This Row],[Order Date]])/3,0)</f>
        <v>Q2</v>
      </c>
      <c r="E1104" s="11">
        <f>MONTH(SalesDataTable[[#This Row],[Order Date]])</f>
        <v>6</v>
      </c>
      <c r="F1104" s="17"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68"/>
        <v>152.94050000000001</v>
      </c>
      <c r="R1104" s="5">
        <f t="shared" si="69"/>
        <v>89.15</v>
      </c>
      <c r="S1104" s="5">
        <f t="shared" si="70"/>
        <v>63.790500000000009</v>
      </c>
      <c r="T1104" s="7">
        <f t="shared" si="71"/>
        <v>0.41709357560619981</v>
      </c>
    </row>
    <row r="1105" spans="1:20" ht="15.6">
      <c r="A1105" s="2">
        <v>1450</v>
      </c>
      <c r="B1105" s="3">
        <v>46188</v>
      </c>
      <c r="C1105" s="4">
        <f>YEAR(SalesDataTable[[#This Row],[Order Date]])</f>
        <v>2026</v>
      </c>
      <c r="D1105" s="14" t="str">
        <f>"Q"&amp;ROUNDUP(MONTH(SalesDataTable[[#This Row],[Order Date]])/3,0)</f>
        <v>Q2</v>
      </c>
      <c r="E1105" s="11">
        <f>MONTH(SalesDataTable[[#This Row],[Order Date]])</f>
        <v>6</v>
      </c>
      <c r="F1105" s="17"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row>
    <row r="1106" spans="1:20" ht="15.6">
      <c r="A1106" s="2">
        <v>2330</v>
      </c>
      <c r="B1106" s="3">
        <v>46188</v>
      </c>
      <c r="C1106" s="4">
        <f>YEAR(SalesDataTable[[#This Row],[Order Date]])</f>
        <v>2026</v>
      </c>
      <c r="D1106" s="14" t="str">
        <f>"Q"&amp;ROUNDUP(MONTH(SalesDataTable[[#This Row],[Order Date]])/3,0)</f>
        <v>Q2</v>
      </c>
      <c r="E1106" s="11">
        <f>MONTH(SalesDataTable[[#This Row],[Order Date]])</f>
        <v>6</v>
      </c>
      <c r="F1106" s="17"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68"/>
        <v>68.608999999999995</v>
      </c>
      <c r="R1106" s="5">
        <f t="shared" si="69"/>
        <v>26.58</v>
      </c>
      <c r="S1106" s="5">
        <f t="shared" si="70"/>
        <v>42.028999999999996</v>
      </c>
      <c r="T1106" s="7">
        <f t="shared" si="71"/>
        <v>0.6125872698917052</v>
      </c>
    </row>
    <row r="1107" spans="1:20" ht="15.6">
      <c r="A1107" s="2">
        <v>4655</v>
      </c>
      <c r="B1107" s="3">
        <v>46188</v>
      </c>
      <c r="C1107" s="4">
        <f>YEAR(SalesDataTable[[#This Row],[Order Date]])</f>
        <v>2026</v>
      </c>
      <c r="D1107" s="14" t="str">
        <f>"Q"&amp;ROUNDUP(MONTH(SalesDataTable[[#This Row],[Order Date]])/3,0)</f>
        <v>Q2</v>
      </c>
      <c r="E1107" s="11">
        <f>MONTH(SalesDataTable[[#This Row],[Order Date]])</f>
        <v>6</v>
      </c>
      <c r="F1107" s="17"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row>
    <row r="1108" spans="1:20" ht="15.6">
      <c r="A1108" s="2">
        <v>137</v>
      </c>
      <c r="B1108" s="3">
        <v>46189</v>
      </c>
      <c r="C1108" s="4">
        <f>YEAR(SalesDataTable[[#This Row],[Order Date]])</f>
        <v>2026</v>
      </c>
      <c r="D1108" s="14" t="str">
        <f>"Q"&amp;ROUNDUP(MONTH(SalesDataTable[[#This Row],[Order Date]])/3,0)</f>
        <v>Q2</v>
      </c>
      <c r="E1108" s="11">
        <f>MONTH(SalesDataTable[[#This Row],[Order Date]])</f>
        <v>6</v>
      </c>
      <c r="F1108" s="17"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row>
    <row r="1109" spans="1:20" ht="15.6">
      <c r="A1109" s="2">
        <v>141</v>
      </c>
      <c r="B1109" s="3">
        <v>46189</v>
      </c>
      <c r="C1109" s="4">
        <f>YEAR(SalesDataTable[[#This Row],[Order Date]])</f>
        <v>2026</v>
      </c>
      <c r="D1109" s="14" t="str">
        <f>"Q"&amp;ROUNDUP(MONTH(SalesDataTable[[#This Row],[Order Date]])/3,0)</f>
        <v>Q2</v>
      </c>
      <c r="E1109" s="11">
        <f>MONTH(SalesDataTable[[#This Row],[Order Date]])</f>
        <v>6</v>
      </c>
      <c r="F1109" s="17"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68"/>
        <v>45.153500000000001</v>
      </c>
      <c r="R1109" s="5">
        <f t="shared" si="69"/>
        <v>18.5</v>
      </c>
      <c r="S1109" s="5">
        <f t="shared" si="70"/>
        <v>26.653500000000001</v>
      </c>
      <c r="T1109" s="7">
        <f t="shared" si="71"/>
        <v>0.59028646727274736</v>
      </c>
    </row>
    <row r="1110" spans="1:20" ht="15.6">
      <c r="A1110" s="2">
        <v>335</v>
      </c>
      <c r="B1110" s="3">
        <v>46189</v>
      </c>
      <c r="C1110" s="4">
        <f>YEAR(SalesDataTable[[#This Row],[Order Date]])</f>
        <v>2026</v>
      </c>
      <c r="D1110" s="14" t="str">
        <f>"Q"&amp;ROUNDUP(MONTH(SalesDataTable[[#This Row],[Order Date]])/3,0)</f>
        <v>Q2</v>
      </c>
      <c r="E1110" s="11">
        <f>MONTH(SalesDataTable[[#This Row],[Order Date]])</f>
        <v>6</v>
      </c>
      <c r="F1110" s="17"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68"/>
        <v>417.3075</v>
      </c>
      <c r="R1110" s="5">
        <f t="shared" si="69"/>
        <v>257.39999999999998</v>
      </c>
      <c r="S1110" s="5">
        <f t="shared" si="70"/>
        <v>159.90750000000003</v>
      </c>
      <c r="T1110" s="7">
        <f t="shared" si="71"/>
        <v>0.38318865584730688</v>
      </c>
    </row>
    <row r="1111" spans="1:20" ht="15.6">
      <c r="A1111" s="2">
        <v>498</v>
      </c>
      <c r="B1111" s="3">
        <v>46189</v>
      </c>
      <c r="C1111" s="4">
        <f>YEAR(SalesDataTable[[#This Row],[Order Date]])</f>
        <v>2026</v>
      </c>
      <c r="D1111" s="14" t="str">
        <f>"Q"&amp;ROUNDUP(MONTH(SalesDataTable[[#This Row],[Order Date]])/3,0)</f>
        <v>Q2</v>
      </c>
      <c r="E1111" s="11">
        <f>MONTH(SalesDataTable[[#This Row],[Order Date]])</f>
        <v>6</v>
      </c>
      <c r="F1111" s="17"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68"/>
        <v>556.53750000000002</v>
      </c>
      <c r="R1111" s="5">
        <f t="shared" si="69"/>
        <v>342.35</v>
      </c>
      <c r="S1111" s="5">
        <f t="shared" si="70"/>
        <v>214.1875</v>
      </c>
      <c r="T1111" s="7">
        <f t="shared" si="71"/>
        <v>0.38485726478449339</v>
      </c>
    </row>
    <row r="1112" spans="1:20" ht="15.6">
      <c r="A1112" s="2">
        <v>2611</v>
      </c>
      <c r="B1112" s="3">
        <v>46189</v>
      </c>
      <c r="C1112" s="4">
        <f>YEAR(SalesDataTable[[#This Row],[Order Date]])</f>
        <v>2026</v>
      </c>
      <c r="D1112" s="14" t="str">
        <f>"Q"&amp;ROUNDUP(MONTH(SalesDataTable[[#This Row],[Order Date]])/3,0)</f>
        <v>Q2</v>
      </c>
      <c r="E1112" s="11">
        <f>MONTH(SalesDataTable[[#This Row],[Order Date]])</f>
        <v>6</v>
      </c>
      <c r="F1112" s="17"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68"/>
        <v>804.09999999999991</v>
      </c>
      <c r="R1112" s="5">
        <f t="shared" si="69"/>
        <v>450.7</v>
      </c>
      <c r="S1112" s="5">
        <f t="shared" si="70"/>
        <v>353.39999999999992</v>
      </c>
      <c r="T1112" s="7">
        <f t="shared" si="71"/>
        <v>0.43949757492849145</v>
      </c>
    </row>
    <row r="1113" spans="1:20" ht="15.6">
      <c r="A1113" s="2">
        <v>3197</v>
      </c>
      <c r="B1113" s="3">
        <v>46189</v>
      </c>
      <c r="C1113" s="4">
        <f>YEAR(SalesDataTable[[#This Row],[Order Date]])</f>
        <v>2026</v>
      </c>
      <c r="D1113" s="14" t="str">
        <f>"Q"&amp;ROUNDUP(MONTH(SalesDataTable[[#This Row],[Order Date]])/3,0)</f>
        <v>Q2</v>
      </c>
      <c r="E1113" s="11">
        <f>MONTH(SalesDataTable[[#This Row],[Order Date]])</f>
        <v>6</v>
      </c>
      <c r="F1113" s="17"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row>
    <row r="1114" spans="1:20" ht="15.6">
      <c r="A1114" s="2">
        <v>4668</v>
      </c>
      <c r="B1114" s="3">
        <v>46189</v>
      </c>
      <c r="C1114" s="4">
        <f>YEAR(SalesDataTable[[#This Row],[Order Date]])</f>
        <v>2026</v>
      </c>
      <c r="D1114" s="14" t="str">
        <f>"Q"&amp;ROUNDUP(MONTH(SalesDataTable[[#This Row],[Order Date]])/3,0)</f>
        <v>Q2</v>
      </c>
      <c r="E1114" s="11">
        <f>MONTH(SalesDataTable[[#This Row],[Order Date]])</f>
        <v>6</v>
      </c>
      <c r="F1114" s="17"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68"/>
        <v>81.08</v>
      </c>
      <c r="R1114" s="5">
        <f t="shared" si="69"/>
        <v>41.52</v>
      </c>
      <c r="S1114" s="5">
        <f t="shared" si="70"/>
        <v>39.559999999999995</v>
      </c>
      <c r="T1114" s="7">
        <f t="shared" si="71"/>
        <v>0.48791317217562896</v>
      </c>
    </row>
    <row r="1115" spans="1:20" ht="15.6">
      <c r="A1115" s="2">
        <v>4994</v>
      </c>
      <c r="B1115" s="3">
        <v>46189</v>
      </c>
      <c r="C1115" s="4">
        <f>YEAR(SalesDataTable[[#This Row],[Order Date]])</f>
        <v>2026</v>
      </c>
      <c r="D1115" s="14" t="str">
        <f>"Q"&amp;ROUNDUP(MONTH(SalesDataTable[[#This Row],[Order Date]])/3,0)</f>
        <v>Q2</v>
      </c>
      <c r="E1115" s="11">
        <f>MONTH(SalesDataTable[[#This Row],[Order Date]])</f>
        <v>6</v>
      </c>
      <c r="F1115" s="17"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row>
    <row r="1116" spans="1:20" ht="15.6">
      <c r="A1116" s="2">
        <v>512</v>
      </c>
      <c r="B1116" s="3">
        <v>46190</v>
      </c>
      <c r="C1116" s="4">
        <f>YEAR(SalesDataTable[[#This Row],[Order Date]])</f>
        <v>2026</v>
      </c>
      <c r="D1116" s="14" t="str">
        <f>"Q"&amp;ROUNDUP(MONTH(SalesDataTable[[#This Row],[Order Date]])/3,0)</f>
        <v>Q2</v>
      </c>
      <c r="E1116" s="11">
        <f>MONTH(SalesDataTable[[#This Row],[Order Date]])</f>
        <v>6</v>
      </c>
      <c r="F1116" s="17"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68"/>
        <v>192.42</v>
      </c>
      <c r="R1116" s="5">
        <f t="shared" si="69"/>
        <v>103.31</v>
      </c>
      <c r="S1116" s="5">
        <f t="shared" si="70"/>
        <v>89.109999999999985</v>
      </c>
      <c r="T1116" s="7">
        <f t="shared" si="71"/>
        <v>0.46310154869556175</v>
      </c>
    </row>
    <row r="1117" spans="1:20" ht="15.6">
      <c r="A1117" s="2">
        <v>717</v>
      </c>
      <c r="B1117" s="3">
        <v>46190</v>
      </c>
      <c r="C1117" s="4">
        <f>YEAR(SalesDataTable[[#This Row],[Order Date]])</f>
        <v>2026</v>
      </c>
      <c r="D1117" s="14" t="str">
        <f>"Q"&amp;ROUNDUP(MONTH(SalesDataTable[[#This Row],[Order Date]])/3,0)</f>
        <v>Q2</v>
      </c>
      <c r="E1117" s="11">
        <f>MONTH(SalesDataTable[[#This Row],[Order Date]])</f>
        <v>6</v>
      </c>
      <c r="F1117" s="17"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68"/>
        <v>2831.6899999999996</v>
      </c>
      <c r="R1117" s="5">
        <f t="shared" si="69"/>
        <v>1945.2</v>
      </c>
      <c r="S1117" s="5">
        <f t="shared" si="70"/>
        <v>886.48999999999955</v>
      </c>
      <c r="T1117" s="7">
        <f t="shared" si="71"/>
        <v>0.31306039856057677</v>
      </c>
    </row>
    <row r="1118" spans="1:20" ht="15.6">
      <c r="A1118" s="2">
        <v>952</v>
      </c>
      <c r="B1118" s="3">
        <v>46190</v>
      </c>
      <c r="C1118" s="4">
        <f>YEAR(SalesDataTable[[#This Row],[Order Date]])</f>
        <v>2026</v>
      </c>
      <c r="D1118" s="14" t="str">
        <f>"Q"&amp;ROUNDUP(MONTH(SalesDataTable[[#This Row],[Order Date]])/3,0)</f>
        <v>Q2</v>
      </c>
      <c r="E1118" s="11">
        <f>MONTH(SalesDataTable[[#This Row],[Order Date]])</f>
        <v>6</v>
      </c>
      <c r="F1118" s="17"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row>
    <row r="1119" spans="1:20" ht="15.6">
      <c r="A1119" s="2">
        <v>1081</v>
      </c>
      <c r="B1119" s="3">
        <v>46190</v>
      </c>
      <c r="C1119" s="4">
        <f>YEAR(SalesDataTable[[#This Row],[Order Date]])</f>
        <v>2026</v>
      </c>
      <c r="D1119" s="14" t="str">
        <f>"Q"&amp;ROUNDUP(MONTH(SalesDataTable[[#This Row],[Order Date]])/3,0)</f>
        <v>Q2</v>
      </c>
      <c r="E1119" s="11">
        <f>MONTH(SalesDataTable[[#This Row],[Order Date]])</f>
        <v>6</v>
      </c>
      <c r="F1119" s="17"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68"/>
        <v>51.12</v>
      </c>
      <c r="R1119" s="5">
        <f t="shared" si="69"/>
        <v>22.43</v>
      </c>
      <c r="S1119" s="5">
        <f t="shared" si="70"/>
        <v>28.689999999999998</v>
      </c>
      <c r="T1119" s="7">
        <f t="shared" si="71"/>
        <v>0.56122848200312991</v>
      </c>
    </row>
    <row r="1120" spans="1:20" ht="15.6">
      <c r="A1120" s="2">
        <v>2043</v>
      </c>
      <c r="B1120" s="3">
        <v>46190</v>
      </c>
      <c r="C1120" s="4">
        <f>YEAR(SalesDataTable[[#This Row],[Order Date]])</f>
        <v>2026</v>
      </c>
      <c r="D1120" s="14" t="str">
        <f>"Q"&amp;ROUNDUP(MONTH(SalesDataTable[[#This Row],[Order Date]])/3,0)</f>
        <v>Q2</v>
      </c>
      <c r="E1120" s="11">
        <f>MONTH(SalesDataTable[[#This Row],[Order Date]])</f>
        <v>6</v>
      </c>
      <c r="F1120" s="17"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68"/>
        <v>180.66</v>
      </c>
      <c r="R1120" s="5">
        <f t="shared" si="69"/>
        <v>92.6</v>
      </c>
      <c r="S1120" s="5">
        <f t="shared" si="70"/>
        <v>88.06</v>
      </c>
      <c r="T1120" s="7">
        <f t="shared" si="71"/>
        <v>0.48743496069965686</v>
      </c>
    </row>
    <row r="1121" spans="1:20" ht="15.6">
      <c r="A1121" s="2">
        <v>4040</v>
      </c>
      <c r="B1121" s="3">
        <v>46190</v>
      </c>
      <c r="C1121" s="4">
        <f>YEAR(SalesDataTable[[#This Row],[Order Date]])</f>
        <v>2026</v>
      </c>
      <c r="D1121" s="14" t="str">
        <f>"Q"&amp;ROUNDUP(MONTH(SalesDataTable[[#This Row],[Order Date]])/3,0)</f>
        <v>Q2</v>
      </c>
      <c r="E1121" s="11">
        <f>MONTH(SalesDataTable[[#This Row],[Order Date]])</f>
        <v>6</v>
      </c>
      <c r="F1121" s="17"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row>
    <row r="1122" spans="1:20" ht="15.6">
      <c r="A1122" s="2">
        <v>2295</v>
      </c>
      <c r="B1122" s="3">
        <v>46191</v>
      </c>
      <c r="C1122" s="4">
        <f>YEAR(SalesDataTable[[#This Row],[Order Date]])</f>
        <v>2026</v>
      </c>
      <c r="D1122" s="14" t="str">
        <f>"Q"&amp;ROUNDUP(MONTH(SalesDataTable[[#This Row],[Order Date]])/3,0)</f>
        <v>Q2</v>
      </c>
      <c r="E1122" s="11">
        <f>MONTH(SalesDataTable[[#This Row],[Order Date]])</f>
        <v>6</v>
      </c>
      <c r="F1122" s="17"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68"/>
        <v>41.13</v>
      </c>
      <c r="R1122" s="5">
        <f t="shared" si="69"/>
        <v>18.600000000000001</v>
      </c>
      <c r="S1122" s="5">
        <f t="shared" si="70"/>
        <v>22.53</v>
      </c>
      <c r="T1122" s="7">
        <f t="shared" si="71"/>
        <v>0.5477753464624362</v>
      </c>
    </row>
    <row r="1123" spans="1:20" ht="15.6">
      <c r="A1123" s="2">
        <v>2670</v>
      </c>
      <c r="B1123" s="3">
        <v>46191</v>
      </c>
      <c r="C1123" s="4">
        <f>YEAR(SalesDataTable[[#This Row],[Order Date]])</f>
        <v>2026</v>
      </c>
      <c r="D1123" s="14" t="str">
        <f>"Q"&amp;ROUNDUP(MONTH(SalesDataTable[[#This Row],[Order Date]])/3,0)</f>
        <v>Q2</v>
      </c>
      <c r="E1123" s="11">
        <f>MONTH(SalesDataTable[[#This Row],[Order Date]])</f>
        <v>6</v>
      </c>
      <c r="F1123" s="17"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row>
    <row r="1124" spans="1:20" ht="15.6">
      <c r="A1124" s="2">
        <v>2777</v>
      </c>
      <c r="B1124" s="3">
        <v>46191</v>
      </c>
      <c r="C1124" s="4">
        <f>YEAR(SalesDataTable[[#This Row],[Order Date]])</f>
        <v>2026</v>
      </c>
      <c r="D1124" s="14" t="str">
        <f>"Q"&amp;ROUNDUP(MONTH(SalesDataTable[[#This Row],[Order Date]])/3,0)</f>
        <v>Q2</v>
      </c>
      <c r="E1124" s="11">
        <f>MONTH(SalesDataTable[[#This Row],[Order Date]])</f>
        <v>6</v>
      </c>
      <c r="F1124" s="17"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68"/>
        <v>289.48</v>
      </c>
      <c r="R1124" s="5">
        <f t="shared" si="69"/>
        <v>164.20000000000002</v>
      </c>
      <c r="S1124" s="5">
        <f t="shared" si="70"/>
        <v>125.28</v>
      </c>
      <c r="T1124" s="7">
        <f t="shared" si="71"/>
        <v>0.43277601215973466</v>
      </c>
    </row>
    <row r="1125" spans="1:20" ht="15.6">
      <c r="A1125" s="2">
        <v>2780</v>
      </c>
      <c r="B1125" s="3">
        <v>46191</v>
      </c>
      <c r="C1125" s="4">
        <f>YEAR(SalesDataTable[[#This Row],[Order Date]])</f>
        <v>2026</v>
      </c>
      <c r="D1125" s="14" t="str">
        <f>"Q"&amp;ROUNDUP(MONTH(SalesDataTable[[#This Row],[Order Date]])/3,0)</f>
        <v>Q2</v>
      </c>
      <c r="E1125" s="11">
        <f>MONTH(SalesDataTable[[#This Row],[Order Date]])</f>
        <v>6</v>
      </c>
      <c r="F1125" s="17"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68"/>
        <v>60.536999999999999</v>
      </c>
      <c r="R1125" s="5">
        <f t="shared" si="69"/>
        <v>27.92</v>
      </c>
      <c r="S1125" s="5">
        <f t="shared" si="70"/>
        <v>32.616999999999997</v>
      </c>
      <c r="T1125" s="7">
        <f t="shared" si="71"/>
        <v>0.53879445628293432</v>
      </c>
    </row>
    <row r="1126" spans="1:20" ht="15.6">
      <c r="A1126" s="2">
        <v>3209</v>
      </c>
      <c r="B1126" s="3">
        <v>46191</v>
      </c>
      <c r="C1126" s="4">
        <f>YEAR(SalesDataTable[[#This Row],[Order Date]])</f>
        <v>2026</v>
      </c>
      <c r="D1126" s="14" t="str">
        <f>"Q"&amp;ROUNDUP(MONTH(SalesDataTable[[#This Row],[Order Date]])/3,0)</f>
        <v>Q2</v>
      </c>
      <c r="E1126" s="11">
        <f>MONTH(SalesDataTable[[#This Row],[Order Date]])</f>
        <v>6</v>
      </c>
      <c r="F1126" s="17"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68"/>
        <v>266.24</v>
      </c>
      <c r="R1126" s="5">
        <f t="shared" si="69"/>
        <v>134.04</v>
      </c>
      <c r="S1126" s="5">
        <f t="shared" si="70"/>
        <v>132.20000000000002</v>
      </c>
      <c r="T1126" s="7">
        <f t="shared" si="71"/>
        <v>0.4965444711538462</v>
      </c>
    </row>
    <row r="1127" spans="1:20" ht="15.6">
      <c r="A1127" s="2">
        <v>3414</v>
      </c>
      <c r="B1127" s="3">
        <v>46191</v>
      </c>
      <c r="C1127" s="4">
        <f>YEAR(SalesDataTable[[#This Row],[Order Date]])</f>
        <v>2026</v>
      </c>
      <c r="D1127" s="14" t="str">
        <f>"Q"&amp;ROUNDUP(MONTH(SalesDataTable[[#This Row],[Order Date]])/3,0)</f>
        <v>Q2</v>
      </c>
      <c r="E1127" s="11">
        <f>MONTH(SalesDataTable[[#This Row],[Order Date]])</f>
        <v>6</v>
      </c>
      <c r="F1127" s="17"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68"/>
        <v>48.668499999999995</v>
      </c>
      <c r="R1127" s="5">
        <f t="shared" si="69"/>
        <v>23.12</v>
      </c>
      <c r="S1127" s="5">
        <f t="shared" si="70"/>
        <v>25.548499999999994</v>
      </c>
      <c r="T1127" s="7">
        <f t="shared" si="71"/>
        <v>0.5249494025909982</v>
      </c>
    </row>
    <row r="1128" spans="1:20" ht="15.6">
      <c r="A1128" s="2">
        <v>3846</v>
      </c>
      <c r="B1128" s="3">
        <v>46191</v>
      </c>
      <c r="C1128" s="4">
        <f>YEAR(SalesDataTable[[#This Row],[Order Date]])</f>
        <v>2026</v>
      </c>
      <c r="D1128" s="14" t="str">
        <f>"Q"&amp;ROUNDUP(MONTH(SalesDataTable[[#This Row],[Order Date]])/3,0)</f>
        <v>Q2</v>
      </c>
      <c r="E1128" s="11">
        <f>MONTH(SalesDataTable[[#This Row],[Order Date]])</f>
        <v>6</v>
      </c>
      <c r="F1128" s="17"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68"/>
        <v>93.5</v>
      </c>
      <c r="R1128" s="5">
        <f t="shared" si="69"/>
        <v>46.63</v>
      </c>
      <c r="S1128" s="5">
        <f t="shared" si="70"/>
        <v>46.87</v>
      </c>
      <c r="T1128" s="7">
        <f t="shared" si="71"/>
        <v>0.50128342245989299</v>
      </c>
    </row>
    <row r="1129" spans="1:20" ht="15.6">
      <c r="A1129" s="2">
        <v>4120</v>
      </c>
      <c r="B1129" s="3">
        <v>46191</v>
      </c>
      <c r="C1129" s="4">
        <f>YEAR(SalesDataTable[[#This Row],[Order Date]])</f>
        <v>2026</v>
      </c>
      <c r="D1129" s="14" t="str">
        <f>"Q"&amp;ROUNDUP(MONTH(SalesDataTable[[#This Row],[Order Date]])/3,0)</f>
        <v>Q2</v>
      </c>
      <c r="E1129" s="11">
        <f>MONTH(SalesDataTable[[#This Row],[Order Date]])</f>
        <v>6</v>
      </c>
      <c r="F1129" s="17"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68"/>
        <v>123.47999999999999</v>
      </c>
      <c r="R1129" s="5">
        <f t="shared" si="69"/>
        <v>44.37</v>
      </c>
      <c r="S1129" s="5">
        <f t="shared" si="70"/>
        <v>79.109999999999985</v>
      </c>
      <c r="T1129" s="7">
        <f t="shared" si="71"/>
        <v>0.64067055393586003</v>
      </c>
    </row>
    <row r="1130" spans="1:20" ht="15.6">
      <c r="A1130" s="2">
        <v>4217</v>
      </c>
      <c r="B1130" s="3">
        <v>46191</v>
      </c>
      <c r="C1130" s="4">
        <f>YEAR(SalesDataTable[[#This Row],[Order Date]])</f>
        <v>2026</v>
      </c>
      <c r="D1130" s="14" t="str">
        <f>"Q"&amp;ROUNDUP(MONTH(SalesDataTable[[#This Row],[Order Date]])/3,0)</f>
        <v>Q2</v>
      </c>
      <c r="E1130" s="11">
        <f>MONTH(SalesDataTable[[#This Row],[Order Date]])</f>
        <v>6</v>
      </c>
      <c r="F1130" s="17"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68"/>
        <v>37.753</v>
      </c>
      <c r="R1130" s="5">
        <f t="shared" si="69"/>
        <v>14.39</v>
      </c>
      <c r="S1130" s="5">
        <f t="shared" si="70"/>
        <v>23.363</v>
      </c>
      <c r="T1130" s="7">
        <f t="shared" si="71"/>
        <v>0.6188382380208195</v>
      </c>
    </row>
    <row r="1131" spans="1:20" ht="15.6">
      <c r="A1131" s="2">
        <v>4786</v>
      </c>
      <c r="B1131" s="3">
        <v>46191</v>
      </c>
      <c r="C1131" s="4">
        <f>YEAR(SalesDataTable[[#This Row],[Order Date]])</f>
        <v>2026</v>
      </c>
      <c r="D1131" s="14" t="str">
        <f>"Q"&amp;ROUNDUP(MONTH(SalesDataTable[[#This Row],[Order Date]])/3,0)</f>
        <v>Q2</v>
      </c>
      <c r="E1131" s="11">
        <f>MONTH(SalesDataTable[[#This Row],[Order Date]])</f>
        <v>6</v>
      </c>
      <c r="F1131" s="17"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68"/>
        <v>126.33300000000001</v>
      </c>
      <c r="R1131" s="5">
        <f t="shared" si="69"/>
        <v>54.75</v>
      </c>
      <c r="S1131" s="5">
        <f t="shared" si="70"/>
        <v>71.583000000000013</v>
      </c>
      <c r="T1131" s="7">
        <f t="shared" si="71"/>
        <v>0.56662154781411034</v>
      </c>
    </row>
    <row r="1132" spans="1:20" ht="15.6">
      <c r="A1132" s="2">
        <v>23</v>
      </c>
      <c r="B1132" s="3">
        <v>46192</v>
      </c>
      <c r="C1132" s="4">
        <f>YEAR(SalesDataTable[[#This Row],[Order Date]])</f>
        <v>2026</v>
      </c>
      <c r="D1132" s="14" t="str">
        <f>"Q"&amp;ROUNDUP(MONTH(SalesDataTable[[#This Row],[Order Date]])/3,0)</f>
        <v>Q2</v>
      </c>
      <c r="E1132" s="11">
        <f>MONTH(SalesDataTable[[#This Row],[Order Date]])</f>
        <v>6</v>
      </c>
      <c r="F1132" s="17"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68"/>
        <v>293.56799999999998</v>
      </c>
      <c r="R1132" s="5">
        <f t="shared" si="69"/>
        <v>178.96</v>
      </c>
      <c r="S1132" s="5">
        <f t="shared" si="70"/>
        <v>114.60799999999998</v>
      </c>
      <c r="T1132" s="7">
        <f t="shared" si="71"/>
        <v>0.39039677349029861</v>
      </c>
    </row>
    <row r="1133" spans="1:20" ht="15.6">
      <c r="A1133" s="2">
        <v>99</v>
      </c>
      <c r="B1133" s="3">
        <v>46192</v>
      </c>
      <c r="C1133" s="4">
        <f>YEAR(SalesDataTable[[#This Row],[Order Date]])</f>
        <v>2026</v>
      </c>
      <c r="D1133" s="14" t="str">
        <f>"Q"&amp;ROUNDUP(MONTH(SalesDataTable[[#This Row],[Order Date]])/3,0)</f>
        <v>Q2</v>
      </c>
      <c r="E1133" s="11">
        <f>MONTH(SalesDataTable[[#This Row],[Order Date]])</f>
        <v>6</v>
      </c>
      <c r="F1133" s="17"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68"/>
        <v>32.652000000000001</v>
      </c>
      <c r="R1133" s="5">
        <f t="shared" si="69"/>
        <v>13.8</v>
      </c>
      <c r="S1133" s="5">
        <f t="shared" si="70"/>
        <v>18.852</v>
      </c>
      <c r="T1133" s="7">
        <f t="shared" si="71"/>
        <v>0.5773612642410878</v>
      </c>
    </row>
    <row r="1134" spans="1:20" ht="15.6">
      <c r="A1134" s="2">
        <v>269</v>
      </c>
      <c r="B1134" s="3">
        <v>46192</v>
      </c>
      <c r="C1134" s="4">
        <f>YEAR(SalesDataTable[[#This Row],[Order Date]])</f>
        <v>2026</v>
      </c>
      <c r="D1134" s="14" t="str">
        <f>"Q"&amp;ROUNDUP(MONTH(SalesDataTable[[#This Row],[Order Date]])/3,0)</f>
        <v>Q2</v>
      </c>
      <c r="E1134" s="11">
        <f>MONTH(SalesDataTable[[#This Row],[Order Date]])</f>
        <v>6</v>
      </c>
      <c r="F1134" s="17"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68"/>
        <v>197.154</v>
      </c>
      <c r="R1134" s="5">
        <f t="shared" si="69"/>
        <v>98.07</v>
      </c>
      <c r="S1134" s="5">
        <f t="shared" si="70"/>
        <v>99.084000000000003</v>
      </c>
      <c r="T1134" s="7">
        <f t="shared" si="71"/>
        <v>0.50257159377948202</v>
      </c>
    </row>
    <row r="1135" spans="1:20" ht="15.6">
      <c r="A1135" s="2">
        <v>1772</v>
      </c>
      <c r="B1135" s="3">
        <v>46192</v>
      </c>
      <c r="C1135" s="4">
        <f>YEAR(SalesDataTable[[#This Row],[Order Date]])</f>
        <v>2026</v>
      </c>
      <c r="D1135" s="14" t="str">
        <f>"Q"&amp;ROUNDUP(MONTH(SalesDataTable[[#This Row],[Order Date]])/3,0)</f>
        <v>Q2</v>
      </c>
      <c r="E1135" s="11">
        <f>MONTH(SalesDataTable[[#This Row],[Order Date]])</f>
        <v>6</v>
      </c>
      <c r="F1135" s="17"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68"/>
        <v>613.52</v>
      </c>
      <c r="R1135" s="5">
        <f t="shared" si="69"/>
        <v>307.68</v>
      </c>
      <c r="S1135" s="5">
        <f t="shared" si="70"/>
        <v>305.83999999999997</v>
      </c>
      <c r="T1135" s="7">
        <f t="shared" si="71"/>
        <v>0.49850045638283996</v>
      </c>
    </row>
    <row r="1136" spans="1:20" ht="15.6">
      <c r="A1136" s="2">
        <v>1906</v>
      </c>
      <c r="B1136" s="3">
        <v>46192</v>
      </c>
      <c r="C1136" s="4">
        <f>YEAR(SalesDataTable[[#This Row],[Order Date]])</f>
        <v>2026</v>
      </c>
      <c r="D1136" s="14" t="str">
        <f>"Q"&amp;ROUNDUP(MONTH(SalesDataTable[[#This Row],[Order Date]])/3,0)</f>
        <v>Q2</v>
      </c>
      <c r="E1136" s="11">
        <f>MONTH(SalesDataTable[[#This Row],[Order Date]])</f>
        <v>6</v>
      </c>
      <c r="F1136" s="17"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68"/>
        <v>251</v>
      </c>
      <c r="R1136" s="5">
        <f t="shared" si="69"/>
        <v>123.34</v>
      </c>
      <c r="S1136" s="5">
        <f t="shared" si="70"/>
        <v>127.66</v>
      </c>
      <c r="T1136" s="7">
        <f t="shared" si="71"/>
        <v>0.50860557768924297</v>
      </c>
    </row>
    <row r="1137" spans="1:20" ht="15.6">
      <c r="A1137" s="2">
        <v>2473</v>
      </c>
      <c r="B1137" s="3">
        <v>46192</v>
      </c>
      <c r="C1137" s="4">
        <f>YEAR(SalesDataTable[[#This Row],[Order Date]])</f>
        <v>2026</v>
      </c>
      <c r="D1137" s="14" t="str">
        <f>"Q"&amp;ROUNDUP(MONTH(SalesDataTable[[#This Row],[Order Date]])/3,0)</f>
        <v>Q2</v>
      </c>
      <c r="E1137" s="11">
        <f>MONTH(SalesDataTable[[#This Row],[Order Date]])</f>
        <v>6</v>
      </c>
      <c r="F1137" s="17"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68"/>
        <v>205.91249999999999</v>
      </c>
      <c r="R1137" s="5">
        <f t="shared" si="69"/>
        <v>128.43</v>
      </c>
      <c r="S1137" s="5">
        <f t="shared" si="70"/>
        <v>77.482499999999987</v>
      </c>
      <c r="T1137" s="7">
        <f t="shared" si="71"/>
        <v>0.37628847204516475</v>
      </c>
    </row>
    <row r="1138" spans="1:20" ht="15.6">
      <c r="A1138" s="2">
        <v>2549</v>
      </c>
      <c r="B1138" s="3">
        <v>46192</v>
      </c>
      <c r="C1138" s="4">
        <f>YEAR(SalesDataTable[[#This Row],[Order Date]])</f>
        <v>2026</v>
      </c>
      <c r="D1138" s="14" t="str">
        <f>"Q"&amp;ROUNDUP(MONTH(SalesDataTable[[#This Row],[Order Date]])/3,0)</f>
        <v>Q2</v>
      </c>
      <c r="E1138" s="11">
        <f>MONTH(SalesDataTable[[#This Row],[Order Date]])</f>
        <v>6</v>
      </c>
      <c r="F1138" s="17"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68"/>
        <v>274.73999999999995</v>
      </c>
      <c r="R1138" s="5">
        <f t="shared" si="69"/>
        <v>108.4</v>
      </c>
      <c r="S1138" s="5">
        <f t="shared" si="70"/>
        <v>166.33999999999995</v>
      </c>
      <c r="T1138" s="7">
        <f t="shared" si="71"/>
        <v>0.60544514814005956</v>
      </c>
    </row>
    <row r="1139" spans="1:20" ht="15.6">
      <c r="A1139" s="2">
        <v>3341</v>
      </c>
      <c r="B1139" s="3">
        <v>46192</v>
      </c>
      <c r="C1139" s="4">
        <f>YEAR(SalesDataTable[[#This Row],[Order Date]])</f>
        <v>2026</v>
      </c>
      <c r="D1139" s="14" t="str">
        <f>"Q"&amp;ROUNDUP(MONTH(SalesDataTable[[#This Row],[Order Date]])/3,0)</f>
        <v>Q2</v>
      </c>
      <c r="E1139" s="11">
        <f>MONTH(SalesDataTable[[#This Row],[Order Date]])</f>
        <v>6</v>
      </c>
      <c r="F1139" s="17"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68"/>
        <v>286.2</v>
      </c>
      <c r="R1139" s="5">
        <f t="shared" si="69"/>
        <v>156.22</v>
      </c>
      <c r="S1139" s="5">
        <f t="shared" si="70"/>
        <v>129.97999999999999</v>
      </c>
      <c r="T1139" s="7">
        <f t="shared" si="71"/>
        <v>0.45415793151642209</v>
      </c>
    </row>
    <row r="1140" spans="1:20" ht="15.6">
      <c r="A1140" s="2">
        <v>3351</v>
      </c>
      <c r="B1140" s="3">
        <v>46192</v>
      </c>
      <c r="C1140" s="4">
        <f>YEAR(SalesDataTable[[#This Row],[Order Date]])</f>
        <v>2026</v>
      </c>
      <c r="D1140" s="14" t="str">
        <f>"Q"&amp;ROUNDUP(MONTH(SalesDataTable[[#This Row],[Order Date]])/3,0)</f>
        <v>Q2</v>
      </c>
      <c r="E1140" s="11">
        <f>MONTH(SalesDataTable[[#This Row],[Order Date]])</f>
        <v>6</v>
      </c>
      <c r="F1140" s="17"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68"/>
        <v>495.56</v>
      </c>
      <c r="R1140" s="5">
        <f t="shared" si="69"/>
        <v>237.68</v>
      </c>
      <c r="S1140" s="5">
        <f t="shared" si="70"/>
        <v>257.88</v>
      </c>
      <c r="T1140" s="7">
        <f t="shared" si="71"/>
        <v>0.5203809831301961</v>
      </c>
    </row>
    <row r="1141" spans="1:20" ht="15.6">
      <c r="A1141" s="2">
        <v>3366</v>
      </c>
      <c r="B1141" s="3">
        <v>46192</v>
      </c>
      <c r="C1141" s="4">
        <f>YEAR(SalesDataTable[[#This Row],[Order Date]])</f>
        <v>2026</v>
      </c>
      <c r="D1141" s="14" t="str">
        <f>"Q"&amp;ROUNDUP(MONTH(SalesDataTable[[#This Row],[Order Date]])/3,0)</f>
        <v>Q2</v>
      </c>
      <c r="E1141" s="11">
        <f>MONTH(SalesDataTable[[#This Row],[Order Date]])</f>
        <v>6</v>
      </c>
      <c r="F1141" s="17"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row>
    <row r="1142" spans="1:20" ht="15.6">
      <c r="A1142" s="2">
        <v>3691</v>
      </c>
      <c r="B1142" s="3">
        <v>46192</v>
      </c>
      <c r="C1142" s="4">
        <f>YEAR(SalesDataTable[[#This Row],[Order Date]])</f>
        <v>2026</v>
      </c>
      <c r="D1142" s="14" t="str">
        <f>"Q"&amp;ROUNDUP(MONTH(SalesDataTable[[#This Row],[Order Date]])/3,0)</f>
        <v>Q2</v>
      </c>
      <c r="E1142" s="11">
        <f>MONTH(SalesDataTable[[#This Row],[Order Date]])</f>
        <v>6</v>
      </c>
      <c r="F1142" s="17"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68"/>
        <v>88.805999999999997</v>
      </c>
      <c r="R1142" s="5">
        <f t="shared" si="69"/>
        <v>44.31</v>
      </c>
      <c r="S1142" s="5">
        <f t="shared" si="70"/>
        <v>44.495999999999995</v>
      </c>
      <c r="T1142" s="7">
        <f t="shared" si="71"/>
        <v>0.50104722653874734</v>
      </c>
    </row>
    <row r="1143" spans="1:20" ht="15.6">
      <c r="A1143" s="2">
        <v>3909</v>
      </c>
      <c r="B1143" s="3">
        <v>46192</v>
      </c>
      <c r="C1143" s="4">
        <f>YEAR(SalesDataTable[[#This Row],[Order Date]])</f>
        <v>2026</v>
      </c>
      <c r="D1143" s="14" t="str">
        <f>"Q"&amp;ROUNDUP(MONTH(SalesDataTable[[#This Row],[Order Date]])/3,0)</f>
        <v>Q2</v>
      </c>
      <c r="E1143" s="11">
        <f>MONTH(SalesDataTable[[#This Row],[Order Date]])</f>
        <v>6</v>
      </c>
      <c r="F1143" s="17"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68"/>
        <v>148.2475</v>
      </c>
      <c r="R1143" s="5">
        <f t="shared" si="69"/>
        <v>81.28</v>
      </c>
      <c r="S1143" s="5">
        <f t="shared" si="70"/>
        <v>66.967500000000001</v>
      </c>
      <c r="T1143" s="7">
        <f t="shared" si="71"/>
        <v>0.45172768512116562</v>
      </c>
    </row>
    <row r="1144" spans="1:20" ht="15.6">
      <c r="A1144" s="2">
        <v>4862</v>
      </c>
      <c r="B1144" s="3">
        <v>46192</v>
      </c>
      <c r="C1144" s="4">
        <f>YEAR(SalesDataTable[[#This Row],[Order Date]])</f>
        <v>2026</v>
      </c>
      <c r="D1144" s="14" t="str">
        <f>"Q"&amp;ROUNDUP(MONTH(SalesDataTable[[#This Row],[Order Date]])/3,0)</f>
        <v>Q2</v>
      </c>
      <c r="E1144" s="11">
        <f>MONTH(SalesDataTable[[#This Row],[Order Date]])</f>
        <v>6</v>
      </c>
      <c r="F1144" s="17"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68"/>
        <v>36.74</v>
      </c>
      <c r="R1144" s="5">
        <f t="shared" si="69"/>
        <v>14.15</v>
      </c>
      <c r="S1144" s="5">
        <f t="shared" si="70"/>
        <v>22.590000000000003</v>
      </c>
      <c r="T1144" s="7">
        <f t="shared" si="71"/>
        <v>0.61486118671747425</v>
      </c>
    </row>
    <row r="1145" spans="1:20" ht="15.6">
      <c r="A1145" s="2">
        <v>5096</v>
      </c>
      <c r="B1145" s="3">
        <v>46192</v>
      </c>
      <c r="C1145" s="4">
        <f>YEAR(SalesDataTable[[#This Row],[Order Date]])</f>
        <v>2026</v>
      </c>
      <c r="D1145" s="14" t="str">
        <f>"Q"&amp;ROUNDUP(MONTH(SalesDataTable[[#This Row],[Order Date]])/3,0)</f>
        <v>Q2</v>
      </c>
      <c r="E1145" s="11">
        <f>MONTH(SalesDataTable[[#This Row],[Order Date]])</f>
        <v>6</v>
      </c>
      <c r="F1145" s="17"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68"/>
        <v>398.56</v>
      </c>
      <c r="R1145" s="5">
        <f t="shared" si="69"/>
        <v>205.7</v>
      </c>
      <c r="S1145" s="5">
        <f t="shared" si="70"/>
        <v>192.86</v>
      </c>
      <c r="T1145" s="7">
        <f t="shared" si="71"/>
        <v>0.48389201124046571</v>
      </c>
    </row>
    <row r="1146" spans="1:20" ht="15.6">
      <c r="A1146" s="2">
        <v>5112</v>
      </c>
      <c r="B1146" s="3">
        <v>46192</v>
      </c>
      <c r="C1146" s="4">
        <f>YEAR(SalesDataTable[[#This Row],[Order Date]])</f>
        <v>2026</v>
      </c>
      <c r="D1146" s="14" t="str">
        <f>"Q"&amp;ROUNDUP(MONTH(SalesDataTable[[#This Row],[Order Date]])/3,0)</f>
        <v>Q2</v>
      </c>
      <c r="E1146" s="11">
        <f>MONTH(SalesDataTable[[#This Row],[Order Date]])</f>
        <v>6</v>
      </c>
      <c r="F1146" s="17"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68"/>
        <v>70.375999999999991</v>
      </c>
      <c r="R1146" s="5">
        <f t="shared" si="69"/>
        <v>27.52</v>
      </c>
      <c r="S1146" s="5">
        <f t="shared" si="70"/>
        <v>42.855999999999995</v>
      </c>
      <c r="T1146" s="7">
        <f t="shared" si="71"/>
        <v>0.60895759918153913</v>
      </c>
    </row>
    <row r="1147" spans="1:20" ht="15.6">
      <c r="A1147" s="2">
        <v>501</v>
      </c>
      <c r="B1147" s="3">
        <v>46193</v>
      </c>
      <c r="C1147" s="4">
        <f>YEAR(SalesDataTable[[#This Row],[Order Date]])</f>
        <v>2026</v>
      </c>
      <c r="D1147" s="14" t="str">
        <f>"Q"&amp;ROUNDUP(MONTH(SalesDataTable[[#This Row],[Order Date]])/3,0)</f>
        <v>Q2</v>
      </c>
      <c r="E1147" s="11">
        <f>MONTH(SalesDataTable[[#This Row],[Order Date]])</f>
        <v>6</v>
      </c>
      <c r="F1147" s="17"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68"/>
        <v>145.71</v>
      </c>
      <c r="R1147" s="5">
        <f t="shared" si="69"/>
        <v>78.88</v>
      </c>
      <c r="S1147" s="5">
        <f t="shared" si="70"/>
        <v>66.830000000000013</v>
      </c>
      <c r="T1147" s="7">
        <f t="shared" si="71"/>
        <v>0.45865074462974409</v>
      </c>
    </row>
    <row r="1148" spans="1:20" ht="15.6">
      <c r="A1148" s="2">
        <v>540</v>
      </c>
      <c r="B1148" s="3">
        <v>46193</v>
      </c>
      <c r="C1148" s="4">
        <f>YEAR(SalesDataTable[[#This Row],[Order Date]])</f>
        <v>2026</v>
      </c>
      <c r="D1148" s="14" t="str">
        <f>"Q"&amp;ROUNDUP(MONTH(SalesDataTable[[#This Row],[Order Date]])/3,0)</f>
        <v>Q2</v>
      </c>
      <c r="E1148" s="11">
        <f>MONTH(SalesDataTable[[#This Row],[Order Date]])</f>
        <v>6</v>
      </c>
      <c r="F1148" s="17"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68"/>
        <v>143.887</v>
      </c>
      <c r="R1148" s="5">
        <f t="shared" si="69"/>
        <v>77.98</v>
      </c>
      <c r="S1148" s="5">
        <f t="shared" si="70"/>
        <v>65.906999999999996</v>
      </c>
      <c r="T1148" s="7">
        <f t="shared" si="71"/>
        <v>0.45804693961233467</v>
      </c>
    </row>
    <row r="1149" spans="1:20" ht="15.6">
      <c r="A1149" s="2">
        <v>2255</v>
      </c>
      <c r="B1149" s="3">
        <v>46193</v>
      </c>
      <c r="C1149" s="4">
        <f>YEAR(SalesDataTable[[#This Row],[Order Date]])</f>
        <v>2026</v>
      </c>
      <c r="D1149" s="14" t="str">
        <f>"Q"&amp;ROUNDUP(MONTH(SalesDataTable[[#This Row],[Order Date]])/3,0)</f>
        <v>Q2</v>
      </c>
      <c r="E1149" s="11">
        <f>MONTH(SalesDataTable[[#This Row],[Order Date]])</f>
        <v>6</v>
      </c>
      <c r="F1149" s="17"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68"/>
        <v>450.5</v>
      </c>
      <c r="R1149" s="5">
        <f t="shared" si="69"/>
        <v>221.6</v>
      </c>
      <c r="S1149" s="5">
        <f t="shared" si="70"/>
        <v>228.9</v>
      </c>
      <c r="T1149" s="7">
        <f t="shared" si="71"/>
        <v>0.50810210876803552</v>
      </c>
    </row>
    <row r="1150" spans="1:20" ht="15.6">
      <c r="A1150" s="2">
        <v>3126</v>
      </c>
      <c r="B1150" s="3">
        <v>46193</v>
      </c>
      <c r="C1150" s="4">
        <f>YEAR(SalesDataTable[[#This Row],[Order Date]])</f>
        <v>2026</v>
      </c>
      <c r="D1150" s="14" t="str">
        <f>"Q"&amp;ROUNDUP(MONTH(SalesDataTable[[#This Row],[Order Date]])/3,0)</f>
        <v>Q2</v>
      </c>
      <c r="E1150" s="11">
        <f>MONTH(SalesDataTable[[#This Row],[Order Date]])</f>
        <v>6</v>
      </c>
      <c r="F1150" s="17"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68"/>
        <v>140.12100000000001</v>
      </c>
      <c r="R1150" s="5">
        <f t="shared" si="69"/>
        <v>79.42</v>
      </c>
      <c r="S1150" s="5">
        <f t="shared" si="70"/>
        <v>60.701000000000008</v>
      </c>
      <c r="T1150" s="7">
        <f t="shared" si="71"/>
        <v>0.43320415926235184</v>
      </c>
    </row>
    <row r="1151" spans="1:20" ht="15.6">
      <c r="A1151" s="2">
        <v>3223</v>
      </c>
      <c r="B1151" s="3">
        <v>46193</v>
      </c>
      <c r="C1151" s="4">
        <f>YEAR(SalesDataTable[[#This Row],[Order Date]])</f>
        <v>2026</v>
      </c>
      <c r="D1151" s="14" t="str">
        <f>"Q"&amp;ROUNDUP(MONTH(SalesDataTable[[#This Row],[Order Date]])/3,0)</f>
        <v>Q2</v>
      </c>
      <c r="E1151" s="11">
        <f>MONTH(SalesDataTable[[#This Row],[Order Date]])</f>
        <v>6</v>
      </c>
      <c r="F1151" s="17"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68"/>
        <v>47.604499999999994</v>
      </c>
      <c r="R1151" s="5">
        <f t="shared" si="69"/>
        <v>21.38</v>
      </c>
      <c r="S1151" s="5">
        <f t="shared" si="70"/>
        <v>26.224499999999995</v>
      </c>
      <c r="T1151" s="7">
        <f t="shared" si="71"/>
        <v>0.55088279469377888</v>
      </c>
    </row>
    <row r="1152" spans="1:20" ht="15.6">
      <c r="A1152" s="2">
        <v>3260</v>
      </c>
      <c r="B1152" s="3">
        <v>46193</v>
      </c>
      <c r="C1152" s="4">
        <f>YEAR(SalesDataTable[[#This Row],[Order Date]])</f>
        <v>2026</v>
      </c>
      <c r="D1152" s="14" t="str">
        <f>"Q"&amp;ROUNDUP(MONTH(SalesDataTable[[#This Row],[Order Date]])/3,0)</f>
        <v>Q2</v>
      </c>
      <c r="E1152" s="11">
        <f>MONTH(SalesDataTable[[#This Row],[Order Date]])</f>
        <v>6</v>
      </c>
      <c r="F1152" s="17"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row>
    <row r="1153" spans="1:20" ht="15.6">
      <c r="A1153" s="2">
        <v>3404</v>
      </c>
      <c r="B1153" s="3">
        <v>46193</v>
      </c>
      <c r="C1153" s="4">
        <f>YEAR(SalesDataTable[[#This Row],[Order Date]])</f>
        <v>2026</v>
      </c>
      <c r="D1153" s="14" t="str">
        <f>"Q"&amp;ROUNDUP(MONTH(SalesDataTable[[#This Row],[Order Date]])/3,0)</f>
        <v>Q2</v>
      </c>
      <c r="E1153" s="11">
        <f>MONTH(SalesDataTable[[#This Row],[Order Date]])</f>
        <v>6</v>
      </c>
      <c r="F1153" s="17"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row>
    <row r="1154" spans="1:20" ht="15.6">
      <c r="A1154" s="2">
        <v>4267</v>
      </c>
      <c r="B1154" s="3">
        <v>46193</v>
      </c>
      <c r="C1154" s="4">
        <f>YEAR(SalesDataTable[[#This Row],[Order Date]])</f>
        <v>2026</v>
      </c>
      <c r="D1154" s="14" t="str">
        <f>"Q"&amp;ROUNDUP(MONTH(SalesDataTable[[#This Row],[Order Date]])/3,0)</f>
        <v>Q2</v>
      </c>
      <c r="E1154" s="11">
        <f>MONTH(SalesDataTable[[#This Row],[Order Date]])</f>
        <v>6</v>
      </c>
      <c r="F1154" s="17"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row>
    <row r="1155" spans="1:20" ht="15.6">
      <c r="A1155" s="2">
        <v>5082</v>
      </c>
      <c r="B1155" s="3">
        <v>46193</v>
      </c>
      <c r="C1155" s="4">
        <f>YEAR(SalesDataTable[[#This Row],[Order Date]])</f>
        <v>2026</v>
      </c>
      <c r="D1155" s="14" t="str">
        <f>"Q"&amp;ROUNDUP(MONTH(SalesDataTable[[#This Row],[Order Date]])/3,0)</f>
        <v>Q2</v>
      </c>
      <c r="E1155" s="11">
        <f>MONTH(SalesDataTable[[#This Row],[Order Date]])</f>
        <v>6</v>
      </c>
      <c r="F1155" s="17"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row>
    <row r="1156" spans="1:20" ht="15.6">
      <c r="A1156" s="2">
        <v>5108</v>
      </c>
      <c r="B1156" s="3">
        <v>46193</v>
      </c>
      <c r="C1156" s="4">
        <f>YEAR(SalesDataTable[[#This Row],[Order Date]])</f>
        <v>2026</v>
      </c>
      <c r="D1156" s="14" t="str">
        <f>"Q"&amp;ROUNDUP(MONTH(SalesDataTable[[#This Row],[Order Date]])/3,0)</f>
        <v>Q2</v>
      </c>
      <c r="E1156" s="11">
        <f>MONTH(SalesDataTable[[#This Row],[Order Date]])</f>
        <v>6</v>
      </c>
      <c r="F1156" s="17"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72"/>
        <v>1041.3440000000001</v>
      </c>
      <c r="R1156" s="5">
        <f t="shared" si="73"/>
        <v>682.16</v>
      </c>
      <c r="S1156" s="5">
        <f t="shared" si="74"/>
        <v>359.18400000000008</v>
      </c>
      <c r="T1156" s="7">
        <f t="shared" si="75"/>
        <v>0.34492348349824847</v>
      </c>
    </row>
    <row r="1157" spans="1:20" ht="15.6">
      <c r="A1157" s="2">
        <v>1105</v>
      </c>
      <c r="B1157" s="3">
        <v>46194</v>
      </c>
      <c r="C1157" s="4">
        <f>YEAR(SalesDataTable[[#This Row],[Order Date]])</f>
        <v>2026</v>
      </c>
      <c r="D1157" s="14" t="str">
        <f>"Q"&amp;ROUNDUP(MONTH(SalesDataTable[[#This Row],[Order Date]])/3,0)</f>
        <v>Q2</v>
      </c>
      <c r="E1157" s="11">
        <f>MONTH(SalesDataTable[[#This Row],[Order Date]])</f>
        <v>6</v>
      </c>
      <c r="F1157" s="17"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row>
    <row r="1158" spans="1:20" ht="15.6">
      <c r="A1158" s="2">
        <v>2757</v>
      </c>
      <c r="B1158" s="3">
        <v>46194</v>
      </c>
      <c r="C1158" s="4">
        <f>YEAR(SalesDataTable[[#This Row],[Order Date]])</f>
        <v>2026</v>
      </c>
      <c r="D1158" s="14" t="str">
        <f>"Q"&amp;ROUNDUP(MONTH(SalesDataTable[[#This Row],[Order Date]])/3,0)</f>
        <v>Q2</v>
      </c>
      <c r="E1158" s="11">
        <f>MONTH(SalesDataTable[[#This Row],[Order Date]])</f>
        <v>6</v>
      </c>
      <c r="F1158" s="17"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72"/>
        <v>696.91500000000008</v>
      </c>
      <c r="R1158" s="5">
        <f t="shared" si="73"/>
        <v>411.36</v>
      </c>
      <c r="S1158" s="5">
        <f t="shared" si="74"/>
        <v>285.55500000000006</v>
      </c>
      <c r="T1158" s="7">
        <f t="shared" si="75"/>
        <v>0.4097415036266977</v>
      </c>
    </row>
    <row r="1159" spans="1:20" ht="15.6">
      <c r="A1159" s="2">
        <v>3325</v>
      </c>
      <c r="B1159" s="3">
        <v>46194</v>
      </c>
      <c r="C1159" s="4">
        <f>YEAR(SalesDataTable[[#This Row],[Order Date]])</f>
        <v>2026</v>
      </c>
      <c r="D1159" s="14" t="str">
        <f>"Q"&amp;ROUNDUP(MONTH(SalesDataTable[[#This Row],[Order Date]])/3,0)</f>
        <v>Q2</v>
      </c>
      <c r="E1159" s="11">
        <f>MONTH(SalesDataTable[[#This Row],[Order Date]])</f>
        <v>6</v>
      </c>
      <c r="F1159" s="17"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72"/>
        <v>202.28</v>
      </c>
      <c r="R1159" s="5">
        <f t="shared" si="73"/>
        <v>87.4</v>
      </c>
      <c r="S1159" s="5">
        <f t="shared" si="74"/>
        <v>114.88</v>
      </c>
      <c r="T1159" s="7">
        <f t="shared" si="75"/>
        <v>0.56792564761716435</v>
      </c>
    </row>
    <row r="1160" spans="1:20" ht="15.6">
      <c r="A1160" s="2">
        <v>4070</v>
      </c>
      <c r="B1160" s="3">
        <v>46194</v>
      </c>
      <c r="C1160" s="4">
        <f>YEAR(SalesDataTable[[#This Row],[Order Date]])</f>
        <v>2026</v>
      </c>
      <c r="D1160" s="14" t="str">
        <f>"Q"&amp;ROUNDUP(MONTH(SalesDataTable[[#This Row],[Order Date]])/3,0)</f>
        <v>Q2</v>
      </c>
      <c r="E1160" s="11">
        <f>MONTH(SalesDataTable[[#This Row],[Order Date]])</f>
        <v>6</v>
      </c>
      <c r="F1160" s="17"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row>
    <row r="1161" spans="1:20" ht="15.6">
      <c r="A1161" s="2">
        <v>4339</v>
      </c>
      <c r="B1161" s="3">
        <v>46194</v>
      </c>
      <c r="C1161" s="4">
        <f>YEAR(SalesDataTable[[#This Row],[Order Date]])</f>
        <v>2026</v>
      </c>
      <c r="D1161" s="14" t="str">
        <f>"Q"&amp;ROUNDUP(MONTH(SalesDataTable[[#This Row],[Order Date]])/3,0)</f>
        <v>Q2</v>
      </c>
      <c r="E1161" s="11">
        <f>MONTH(SalesDataTable[[#This Row],[Order Date]])</f>
        <v>6</v>
      </c>
      <c r="F1161" s="17"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72"/>
        <v>132.49</v>
      </c>
      <c r="R1161" s="5">
        <f t="shared" si="73"/>
        <v>67.09</v>
      </c>
      <c r="S1161" s="5">
        <f t="shared" si="74"/>
        <v>65.400000000000006</v>
      </c>
      <c r="T1161" s="7">
        <f t="shared" si="75"/>
        <v>0.49362216016303118</v>
      </c>
    </row>
    <row r="1162" spans="1:20" ht="15.6">
      <c r="A1162" s="2">
        <v>731</v>
      </c>
      <c r="B1162" s="3">
        <v>46195</v>
      </c>
      <c r="C1162" s="4">
        <f>YEAR(SalesDataTable[[#This Row],[Order Date]])</f>
        <v>2026</v>
      </c>
      <c r="D1162" s="14" t="str">
        <f>"Q"&amp;ROUNDUP(MONTH(SalesDataTable[[#This Row],[Order Date]])/3,0)</f>
        <v>Q2</v>
      </c>
      <c r="E1162" s="11">
        <f>MONTH(SalesDataTable[[#This Row],[Order Date]])</f>
        <v>6</v>
      </c>
      <c r="F1162" s="17"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row>
    <row r="1163" spans="1:20" ht="15.6">
      <c r="A1163" s="2">
        <v>1362</v>
      </c>
      <c r="B1163" s="3">
        <v>46195</v>
      </c>
      <c r="C1163" s="4">
        <f>YEAR(SalesDataTable[[#This Row],[Order Date]])</f>
        <v>2026</v>
      </c>
      <c r="D1163" s="14" t="str">
        <f>"Q"&amp;ROUNDUP(MONTH(SalesDataTable[[#This Row],[Order Date]])/3,0)</f>
        <v>Q2</v>
      </c>
      <c r="E1163" s="11">
        <f>MONTH(SalesDataTable[[#This Row],[Order Date]])</f>
        <v>6</v>
      </c>
      <c r="F1163" s="17"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72"/>
        <v>33.639499999999998</v>
      </c>
      <c r="R1163" s="5">
        <f t="shared" si="73"/>
        <v>13.9</v>
      </c>
      <c r="S1163" s="5">
        <f t="shared" si="74"/>
        <v>19.7395</v>
      </c>
      <c r="T1163" s="7">
        <f t="shared" si="75"/>
        <v>0.58679528530447833</v>
      </c>
    </row>
    <row r="1164" spans="1:20" ht="15.6">
      <c r="A1164" s="2">
        <v>1512</v>
      </c>
      <c r="B1164" s="3">
        <v>46195</v>
      </c>
      <c r="C1164" s="4">
        <f>YEAR(SalesDataTable[[#This Row],[Order Date]])</f>
        <v>2026</v>
      </c>
      <c r="D1164" s="14" t="str">
        <f>"Q"&amp;ROUNDUP(MONTH(SalesDataTable[[#This Row],[Order Date]])/3,0)</f>
        <v>Q2</v>
      </c>
      <c r="E1164" s="11">
        <f>MONTH(SalesDataTable[[#This Row],[Order Date]])</f>
        <v>6</v>
      </c>
      <c r="F1164" s="17"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72"/>
        <v>123.03</v>
      </c>
      <c r="R1164" s="5">
        <f t="shared" si="73"/>
        <v>42.99</v>
      </c>
      <c r="S1164" s="5">
        <f t="shared" si="74"/>
        <v>80.039999999999992</v>
      </c>
      <c r="T1164" s="7">
        <f t="shared" si="75"/>
        <v>0.65057303096805652</v>
      </c>
    </row>
    <row r="1165" spans="1:20" ht="15.6">
      <c r="A1165" s="2">
        <v>1647</v>
      </c>
      <c r="B1165" s="3">
        <v>46195</v>
      </c>
      <c r="C1165" s="4">
        <f>YEAR(SalesDataTable[[#This Row],[Order Date]])</f>
        <v>2026</v>
      </c>
      <c r="D1165" s="14" t="str">
        <f>"Q"&amp;ROUNDUP(MONTH(SalesDataTable[[#This Row],[Order Date]])/3,0)</f>
        <v>Q2</v>
      </c>
      <c r="E1165" s="11">
        <f>MONTH(SalesDataTable[[#This Row],[Order Date]])</f>
        <v>6</v>
      </c>
      <c r="F1165" s="17"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72"/>
        <v>36.01</v>
      </c>
      <c r="R1165" s="5">
        <f t="shared" si="73"/>
        <v>13.23</v>
      </c>
      <c r="S1165" s="5">
        <f t="shared" si="74"/>
        <v>22.779999999999998</v>
      </c>
      <c r="T1165" s="7">
        <f t="shared" si="75"/>
        <v>0.63260205498472644</v>
      </c>
    </row>
    <row r="1166" spans="1:20" ht="15.6">
      <c r="A1166" s="2">
        <v>2358</v>
      </c>
      <c r="B1166" s="3">
        <v>46195</v>
      </c>
      <c r="C1166" s="4">
        <f>YEAR(SalesDataTable[[#This Row],[Order Date]])</f>
        <v>2026</v>
      </c>
      <c r="D1166" s="14" t="str">
        <f>"Q"&amp;ROUNDUP(MONTH(SalesDataTable[[#This Row],[Order Date]])/3,0)</f>
        <v>Q2</v>
      </c>
      <c r="E1166" s="11">
        <f>MONTH(SalesDataTable[[#This Row],[Order Date]])</f>
        <v>6</v>
      </c>
      <c r="F1166" s="17"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72"/>
        <v>95.399000000000001</v>
      </c>
      <c r="R1166" s="5">
        <f t="shared" si="73"/>
        <v>43.48</v>
      </c>
      <c r="S1166" s="5">
        <f t="shared" si="74"/>
        <v>51.919000000000004</v>
      </c>
      <c r="T1166" s="7">
        <f t="shared" si="75"/>
        <v>0.54423002337550708</v>
      </c>
    </row>
    <row r="1167" spans="1:20" ht="15.6">
      <c r="A1167" s="2">
        <v>2366</v>
      </c>
      <c r="B1167" s="3">
        <v>46195</v>
      </c>
      <c r="C1167" s="4">
        <f>YEAR(SalesDataTable[[#This Row],[Order Date]])</f>
        <v>2026</v>
      </c>
      <c r="D1167" s="14" t="str">
        <f>"Q"&amp;ROUNDUP(MONTH(SalesDataTable[[#This Row],[Order Date]])/3,0)</f>
        <v>Q2</v>
      </c>
      <c r="E1167" s="11">
        <f>MONTH(SalesDataTable[[#This Row],[Order Date]])</f>
        <v>6</v>
      </c>
      <c r="F1167" s="17"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72"/>
        <v>300.89999999999998</v>
      </c>
      <c r="R1167" s="5">
        <f t="shared" si="73"/>
        <v>147.78</v>
      </c>
      <c r="S1167" s="5">
        <f t="shared" si="74"/>
        <v>153.11999999999998</v>
      </c>
      <c r="T1167" s="7">
        <f t="shared" si="75"/>
        <v>0.5088733798604187</v>
      </c>
    </row>
    <row r="1168" spans="1:20" ht="15.6">
      <c r="A1168" s="2">
        <v>3481</v>
      </c>
      <c r="B1168" s="3">
        <v>46195</v>
      </c>
      <c r="C1168" s="4">
        <f>YEAR(SalesDataTable[[#This Row],[Order Date]])</f>
        <v>2026</v>
      </c>
      <c r="D1168" s="14" t="str">
        <f>"Q"&amp;ROUNDUP(MONTH(SalesDataTable[[#This Row],[Order Date]])/3,0)</f>
        <v>Q2</v>
      </c>
      <c r="E1168" s="11">
        <f>MONTH(SalesDataTable[[#This Row],[Order Date]])</f>
        <v>6</v>
      </c>
      <c r="F1168" s="17"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row>
    <row r="1169" spans="1:20" ht="15.6">
      <c r="A1169" s="2">
        <v>3595</v>
      </c>
      <c r="B1169" s="3">
        <v>46195</v>
      </c>
      <c r="C1169" s="4">
        <f>YEAR(SalesDataTable[[#This Row],[Order Date]])</f>
        <v>2026</v>
      </c>
      <c r="D1169" s="14" t="str">
        <f>"Q"&amp;ROUNDUP(MONTH(SalesDataTable[[#This Row],[Order Date]])/3,0)</f>
        <v>Q2</v>
      </c>
      <c r="E1169" s="11">
        <f>MONTH(SalesDataTable[[#This Row],[Order Date]])</f>
        <v>6</v>
      </c>
      <c r="F1169" s="17"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72"/>
        <v>73.691999999999993</v>
      </c>
      <c r="R1169" s="5">
        <f t="shared" si="73"/>
        <v>33.76</v>
      </c>
      <c r="S1169" s="5">
        <f t="shared" si="74"/>
        <v>39.931999999999995</v>
      </c>
      <c r="T1169" s="7">
        <f t="shared" si="75"/>
        <v>0.54187700157411933</v>
      </c>
    </row>
    <row r="1170" spans="1:20" ht="15.6">
      <c r="A1170" s="2">
        <v>3766</v>
      </c>
      <c r="B1170" s="3">
        <v>46195</v>
      </c>
      <c r="C1170" s="4">
        <f>YEAR(SalesDataTable[[#This Row],[Order Date]])</f>
        <v>2026</v>
      </c>
      <c r="D1170" s="14" t="str">
        <f>"Q"&amp;ROUNDUP(MONTH(SalesDataTable[[#This Row],[Order Date]])/3,0)</f>
        <v>Q2</v>
      </c>
      <c r="E1170" s="11">
        <f>MONTH(SalesDataTable[[#This Row],[Order Date]])</f>
        <v>6</v>
      </c>
      <c r="F1170" s="17"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72"/>
        <v>93.78</v>
      </c>
      <c r="R1170" s="5">
        <f t="shared" si="73"/>
        <v>46.62</v>
      </c>
      <c r="S1170" s="5">
        <f t="shared" si="74"/>
        <v>47.160000000000004</v>
      </c>
      <c r="T1170" s="7">
        <f t="shared" si="75"/>
        <v>0.50287907869481774</v>
      </c>
    </row>
    <row r="1171" spans="1:20" ht="15.6">
      <c r="A1171" s="2">
        <v>3933</v>
      </c>
      <c r="B1171" s="3">
        <v>46195</v>
      </c>
      <c r="C1171" s="4">
        <f>YEAR(SalesDataTable[[#This Row],[Order Date]])</f>
        <v>2026</v>
      </c>
      <c r="D1171" s="14" t="str">
        <f>"Q"&amp;ROUNDUP(MONTH(SalesDataTable[[#This Row],[Order Date]])/3,0)</f>
        <v>Q2</v>
      </c>
      <c r="E1171" s="11">
        <f>MONTH(SalesDataTable[[#This Row],[Order Date]])</f>
        <v>6</v>
      </c>
      <c r="F1171" s="17"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72"/>
        <v>102.84</v>
      </c>
      <c r="R1171" s="5">
        <f t="shared" si="73"/>
        <v>44.38</v>
      </c>
      <c r="S1171" s="5">
        <f t="shared" si="74"/>
        <v>58.46</v>
      </c>
      <c r="T1171" s="7">
        <f t="shared" si="75"/>
        <v>0.56845585375340335</v>
      </c>
    </row>
    <row r="1172" spans="1:20" ht="15.6">
      <c r="A1172" s="2">
        <v>3951</v>
      </c>
      <c r="B1172" s="3">
        <v>46195</v>
      </c>
      <c r="C1172" s="4">
        <f>YEAR(SalesDataTable[[#This Row],[Order Date]])</f>
        <v>2026</v>
      </c>
      <c r="D1172" s="14" t="str">
        <f>"Q"&amp;ROUNDUP(MONTH(SalesDataTable[[#This Row],[Order Date]])/3,0)</f>
        <v>Q2</v>
      </c>
      <c r="E1172" s="11">
        <f>MONTH(SalesDataTable[[#This Row],[Order Date]])</f>
        <v>6</v>
      </c>
      <c r="F1172" s="17"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72"/>
        <v>148.49100000000001</v>
      </c>
      <c r="R1172" s="5">
        <f t="shared" si="73"/>
        <v>86.6</v>
      </c>
      <c r="S1172" s="5">
        <f t="shared" si="74"/>
        <v>61.89100000000002</v>
      </c>
      <c r="T1172" s="7">
        <f t="shared" si="75"/>
        <v>0.41679967136055396</v>
      </c>
    </row>
    <row r="1173" spans="1:20" ht="15.6">
      <c r="A1173" s="2">
        <v>4078</v>
      </c>
      <c r="B1173" s="3">
        <v>46195</v>
      </c>
      <c r="C1173" s="4">
        <f>YEAR(SalesDataTable[[#This Row],[Order Date]])</f>
        <v>2026</v>
      </c>
      <c r="D1173" s="14" t="str">
        <f>"Q"&amp;ROUNDUP(MONTH(SalesDataTable[[#This Row],[Order Date]])/3,0)</f>
        <v>Q2</v>
      </c>
      <c r="E1173" s="11">
        <f>MONTH(SalesDataTable[[#This Row],[Order Date]])</f>
        <v>6</v>
      </c>
      <c r="F1173" s="17"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72"/>
        <v>145.65</v>
      </c>
      <c r="R1173" s="5">
        <f t="shared" si="73"/>
        <v>79.87</v>
      </c>
      <c r="S1173" s="5">
        <f t="shared" si="74"/>
        <v>65.78</v>
      </c>
      <c r="T1173" s="7">
        <f t="shared" si="75"/>
        <v>0.45163062135255749</v>
      </c>
    </row>
    <row r="1174" spans="1:20" ht="15.6">
      <c r="A1174" s="2">
        <v>4182</v>
      </c>
      <c r="B1174" s="3">
        <v>46195</v>
      </c>
      <c r="C1174" s="4">
        <f>YEAR(SalesDataTable[[#This Row],[Order Date]])</f>
        <v>2026</v>
      </c>
      <c r="D1174" s="14" t="str">
        <f>"Q"&amp;ROUNDUP(MONTH(SalesDataTable[[#This Row],[Order Date]])/3,0)</f>
        <v>Q2</v>
      </c>
      <c r="E1174" s="11">
        <f>MONTH(SalesDataTable[[#This Row],[Order Date]])</f>
        <v>6</v>
      </c>
      <c r="F1174" s="17"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72"/>
        <v>459.57199999999995</v>
      </c>
      <c r="R1174" s="5">
        <f t="shared" si="73"/>
        <v>283.36</v>
      </c>
      <c r="S1174" s="5">
        <f t="shared" si="74"/>
        <v>176.21199999999993</v>
      </c>
      <c r="T1174" s="7">
        <f t="shared" si="75"/>
        <v>0.38342631840059871</v>
      </c>
    </row>
    <row r="1175" spans="1:20" ht="15.6">
      <c r="A1175" s="2">
        <v>323</v>
      </c>
      <c r="B1175" s="3">
        <v>46196</v>
      </c>
      <c r="C1175" s="4">
        <f>YEAR(SalesDataTable[[#This Row],[Order Date]])</f>
        <v>2026</v>
      </c>
      <c r="D1175" s="14" t="str">
        <f>"Q"&amp;ROUNDUP(MONTH(SalesDataTable[[#This Row],[Order Date]])/3,0)</f>
        <v>Q2</v>
      </c>
      <c r="E1175" s="11">
        <f>MONTH(SalesDataTable[[#This Row],[Order Date]])</f>
        <v>6</v>
      </c>
      <c r="F1175" s="17"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72"/>
        <v>36.94</v>
      </c>
      <c r="R1175" s="5">
        <f t="shared" si="73"/>
        <v>13.25</v>
      </c>
      <c r="S1175" s="5">
        <f t="shared" si="74"/>
        <v>23.689999999999998</v>
      </c>
      <c r="T1175" s="7">
        <f t="shared" si="75"/>
        <v>0.64131023280996213</v>
      </c>
    </row>
    <row r="1176" spans="1:20" ht="15.6">
      <c r="A1176" s="2">
        <v>544</v>
      </c>
      <c r="B1176" s="3">
        <v>46196</v>
      </c>
      <c r="C1176" s="4">
        <f>YEAR(SalesDataTable[[#This Row],[Order Date]])</f>
        <v>2026</v>
      </c>
      <c r="D1176" s="14" t="str">
        <f>"Q"&amp;ROUNDUP(MONTH(SalesDataTable[[#This Row],[Order Date]])/3,0)</f>
        <v>Q2</v>
      </c>
      <c r="E1176" s="11">
        <f>MONTH(SalesDataTable[[#This Row],[Order Date]])</f>
        <v>6</v>
      </c>
      <c r="F1176" s="17"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72"/>
        <v>85.784999999999997</v>
      </c>
      <c r="R1176" s="5">
        <f t="shared" si="73"/>
        <v>45.07</v>
      </c>
      <c r="S1176" s="5">
        <f t="shared" si="74"/>
        <v>40.714999999999996</v>
      </c>
      <c r="T1176" s="7">
        <f t="shared" si="75"/>
        <v>0.47461677449437545</v>
      </c>
    </row>
    <row r="1177" spans="1:20" ht="15.6">
      <c r="A1177" s="2">
        <v>1570</v>
      </c>
      <c r="B1177" s="3">
        <v>46196</v>
      </c>
      <c r="C1177" s="4">
        <f>YEAR(SalesDataTable[[#This Row],[Order Date]])</f>
        <v>2026</v>
      </c>
      <c r="D1177" s="14" t="str">
        <f>"Q"&amp;ROUNDUP(MONTH(SalesDataTable[[#This Row],[Order Date]])/3,0)</f>
        <v>Q2</v>
      </c>
      <c r="E1177" s="11">
        <f>MONTH(SalesDataTable[[#This Row],[Order Date]])</f>
        <v>6</v>
      </c>
      <c r="F1177" s="17"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72"/>
        <v>335.05</v>
      </c>
      <c r="R1177" s="5">
        <f t="shared" si="73"/>
        <v>191.67</v>
      </c>
      <c r="S1177" s="5">
        <f t="shared" si="74"/>
        <v>143.38000000000002</v>
      </c>
      <c r="T1177" s="7">
        <f t="shared" si="75"/>
        <v>0.42793612893597976</v>
      </c>
    </row>
    <row r="1178" spans="1:20" ht="15.6">
      <c r="A1178" s="2">
        <v>1932</v>
      </c>
      <c r="B1178" s="3">
        <v>46196</v>
      </c>
      <c r="C1178" s="4">
        <f>YEAR(SalesDataTable[[#This Row],[Order Date]])</f>
        <v>2026</v>
      </c>
      <c r="D1178" s="14" t="str">
        <f>"Q"&amp;ROUNDUP(MONTH(SalesDataTable[[#This Row],[Order Date]])/3,0)</f>
        <v>Q2</v>
      </c>
      <c r="E1178" s="11">
        <f>MONTH(SalesDataTable[[#This Row],[Order Date]])</f>
        <v>6</v>
      </c>
      <c r="F1178" s="17"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72"/>
        <v>34.104999999999997</v>
      </c>
      <c r="R1178" s="5">
        <f t="shared" si="73"/>
        <v>13.81</v>
      </c>
      <c r="S1178" s="5">
        <f t="shared" si="74"/>
        <v>20.294999999999995</v>
      </c>
      <c r="T1178" s="7">
        <f t="shared" si="75"/>
        <v>0.59507403606509301</v>
      </c>
    </row>
    <row r="1179" spans="1:20" ht="15.6">
      <c r="A1179" s="2">
        <v>4352</v>
      </c>
      <c r="B1179" s="3">
        <v>46196</v>
      </c>
      <c r="C1179" s="4">
        <f>YEAR(SalesDataTable[[#This Row],[Order Date]])</f>
        <v>2026</v>
      </c>
      <c r="D1179" s="14" t="str">
        <f>"Q"&amp;ROUNDUP(MONTH(SalesDataTable[[#This Row],[Order Date]])/3,0)</f>
        <v>Q2</v>
      </c>
      <c r="E1179" s="11">
        <f>MONTH(SalesDataTable[[#This Row],[Order Date]])</f>
        <v>6</v>
      </c>
      <c r="F1179" s="17"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72"/>
        <v>277.23600000000005</v>
      </c>
      <c r="R1179" s="5">
        <f t="shared" si="73"/>
        <v>134.82</v>
      </c>
      <c r="S1179" s="5">
        <f t="shared" si="74"/>
        <v>142.41600000000005</v>
      </c>
      <c r="T1179" s="7">
        <f t="shared" si="75"/>
        <v>0.51369951954291659</v>
      </c>
    </row>
    <row r="1180" spans="1:20" ht="15.6">
      <c r="A1180" s="2">
        <v>4561</v>
      </c>
      <c r="B1180" s="3">
        <v>46196</v>
      </c>
      <c r="C1180" s="4">
        <f>YEAR(SalesDataTable[[#This Row],[Order Date]])</f>
        <v>2026</v>
      </c>
      <c r="D1180" s="14" t="str">
        <f>"Q"&amp;ROUNDUP(MONTH(SalesDataTable[[#This Row],[Order Date]])/3,0)</f>
        <v>Q2</v>
      </c>
      <c r="E1180" s="11">
        <f>MONTH(SalesDataTable[[#This Row],[Order Date]])</f>
        <v>6</v>
      </c>
      <c r="F1180" s="17"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72"/>
        <v>157.91</v>
      </c>
      <c r="R1180" s="5">
        <f t="shared" si="73"/>
        <v>77.12</v>
      </c>
      <c r="S1180" s="5">
        <f t="shared" si="74"/>
        <v>80.789999999999992</v>
      </c>
      <c r="T1180" s="7">
        <f t="shared" si="75"/>
        <v>0.51162054334747642</v>
      </c>
    </row>
    <row r="1181" spans="1:20" ht="15.6">
      <c r="A1181" s="2">
        <v>4741</v>
      </c>
      <c r="B1181" s="3">
        <v>46196</v>
      </c>
      <c r="C1181" s="4">
        <f>YEAR(SalesDataTable[[#This Row],[Order Date]])</f>
        <v>2026</v>
      </c>
      <c r="D1181" s="14" t="str">
        <f>"Q"&amp;ROUNDUP(MONTH(SalesDataTable[[#This Row],[Order Date]])/3,0)</f>
        <v>Q2</v>
      </c>
      <c r="E1181" s="11">
        <f>MONTH(SalesDataTable[[#This Row],[Order Date]])</f>
        <v>6</v>
      </c>
      <c r="F1181" s="17"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row>
    <row r="1182" spans="1:20" ht="15.6">
      <c r="A1182" s="2">
        <v>4882</v>
      </c>
      <c r="B1182" s="3">
        <v>46196</v>
      </c>
      <c r="C1182" s="4">
        <f>YEAR(SalesDataTable[[#This Row],[Order Date]])</f>
        <v>2026</v>
      </c>
      <c r="D1182" s="14" t="str">
        <f>"Q"&amp;ROUNDUP(MONTH(SalesDataTable[[#This Row],[Order Date]])/3,0)</f>
        <v>Q2</v>
      </c>
      <c r="E1182" s="11">
        <f>MONTH(SalesDataTable[[#This Row],[Order Date]])</f>
        <v>6</v>
      </c>
      <c r="F1182" s="17"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72"/>
        <v>228.34200000000001</v>
      </c>
      <c r="R1182" s="5">
        <f t="shared" si="73"/>
        <v>118.8</v>
      </c>
      <c r="S1182" s="5">
        <f t="shared" si="74"/>
        <v>109.54200000000002</v>
      </c>
      <c r="T1182" s="7">
        <f t="shared" si="75"/>
        <v>0.47972777675591882</v>
      </c>
    </row>
    <row r="1183" spans="1:20" ht="15.6">
      <c r="A1183" s="2">
        <v>4885</v>
      </c>
      <c r="B1183" s="3">
        <v>46196</v>
      </c>
      <c r="C1183" s="4">
        <f>YEAR(SalesDataTable[[#This Row],[Order Date]])</f>
        <v>2026</v>
      </c>
      <c r="D1183" s="14" t="str">
        <f>"Q"&amp;ROUNDUP(MONTH(SalesDataTable[[#This Row],[Order Date]])/3,0)</f>
        <v>Q2</v>
      </c>
      <c r="E1183" s="11">
        <f>MONTH(SalesDataTable[[#This Row],[Order Date]])</f>
        <v>6</v>
      </c>
      <c r="F1183" s="17"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72"/>
        <v>178.29</v>
      </c>
      <c r="R1183" s="5">
        <f t="shared" si="73"/>
        <v>103.46</v>
      </c>
      <c r="S1183" s="5">
        <f t="shared" si="74"/>
        <v>74.83</v>
      </c>
      <c r="T1183" s="7">
        <f t="shared" si="75"/>
        <v>0.41970946211228899</v>
      </c>
    </row>
    <row r="1184" spans="1:20" ht="15.6">
      <c r="A1184" s="2">
        <v>4982</v>
      </c>
      <c r="B1184" s="3">
        <v>46196</v>
      </c>
      <c r="C1184" s="4">
        <f>YEAR(SalesDataTable[[#This Row],[Order Date]])</f>
        <v>2026</v>
      </c>
      <c r="D1184" s="14" t="str">
        <f>"Q"&amp;ROUNDUP(MONTH(SalesDataTable[[#This Row],[Order Date]])/3,0)</f>
        <v>Q2</v>
      </c>
      <c r="E1184" s="11">
        <f>MONTH(SalesDataTable[[#This Row],[Order Date]])</f>
        <v>6</v>
      </c>
      <c r="F1184" s="17"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72"/>
        <v>31.195</v>
      </c>
      <c r="R1184" s="5">
        <f t="shared" si="73"/>
        <v>13.59</v>
      </c>
      <c r="S1184" s="5">
        <f t="shared" si="74"/>
        <v>17.605</v>
      </c>
      <c r="T1184" s="7">
        <f t="shared" si="75"/>
        <v>0.56435326174066358</v>
      </c>
    </row>
    <row r="1185" spans="1:20" ht="15.6">
      <c r="A1185" s="2">
        <v>40</v>
      </c>
      <c r="B1185" s="3">
        <v>46197</v>
      </c>
      <c r="C1185" s="4">
        <f>YEAR(SalesDataTable[[#This Row],[Order Date]])</f>
        <v>2026</v>
      </c>
      <c r="D1185" s="14" t="str">
        <f>"Q"&amp;ROUNDUP(MONTH(SalesDataTable[[#This Row],[Order Date]])/3,0)</f>
        <v>Q2</v>
      </c>
      <c r="E1185" s="11">
        <f>MONTH(SalesDataTable[[#This Row],[Order Date]])</f>
        <v>6</v>
      </c>
      <c r="F1185" s="17"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72"/>
        <v>158.86849999999998</v>
      </c>
      <c r="R1185" s="5">
        <f t="shared" si="73"/>
        <v>85.14</v>
      </c>
      <c r="S1185" s="5">
        <f t="shared" si="74"/>
        <v>73.728499999999983</v>
      </c>
      <c r="T1185" s="7">
        <f t="shared" si="75"/>
        <v>0.46408507665144438</v>
      </c>
    </row>
    <row r="1186" spans="1:20" ht="15.6">
      <c r="A1186" s="2">
        <v>110</v>
      </c>
      <c r="B1186" s="3">
        <v>46197</v>
      </c>
      <c r="C1186" s="4">
        <f>YEAR(SalesDataTable[[#This Row],[Order Date]])</f>
        <v>2026</v>
      </c>
      <c r="D1186" s="14" t="str">
        <f>"Q"&amp;ROUNDUP(MONTH(SalesDataTable[[#This Row],[Order Date]])/3,0)</f>
        <v>Q2</v>
      </c>
      <c r="E1186" s="11">
        <f>MONTH(SalesDataTable[[#This Row],[Order Date]])</f>
        <v>6</v>
      </c>
      <c r="F1186" s="17"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72"/>
        <v>145.94</v>
      </c>
      <c r="R1186" s="5">
        <f t="shared" si="73"/>
        <v>63.14</v>
      </c>
      <c r="S1186" s="5">
        <f t="shared" si="74"/>
        <v>82.8</v>
      </c>
      <c r="T1186" s="7">
        <f t="shared" si="75"/>
        <v>0.56735644785528294</v>
      </c>
    </row>
    <row r="1187" spans="1:20" ht="15.6">
      <c r="A1187" s="2">
        <v>1169</v>
      </c>
      <c r="B1187" s="3">
        <v>46197</v>
      </c>
      <c r="C1187" s="4">
        <f>YEAR(SalesDataTable[[#This Row],[Order Date]])</f>
        <v>2026</v>
      </c>
      <c r="D1187" s="14" t="str">
        <f>"Q"&amp;ROUNDUP(MONTH(SalesDataTable[[#This Row],[Order Date]])/3,0)</f>
        <v>Q2</v>
      </c>
      <c r="E1187" s="11">
        <f>MONTH(SalesDataTable[[#This Row],[Order Date]])</f>
        <v>6</v>
      </c>
      <c r="F1187" s="17"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72"/>
        <v>248.73</v>
      </c>
      <c r="R1187" s="5">
        <f t="shared" si="73"/>
        <v>126.87</v>
      </c>
      <c r="S1187" s="5">
        <f t="shared" si="74"/>
        <v>121.85999999999999</v>
      </c>
      <c r="T1187" s="7">
        <f t="shared" si="75"/>
        <v>0.4899288384995778</v>
      </c>
    </row>
    <row r="1188" spans="1:20" ht="15.6">
      <c r="A1188" s="2">
        <v>2211</v>
      </c>
      <c r="B1188" s="3">
        <v>46197</v>
      </c>
      <c r="C1188" s="4">
        <f>YEAR(SalesDataTable[[#This Row],[Order Date]])</f>
        <v>2026</v>
      </c>
      <c r="D1188" s="14" t="str">
        <f>"Q"&amp;ROUNDUP(MONTH(SalesDataTable[[#This Row],[Order Date]])/3,0)</f>
        <v>Q2</v>
      </c>
      <c r="E1188" s="11">
        <f>MONTH(SalesDataTable[[#This Row],[Order Date]])</f>
        <v>6</v>
      </c>
      <c r="F1188" s="17"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72"/>
        <v>82.5</v>
      </c>
      <c r="R1188" s="5">
        <f t="shared" si="73"/>
        <v>29.44</v>
      </c>
      <c r="S1188" s="5">
        <f t="shared" si="74"/>
        <v>53.06</v>
      </c>
      <c r="T1188" s="7">
        <f t="shared" si="75"/>
        <v>0.64315151515151514</v>
      </c>
    </row>
    <row r="1189" spans="1:20" ht="15.6">
      <c r="A1189" s="2">
        <v>3494</v>
      </c>
      <c r="B1189" s="3">
        <v>46197</v>
      </c>
      <c r="C1189" s="4">
        <f>YEAR(SalesDataTable[[#This Row],[Order Date]])</f>
        <v>2026</v>
      </c>
      <c r="D1189" s="14" t="str">
        <f>"Q"&amp;ROUNDUP(MONTH(SalesDataTable[[#This Row],[Order Date]])/3,0)</f>
        <v>Q2</v>
      </c>
      <c r="E1189" s="11">
        <f>MONTH(SalesDataTable[[#This Row],[Order Date]])</f>
        <v>6</v>
      </c>
      <c r="F1189" s="17"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row>
    <row r="1190" spans="1:20" ht="15.6">
      <c r="A1190" s="2">
        <v>3586</v>
      </c>
      <c r="B1190" s="3">
        <v>46197</v>
      </c>
      <c r="C1190" s="4">
        <f>YEAR(SalesDataTable[[#This Row],[Order Date]])</f>
        <v>2026</v>
      </c>
      <c r="D1190" s="14" t="str">
        <f>"Q"&amp;ROUNDUP(MONTH(SalesDataTable[[#This Row],[Order Date]])/3,0)</f>
        <v>Q2</v>
      </c>
      <c r="E1190" s="11">
        <f>MONTH(SalesDataTable[[#This Row],[Order Date]])</f>
        <v>6</v>
      </c>
      <c r="F1190" s="17"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row>
    <row r="1191" spans="1:20" ht="15.6">
      <c r="A1191" s="2">
        <v>3660</v>
      </c>
      <c r="B1191" s="3">
        <v>46197</v>
      </c>
      <c r="C1191" s="4">
        <f>YEAR(SalesDataTable[[#This Row],[Order Date]])</f>
        <v>2026</v>
      </c>
      <c r="D1191" s="14" t="str">
        <f>"Q"&amp;ROUNDUP(MONTH(SalesDataTable[[#This Row],[Order Date]])/3,0)</f>
        <v>Q2</v>
      </c>
      <c r="E1191" s="11">
        <f>MONTH(SalesDataTable[[#This Row],[Order Date]])</f>
        <v>6</v>
      </c>
      <c r="F1191" s="17"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72"/>
        <v>78.564999999999998</v>
      </c>
      <c r="R1191" s="5">
        <f t="shared" si="73"/>
        <v>42.16</v>
      </c>
      <c r="S1191" s="5">
        <f t="shared" si="74"/>
        <v>36.405000000000001</v>
      </c>
      <c r="T1191" s="7">
        <f t="shared" si="75"/>
        <v>0.46337427607713361</v>
      </c>
    </row>
    <row r="1192" spans="1:20" ht="15.6">
      <c r="A1192" s="2">
        <v>4307</v>
      </c>
      <c r="B1192" s="3">
        <v>46197</v>
      </c>
      <c r="C1192" s="4">
        <f>YEAR(SalesDataTable[[#This Row],[Order Date]])</f>
        <v>2026</v>
      </c>
      <c r="D1192" s="14" t="str">
        <f>"Q"&amp;ROUNDUP(MONTH(SalesDataTable[[#This Row],[Order Date]])/3,0)</f>
        <v>Q2</v>
      </c>
      <c r="E1192" s="11">
        <f>MONTH(SalesDataTable[[#This Row],[Order Date]])</f>
        <v>6</v>
      </c>
      <c r="F1192" s="17"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72"/>
        <v>40.33</v>
      </c>
      <c r="R1192" s="5">
        <f t="shared" si="73"/>
        <v>16.48</v>
      </c>
      <c r="S1192" s="5">
        <f t="shared" si="74"/>
        <v>23.849999999999998</v>
      </c>
      <c r="T1192" s="7">
        <f t="shared" si="75"/>
        <v>0.59137118770146291</v>
      </c>
    </row>
    <row r="1193" spans="1:20" ht="15.6">
      <c r="A1193" s="2">
        <v>5133</v>
      </c>
      <c r="B1193" s="3">
        <v>46197</v>
      </c>
      <c r="C1193" s="4">
        <f>YEAR(SalesDataTable[[#This Row],[Order Date]])</f>
        <v>2026</v>
      </c>
      <c r="D1193" s="14" t="str">
        <f>"Q"&amp;ROUNDUP(MONTH(SalesDataTable[[#This Row],[Order Date]])/3,0)</f>
        <v>Q2</v>
      </c>
      <c r="E1193" s="11">
        <f>MONTH(SalesDataTable[[#This Row],[Order Date]])</f>
        <v>6</v>
      </c>
      <c r="F1193" s="17"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72"/>
        <v>69.691499999999991</v>
      </c>
      <c r="R1193" s="5">
        <f t="shared" si="73"/>
        <v>40.29</v>
      </c>
      <c r="S1193" s="5">
        <f t="shared" si="74"/>
        <v>29.401499999999992</v>
      </c>
      <c r="T1193" s="7">
        <f t="shared" si="75"/>
        <v>0.4218807171606293</v>
      </c>
    </row>
    <row r="1194" spans="1:20" ht="15.6">
      <c r="A1194" s="2">
        <v>472</v>
      </c>
      <c r="B1194" s="3">
        <v>46198</v>
      </c>
      <c r="C1194" s="4">
        <f>YEAR(SalesDataTable[[#This Row],[Order Date]])</f>
        <v>2026</v>
      </c>
      <c r="D1194" s="14" t="str">
        <f>"Q"&amp;ROUNDUP(MONTH(SalesDataTable[[#This Row],[Order Date]])/3,0)</f>
        <v>Q2</v>
      </c>
      <c r="E1194" s="11">
        <f>MONTH(SalesDataTable[[#This Row],[Order Date]])</f>
        <v>6</v>
      </c>
      <c r="F1194" s="17"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row>
    <row r="1195" spans="1:20" ht="15.6">
      <c r="A1195" s="2">
        <v>689</v>
      </c>
      <c r="B1195" s="3">
        <v>46198</v>
      </c>
      <c r="C1195" s="4">
        <f>YEAR(SalesDataTable[[#This Row],[Order Date]])</f>
        <v>2026</v>
      </c>
      <c r="D1195" s="14" t="str">
        <f>"Q"&amp;ROUNDUP(MONTH(SalesDataTable[[#This Row],[Order Date]])/3,0)</f>
        <v>Q2</v>
      </c>
      <c r="E1195" s="11">
        <f>MONTH(SalesDataTable[[#This Row],[Order Date]])</f>
        <v>6</v>
      </c>
      <c r="F1195" s="17"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row>
    <row r="1196" spans="1:20" ht="15.6">
      <c r="A1196" s="2">
        <v>864</v>
      </c>
      <c r="B1196" s="3">
        <v>46198</v>
      </c>
      <c r="C1196" s="4">
        <f>YEAR(SalesDataTable[[#This Row],[Order Date]])</f>
        <v>2026</v>
      </c>
      <c r="D1196" s="14" t="str">
        <f>"Q"&amp;ROUNDUP(MONTH(SalesDataTable[[#This Row],[Order Date]])/3,0)</f>
        <v>Q2</v>
      </c>
      <c r="E1196" s="11">
        <f>MONTH(SalesDataTable[[#This Row],[Order Date]])</f>
        <v>6</v>
      </c>
      <c r="F1196" s="17"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row>
    <row r="1197" spans="1:20" ht="15.6">
      <c r="A1197" s="2">
        <v>1163</v>
      </c>
      <c r="B1197" s="3">
        <v>46198</v>
      </c>
      <c r="C1197" s="4">
        <f>YEAR(SalesDataTable[[#This Row],[Order Date]])</f>
        <v>2026</v>
      </c>
      <c r="D1197" s="14" t="str">
        <f>"Q"&amp;ROUNDUP(MONTH(SalesDataTable[[#This Row],[Order Date]])/3,0)</f>
        <v>Q2</v>
      </c>
      <c r="E1197" s="11">
        <f>MONTH(SalesDataTable[[#This Row],[Order Date]])</f>
        <v>6</v>
      </c>
      <c r="F1197" s="17"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72"/>
        <v>88.710999999999999</v>
      </c>
      <c r="R1197" s="5">
        <f t="shared" si="73"/>
        <v>36.46</v>
      </c>
      <c r="S1197" s="5">
        <f t="shared" si="74"/>
        <v>52.250999999999998</v>
      </c>
      <c r="T1197" s="7">
        <f t="shared" si="75"/>
        <v>0.58900249123558523</v>
      </c>
    </row>
    <row r="1198" spans="1:20" ht="15.6">
      <c r="A1198" s="2">
        <v>1323</v>
      </c>
      <c r="B1198" s="3">
        <v>46198</v>
      </c>
      <c r="C1198" s="4">
        <f>YEAR(SalesDataTable[[#This Row],[Order Date]])</f>
        <v>2026</v>
      </c>
      <c r="D1198" s="14" t="str">
        <f>"Q"&amp;ROUNDUP(MONTH(SalesDataTable[[#This Row],[Order Date]])/3,0)</f>
        <v>Q2</v>
      </c>
      <c r="E1198" s="11">
        <f>MONTH(SalesDataTable[[#This Row],[Order Date]])</f>
        <v>6</v>
      </c>
      <c r="F1198" s="17"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72"/>
        <v>71.225999999999999</v>
      </c>
      <c r="R1198" s="5">
        <f t="shared" si="73"/>
        <v>29.28</v>
      </c>
      <c r="S1198" s="5">
        <f t="shared" si="74"/>
        <v>41.945999999999998</v>
      </c>
      <c r="T1198" s="7">
        <f t="shared" si="75"/>
        <v>0.58891416055934631</v>
      </c>
    </row>
    <row r="1199" spans="1:20" ht="15.6">
      <c r="A1199" s="2">
        <v>2098</v>
      </c>
      <c r="B1199" s="3">
        <v>46198</v>
      </c>
      <c r="C1199" s="4">
        <f>YEAR(SalesDataTable[[#This Row],[Order Date]])</f>
        <v>2026</v>
      </c>
      <c r="D1199" s="14" t="str">
        <f>"Q"&amp;ROUNDUP(MONTH(SalesDataTable[[#This Row],[Order Date]])/3,0)</f>
        <v>Q2</v>
      </c>
      <c r="E1199" s="11">
        <f>MONTH(SalesDataTable[[#This Row],[Order Date]])</f>
        <v>6</v>
      </c>
      <c r="F1199" s="17"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row>
    <row r="1200" spans="1:20" ht="15.6">
      <c r="A1200" s="2">
        <v>2190</v>
      </c>
      <c r="B1200" s="3">
        <v>46198</v>
      </c>
      <c r="C1200" s="4">
        <f>YEAR(SalesDataTable[[#This Row],[Order Date]])</f>
        <v>2026</v>
      </c>
      <c r="D1200" s="14" t="str">
        <f>"Q"&amp;ROUNDUP(MONTH(SalesDataTable[[#This Row],[Order Date]])/3,0)</f>
        <v>Q2</v>
      </c>
      <c r="E1200" s="11">
        <f>MONTH(SalesDataTable[[#This Row],[Order Date]])</f>
        <v>6</v>
      </c>
      <c r="F1200" s="17"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72"/>
        <v>253.9</v>
      </c>
      <c r="R1200" s="5">
        <f t="shared" si="73"/>
        <v>113.4</v>
      </c>
      <c r="S1200" s="5">
        <f t="shared" si="74"/>
        <v>140.5</v>
      </c>
      <c r="T1200" s="7">
        <f t="shared" si="75"/>
        <v>0.55336746750689247</v>
      </c>
    </row>
    <row r="1201" spans="1:20" ht="15.6">
      <c r="A1201" s="2">
        <v>2664</v>
      </c>
      <c r="B1201" s="3">
        <v>46198</v>
      </c>
      <c r="C1201" s="4">
        <f>YEAR(SalesDataTable[[#This Row],[Order Date]])</f>
        <v>2026</v>
      </c>
      <c r="D1201" s="14" t="str">
        <f>"Q"&amp;ROUNDUP(MONTH(SalesDataTable[[#This Row],[Order Date]])/3,0)</f>
        <v>Q2</v>
      </c>
      <c r="E1201" s="11">
        <f>MONTH(SalesDataTable[[#This Row],[Order Date]])</f>
        <v>6</v>
      </c>
      <c r="F1201" s="17"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72"/>
        <v>142.82999999999998</v>
      </c>
      <c r="R1201" s="5">
        <f t="shared" si="73"/>
        <v>54.63</v>
      </c>
      <c r="S1201" s="5">
        <f t="shared" si="74"/>
        <v>88.199999999999989</v>
      </c>
      <c r="T1201" s="7">
        <f t="shared" si="75"/>
        <v>0.61751732829237549</v>
      </c>
    </row>
    <row r="1202" spans="1:20" ht="15.6">
      <c r="A1202" s="2">
        <v>2992</v>
      </c>
      <c r="B1202" s="3">
        <v>46198</v>
      </c>
      <c r="C1202" s="4">
        <f>YEAR(SalesDataTable[[#This Row],[Order Date]])</f>
        <v>2026</v>
      </c>
      <c r="D1202" s="14" t="str">
        <f>"Q"&amp;ROUNDUP(MONTH(SalesDataTable[[#This Row],[Order Date]])/3,0)</f>
        <v>Q2</v>
      </c>
      <c r="E1202" s="11">
        <f>MONTH(SalesDataTable[[#This Row],[Order Date]])</f>
        <v>6</v>
      </c>
      <c r="F1202" s="17"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72"/>
        <v>45.675000000000004</v>
      </c>
      <c r="R1202" s="5">
        <f t="shared" si="73"/>
        <v>22.94</v>
      </c>
      <c r="S1202" s="5">
        <f t="shared" si="74"/>
        <v>22.735000000000003</v>
      </c>
      <c r="T1202" s="7">
        <f t="shared" si="75"/>
        <v>0.49775588396278053</v>
      </c>
    </row>
    <row r="1203" spans="1:20" ht="15.6">
      <c r="A1203" s="2">
        <v>3120</v>
      </c>
      <c r="B1203" s="3">
        <v>46198</v>
      </c>
      <c r="C1203" s="4">
        <f>YEAR(SalesDataTable[[#This Row],[Order Date]])</f>
        <v>2026</v>
      </c>
      <c r="D1203" s="14" t="str">
        <f>"Q"&amp;ROUNDUP(MONTH(SalesDataTable[[#This Row],[Order Date]])/3,0)</f>
        <v>Q2</v>
      </c>
      <c r="E1203" s="11">
        <f>MONTH(SalesDataTable[[#This Row],[Order Date]])</f>
        <v>6</v>
      </c>
      <c r="F1203" s="17"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72"/>
        <v>50.33</v>
      </c>
      <c r="R1203" s="5">
        <f t="shared" si="73"/>
        <v>21.66</v>
      </c>
      <c r="S1203" s="5">
        <f t="shared" si="74"/>
        <v>28.669999999999998</v>
      </c>
      <c r="T1203" s="7">
        <f t="shared" si="75"/>
        <v>0.56964037353467112</v>
      </c>
    </row>
    <row r="1204" spans="1:20" ht="15.6">
      <c r="A1204" s="2">
        <v>189</v>
      </c>
      <c r="B1204" s="3">
        <v>46199</v>
      </c>
      <c r="C1204" s="4">
        <f>YEAR(SalesDataTable[[#This Row],[Order Date]])</f>
        <v>2026</v>
      </c>
      <c r="D1204" s="14" t="str">
        <f>"Q"&amp;ROUNDUP(MONTH(SalesDataTable[[#This Row],[Order Date]])/3,0)</f>
        <v>Q2</v>
      </c>
      <c r="E1204" s="11">
        <f>MONTH(SalesDataTable[[#This Row],[Order Date]])</f>
        <v>6</v>
      </c>
      <c r="F1204" s="17"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72"/>
        <v>42.75</v>
      </c>
      <c r="R1204" s="5">
        <f t="shared" si="73"/>
        <v>18.8</v>
      </c>
      <c r="S1204" s="5">
        <f t="shared" si="74"/>
        <v>23.95</v>
      </c>
      <c r="T1204" s="7">
        <f t="shared" si="75"/>
        <v>0.56023391812865497</v>
      </c>
    </row>
    <row r="1205" spans="1:20" ht="15.6">
      <c r="A1205" s="2">
        <v>927</v>
      </c>
      <c r="B1205" s="3">
        <v>46199</v>
      </c>
      <c r="C1205" s="4">
        <f>YEAR(SalesDataTable[[#This Row],[Order Date]])</f>
        <v>2026</v>
      </c>
      <c r="D1205" s="14" t="str">
        <f>"Q"&amp;ROUNDUP(MONTH(SalesDataTable[[#This Row],[Order Date]])/3,0)</f>
        <v>Q2</v>
      </c>
      <c r="E1205" s="11">
        <f>MONTH(SalesDataTable[[#This Row],[Order Date]])</f>
        <v>6</v>
      </c>
      <c r="F1205" s="17"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row>
    <row r="1206" spans="1:20" ht="15.6">
      <c r="A1206" s="2">
        <v>1388</v>
      </c>
      <c r="B1206" s="3">
        <v>46199</v>
      </c>
      <c r="C1206" s="4">
        <f>YEAR(SalesDataTable[[#This Row],[Order Date]])</f>
        <v>2026</v>
      </c>
      <c r="D1206" s="14" t="str">
        <f>"Q"&amp;ROUNDUP(MONTH(SalesDataTable[[#This Row],[Order Date]])/3,0)</f>
        <v>Q2</v>
      </c>
      <c r="E1206" s="11">
        <f>MONTH(SalesDataTable[[#This Row],[Order Date]])</f>
        <v>6</v>
      </c>
      <c r="F1206" s="17"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72"/>
        <v>446.76599999999996</v>
      </c>
      <c r="R1206" s="5">
        <f t="shared" si="73"/>
        <v>235.89</v>
      </c>
      <c r="S1206" s="5">
        <f t="shared" si="74"/>
        <v>210.87599999999998</v>
      </c>
      <c r="T1206" s="7">
        <f t="shared" si="75"/>
        <v>0.47200547937846654</v>
      </c>
    </row>
    <row r="1207" spans="1:20" ht="15.6">
      <c r="A1207" s="2">
        <v>3932</v>
      </c>
      <c r="B1207" s="3">
        <v>46199</v>
      </c>
      <c r="C1207" s="4">
        <f>YEAR(SalesDataTable[[#This Row],[Order Date]])</f>
        <v>2026</v>
      </c>
      <c r="D1207" s="14" t="str">
        <f>"Q"&amp;ROUNDUP(MONTH(SalesDataTable[[#This Row],[Order Date]])/3,0)</f>
        <v>Q2</v>
      </c>
      <c r="E1207" s="11">
        <f>MONTH(SalesDataTable[[#This Row],[Order Date]])</f>
        <v>6</v>
      </c>
      <c r="F1207" s="17"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row>
    <row r="1208" spans="1:20" ht="15.6">
      <c r="A1208" s="2">
        <v>4008</v>
      </c>
      <c r="B1208" s="3">
        <v>46199</v>
      </c>
      <c r="C1208" s="4">
        <f>YEAR(SalesDataTable[[#This Row],[Order Date]])</f>
        <v>2026</v>
      </c>
      <c r="D1208" s="14" t="str">
        <f>"Q"&amp;ROUNDUP(MONTH(SalesDataTable[[#This Row],[Order Date]])/3,0)</f>
        <v>Q2</v>
      </c>
      <c r="E1208" s="11">
        <f>MONTH(SalesDataTable[[#This Row],[Order Date]])</f>
        <v>6</v>
      </c>
      <c r="F1208" s="17"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72"/>
        <v>204.98</v>
      </c>
      <c r="R1208" s="5">
        <f t="shared" si="73"/>
        <v>100.14</v>
      </c>
      <c r="S1208" s="5">
        <f t="shared" si="74"/>
        <v>104.83999999999999</v>
      </c>
      <c r="T1208" s="7">
        <f t="shared" si="75"/>
        <v>0.51146453312518292</v>
      </c>
    </row>
    <row r="1209" spans="1:20" ht="15.6">
      <c r="A1209" s="2">
        <v>4701</v>
      </c>
      <c r="B1209" s="3">
        <v>46199</v>
      </c>
      <c r="C1209" s="4">
        <f>YEAR(SalesDataTable[[#This Row],[Order Date]])</f>
        <v>2026</v>
      </c>
      <c r="D1209" s="14" t="str">
        <f>"Q"&amp;ROUNDUP(MONTH(SalesDataTable[[#This Row],[Order Date]])/3,0)</f>
        <v>Q2</v>
      </c>
      <c r="E1209" s="11">
        <f>MONTH(SalesDataTable[[#This Row],[Order Date]])</f>
        <v>6</v>
      </c>
      <c r="F1209" s="17"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72"/>
        <v>560.79599999999994</v>
      </c>
      <c r="R1209" s="5">
        <f t="shared" si="73"/>
        <v>340.64</v>
      </c>
      <c r="S1209" s="5">
        <f t="shared" si="74"/>
        <v>220.15599999999995</v>
      </c>
      <c r="T1209" s="7">
        <f t="shared" si="75"/>
        <v>0.39257769313618496</v>
      </c>
    </row>
    <row r="1210" spans="1:20" ht="15.6">
      <c r="A1210" s="2">
        <v>4805</v>
      </c>
      <c r="B1210" s="3">
        <v>46199</v>
      </c>
      <c r="C1210" s="4">
        <f>YEAR(SalesDataTable[[#This Row],[Order Date]])</f>
        <v>2026</v>
      </c>
      <c r="D1210" s="14" t="str">
        <f>"Q"&amp;ROUNDUP(MONTH(SalesDataTable[[#This Row],[Order Date]])/3,0)</f>
        <v>Q2</v>
      </c>
      <c r="E1210" s="11">
        <f>MONTH(SalesDataTable[[#This Row],[Order Date]])</f>
        <v>6</v>
      </c>
      <c r="F1210" s="17"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72"/>
        <v>121.44</v>
      </c>
      <c r="R1210" s="5">
        <f t="shared" si="73"/>
        <v>62.34</v>
      </c>
      <c r="S1210" s="5">
        <f t="shared" si="74"/>
        <v>59.099999999999994</v>
      </c>
      <c r="T1210" s="7">
        <f t="shared" si="75"/>
        <v>0.48666007905138337</v>
      </c>
    </row>
    <row r="1211" spans="1:20" ht="15.6">
      <c r="A1211" s="2">
        <v>912</v>
      </c>
      <c r="B1211" s="3">
        <v>46200</v>
      </c>
      <c r="C1211" s="4">
        <f>YEAR(SalesDataTable[[#This Row],[Order Date]])</f>
        <v>2026</v>
      </c>
      <c r="D1211" s="14" t="str">
        <f>"Q"&amp;ROUNDUP(MONTH(SalesDataTable[[#This Row],[Order Date]])/3,0)</f>
        <v>Q2</v>
      </c>
      <c r="E1211" s="11">
        <f>MONTH(SalesDataTable[[#This Row],[Order Date]])</f>
        <v>6</v>
      </c>
      <c r="F1211" s="17"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72"/>
        <v>176.47199999999998</v>
      </c>
      <c r="R1211" s="5">
        <f t="shared" si="73"/>
        <v>72.8</v>
      </c>
      <c r="S1211" s="5">
        <f t="shared" si="74"/>
        <v>103.67199999999998</v>
      </c>
      <c r="T1211" s="7">
        <f t="shared" si="75"/>
        <v>0.58746996690693143</v>
      </c>
    </row>
    <row r="1212" spans="1:20" ht="15.6">
      <c r="A1212" s="2">
        <v>1837</v>
      </c>
      <c r="B1212" s="3">
        <v>46200</v>
      </c>
      <c r="C1212" s="4">
        <f>YEAR(SalesDataTable[[#This Row],[Order Date]])</f>
        <v>2026</v>
      </c>
      <c r="D1212" s="14" t="str">
        <f>"Q"&amp;ROUNDUP(MONTH(SalesDataTable[[#This Row],[Order Date]])/3,0)</f>
        <v>Q2</v>
      </c>
      <c r="E1212" s="11">
        <f>MONTH(SalesDataTable[[#This Row],[Order Date]])</f>
        <v>6</v>
      </c>
      <c r="F1212" s="17"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72"/>
        <v>349.43400000000003</v>
      </c>
      <c r="R1212" s="5">
        <f t="shared" si="73"/>
        <v>213.02</v>
      </c>
      <c r="S1212" s="5">
        <f t="shared" si="74"/>
        <v>136.41400000000002</v>
      </c>
      <c r="T1212" s="7">
        <f t="shared" si="75"/>
        <v>0.39038559499075648</v>
      </c>
    </row>
    <row r="1213" spans="1:20" ht="15.6">
      <c r="A1213" s="2">
        <v>2216</v>
      </c>
      <c r="B1213" s="3">
        <v>46200</v>
      </c>
      <c r="C1213" s="4">
        <f>YEAR(SalesDataTable[[#This Row],[Order Date]])</f>
        <v>2026</v>
      </c>
      <c r="D1213" s="14" t="str">
        <f>"Q"&amp;ROUNDUP(MONTH(SalesDataTable[[#This Row],[Order Date]])/3,0)</f>
        <v>Q2</v>
      </c>
      <c r="E1213" s="11">
        <f>MONTH(SalesDataTable[[#This Row],[Order Date]])</f>
        <v>6</v>
      </c>
      <c r="F1213" s="17"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72"/>
        <v>311.06799999999998</v>
      </c>
      <c r="R1213" s="5">
        <f t="shared" si="73"/>
        <v>168.88</v>
      </c>
      <c r="S1213" s="5">
        <f t="shared" si="74"/>
        <v>142.18799999999999</v>
      </c>
      <c r="T1213" s="7">
        <f t="shared" si="75"/>
        <v>0.45709619761595532</v>
      </c>
    </row>
    <row r="1214" spans="1:20" ht="15.6">
      <c r="A1214" s="2">
        <v>2451</v>
      </c>
      <c r="B1214" s="3">
        <v>46200</v>
      </c>
      <c r="C1214" s="4">
        <f>YEAR(SalesDataTable[[#This Row],[Order Date]])</f>
        <v>2026</v>
      </c>
      <c r="D1214" s="14" t="str">
        <f>"Q"&amp;ROUNDUP(MONTH(SalesDataTable[[#This Row],[Order Date]])/3,0)</f>
        <v>Q2</v>
      </c>
      <c r="E1214" s="11">
        <f>MONTH(SalesDataTable[[#This Row],[Order Date]])</f>
        <v>6</v>
      </c>
      <c r="F1214" s="17"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72"/>
        <v>617.91800000000001</v>
      </c>
      <c r="R1214" s="5">
        <f t="shared" si="73"/>
        <v>354.56</v>
      </c>
      <c r="S1214" s="5">
        <f t="shared" si="74"/>
        <v>263.358</v>
      </c>
      <c r="T1214" s="7">
        <f t="shared" si="75"/>
        <v>0.4262021821665658</v>
      </c>
    </row>
    <row r="1215" spans="1:20" ht="15.6">
      <c r="A1215" s="2">
        <v>2874</v>
      </c>
      <c r="B1215" s="3">
        <v>46200</v>
      </c>
      <c r="C1215" s="4">
        <f>YEAR(SalesDataTable[[#This Row],[Order Date]])</f>
        <v>2026</v>
      </c>
      <c r="D1215" s="14" t="str">
        <f>"Q"&amp;ROUNDUP(MONTH(SalesDataTable[[#This Row],[Order Date]])/3,0)</f>
        <v>Q2</v>
      </c>
      <c r="E1215" s="11">
        <f>MONTH(SalesDataTable[[#This Row],[Order Date]])</f>
        <v>6</v>
      </c>
      <c r="F1215" s="17"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72"/>
        <v>40.26</v>
      </c>
      <c r="R1215" s="5">
        <f t="shared" si="73"/>
        <v>16.62</v>
      </c>
      <c r="S1215" s="5">
        <f t="shared" si="74"/>
        <v>23.639999999999997</v>
      </c>
      <c r="T1215" s="7">
        <f t="shared" si="75"/>
        <v>0.58718330849478384</v>
      </c>
    </row>
    <row r="1216" spans="1:20" ht="15.6">
      <c r="A1216" s="2">
        <v>2885</v>
      </c>
      <c r="B1216" s="3">
        <v>46200</v>
      </c>
      <c r="C1216" s="4">
        <f>YEAR(SalesDataTable[[#This Row],[Order Date]])</f>
        <v>2026</v>
      </c>
      <c r="D1216" s="14" t="str">
        <f>"Q"&amp;ROUNDUP(MONTH(SalesDataTable[[#This Row],[Order Date]])/3,0)</f>
        <v>Q2</v>
      </c>
      <c r="E1216" s="11">
        <f>MONTH(SalesDataTable[[#This Row],[Order Date]])</f>
        <v>6</v>
      </c>
      <c r="F1216" s="17"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row>
    <row r="1217" spans="1:20" ht="15.6">
      <c r="A1217" s="2">
        <v>3014</v>
      </c>
      <c r="B1217" s="3">
        <v>46200</v>
      </c>
      <c r="C1217" s="4">
        <f>YEAR(SalesDataTable[[#This Row],[Order Date]])</f>
        <v>2026</v>
      </c>
      <c r="D1217" s="14" t="str">
        <f>"Q"&amp;ROUNDUP(MONTH(SalesDataTable[[#This Row],[Order Date]])/3,0)</f>
        <v>Q2</v>
      </c>
      <c r="E1217" s="11">
        <f>MONTH(SalesDataTable[[#This Row],[Order Date]])</f>
        <v>6</v>
      </c>
      <c r="F1217" s="17"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72"/>
        <v>42.610500000000002</v>
      </c>
      <c r="R1217" s="5">
        <f t="shared" si="73"/>
        <v>22.22</v>
      </c>
      <c r="S1217" s="5">
        <f t="shared" si="74"/>
        <v>20.390500000000003</v>
      </c>
      <c r="T1217" s="7">
        <f t="shared" si="75"/>
        <v>0.47853228664296366</v>
      </c>
    </row>
    <row r="1218" spans="1:20" ht="15.6">
      <c r="A1218" s="2">
        <v>3273</v>
      </c>
      <c r="B1218" s="3">
        <v>46200</v>
      </c>
      <c r="C1218" s="4">
        <f>YEAR(SalesDataTable[[#This Row],[Order Date]])</f>
        <v>2026</v>
      </c>
      <c r="D1218" s="14" t="str">
        <f>"Q"&amp;ROUNDUP(MONTH(SalesDataTable[[#This Row],[Order Date]])/3,0)</f>
        <v>Q2</v>
      </c>
      <c r="E1218" s="11">
        <f>MONTH(SalesDataTable[[#This Row],[Order Date]])</f>
        <v>6</v>
      </c>
      <c r="F1218" s="17"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row>
    <row r="1219" spans="1:20" ht="15.6">
      <c r="A1219" s="2">
        <v>5041</v>
      </c>
      <c r="B1219" s="3">
        <v>46200</v>
      </c>
      <c r="C1219" s="4">
        <f>YEAR(SalesDataTable[[#This Row],[Order Date]])</f>
        <v>2026</v>
      </c>
      <c r="D1219" s="14" t="str">
        <f>"Q"&amp;ROUNDUP(MONTH(SalesDataTable[[#This Row],[Order Date]])/3,0)</f>
        <v>Q2</v>
      </c>
      <c r="E1219" s="11">
        <f>MONTH(SalesDataTable[[#This Row],[Order Date]])</f>
        <v>6</v>
      </c>
      <c r="F1219" s="17"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76"/>
        <v>126.12</v>
      </c>
      <c r="R1219" s="5">
        <f t="shared" si="77"/>
        <v>62.18</v>
      </c>
      <c r="S1219" s="5">
        <f t="shared" si="78"/>
        <v>63.940000000000005</v>
      </c>
      <c r="T1219" s="7">
        <f t="shared" si="79"/>
        <v>0.50697748176339996</v>
      </c>
    </row>
    <row r="1220" spans="1:20" ht="15.6">
      <c r="A1220" s="2">
        <v>312</v>
      </c>
      <c r="B1220" s="3">
        <v>46201</v>
      </c>
      <c r="C1220" s="4">
        <f>YEAR(SalesDataTable[[#This Row],[Order Date]])</f>
        <v>2026</v>
      </c>
      <c r="D1220" s="14" t="str">
        <f>"Q"&amp;ROUNDUP(MONTH(SalesDataTable[[#This Row],[Order Date]])/3,0)</f>
        <v>Q2</v>
      </c>
      <c r="E1220" s="11">
        <f>MONTH(SalesDataTable[[#This Row],[Order Date]])</f>
        <v>6</v>
      </c>
      <c r="F1220" s="17"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76"/>
        <v>36</v>
      </c>
      <c r="R1220" s="5">
        <f t="shared" si="77"/>
        <v>13.95</v>
      </c>
      <c r="S1220" s="5">
        <f t="shared" si="78"/>
        <v>22.05</v>
      </c>
      <c r="T1220" s="7">
        <f t="shared" si="79"/>
        <v>0.61250000000000004</v>
      </c>
    </row>
    <row r="1221" spans="1:20" ht="15.6">
      <c r="A1221" s="2">
        <v>647</v>
      </c>
      <c r="B1221" s="3">
        <v>46201</v>
      </c>
      <c r="C1221" s="4">
        <f>YEAR(SalesDataTable[[#This Row],[Order Date]])</f>
        <v>2026</v>
      </c>
      <c r="D1221" s="14" t="str">
        <f>"Q"&amp;ROUNDUP(MONTH(SalesDataTable[[#This Row],[Order Date]])/3,0)</f>
        <v>Q2</v>
      </c>
      <c r="E1221" s="11">
        <f>MONTH(SalesDataTable[[#This Row],[Order Date]])</f>
        <v>6</v>
      </c>
      <c r="F1221" s="17"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76"/>
        <v>154.13749999999999</v>
      </c>
      <c r="R1221" s="5">
        <f t="shared" si="77"/>
        <v>89.28</v>
      </c>
      <c r="S1221" s="5">
        <f t="shared" si="78"/>
        <v>64.857499999999987</v>
      </c>
      <c r="T1221" s="7">
        <f t="shared" si="79"/>
        <v>0.42077690373854509</v>
      </c>
    </row>
    <row r="1222" spans="1:20" ht="15.6">
      <c r="A1222" s="2">
        <v>708</v>
      </c>
      <c r="B1222" s="3">
        <v>46201</v>
      </c>
      <c r="C1222" s="4">
        <f>YEAR(SalesDataTable[[#This Row],[Order Date]])</f>
        <v>2026</v>
      </c>
      <c r="D1222" s="14" t="str">
        <f>"Q"&amp;ROUNDUP(MONTH(SalesDataTable[[#This Row],[Order Date]])/3,0)</f>
        <v>Q2</v>
      </c>
      <c r="E1222" s="11">
        <f>MONTH(SalesDataTable[[#This Row],[Order Date]])</f>
        <v>6</v>
      </c>
      <c r="F1222" s="17"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76"/>
        <v>150.44</v>
      </c>
      <c r="R1222" s="5">
        <f t="shared" si="77"/>
        <v>80.5</v>
      </c>
      <c r="S1222" s="5">
        <f t="shared" si="78"/>
        <v>69.94</v>
      </c>
      <c r="T1222" s="7">
        <f t="shared" si="79"/>
        <v>0.46490295134272797</v>
      </c>
    </row>
    <row r="1223" spans="1:20" ht="15.6">
      <c r="A1223" s="2">
        <v>886</v>
      </c>
      <c r="B1223" s="3">
        <v>46201</v>
      </c>
      <c r="C1223" s="4">
        <f>YEAR(SalesDataTable[[#This Row],[Order Date]])</f>
        <v>2026</v>
      </c>
      <c r="D1223" s="14" t="str">
        <f>"Q"&amp;ROUNDUP(MONTH(SalesDataTable[[#This Row],[Order Date]])/3,0)</f>
        <v>Q2</v>
      </c>
      <c r="E1223" s="11">
        <f>MONTH(SalesDataTable[[#This Row],[Order Date]])</f>
        <v>6</v>
      </c>
      <c r="F1223" s="17"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76"/>
        <v>239.72299999999998</v>
      </c>
      <c r="R1223" s="5">
        <f t="shared" si="77"/>
        <v>122.26</v>
      </c>
      <c r="S1223" s="5">
        <f t="shared" si="78"/>
        <v>117.46299999999998</v>
      </c>
      <c r="T1223" s="7">
        <f t="shared" si="79"/>
        <v>0.48999470221881081</v>
      </c>
    </row>
    <row r="1224" spans="1:20" ht="15.6">
      <c r="A1224" s="2">
        <v>944</v>
      </c>
      <c r="B1224" s="3">
        <v>46201</v>
      </c>
      <c r="C1224" s="4">
        <f>YEAR(SalesDataTable[[#This Row],[Order Date]])</f>
        <v>2026</v>
      </c>
      <c r="D1224" s="14" t="str">
        <f>"Q"&amp;ROUNDUP(MONTH(SalesDataTable[[#This Row],[Order Date]])/3,0)</f>
        <v>Q2</v>
      </c>
      <c r="E1224" s="11">
        <f>MONTH(SalesDataTable[[#This Row],[Order Date]])</f>
        <v>6</v>
      </c>
      <c r="F1224" s="17"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76"/>
        <v>167.44</v>
      </c>
      <c r="R1224" s="5">
        <f t="shared" si="77"/>
        <v>77.92</v>
      </c>
      <c r="S1224" s="5">
        <f t="shared" si="78"/>
        <v>89.52</v>
      </c>
      <c r="T1224" s="7">
        <f t="shared" si="79"/>
        <v>0.53463927376970855</v>
      </c>
    </row>
    <row r="1225" spans="1:20" ht="15.6">
      <c r="A1225" s="2">
        <v>1050</v>
      </c>
      <c r="B1225" s="3">
        <v>46201</v>
      </c>
      <c r="C1225" s="4">
        <f>YEAR(SalesDataTable[[#This Row],[Order Date]])</f>
        <v>2026</v>
      </c>
      <c r="D1225" s="14" t="str">
        <f>"Q"&amp;ROUNDUP(MONTH(SalesDataTable[[#This Row],[Order Date]])/3,0)</f>
        <v>Q2</v>
      </c>
      <c r="E1225" s="11">
        <f>MONTH(SalesDataTable[[#This Row],[Order Date]])</f>
        <v>6</v>
      </c>
      <c r="F1225" s="17"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76"/>
        <v>70.58</v>
      </c>
      <c r="R1225" s="5">
        <f t="shared" si="77"/>
        <v>32.78</v>
      </c>
      <c r="S1225" s="5">
        <f t="shared" si="78"/>
        <v>37.799999999999997</v>
      </c>
      <c r="T1225" s="7">
        <f t="shared" si="79"/>
        <v>0.53556248228960046</v>
      </c>
    </row>
    <row r="1226" spans="1:20" ht="15.6">
      <c r="A1226" s="2">
        <v>1677</v>
      </c>
      <c r="B1226" s="3">
        <v>46201</v>
      </c>
      <c r="C1226" s="4">
        <f>YEAR(SalesDataTable[[#This Row],[Order Date]])</f>
        <v>2026</v>
      </c>
      <c r="D1226" s="14" t="str">
        <f>"Q"&amp;ROUNDUP(MONTH(SalesDataTable[[#This Row],[Order Date]])/3,0)</f>
        <v>Q2</v>
      </c>
      <c r="E1226" s="11">
        <f>MONTH(SalesDataTable[[#This Row],[Order Date]])</f>
        <v>6</v>
      </c>
      <c r="F1226" s="17"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row>
    <row r="1227" spans="1:20" ht="15.6">
      <c r="A1227" s="2">
        <v>2109</v>
      </c>
      <c r="B1227" s="3">
        <v>46201</v>
      </c>
      <c r="C1227" s="4">
        <f>YEAR(SalesDataTable[[#This Row],[Order Date]])</f>
        <v>2026</v>
      </c>
      <c r="D1227" s="14" t="str">
        <f>"Q"&amp;ROUNDUP(MONTH(SalesDataTable[[#This Row],[Order Date]])/3,0)</f>
        <v>Q2</v>
      </c>
      <c r="E1227" s="11">
        <f>MONTH(SalesDataTable[[#This Row],[Order Date]])</f>
        <v>6</v>
      </c>
      <c r="F1227" s="17"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76"/>
        <v>40.67</v>
      </c>
      <c r="R1227" s="5">
        <f t="shared" si="77"/>
        <v>16.5</v>
      </c>
      <c r="S1227" s="5">
        <f t="shared" si="78"/>
        <v>24.17</v>
      </c>
      <c r="T1227" s="7">
        <f t="shared" si="79"/>
        <v>0.59429554954511932</v>
      </c>
    </row>
    <row r="1228" spans="1:20" ht="15.6">
      <c r="A1228" s="2">
        <v>3688</v>
      </c>
      <c r="B1228" s="3">
        <v>46201</v>
      </c>
      <c r="C1228" s="4">
        <f>YEAR(SalesDataTable[[#This Row],[Order Date]])</f>
        <v>2026</v>
      </c>
      <c r="D1228" s="14" t="str">
        <f>"Q"&amp;ROUNDUP(MONTH(SalesDataTable[[#This Row],[Order Date]])/3,0)</f>
        <v>Q2</v>
      </c>
      <c r="E1228" s="11">
        <f>MONTH(SalesDataTable[[#This Row],[Order Date]])</f>
        <v>6</v>
      </c>
      <c r="F1228" s="17"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76"/>
        <v>40.94</v>
      </c>
      <c r="R1228" s="5">
        <f t="shared" si="77"/>
        <v>14.47</v>
      </c>
      <c r="S1228" s="5">
        <f t="shared" si="78"/>
        <v>26.47</v>
      </c>
      <c r="T1228" s="7">
        <f t="shared" si="79"/>
        <v>0.64655593551538837</v>
      </c>
    </row>
    <row r="1229" spans="1:20" ht="15.6">
      <c r="A1229" s="2">
        <v>521</v>
      </c>
      <c r="B1229" s="3">
        <v>46202</v>
      </c>
      <c r="C1229" s="4">
        <f>YEAR(SalesDataTable[[#This Row],[Order Date]])</f>
        <v>2026</v>
      </c>
      <c r="D1229" s="14" t="str">
        <f>"Q"&amp;ROUNDUP(MONTH(SalesDataTable[[#This Row],[Order Date]])/3,0)</f>
        <v>Q2</v>
      </c>
      <c r="E1229" s="11">
        <f>MONTH(SalesDataTable[[#This Row],[Order Date]])</f>
        <v>6</v>
      </c>
      <c r="F1229" s="17"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76"/>
        <v>287.53649999999999</v>
      </c>
      <c r="R1229" s="5">
        <f t="shared" si="77"/>
        <v>147.24</v>
      </c>
      <c r="S1229" s="5">
        <f t="shared" si="78"/>
        <v>140.29649999999998</v>
      </c>
      <c r="T1229" s="7">
        <f t="shared" si="79"/>
        <v>0.48792588071427451</v>
      </c>
    </row>
    <row r="1230" spans="1:20" ht="15.6">
      <c r="A1230" s="2">
        <v>557</v>
      </c>
      <c r="B1230" s="3">
        <v>46202</v>
      </c>
      <c r="C1230" s="4">
        <f>YEAR(SalesDataTable[[#This Row],[Order Date]])</f>
        <v>2026</v>
      </c>
      <c r="D1230" s="14" t="str">
        <f>"Q"&amp;ROUNDUP(MONTH(SalesDataTable[[#This Row],[Order Date]])/3,0)</f>
        <v>Q2</v>
      </c>
      <c r="E1230" s="11">
        <f>MONTH(SalesDataTable[[#This Row],[Order Date]])</f>
        <v>6</v>
      </c>
      <c r="F1230" s="17"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row>
    <row r="1231" spans="1:20" ht="15.6">
      <c r="A1231" s="2">
        <v>929</v>
      </c>
      <c r="B1231" s="3">
        <v>46202</v>
      </c>
      <c r="C1231" s="4">
        <f>YEAR(SalesDataTable[[#This Row],[Order Date]])</f>
        <v>2026</v>
      </c>
      <c r="D1231" s="14" t="str">
        <f>"Q"&amp;ROUNDUP(MONTH(SalesDataTable[[#This Row],[Order Date]])/3,0)</f>
        <v>Q2</v>
      </c>
      <c r="E1231" s="11">
        <f>MONTH(SalesDataTable[[#This Row],[Order Date]])</f>
        <v>6</v>
      </c>
      <c r="F1231" s="17"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row>
    <row r="1232" spans="1:20" ht="15.6">
      <c r="A1232" s="2">
        <v>1089</v>
      </c>
      <c r="B1232" s="3">
        <v>46202</v>
      </c>
      <c r="C1232" s="4">
        <f>YEAR(SalesDataTable[[#This Row],[Order Date]])</f>
        <v>2026</v>
      </c>
      <c r="D1232" s="14" t="str">
        <f>"Q"&amp;ROUNDUP(MONTH(SalesDataTable[[#This Row],[Order Date]])/3,0)</f>
        <v>Q2</v>
      </c>
      <c r="E1232" s="11">
        <f>MONTH(SalesDataTable[[#This Row],[Order Date]])</f>
        <v>6</v>
      </c>
      <c r="F1232" s="17"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76"/>
        <v>86.364499999999992</v>
      </c>
      <c r="R1232" s="5">
        <f t="shared" si="77"/>
        <v>45.9</v>
      </c>
      <c r="S1232" s="5">
        <f t="shared" si="78"/>
        <v>40.464499999999994</v>
      </c>
      <c r="T1232" s="7">
        <f t="shared" si="79"/>
        <v>0.46853163047316893</v>
      </c>
    </row>
    <row r="1233" spans="1:20" ht="15.6">
      <c r="A1233" s="2">
        <v>1655</v>
      </c>
      <c r="B1233" s="3">
        <v>46202</v>
      </c>
      <c r="C1233" s="4">
        <f>YEAR(SalesDataTable[[#This Row],[Order Date]])</f>
        <v>2026</v>
      </c>
      <c r="D1233" s="14" t="str">
        <f>"Q"&amp;ROUNDUP(MONTH(SalesDataTable[[#This Row],[Order Date]])/3,0)</f>
        <v>Q2</v>
      </c>
      <c r="E1233" s="11">
        <f>MONTH(SalesDataTable[[#This Row],[Order Date]])</f>
        <v>6</v>
      </c>
      <c r="F1233" s="17"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76"/>
        <v>689.73249999999996</v>
      </c>
      <c r="R1233" s="5">
        <f t="shared" si="77"/>
        <v>433.29999999999995</v>
      </c>
      <c r="S1233" s="5">
        <f t="shared" si="78"/>
        <v>256.4325</v>
      </c>
      <c r="T1233" s="7">
        <f t="shared" si="79"/>
        <v>0.37178543855770174</v>
      </c>
    </row>
    <row r="1234" spans="1:20" ht="15.6">
      <c r="A1234" s="2">
        <v>1897</v>
      </c>
      <c r="B1234" s="3">
        <v>46202</v>
      </c>
      <c r="C1234" s="4">
        <f>YEAR(SalesDataTable[[#This Row],[Order Date]])</f>
        <v>2026</v>
      </c>
      <c r="D1234" s="14" t="str">
        <f>"Q"&amp;ROUNDUP(MONTH(SalesDataTable[[#This Row],[Order Date]])/3,0)</f>
        <v>Q2</v>
      </c>
      <c r="E1234" s="11">
        <f>MONTH(SalesDataTable[[#This Row],[Order Date]])</f>
        <v>6</v>
      </c>
      <c r="F1234" s="17"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76"/>
        <v>102.06</v>
      </c>
      <c r="R1234" s="5">
        <f t="shared" si="77"/>
        <v>45.18</v>
      </c>
      <c r="S1234" s="5">
        <f t="shared" si="78"/>
        <v>56.88</v>
      </c>
      <c r="T1234" s="7">
        <f t="shared" si="79"/>
        <v>0.55731922398589062</v>
      </c>
    </row>
    <row r="1235" spans="1:20" ht="15.6">
      <c r="A1235" s="2">
        <v>2417</v>
      </c>
      <c r="B1235" s="3">
        <v>46202</v>
      </c>
      <c r="C1235" s="4">
        <f>YEAR(SalesDataTable[[#This Row],[Order Date]])</f>
        <v>2026</v>
      </c>
      <c r="D1235" s="14" t="str">
        <f>"Q"&amp;ROUNDUP(MONTH(SalesDataTable[[#This Row],[Order Date]])/3,0)</f>
        <v>Q2</v>
      </c>
      <c r="E1235" s="11">
        <f>MONTH(SalesDataTable[[#This Row],[Order Date]])</f>
        <v>6</v>
      </c>
      <c r="F1235" s="17"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76"/>
        <v>50.67</v>
      </c>
      <c r="R1235" s="5">
        <f t="shared" si="77"/>
        <v>22.18</v>
      </c>
      <c r="S1235" s="5">
        <f t="shared" si="78"/>
        <v>28.490000000000002</v>
      </c>
      <c r="T1235" s="7">
        <f t="shared" si="79"/>
        <v>0.56226564041839355</v>
      </c>
    </row>
    <row r="1236" spans="1:20" ht="15.6">
      <c r="A1236" s="2">
        <v>3474</v>
      </c>
      <c r="B1236" s="3">
        <v>46202</v>
      </c>
      <c r="C1236" s="4">
        <f>YEAR(SalesDataTable[[#This Row],[Order Date]])</f>
        <v>2026</v>
      </c>
      <c r="D1236" s="14" t="str">
        <f>"Q"&amp;ROUNDUP(MONTH(SalesDataTable[[#This Row],[Order Date]])/3,0)</f>
        <v>Q2</v>
      </c>
      <c r="E1236" s="11">
        <f>MONTH(SalesDataTable[[#This Row],[Order Date]])</f>
        <v>6</v>
      </c>
      <c r="F1236" s="17"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76"/>
        <v>1240.8899999999999</v>
      </c>
      <c r="R1236" s="5">
        <f t="shared" si="77"/>
        <v>670.5</v>
      </c>
      <c r="S1236" s="5">
        <f t="shared" si="78"/>
        <v>570.38999999999987</v>
      </c>
      <c r="T1236" s="7">
        <f t="shared" si="79"/>
        <v>0.45966201677828006</v>
      </c>
    </row>
    <row r="1237" spans="1:20" ht="15.6">
      <c r="A1237" s="2">
        <v>4079</v>
      </c>
      <c r="B1237" s="3">
        <v>46202</v>
      </c>
      <c r="C1237" s="4">
        <f>YEAR(SalesDataTable[[#This Row],[Order Date]])</f>
        <v>2026</v>
      </c>
      <c r="D1237" s="14" t="str">
        <f>"Q"&amp;ROUNDUP(MONTH(SalesDataTable[[#This Row],[Order Date]])/3,0)</f>
        <v>Q2</v>
      </c>
      <c r="E1237" s="11">
        <f>MONTH(SalesDataTable[[#This Row],[Order Date]])</f>
        <v>6</v>
      </c>
      <c r="F1237" s="17"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76"/>
        <v>778.4</v>
      </c>
      <c r="R1237" s="5">
        <f t="shared" si="77"/>
        <v>418.56</v>
      </c>
      <c r="S1237" s="5">
        <f t="shared" si="78"/>
        <v>359.84</v>
      </c>
      <c r="T1237" s="7">
        <f t="shared" si="79"/>
        <v>0.46228160328879753</v>
      </c>
    </row>
    <row r="1238" spans="1:20" ht="15.6">
      <c r="A1238" s="2">
        <v>45</v>
      </c>
      <c r="B1238" s="3">
        <v>46203</v>
      </c>
      <c r="C1238" s="4">
        <f>YEAR(SalesDataTable[[#This Row],[Order Date]])</f>
        <v>2026</v>
      </c>
      <c r="D1238" s="14" t="str">
        <f>"Q"&amp;ROUNDUP(MONTH(SalesDataTable[[#This Row],[Order Date]])/3,0)</f>
        <v>Q2</v>
      </c>
      <c r="E1238" s="11">
        <f>MONTH(SalesDataTable[[#This Row],[Order Date]])</f>
        <v>6</v>
      </c>
      <c r="F1238" s="17"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76"/>
        <v>94</v>
      </c>
      <c r="R1238" s="5">
        <f t="shared" si="77"/>
        <v>45.62</v>
      </c>
      <c r="S1238" s="5">
        <f t="shared" si="78"/>
        <v>48.38</v>
      </c>
      <c r="T1238" s="7">
        <f t="shared" si="79"/>
        <v>0.51468085106382977</v>
      </c>
    </row>
    <row r="1239" spans="1:20" ht="15.6">
      <c r="A1239" s="2">
        <v>2895</v>
      </c>
      <c r="B1239" s="3">
        <v>46203</v>
      </c>
      <c r="C1239" s="4">
        <f>YEAR(SalesDataTable[[#This Row],[Order Date]])</f>
        <v>2026</v>
      </c>
      <c r="D1239" s="14" t="str">
        <f>"Q"&amp;ROUNDUP(MONTH(SalesDataTable[[#This Row],[Order Date]])/3,0)</f>
        <v>Q2</v>
      </c>
      <c r="E1239" s="11">
        <f>MONTH(SalesDataTable[[#This Row],[Order Date]])</f>
        <v>6</v>
      </c>
      <c r="F1239" s="17"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76"/>
        <v>80.92</v>
      </c>
      <c r="R1239" s="5">
        <f t="shared" si="77"/>
        <v>30.3</v>
      </c>
      <c r="S1239" s="5">
        <f t="shared" si="78"/>
        <v>50.620000000000005</v>
      </c>
      <c r="T1239" s="7">
        <f t="shared" si="79"/>
        <v>0.62555610479485912</v>
      </c>
    </row>
    <row r="1240" spans="1:20" ht="15.6">
      <c r="A1240" s="2">
        <v>5158</v>
      </c>
      <c r="B1240" s="3">
        <v>46203</v>
      </c>
      <c r="C1240" s="4">
        <f>YEAR(SalesDataTable[[#This Row],[Order Date]])</f>
        <v>2026</v>
      </c>
      <c r="D1240" s="14" t="str">
        <f>"Q"&amp;ROUNDUP(MONTH(SalesDataTable[[#This Row],[Order Date]])/3,0)</f>
        <v>Q2</v>
      </c>
      <c r="E1240" s="11">
        <f>MONTH(SalesDataTable[[#This Row],[Order Date]])</f>
        <v>6</v>
      </c>
      <c r="F1240" s="17"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row>
    <row r="1241" spans="1:20" ht="15.6">
      <c r="A1241" s="2">
        <v>1217</v>
      </c>
      <c r="B1241" s="3">
        <v>46204</v>
      </c>
      <c r="C1241" s="4">
        <f>YEAR(SalesDataTable[[#This Row],[Order Date]])</f>
        <v>2026</v>
      </c>
      <c r="D1241" s="14" t="str">
        <f>"Q"&amp;ROUNDUP(MONTH(SalesDataTable[[#This Row],[Order Date]])/3,0)</f>
        <v>Q3</v>
      </c>
      <c r="E1241" s="11">
        <f>MONTH(SalesDataTable[[#This Row],[Order Date]])</f>
        <v>7</v>
      </c>
      <c r="F1241" s="17"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76"/>
        <v>219.20400000000001</v>
      </c>
      <c r="R1241" s="5">
        <f t="shared" si="77"/>
        <v>119.24</v>
      </c>
      <c r="S1241" s="5">
        <f t="shared" si="78"/>
        <v>99.964000000000013</v>
      </c>
      <c r="T1241" s="7">
        <f t="shared" si="79"/>
        <v>0.45603182423678407</v>
      </c>
    </row>
    <row r="1242" spans="1:20" ht="15.6">
      <c r="A1242" s="2">
        <v>2249</v>
      </c>
      <c r="B1242" s="3">
        <v>46204</v>
      </c>
      <c r="C1242" s="4">
        <f>YEAR(SalesDataTable[[#This Row],[Order Date]])</f>
        <v>2026</v>
      </c>
      <c r="D1242" s="14" t="str">
        <f>"Q"&amp;ROUNDUP(MONTH(SalesDataTable[[#This Row],[Order Date]])/3,0)</f>
        <v>Q3</v>
      </c>
      <c r="E1242" s="11">
        <f>MONTH(SalesDataTable[[#This Row],[Order Date]])</f>
        <v>7</v>
      </c>
      <c r="F1242" s="17"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76"/>
        <v>97.793999999999997</v>
      </c>
      <c r="R1242" s="5">
        <f t="shared" si="77"/>
        <v>41.49</v>
      </c>
      <c r="S1242" s="5">
        <f t="shared" si="78"/>
        <v>56.303999999999995</v>
      </c>
      <c r="T1242" s="7">
        <f t="shared" si="79"/>
        <v>0.57574084299650286</v>
      </c>
    </row>
    <row r="1243" spans="1:20" ht="15.6">
      <c r="A1243" s="2">
        <v>2650</v>
      </c>
      <c r="B1243" s="3">
        <v>46204</v>
      </c>
      <c r="C1243" s="4">
        <f>YEAR(SalesDataTable[[#This Row],[Order Date]])</f>
        <v>2026</v>
      </c>
      <c r="D1243" s="14" t="str">
        <f>"Q"&amp;ROUNDUP(MONTH(SalesDataTable[[#This Row],[Order Date]])/3,0)</f>
        <v>Q3</v>
      </c>
      <c r="E1243" s="11">
        <f>MONTH(SalesDataTable[[#This Row],[Order Date]])</f>
        <v>7</v>
      </c>
      <c r="F1243" s="17"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76"/>
        <v>1456.02</v>
      </c>
      <c r="R1243" s="5">
        <f t="shared" si="77"/>
        <v>851.1</v>
      </c>
      <c r="S1243" s="5">
        <f t="shared" si="78"/>
        <v>604.91999999999996</v>
      </c>
      <c r="T1243" s="7">
        <f t="shared" si="79"/>
        <v>0.4154613260806857</v>
      </c>
    </row>
    <row r="1244" spans="1:20" ht="15.6">
      <c r="A1244" s="2">
        <v>3937</v>
      </c>
      <c r="B1244" s="3">
        <v>46204</v>
      </c>
      <c r="C1244" s="4">
        <f>YEAR(SalesDataTable[[#This Row],[Order Date]])</f>
        <v>2026</v>
      </c>
      <c r="D1244" s="14" t="str">
        <f>"Q"&amp;ROUNDUP(MONTH(SalesDataTable[[#This Row],[Order Date]])/3,0)</f>
        <v>Q3</v>
      </c>
      <c r="E1244" s="11">
        <f>MONTH(SalesDataTable[[#This Row],[Order Date]])</f>
        <v>7</v>
      </c>
      <c r="F1244" s="17"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76"/>
        <v>359.75549999999998</v>
      </c>
      <c r="R1244" s="5">
        <f t="shared" si="77"/>
        <v>185.43</v>
      </c>
      <c r="S1244" s="5">
        <f t="shared" si="78"/>
        <v>174.32549999999998</v>
      </c>
      <c r="T1244" s="7">
        <f t="shared" si="79"/>
        <v>0.4845666014835075</v>
      </c>
    </row>
    <row r="1245" spans="1:20" ht="15.6">
      <c r="A1245" s="2">
        <v>4122</v>
      </c>
      <c r="B1245" s="3">
        <v>46204</v>
      </c>
      <c r="C1245" s="4">
        <f>YEAR(SalesDataTable[[#This Row],[Order Date]])</f>
        <v>2026</v>
      </c>
      <c r="D1245" s="14" t="str">
        <f>"Q"&amp;ROUNDUP(MONTH(SalesDataTable[[#This Row],[Order Date]])/3,0)</f>
        <v>Q3</v>
      </c>
      <c r="E1245" s="11">
        <f>MONTH(SalesDataTable[[#This Row],[Order Date]])</f>
        <v>7</v>
      </c>
      <c r="F1245" s="17"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76"/>
        <v>287.892</v>
      </c>
      <c r="R1245" s="5">
        <f t="shared" si="77"/>
        <v>173.44</v>
      </c>
      <c r="S1245" s="5">
        <f t="shared" si="78"/>
        <v>114.452</v>
      </c>
      <c r="T1245" s="7">
        <f t="shared" si="79"/>
        <v>0.39755185972517471</v>
      </c>
    </row>
    <row r="1246" spans="1:20" ht="15.6">
      <c r="A1246" s="2">
        <v>4589</v>
      </c>
      <c r="B1246" s="3">
        <v>46204</v>
      </c>
      <c r="C1246" s="4">
        <f>YEAR(SalesDataTable[[#This Row],[Order Date]])</f>
        <v>2026</v>
      </c>
      <c r="D1246" s="14" t="str">
        <f>"Q"&amp;ROUNDUP(MONTH(SalesDataTable[[#This Row],[Order Date]])/3,0)</f>
        <v>Q3</v>
      </c>
      <c r="E1246" s="11">
        <f>MONTH(SalesDataTable[[#This Row],[Order Date]])</f>
        <v>7</v>
      </c>
      <c r="F1246" s="17"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76"/>
        <v>204.74</v>
      </c>
      <c r="R1246" s="5">
        <f t="shared" si="77"/>
        <v>100.5</v>
      </c>
      <c r="S1246" s="5">
        <f t="shared" si="78"/>
        <v>104.24000000000001</v>
      </c>
      <c r="T1246" s="7">
        <f t="shared" si="79"/>
        <v>0.50913353521539517</v>
      </c>
    </row>
    <row r="1247" spans="1:20" ht="15.6">
      <c r="A1247" s="2">
        <v>4873</v>
      </c>
      <c r="B1247" s="3">
        <v>46204</v>
      </c>
      <c r="C1247" s="4">
        <f>YEAR(SalesDataTable[[#This Row],[Order Date]])</f>
        <v>2026</v>
      </c>
      <c r="D1247" s="14" t="str">
        <f>"Q"&amp;ROUNDUP(MONTH(SalesDataTable[[#This Row],[Order Date]])/3,0)</f>
        <v>Q3</v>
      </c>
      <c r="E1247" s="11">
        <f>MONTH(SalesDataTable[[#This Row],[Order Date]])</f>
        <v>7</v>
      </c>
      <c r="F1247" s="17"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76"/>
        <v>102.13</v>
      </c>
      <c r="R1247" s="5">
        <f t="shared" si="77"/>
        <v>49.17</v>
      </c>
      <c r="S1247" s="5">
        <f t="shared" si="78"/>
        <v>52.959999999999994</v>
      </c>
      <c r="T1247" s="7">
        <f t="shared" si="79"/>
        <v>0.5185547831195535</v>
      </c>
    </row>
    <row r="1248" spans="1:20" ht="15.6">
      <c r="A1248" s="2">
        <v>729</v>
      </c>
      <c r="B1248" s="3">
        <v>46205</v>
      </c>
      <c r="C1248" s="4">
        <f>YEAR(SalesDataTable[[#This Row],[Order Date]])</f>
        <v>2026</v>
      </c>
      <c r="D1248" s="14" t="str">
        <f>"Q"&amp;ROUNDUP(MONTH(SalesDataTable[[#This Row],[Order Date]])/3,0)</f>
        <v>Q3</v>
      </c>
      <c r="E1248" s="11">
        <f>MONTH(SalesDataTable[[#This Row],[Order Date]])</f>
        <v>7</v>
      </c>
      <c r="F1248" s="17"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76"/>
        <v>161.82</v>
      </c>
      <c r="R1248" s="5">
        <f t="shared" si="77"/>
        <v>87.15</v>
      </c>
      <c r="S1248" s="5">
        <f t="shared" si="78"/>
        <v>74.669999999999987</v>
      </c>
      <c r="T1248" s="7">
        <f t="shared" si="79"/>
        <v>0.46143863552094916</v>
      </c>
    </row>
    <row r="1249" spans="1:20" ht="15.6">
      <c r="A1249" s="2">
        <v>906</v>
      </c>
      <c r="B1249" s="3">
        <v>46205</v>
      </c>
      <c r="C1249" s="4">
        <f>YEAR(SalesDataTable[[#This Row],[Order Date]])</f>
        <v>2026</v>
      </c>
      <c r="D1249" s="14" t="str">
        <f>"Q"&amp;ROUNDUP(MONTH(SalesDataTable[[#This Row],[Order Date]])/3,0)</f>
        <v>Q3</v>
      </c>
      <c r="E1249" s="11">
        <f>MONTH(SalesDataTable[[#This Row],[Order Date]])</f>
        <v>7</v>
      </c>
      <c r="F1249" s="17"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76"/>
        <v>166.58</v>
      </c>
      <c r="R1249" s="5">
        <f t="shared" si="77"/>
        <v>84.9</v>
      </c>
      <c r="S1249" s="5">
        <f t="shared" si="78"/>
        <v>81.680000000000007</v>
      </c>
      <c r="T1249" s="7">
        <f t="shared" si="79"/>
        <v>0.49033497418657701</v>
      </c>
    </row>
    <row r="1250" spans="1:20" ht="15.6">
      <c r="A1250" s="2">
        <v>1531</v>
      </c>
      <c r="B1250" s="3">
        <v>46205</v>
      </c>
      <c r="C1250" s="4">
        <f>YEAR(SalesDataTable[[#This Row],[Order Date]])</f>
        <v>2026</v>
      </c>
      <c r="D1250" s="14" t="str">
        <f>"Q"&amp;ROUNDUP(MONTH(SalesDataTable[[#This Row],[Order Date]])/3,0)</f>
        <v>Q3</v>
      </c>
      <c r="E1250" s="11">
        <f>MONTH(SalesDataTable[[#This Row],[Order Date]])</f>
        <v>7</v>
      </c>
      <c r="F1250" s="17"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row>
    <row r="1251" spans="1:20" ht="15.6">
      <c r="A1251" s="2">
        <v>1683</v>
      </c>
      <c r="B1251" s="3">
        <v>46205</v>
      </c>
      <c r="C1251" s="4">
        <f>YEAR(SalesDataTable[[#This Row],[Order Date]])</f>
        <v>2026</v>
      </c>
      <c r="D1251" s="14" t="str">
        <f>"Q"&amp;ROUNDUP(MONTH(SalesDataTable[[#This Row],[Order Date]])/3,0)</f>
        <v>Q3</v>
      </c>
      <c r="E1251" s="11">
        <f>MONTH(SalesDataTable[[#This Row],[Order Date]])</f>
        <v>7</v>
      </c>
      <c r="F1251" s="17"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76"/>
        <v>304.88</v>
      </c>
      <c r="R1251" s="5">
        <f t="shared" si="77"/>
        <v>162.46</v>
      </c>
      <c r="S1251" s="5">
        <f t="shared" si="78"/>
        <v>142.41999999999999</v>
      </c>
      <c r="T1251" s="7">
        <f t="shared" si="79"/>
        <v>0.46713461033849379</v>
      </c>
    </row>
    <row r="1252" spans="1:20" ht="15.6">
      <c r="A1252" s="2">
        <v>2363</v>
      </c>
      <c r="B1252" s="3">
        <v>46205</v>
      </c>
      <c r="C1252" s="4">
        <f>YEAR(SalesDataTable[[#This Row],[Order Date]])</f>
        <v>2026</v>
      </c>
      <c r="D1252" s="14" t="str">
        <f>"Q"&amp;ROUNDUP(MONTH(SalesDataTable[[#This Row],[Order Date]])/3,0)</f>
        <v>Q3</v>
      </c>
      <c r="E1252" s="11">
        <f>MONTH(SalesDataTable[[#This Row],[Order Date]])</f>
        <v>7</v>
      </c>
      <c r="F1252" s="17"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76"/>
        <v>128.304</v>
      </c>
      <c r="R1252" s="5">
        <f t="shared" si="77"/>
        <v>65.34</v>
      </c>
      <c r="S1252" s="5">
        <f t="shared" si="78"/>
        <v>62.963999999999999</v>
      </c>
      <c r="T1252" s="7">
        <f t="shared" si="79"/>
        <v>0.4907407407407407</v>
      </c>
    </row>
    <row r="1253" spans="1:20" ht="15.6">
      <c r="A1253" s="2">
        <v>3858</v>
      </c>
      <c r="B1253" s="3">
        <v>46205</v>
      </c>
      <c r="C1253" s="4">
        <f>YEAR(SalesDataTable[[#This Row],[Order Date]])</f>
        <v>2026</v>
      </c>
      <c r="D1253" s="14" t="str">
        <f>"Q"&amp;ROUNDUP(MONTH(SalesDataTable[[#This Row],[Order Date]])/3,0)</f>
        <v>Q3</v>
      </c>
      <c r="E1253" s="11">
        <f>MONTH(SalesDataTable[[#This Row],[Order Date]])</f>
        <v>7</v>
      </c>
      <c r="F1253" s="17"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row>
    <row r="1254" spans="1:20" ht="15.6">
      <c r="A1254" s="2">
        <v>4233</v>
      </c>
      <c r="B1254" s="3">
        <v>46205</v>
      </c>
      <c r="C1254" s="4">
        <f>YEAR(SalesDataTable[[#This Row],[Order Date]])</f>
        <v>2026</v>
      </c>
      <c r="D1254" s="14" t="str">
        <f>"Q"&amp;ROUNDUP(MONTH(SalesDataTable[[#This Row],[Order Date]])/3,0)</f>
        <v>Q3</v>
      </c>
      <c r="E1254" s="11">
        <f>MONTH(SalesDataTable[[#This Row],[Order Date]])</f>
        <v>7</v>
      </c>
      <c r="F1254" s="17"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76"/>
        <v>135.261</v>
      </c>
      <c r="R1254" s="5">
        <f t="shared" si="77"/>
        <v>77.17</v>
      </c>
      <c r="S1254" s="5">
        <f t="shared" si="78"/>
        <v>58.090999999999994</v>
      </c>
      <c r="T1254" s="7">
        <f t="shared" si="79"/>
        <v>0.42947338848596417</v>
      </c>
    </row>
    <row r="1255" spans="1:20" ht="15.6">
      <c r="A1255" s="2">
        <v>5071</v>
      </c>
      <c r="B1255" s="3">
        <v>46205</v>
      </c>
      <c r="C1255" s="4">
        <f>YEAR(SalesDataTable[[#This Row],[Order Date]])</f>
        <v>2026</v>
      </c>
      <c r="D1255" s="14" t="str">
        <f>"Q"&amp;ROUNDUP(MONTH(SalesDataTable[[#This Row],[Order Date]])/3,0)</f>
        <v>Q3</v>
      </c>
      <c r="E1255" s="11">
        <f>MONTH(SalesDataTable[[#This Row],[Order Date]])</f>
        <v>7</v>
      </c>
      <c r="F1255" s="17"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row>
    <row r="1256" spans="1:20" ht="15.6">
      <c r="A1256" s="2">
        <v>5174</v>
      </c>
      <c r="B1256" s="3">
        <v>46205</v>
      </c>
      <c r="C1256" s="4">
        <f>YEAR(SalesDataTable[[#This Row],[Order Date]])</f>
        <v>2026</v>
      </c>
      <c r="D1256" s="14" t="str">
        <f>"Q"&amp;ROUNDUP(MONTH(SalesDataTable[[#This Row],[Order Date]])/3,0)</f>
        <v>Q3</v>
      </c>
      <c r="E1256" s="11">
        <f>MONTH(SalesDataTable[[#This Row],[Order Date]])</f>
        <v>7</v>
      </c>
      <c r="F1256" s="17"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76"/>
        <v>43.624000000000002</v>
      </c>
      <c r="R1256" s="5">
        <f t="shared" si="77"/>
        <v>17.91</v>
      </c>
      <c r="S1256" s="5">
        <f t="shared" si="78"/>
        <v>25.714000000000002</v>
      </c>
      <c r="T1256" s="7">
        <f t="shared" si="79"/>
        <v>0.58944617641665142</v>
      </c>
    </row>
    <row r="1257" spans="1:20" ht="15.6">
      <c r="A1257" s="2">
        <v>727</v>
      </c>
      <c r="B1257" s="3">
        <v>46206</v>
      </c>
      <c r="C1257" s="4">
        <f>YEAR(SalesDataTable[[#This Row],[Order Date]])</f>
        <v>2026</v>
      </c>
      <c r="D1257" s="14" t="str">
        <f>"Q"&amp;ROUNDUP(MONTH(SalesDataTable[[#This Row],[Order Date]])/3,0)</f>
        <v>Q3</v>
      </c>
      <c r="E1257" s="11">
        <f>MONTH(SalesDataTable[[#This Row],[Order Date]])</f>
        <v>7</v>
      </c>
      <c r="F1257" s="17"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76"/>
        <v>36.01</v>
      </c>
      <c r="R1257" s="5">
        <f t="shared" si="77"/>
        <v>14.11</v>
      </c>
      <c r="S1257" s="5">
        <f t="shared" si="78"/>
        <v>21.9</v>
      </c>
      <c r="T1257" s="7">
        <f t="shared" si="79"/>
        <v>0.60816439877811723</v>
      </c>
    </row>
    <row r="1258" spans="1:20" ht="15.6">
      <c r="A1258" s="2">
        <v>1546</v>
      </c>
      <c r="B1258" s="3">
        <v>46206</v>
      </c>
      <c r="C1258" s="4">
        <f>YEAR(SalesDataTable[[#This Row],[Order Date]])</f>
        <v>2026</v>
      </c>
      <c r="D1258" s="14" t="str">
        <f>"Q"&amp;ROUNDUP(MONTH(SalesDataTable[[#This Row],[Order Date]])/3,0)</f>
        <v>Q3</v>
      </c>
      <c r="E1258" s="11">
        <f>MONTH(SalesDataTable[[#This Row],[Order Date]])</f>
        <v>7</v>
      </c>
      <c r="F1258" s="17"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76"/>
        <v>149.22000000000003</v>
      </c>
      <c r="R1258" s="5">
        <f t="shared" si="77"/>
        <v>88.32</v>
      </c>
      <c r="S1258" s="5">
        <f t="shared" si="78"/>
        <v>60.900000000000034</v>
      </c>
      <c r="T1258" s="7">
        <f t="shared" si="79"/>
        <v>0.40812223562525146</v>
      </c>
    </row>
    <row r="1259" spans="1:20" ht="15.6">
      <c r="A1259" s="2">
        <v>3610</v>
      </c>
      <c r="B1259" s="3">
        <v>46206</v>
      </c>
      <c r="C1259" s="4">
        <f>YEAR(SalesDataTable[[#This Row],[Order Date]])</f>
        <v>2026</v>
      </c>
      <c r="D1259" s="14" t="str">
        <f>"Q"&amp;ROUNDUP(MONTH(SalesDataTable[[#This Row],[Order Date]])/3,0)</f>
        <v>Q3</v>
      </c>
      <c r="E1259" s="11">
        <f>MONTH(SalesDataTable[[#This Row],[Order Date]])</f>
        <v>7</v>
      </c>
      <c r="F1259" s="17"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76"/>
        <v>171.53</v>
      </c>
      <c r="R1259" s="5">
        <f t="shared" si="77"/>
        <v>72.849999999999994</v>
      </c>
      <c r="S1259" s="5">
        <f t="shared" si="78"/>
        <v>98.68</v>
      </c>
      <c r="T1259" s="7">
        <f t="shared" si="79"/>
        <v>0.57529295167026184</v>
      </c>
    </row>
    <row r="1260" spans="1:20" ht="15.6">
      <c r="A1260" s="2">
        <v>3931</v>
      </c>
      <c r="B1260" s="3">
        <v>46206</v>
      </c>
      <c r="C1260" s="4">
        <f>YEAR(SalesDataTable[[#This Row],[Order Date]])</f>
        <v>2026</v>
      </c>
      <c r="D1260" s="14" t="str">
        <f>"Q"&amp;ROUNDUP(MONTH(SalesDataTable[[#This Row],[Order Date]])/3,0)</f>
        <v>Q3</v>
      </c>
      <c r="E1260" s="11">
        <f>MONTH(SalesDataTable[[#This Row],[Order Date]])</f>
        <v>7</v>
      </c>
      <c r="F1260" s="17"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row>
    <row r="1261" spans="1:20" ht="15.6">
      <c r="A1261" s="2">
        <v>3942</v>
      </c>
      <c r="B1261" s="3">
        <v>46206</v>
      </c>
      <c r="C1261" s="4">
        <f>YEAR(SalesDataTable[[#This Row],[Order Date]])</f>
        <v>2026</v>
      </c>
      <c r="D1261" s="14" t="str">
        <f>"Q"&amp;ROUNDUP(MONTH(SalesDataTable[[#This Row],[Order Date]])/3,0)</f>
        <v>Q3</v>
      </c>
      <c r="E1261" s="11">
        <f>MONTH(SalesDataTable[[#This Row],[Order Date]])</f>
        <v>7</v>
      </c>
      <c r="F1261" s="17"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76"/>
        <v>141</v>
      </c>
      <c r="R1261" s="5">
        <f t="shared" si="77"/>
        <v>65.02</v>
      </c>
      <c r="S1261" s="5">
        <f t="shared" si="78"/>
        <v>75.98</v>
      </c>
      <c r="T1261" s="7">
        <f t="shared" si="79"/>
        <v>0.53886524822695037</v>
      </c>
    </row>
    <row r="1262" spans="1:20" ht="15.6">
      <c r="A1262" s="2">
        <v>4165</v>
      </c>
      <c r="B1262" s="3">
        <v>46206</v>
      </c>
      <c r="C1262" s="4">
        <f>YEAR(SalesDataTable[[#This Row],[Order Date]])</f>
        <v>2026</v>
      </c>
      <c r="D1262" s="14" t="str">
        <f>"Q"&amp;ROUNDUP(MONTH(SalesDataTable[[#This Row],[Order Date]])/3,0)</f>
        <v>Q3</v>
      </c>
      <c r="E1262" s="11">
        <f>MONTH(SalesDataTable[[#This Row],[Order Date]])</f>
        <v>7</v>
      </c>
      <c r="F1262" s="17"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row>
    <row r="1263" spans="1:20" ht="15.6">
      <c r="A1263" s="2">
        <v>1149</v>
      </c>
      <c r="B1263" s="3">
        <v>46207</v>
      </c>
      <c r="C1263" s="4">
        <f>YEAR(SalesDataTable[[#This Row],[Order Date]])</f>
        <v>2026</v>
      </c>
      <c r="D1263" s="14" t="str">
        <f>"Q"&amp;ROUNDUP(MONTH(SalesDataTable[[#This Row],[Order Date]])/3,0)</f>
        <v>Q3</v>
      </c>
      <c r="E1263" s="11">
        <f>MONTH(SalesDataTable[[#This Row],[Order Date]])</f>
        <v>7</v>
      </c>
      <c r="F1263" s="17"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row>
    <row r="1264" spans="1:20" ht="15.6">
      <c r="A1264" s="2">
        <v>1310</v>
      </c>
      <c r="B1264" s="3">
        <v>46207</v>
      </c>
      <c r="C1264" s="4">
        <f>YEAR(SalesDataTable[[#This Row],[Order Date]])</f>
        <v>2026</v>
      </c>
      <c r="D1264" s="14" t="str">
        <f>"Q"&amp;ROUNDUP(MONTH(SalesDataTable[[#This Row],[Order Date]])/3,0)</f>
        <v>Q3</v>
      </c>
      <c r="E1264" s="11">
        <f>MONTH(SalesDataTable[[#This Row],[Order Date]])</f>
        <v>7</v>
      </c>
      <c r="F1264" s="17"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76"/>
        <v>103.58</v>
      </c>
      <c r="R1264" s="5">
        <f t="shared" si="77"/>
        <v>51.94</v>
      </c>
      <c r="S1264" s="5">
        <f t="shared" si="78"/>
        <v>51.64</v>
      </c>
      <c r="T1264" s="7">
        <f t="shared" si="79"/>
        <v>0.49855184398532537</v>
      </c>
    </row>
    <row r="1265" spans="1:20" ht="15.6">
      <c r="A1265" s="2">
        <v>2352</v>
      </c>
      <c r="B1265" s="3">
        <v>46207</v>
      </c>
      <c r="C1265" s="4">
        <f>YEAR(SalesDataTable[[#This Row],[Order Date]])</f>
        <v>2026</v>
      </c>
      <c r="D1265" s="14" t="str">
        <f>"Q"&amp;ROUNDUP(MONTH(SalesDataTable[[#This Row],[Order Date]])/3,0)</f>
        <v>Q3</v>
      </c>
      <c r="E1265" s="11">
        <f>MONTH(SalesDataTable[[#This Row],[Order Date]])</f>
        <v>7</v>
      </c>
      <c r="F1265" s="17"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row>
    <row r="1266" spans="1:20" ht="15.6">
      <c r="A1266" s="2">
        <v>2547</v>
      </c>
      <c r="B1266" s="3">
        <v>46207</v>
      </c>
      <c r="C1266" s="4">
        <f>YEAR(SalesDataTable[[#This Row],[Order Date]])</f>
        <v>2026</v>
      </c>
      <c r="D1266" s="14" t="str">
        <f>"Q"&amp;ROUNDUP(MONTH(SalesDataTable[[#This Row],[Order Date]])/3,0)</f>
        <v>Q3</v>
      </c>
      <c r="E1266" s="11">
        <f>MONTH(SalesDataTable[[#This Row],[Order Date]])</f>
        <v>7</v>
      </c>
      <c r="F1266" s="17"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row>
    <row r="1267" spans="1:20" ht="15.6">
      <c r="A1267" s="2">
        <v>2720</v>
      </c>
      <c r="B1267" s="3">
        <v>46207</v>
      </c>
      <c r="C1267" s="4">
        <f>YEAR(SalesDataTable[[#This Row],[Order Date]])</f>
        <v>2026</v>
      </c>
      <c r="D1267" s="14" t="str">
        <f>"Q"&amp;ROUNDUP(MONTH(SalesDataTable[[#This Row],[Order Date]])/3,0)</f>
        <v>Q3</v>
      </c>
      <c r="E1267" s="11">
        <f>MONTH(SalesDataTable[[#This Row],[Order Date]])</f>
        <v>7</v>
      </c>
      <c r="F1267" s="17"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row>
    <row r="1268" spans="1:20" ht="15.6">
      <c r="A1268" s="2">
        <v>3591</v>
      </c>
      <c r="B1268" s="3">
        <v>46207</v>
      </c>
      <c r="C1268" s="4">
        <f>YEAR(SalesDataTable[[#This Row],[Order Date]])</f>
        <v>2026</v>
      </c>
      <c r="D1268" s="14" t="str">
        <f>"Q"&amp;ROUNDUP(MONTH(SalesDataTable[[#This Row],[Order Date]])/3,0)</f>
        <v>Q3</v>
      </c>
      <c r="E1268" s="11">
        <f>MONTH(SalesDataTable[[#This Row],[Order Date]])</f>
        <v>7</v>
      </c>
      <c r="F1268" s="17"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76"/>
        <v>163.25</v>
      </c>
      <c r="R1268" s="5">
        <f t="shared" si="77"/>
        <v>89.71</v>
      </c>
      <c r="S1268" s="5">
        <f t="shared" si="78"/>
        <v>73.540000000000006</v>
      </c>
      <c r="T1268" s="7">
        <f t="shared" si="79"/>
        <v>0.45047473200612559</v>
      </c>
    </row>
    <row r="1269" spans="1:20" ht="15.6">
      <c r="A1269" s="2">
        <v>3819</v>
      </c>
      <c r="B1269" s="3">
        <v>46207</v>
      </c>
      <c r="C1269" s="4">
        <f>YEAR(SalesDataTable[[#This Row],[Order Date]])</f>
        <v>2026</v>
      </c>
      <c r="D1269" s="14" t="str">
        <f>"Q"&amp;ROUNDUP(MONTH(SalesDataTable[[#This Row],[Order Date]])/3,0)</f>
        <v>Q3</v>
      </c>
      <c r="E1269" s="11">
        <f>MONTH(SalesDataTable[[#This Row],[Order Date]])</f>
        <v>7</v>
      </c>
      <c r="F1269" s="17"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76"/>
        <v>36.350999999999999</v>
      </c>
      <c r="R1269" s="5">
        <f t="shared" si="77"/>
        <v>14.38</v>
      </c>
      <c r="S1269" s="5">
        <f t="shared" si="78"/>
        <v>21.970999999999997</v>
      </c>
      <c r="T1269" s="7">
        <f t="shared" si="79"/>
        <v>0.60441253335534095</v>
      </c>
    </row>
    <row r="1270" spans="1:20" ht="15.6">
      <c r="A1270" s="2">
        <v>4869</v>
      </c>
      <c r="B1270" s="3">
        <v>46207</v>
      </c>
      <c r="C1270" s="4">
        <f>YEAR(SalesDataTable[[#This Row],[Order Date]])</f>
        <v>2026</v>
      </c>
      <c r="D1270" s="14" t="str">
        <f>"Q"&amp;ROUNDUP(MONTH(SalesDataTable[[#This Row],[Order Date]])/3,0)</f>
        <v>Q3</v>
      </c>
      <c r="E1270" s="11">
        <f>MONTH(SalesDataTable[[#This Row],[Order Date]])</f>
        <v>7</v>
      </c>
      <c r="F1270" s="17"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76"/>
        <v>200.22</v>
      </c>
      <c r="R1270" s="5">
        <f t="shared" si="77"/>
        <v>104.38</v>
      </c>
      <c r="S1270" s="5">
        <f t="shared" si="78"/>
        <v>95.84</v>
      </c>
      <c r="T1270" s="7">
        <f t="shared" si="79"/>
        <v>0.47867345919488563</v>
      </c>
    </row>
    <row r="1271" spans="1:20" ht="15.6">
      <c r="A1271" s="2">
        <v>4940</v>
      </c>
      <c r="B1271" s="3">
        <v>46207</v>
      </c>
      <c r="C1271" s="4">
        <f>YEAR(SalesDataTable[[#This Row],[Order Date]])</f>
        <v>2026</v>
      </c>
      <c r="D1271" s="14" t="str">
        <f>"Q"&amp;ROUNDUP(MONTH(SalesDataTable[[#This Row],[Order Date]])/3,0)</f>
        <v>Q3</v>
      </c>
      <c r="E1271" s="11">
        <f>MONTH(SalesDataTable[[#This Row],[Order Date]])</f>
        <v>7</v>
      </c>
      <c r="F1271" s="17"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76"/>
        <v>148.30199999999999</v>
      </c>
      <c r="R1271" s="5">
        <f t="shared" si="77"/>
        <v>88.72</v>
      </c>
      <c r="S1271" s="5">
        <f t="shared" si="78"/>
        <v>59.581999999999994</v>
      </c>
      <c r="T1271" s="7">
        <f t="shared" si="79"/>
        <v>0.4017612709201494</v>
      </c>
    </row>
    <row r="1272" spans="1:20" ht="15.6">
      <c r="A1272" s="2">
        <v>5164</v>
      </c>
      <c r="B1272" s="3">
        <v>46207</v>
      </c>
      <c r="C1272" s="4">
        <f>YEAR(SalesDataTable[[#This Row],[Order Date]])</f>
        <v>2026</v>
      </c>
      <c r="D1272" s="14" t="str">
        <f>"Q"&amp;ROUNDUP(MONTH(SalesDataTable[[#This Row],[Order Date]])/3,0)</f>
        <v>Q3</v>
      </c>
      <c r="E1272" s="11">
        <f>MONTH(SalesDataTable[[#This Row],[Order Date]])</f>
        <v>7</v>
      </c>
      <c r="F1272" s="17"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row>
    <row r="1273" spans="1:20" ht="15.6">
      <c r="A1273" s="2">
        <v>659</v>
      </c>
      <c r="B1273" s="3">
        <v>46208</v>
      </c>
      <c r="C1273" s="4">
        <f>YEAR(SalesDataTable[[#This Row],[Order Date]])</f>
        <v>2026</v>
      </c>
      <c r="D1273" s="14" t="str">
        <f>"Q"&amp;ROUNDUP(MONTH(SalesDataTable[[#This Row],[Order Date]])/3,0)</f>
        <v>Q3</v>
      </c>
      <c r="E1273" s="11">
        <f>MONTH(SalesDataTable[[#This Row],[Order Date]])</f>
        <v>7</v>
      </c>
      <c r="F1273" s="17"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76"/>
        <v>41.18</v>
      </c>
      <c r="R1273" s="5">
        <f t="shared" si="77"/>
        <v>16.25</v>
      </c>
      <c r="S1273" s="5">
        <f t="shared" si="78"/>
        <v>24.93</v>
      </c>
      <c r="T1273" s="7">
        <f t="shared" si="79"/>
        <v>0.6053909664885867</v>
      </c>
    </row>
    <row r="1274" spans="1:20" ht="15.6">
      <c r="A1274" s="2">
        <v>969</v>
      </c>
      <c r="B1274" s="3">
        <v>46208</v>
      </c>
      <c r="C1274" s="4">
        <f>YEAR(SalesDataTable[[#This Row],[Order Date]])</f>
        <v>2026</v>
      </c>
      <c r="D1274" s="14" t="str">
        <f>"Q"&amp;ROUNDUP(MONTH(SalesDataTable[[#This Row],[Order Date]])/3,0)</f>
        <v>Q3</v>
      </c>
      <c r="E1274" s="11">
        <f>MONTH(SalesDataTable[[#This Row],[Order Date]])</f>
        <v>7</v>
      </c>
      <c r="F1274" s="17"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76"/>
        <v>365.262</v>
      </c>
      <c r="R1274" s="5">
        <f t="shared" si="77"/>
        <v>171.48</v>
      </c>
      <c r="S1274" s="5">
        <f t="shared" si="78"/>
        <v>193.78200000000001</v>
      </c>
      <c r="T1274" s="7">
        <f t="shared" si="79"/>
        <v>0.53052877112866936</v>
      </c>
    </row>
    <row r="1275" spans="1:20" ht="15.6">
      <c r="A1275" s="2">
        <v>1096</v>
      </c>
      <c r="B1275" s="3">
        <v>46208</v>
      </c>
      <c r="C1275" s="4">
        <f>YEAR(SalesDataTable[[#This Row],[Order Date]])</f>
        <v>2026</v>
      </c>
      <c r="D1275" s="14" t="str">
        <f>"Q"&amp;ROUNDUP(MONTH(SalesDataTable[[#This Row],[Order Date]])/3,0)</f>
        <v>Q3</v>
      </c>
      <c r="E1275" s="11">
        <f>MONTH(SalesDataTable[[#This Row],[Order Date]])</f>
        <v>7</v>
      </c>
      <c r="F1275" s="17"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76"/>
        <v>1036.26</v>
      </c>
      <c r="R1275" s="5">
        <f t="shared" si="77"/>
        <v>596.06999999999994</v>
      </c>
      <c r="S1275" s="5">
        <f t="shared" si="78"/>
        <v>440.19000000000005</v>
      </c>
      <c r="T1275" s="7">
        <f t="shared" si="79"/>
        <v>0.42478721556366167</v>
      </c>
    </row>
    <row r="1276" spans="1:20" ht="15.6">
      <c r="A1276" s="2">
        <v>1440</v>
      </c>
      <c r="B1276" s="3">
        <v>46208</v>
      </c>
      <c r="C1276" s="4">
        <f>YEAR(SalesDataTable[[#This Row],[Order Date]])</f>
        <v>2026</v>
      </c>
      <c r="D1276" s="14" t="str">
        <f>"Q"&amp;ROUNDUP(MONTH(SalesDataTable[[#This Row],[Order Date]])/3,0)</f>
        <v>Q3</v>
      </c>
      <c r="E1276" s="11">
        <f>MONTH(SalesDataTable[[#This Row],[Order Date]])</f>
        <v>7</v>
      </c>
      <c r="F1276" s="17"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76"/>
        <v>365.976</v>
      </c>
      <c r="R1276" s="5">
        <f t="shared" si="77"/>
        <v>206.2</v>
      </c>
      <c r="S1276" s="5">
        <f t="shared" si="78"/>
        <v>159.77600000000001</v>
      </c>
      <c r="T1276" s="7">
        <f t="shared" si="79"/>
        <v>0.43657507596126527</v>
      </c>
    </row>
    <row r="1277" spans="1:20" ht="15.6">
      <c r="A1277" s="2">
        <v>2052</v>
      </c>
      <c r="B1277" s="3">
        <v>46208</v>
      </c>
      <c r="C1277" s="4">
        <f>YEAR(SalesDataTable[[#This Row],[Order Date]])</f>
        <v>2026</v>
      </c>
      <c r="D1277" s="14" t="str">
        <f>"Q"&amp;ROUNDUP(MONTH(SalesDataTable[[#This Row],[Order Date]])/3,0)</f>
        <v>Q3</v>
      </c>
      <c r="E1277" s="11">
        <f>MONTH(SalesDataTable[[#This Row],[Order Date]])</f>
        <v>7</v>
      </c>
      <c r="F1277" s="17"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row>
    <row r="1278" spans="1:20" ht="15.6">
      <c r="A1278" s="2">
        <v>2096</v>
      </c>
      <c r="B1278" s="3">
        <v>46208</v>
      </c>
      <c r="C1278" s="4">
        <f>YEAR(SalesDataTable[[#This Row],[Order Date]])</f>
        <v>2026</v>
      </c>
      <c r="D1278" s="14" t="str">
        <f>"Q"&amp;ROUNDUP(MONTH(SalesDataTable[[#This Row],[Order Date]])/3,0)</f>
        <v>Q3</v>
      </c>
      <c r="E1278" s="11">
        <f>MONTH(SalesDataTable[[#This Row],[Order Date]])</f>
        <v>7</v>
      </c>
      <c r="F1278" s="17"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76"/>
        <v>322.42</v>
      </c>
      <c r="R1278" s="5">
        <f t="shared" si="77"/>
        <v>170.4</v>
      </c>
      <c r="S1278" s="5">
        <f t="shared" si="78"/>
        <v>152.02000000000001</v>
      </c>
      <c r="T1278" s="7">
        <f t="shared" si="79"/>
        <v>0.47149680540909372</v>
      </c>
    </row>
    <row r="1279" spans="1:20" ht="15.6">
      <c r="A1279" s="2">
        <v>2488</v>
      </c>
      <c r="B1279" s="3">
        <v>46208</v>
      </c>
      <c r="C1279" s="4">
        <f>YEAR(SalesDataTable[[#This Row],[Order Date]])</f>
        <v>2026</v>
      </c>
      <c r="D1279" s="14" t="str">
        <f>"Q"&amp;ROUNDUP(MONTH(SalesDataTable[[#This Row],[Order Date]])/3,0)</f>
        <v>Q3</v>
      </c>
      <c r="E1279" s="11">
        <f>MONTH(SalesDataTable[[#This Row],[Order Date]])</f>
        <v>7</v>
      </c>
      <c r="F1279" s="17"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76"/>
        <v>135.41299999999998</v>
      </c>
      <c r="R1279" s="5">
        <f t="shared" si="77"/>
        <v>65.7</v>
      </c>
      <c r="S1279" s="5">
        <f t="shared" si="78"/>
        <v>69.71299999999998</v>
      </c>
      <c r="T1279" s="7">
        <f t="shared" si="79"/>
        <v>0.5148176319851121</v>
      </c>
    </row>
    <row r="1280" spans="1:20" ht="15.6">
      <c r="A1280" s="2">
        <v>3220</v>
      </c>
      <c r="B1280" s="3">
        <v>46208</v>
      </c>
      <c r="C1280" s="4">
        <f>YEAR(SalesDataTable[[#This Row],[Order Date]])</f>
        <v>2026</v>
      </c>
      <c r="D1280" s="14" t="str">
        <f>"Q"&amp;ROUNDUP(MONTH(SalesDataTable[[#This Row],[Order Date]])/3,0)</f>
        <v>Q3</v>
      </c>
      <c r="E1280" s="11">
        <f>MONTH(SalesDataTable[[#This Row],[Order Date]])</f>
        <v>7</v>
      </c>
      <c r="F1280" s="17"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76"/>
        <v>142.95599999999999</v>
      </c>
      <c r="R1280" s="5">
        <f t="shared" si="77"/>
        <v>66.72</v>
      </c>
      <c r="S1280" s="5">
        <f t="shared" si="78"/>
        <v>76.23599999999999</v>
      </c>
      <c r="T1280" s="7">
        <f t="shared" si="79"/>
        <v>0.53328296818601528</v>
      </c>
    </row>
    <row r="1281" spans="1:20" ht="15.6">
      <c r="A1281" s="2">
        <v>3711</v>
      </c>
      <c r="B1281" s="3">
        <v>46208</v>
      </c>
      <c r="C1281" s="4">
        <f>YEAR(SalesDataTable[[#This Row],[Order Date]])</f>
        <v>2026</v>
      </c>
      <c r="D1281" s="14" t="str">
        <f>"Q"&amp;ROUNDUP(MONTH(SalesDataTable[[#This Row],[Order Date]])/3,0)</f>
        <v>Q3</v>
      </c>
      <c r="E1281" s="11">
        <f>MONTH(SalesDataTable[[#This Row],[Order Date]])</f>
        <v>7</v>
      </c>
      <c r="F1281" s="17"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76"/>
        <v>138.10149999999999</v>
      </c>
      <c r="R1281" s="5">
        <f t="shared" si="77"/>
        <v>81.02</v>
      </c>
      <c r="S1281" s="5">
        <f t="shared" si="78"/>
        <v>57.081499999999991</v>
      </c>
      <c r="T1281" s="7">
        <f t="shared" si="79"/>
        <v>0.41333005072356199</v>
      </c>
    </row>
    <row r="1282" spans="1:20" ht="15.6">
      <c r="A1282" s="2">
        <v>3823</v>
      </c>
      <c r="B1282" s="3">
        <v>46208</v>
      </c>
      <c r="C1282" s="4">
        <f>YEAR(SalesDataTable[[#This Row],[Order Date]])</f>
        <v>2026</v>
      </c>
      <c r="D1282" s="14" t="str">
        <f>"Q"&amp;ROUNDUP(MONTH(SalesDataTable[[#This Row],[Order Date]])/3,0)</f>
        <v>Q3</v>
      </c>
      <c r="E1282" s="11">
        <f>MONTH(SalesDataTable[[#This Row],[Order Date]])</f>
        <v>7</v>
      </c>
      <c r="F1282" s="17"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row>
    <row r="1283" spans="1:20" ht="15.6">
      <c r="A1283" s="2">
        <v>4058</v>
      </c>
      <c r="B1283" s="3">
        <v>46208</v>
      </c>
      <c r="C1283" s="4">
        <f>YEAR(SalesDataTable[[#This Row],[Order Date]])</f>
        <v>2026</v>
      </c>
      <c r="D1283" s="14" t="str">
        <f>"Q"&amp;ROUNDUP(MONTH(SalesDataTable[[#This Row],[Order Date]])/3,0)</f>
        <v>Q3</v>
      </c>
      <c r="E1283" s="11">
        <f>MONTH(SalesDataTable[[#This Row],[Order Date]])</f>
        <v>7</v>
      </c>
      <c r="F1283" s="17"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row>
    <row r="1284" spans="1:20" ht="15.6">
      <c r="A1284" s="2">
        <v>4126</v>
      </c>
      <c r="B1284" s="3">
        <v>46208</v>
      </c>
      <c r="C1284" s="4">
        <f>YEAR(SalesDataTable[[#This Row],[Order Date]])</f>
        <v>2026</v>
      </c>
      <c r="D1284" s="14" t="str">
        <f>"Q"&amp;ROUNDUP(MONTH(SalesDataTable[[#This Row],[Order Date]])/3,0)</f>
        <v>Q3</v>
      </c>
      <c r="E1284" s="11">
        <f>MONTH(SalesDataTable[[#This Row],[Order Date]])</f>
        <v>7</v>
      </c>
      <c r="F1284" s="17"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80"/>
        <v>248.67000000000002</v>
      </c>
      <c r="R1284" s="5">
        <f t="shared" si="81"/>
        <v>126.93</v>
      </c>
      <c r="S1284" s="5">
        <f t="shared" si="82"/>
        <v>121.74000000000001</v>
      </c>
      <c r="T1284" s="7">
        <f t="shared" si="83"/>
        <v>0.48956448304982508</v>
      </c>
    </row>
    <row r="1285" spans="1:20" ht="15.6">
      <c r="A1285" s="2">
        <v>5080</v>
      </c>
      <c r="B1285" s="3">
        <v>46208</v>
      </c>
      <c r="C1285" s="4">
        <f>YEAR(SalesDataTable[[#This Row],[Order Date]])</f>
        <v>2026</v>
      </c>
      <c r="D1285" s="14" t="str">
        <f>"Q"&amp;ROUNDUP(MONTH(SalesDataTable[[#This Row],[Order Date]])/3,0)</f>
        <v>Q3</v>
      </c>
      <c r="E1285" s="11">
        <f>MONTH(SalesDataTable[[#This Row],[Order Date]])</f>
        <v>7</v>
      </c>
      <c r="F1285" s="17"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80"/>
        <v>161.6</v>
      </c>
      <c r="R1285" s="5">
        <f t="shared" si="81"/>
        <v>84.42</v>
      </c>
      <c r="S1285" s="5">
        <f t="shared" si="82"/>
        <v>77.179999999999993</v>
      </c>
      <c r="T1285" s="7">
        <f t="shared" si="83"/>
        <v>0.47759900990099008</v>
      </c>
    </row>
    <row r="1286" spans="1:20" ht="15.6">
      <c r="A1286" s="2">
        <v>923</v>
      </c>
      <c r="B1286" s="3">
        <v>46209</v>
      </c>
      <c r="C1286" s="4">
        <f>YEAR(SalesDataTable[[#This Row],[Order Date]])</f>
        <v>2026</v>
      </c>
      <c r="D1286" s="14" t="str">
        <f>"Q"&amp;ROUNDUP(MONTH(SalesDataTable[[#This Row],[Order Date]])/3,0)</f>
        <v>Q3</v>
      </c>
      <c r="E1286" s="11">
        <f>MONTH(SalesDataTable[[#This Row],[Order Date]])</f>
        <v>7</v>
      </c>
      <c r="F1286" s="17"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80"/>
        <v>75.125999999999991</v>
      </c>
      <c r="R1286" s="5">
        <f t="shared" si="81"/>
        <v>29.36</v>
      </c>
      <c r="S1286" s="5">
        <f t="shared" si="82"/>
        <v>45.765999999999991</v>
      </c>
      <c r="T1286" s="7">
        <f t="shared" si="83"/>
        <v>0.60918989431089099</v>
      </c>
    </row>
    <row r="1287" spans="1:20" ht="15.6">
      <c r="A1287" s="2">
        <v>1549</v>
      </c>
      <c r="B1287" s="3">
        <v>46209</v>
      </c>
      <c r="C1287" s="4">
        <f>YEAR(SalesDataTable[[#This Row],[Order Date]])</f>
        <v>2026</v>
      </c>
      <c r="D1287" s="14" t="str">
        <f>"Q"&amp;ROUNDUP(MONTH(SalesDataTable[[#This Row],[Order Date]])/3,0)</f>
        <v>Q3</v>
      </c>
      <c r="E1287" s="11">
        <f>MONTH(SalesDataTable[[#This Row],[Order Date]])</f>
        <v>7</v>
      </c>
      <c r="F1287" s="17"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80"/>
        <v>242.7</v>
      </c>
      <c r="R1287" s="5">
        <f t="shared" si="81"/>
        <v>142.12</v>
      </c>
      <c r="S1287" s="5">
        <f t="shared" si="82"/>
        <v>100.57999999999998</v>
      </c>
      <c r="T1287" s="7">
        <f t="shared" si="83"/>
        <v>0.41442109600329619</v>
      </c>
    </row>
    <row r="1288" spans="1:20" ht="15.6">
      <c r="A1288" s="2">
        <v>1839</v>
      </c>
      <c r="B1288" s="3">
        <v>46209</v>
      </c>
      <c r="C1288" s="4">
        <f>YEAR(SalesDataTable[[#This Row],[Order Date]])</f>
        <v>2026</v>
      </c>
      <c r="D1288" s="14" t="str">
        <f>"Q"&amp;ROUNDUP(MONTH(SalesDataTable[[#This Row],[Order Date]])/3,0)</f>
        <v>Q3</v>
      </c>
      <c r="E1288" s="11">
        <f>MONTH(SalesDataTable[[#This Row],[Order Date]])</f>
        <v>7</v>
      </c>
      <c r="F1288" s="17"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80"/>
        <v>41.37</v>
      </c>
      <c r="R1288" s="5">
        <f t="shared" si="81"/>
        <v>15.12</v>
      </c>
      <c r="S1288" s="5">
        <f t="shared" si="82"/>
        <v>26.25</v>
      </c>
      <c r="T1288" s="7">
        <f t="shared" si="83"/>
        <v>0.63451776649746194</v>
      </c>
    </row>
    <row r="1289" spans="1:20" ht="15.6">
      <c r="A1289" s="2">
        <v>2053</v>
      </c>
      <c r="B1289" s="3">
        <v>46209</v>
      </c>
      <c r="C1289" s="4">
        <f>YEAR(SalesDataTable[[#This Row],[Order Date]])</f>
        <v>2026</v>
      </c>
      <c r="D1289" s="14" t="str">
        <f>"Q"&amp;ROUNDUP(MONTH(SalesDataTable[[#This Row],[Order Date]])/3,0)</f>
        <v>Q3</v>
      </c>
      <c r="E1289" s="11">
        <f>MONTH(SalesDataTable[[#This Row],[Order Date]])</f>
        <v>7</v>
      </c>
      <c r="F1289" s="17"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80"/>
        <v>387.74249999999995</v>
      </c>
      <c r="R1289" s="5">
        <f t="shared" si="81"/>
        <v>211.8</v>
      </c>
      <c r="S1289" s="5">
        <f t="shared" si="82"/>
        <v>175.94249999999994</v>
      </c>
      <c r="T1289" s="7">
        <f t="shared" si="83"/>
        <v>0.45376119460724568</v>
      </c>
    </row>
    <row r="1290" spans="1:20" ht="15.6">
      <c r="A1290" s="2">
        <v>2342</v>
      </c>
      <c r="B1290" s="3">
        <v>46209</v>
      </c>
      <c r="C1290" s="4">
        <f>YEAR(SalesDataTable[[#This Row],[Order Date]])</f>
        <v>2026</v>
      </c>
      <c r="D1290" s="14" t="str">
        <f>"Q"&amp;ROUNDUP(MONTH(SalesDataTable[[#This Row],[Order Date]])/3,0)</f>
        <v>Q3</v>
      </c>
      <c r="E1290" s="11">
        <f>MONTH(SalesDataTable[[#This Row],[Order Date]])</f>
        <v>7</v>
      </c>
      <c r="F1290" s="17"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80"/>
        <v>36.19</v>
      </c>
      <c r="R1290" s="5">
        <f t="shared" si="81"/>
        <v>13.91</v>
      </c>
      <c r="S1290" s="5">
        <f t="shared" si="82"/>
        <v>22.279999999999998</v>
      </c>
      <c r="T1290" s="7">
        <f t="shared" si="83"/>
        <v>0.61563967946946663</v>
      </c>
    </row>
    <row r="1291" spans="1:20" ht="15.6">
      <c r="A1291" s="2">
        <v>2465</v>
      </c>
      <c r="B1291" s="3">
        <v>46209</v>
      </c>
      <c r="C1291" s="4">
        <f>YEAR(SalesDataTable[[#This Row],[Order Date]])</f>
        <v>2026</v>
      </c>
      <c r="D1291" s="14" t="str">
        <f>"Q"&amp;ROUNDUP(MONTH(SalesDataTable[[#This Row],[Order Date]])/3,0)</f>
        <v>Q3</v>
      </c>
      <c r="E1291" s="11">
        <f>MONTH(SalesDataTable[[#This Row],[Order Date]])</f>
        <v>7</v>
      </c>
      <c r="F1291" s="17"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80"/>
        <v>142.04</v>
      </c>
      <c r="R1291" s="5">
        <f t="shared" si="81"/>
        <v>81.67</v>
      </c>
      <c r="S1291" s="5">
        <f t="shared" si="82"/>
        <v>60.36999999999999</v>
      </c>
      <c r="T1291" s="7">
        <f t="shared" si="83"/>
        <v>0.4250211208110391</v>
      </c>
    </row>
    <row r="1292" spans="1:20" ht="15.6">
      <c r="A1292" s="2">
        <v>3990</v>
      </c>
      <c r="B1292" s="3">
        <v>46209</v>
      </c>
      <c r="C1292" s="4">
        <f>YEAR(SalesDataTable[[#This Row],[Order Date]])</f>
        <v>2026</v>
      </c>
      <c r="D1292" s="14" t="str">
        <f>"Q"&amp;ROUNDUP(MONTH(SalesDataTable[[#This Row],[Order Date]])/3,0)</f>
        <v>Q3</v>
      </c>
      <c r="E1292" s="11">
        <f>MONTH(SalesDataTable[[#This Row],[Order Date]])</f>
        <v>7</v>
      </c>
      <c r="F1292" s="17"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row>
    <row r="1293" spans="1:20" ht="15.6">
      <c r="A1293" s="2">
        <v>4370</v>
      </c>
      <c r="B1293" s="3">
        <v>46209</v>
      </c>
      <c r="C1293" s="4">
        <f>YEAR(SalesDataTable[[#This Row],[Order Date]])</f>
        <v>2026</v>
      </c>
      <c r="D1293" s="14" t="str">
        <f>"Q"&amp;ROUNDUP(MONTH(SalesDataTable[[#This Row],[Order Date]])/3,0)</f>
        <v>Q3</v>
      </c>
      <c r="E1293" s="11">
        <f>MONTH(SalesDataTable[[#This Row],[Order Date]])</f>
        <v>7</v>
      </c>
      <c r="F1293" s="17"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80"/>
        <v>999.59999999999991</v>
      </c>
      <c r="R1293" s="5">
        <f t="shared" si="81"/>
        <v>528.84</v>
      </c>
      <c r="S1293" s="5">
        <f t="shared" si="82"/>
        <v>470.75999999999988</v>
      </c>
      <c r="T1293" s="7">
        <f t="shared" si="83"/>
        <v>0.47094837935174061</v>
      </c>
    </row>
    <row r="1294" spans="1:20" ht="15.6">
      <c r="A1294" s="2">
        <v>4856</v>
      </c>
      <c r="B1294" s="3">
        <v>46209</v>
      </c>
      <c r="C1294" s="4">
        <f>YEAR(SalesDataTable[[#This Row],[Order Date]])</f>
        <v>2026</v>
      </c>
      <c r="D1294" s="14" t="str">
        <f>"Q"&amp;ROUNDUP(MONTH(SalesDataTable[[#This Row],[Order Date]])/3,0)</f>
        <v>Q3</v>
      </c>
      <c r="E1294" s="11">
        <f>MONTH(SalesDataTable[[#This Row],[Order Date]])</f>
        <v>7</v>
      </c>
      <c r="F1294" s="17"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80"/>
        <v>179.87400000000002</v>
      </c>
      <c r="R1294" s="5">
        <f t="shared" si="81"/>
        <v>103.92</v>
      </c>
      <c r="S1294" s="5">
        <f t="shared" si="82"/>
        <v>75.954000000000022</v>
      </c>
      <c r="T1294" s="7">
        <f t="shared" si="83"/>
        <v>0.422262250241836</v>
      </c>
    </row>
    <row r="1295" spans="1:20" ht="15.6">
      <c r="A1295" s="2">
        <v>337</v>
      </c>
      <c r="B1295" s="3">
        <v>46210</v>
      </c>
      <c r="C1295" s="4">
        <f>YEAR(SalesDataTable[[#This Row],[Order Date]])</f>
        <v>2026</v>
      </c>
      <c r="D1295" s="14" t="str">
        <f>"Q"&amp;ROUNDUP(MONTH(SalesDataTable[[#This Row],[Order Date]])/3,0)</f>
        <v>Q3</v>
      </c>
      <c r="E1295" s="11">
        <f>MONTH(SalesDataTable[[#This Row],[Order Date]])</f>
        <v>7</v>
      </c>
      <c r="F1295" s="17"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80"/>
        <v>603.36</v>
      </c>
      <c r="R1295" s="5">
        <f t="shared" si="81"/>
        <v>296.82</v>
      </c>
      <c r="S1295" s="5">
        <f t="shared" si="82"/>
        <v>306.54000000000002</v>
      </c>
      <c r="T1295" s="7">
        <f t="shared" si="83"/>
        <v>0.508054892601432</v>
      </c>
    </row>
    <row r="1296" spans="1:20" ht="15.6">
      <c r="A1296" s="2">
        <v>1001</v>
      </c>
      <c r="B1296" s="3">
        <v>46210</v>
      </c>
      <c r="C1296" s="4">
        <f>YEAR(SalesDataTable[[#This Row],[Order Date]])</f>
        <v>2026</v>
      </c>
      <c r="D1296" s="14" t="str">
        <f>"Q"&amp;ROUNDUP(MONTH(SalesDataTable[[#This Row],[Order Date]])/3,0)</f>
        <v>Q3</v>
      </c>
      <c r="E1296" s="11">
        <f>MONTH(SalesDataTable[[#This Row],[Order Date]])</f>
        <v>7</v>
      </c>
      <c r="F1296" s="17"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80"/>
        <v>190.45599999999999</v>
      </c>
      <c r="R1296" s="5">
        <f t="shared" si="81"/>
        <v>104.11</v>
      </c>
      <c r="S1296" s="5">
        <f t="shared" si="82"/>
        <v>86.345999999999989</v>
      </c>
      <c r="T1296" s="7">
        <f t="shared" si="83"/>
        <v>0.45336455664300412</v>
      </c>
    </row>
    <row r="1297" spans="1:20" ht="15.6">
      <c r="A1297" s="2">
        <v>2424</v>
      </c>
      <c r="B1297" s="3">
        <v>46210</v>
      </c>
      <c r="C1297" s="4">
        <f>YEAR(SalesDataTable[[#This Row],[Order Date]])</f>
        <v>2026</v>
      </c>
      <c r="D1297" s="14" t="str">
        <f>"Q"&amp;ROUNDUP(MONTH(SalesDataTable[[#This Row],[Order Date]])/3,0)</f>
        <v>Q3</v>
      </c>
      <c r="E1297" s="11">
        <f>MONTH(SalesDataTable[[#This Row],[Order Date]])</f>
        <v>7</v>
      </c>
      <c r="F1297" s="17"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80"/>
        <v>43.401000000000003</v>
      </c>
      <c r="R1297" s="5">
        <f t="shared" si="81"/>
        <v>22.56</v>
      </c>
      <c r="S1297" s="5">
        <f t="shared" si="82"/>
        <v>20.841000000000005</v>
      </c>
      <c r="T1297" s="7">
        <f t="shared" si="83"/>
        <v>0.48019630884081022</v>
      </c>
    </row>
    <row r="1298" spans="1:20" ht="15.6">
      <c r="A1298" s="2">
        <v>2751</v>
      </c>
      <c r="B1298" s="3">
        <v>46210</v>
      </c>
      <c r="C1298" s="4">
        <f>YEAR(SalesDataTable[[#This Row],[Order Date]])</f>
        <v>2026</v>
      </c>
      <c r="D1298" s="14" t="str">
        <f>"Q"&amp;ROUNDUP(MONTH(SalesDataTable[[#This Row],[Order Date]])/3,0)</f>
        <v>Q3</v>
      </c>
      <c r="E1298" s="11">
        <f>MONTH(SalesDataTable[[#This Row],[Order Date]])</f>
        <v>7</v>
      </c>
      <c r="F1298" s="17"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80"/>
        <v>214.03</v>
      </c>
      <c r="R1298" s="5">
        <f t="shared" si="81"/>
        <v>140.54</v>
      </c>
      <c r="S1298" s="5">
        <f t="shared" si="82"/>
        <v>73.490000000000009</v>
      </c>
      <c r="T1298" s="7">
        <f t="shared" si="83"/>
        <v>0.34336307994206422</v>
      </c>
    </row>
    <row r="1299" spans="1:20" ht="15.6">
      <c r="A1299" s="2">
        <v>375</v>
      </c>
      <c r="B1299" s="3">
        <v>46211</v>
      </c>
      <c r="C1299" s="4">
        <f>YEAR(SalesDataTable[[#This Row],[Order Date]])</f>
        <v>2026</v>
      </c>
      <c r="D1299" s="14" t="str">
        <f>"Q"&amp;ROUNDUP(MONTH(SalesDataTable[[#This Row],[Order Date]])/3,0)</f>
        <v>Q3</v>
      </c>
      <c r="E1299" s="11">
        <f>MONTH(SalesDataTable[[#This Row],[Order Date]])</f>
        <v>7</v>
      </c>
      <c r="F1299" s="17"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80"/>
        <v>365.25599999999997</v>
      </c>
      <c r="R1299" s="5">
        <f t="shared" si="81"/>
        <v>207.3</v>
      </c>
      <c r="S1299" s="5">
        <f t="shared" si="82"/>
        <v>157.95599999999996</v>
      </c>
      <c r="T1299" s="7">
        <f t="shared" si="83"/>
        <v>0.43245285498390162</v>
      </c>
    </row>
    <row r="1300" spans="1:20" ht="15.6">
      <c r="A1300" s="2">
        <v>650</v>
      </c>
      <c r="B1300" s="3">
        <v>46211</v>
      </c>
      <c r="C1300" s="4">
        <f>YEAR(SalesDataTable[[#This Row],[Order Date]])</f>
        <v>2026</v>
      </c>
      <c r="D1300" s="14" t="str">
        <f>"Q"&amp;ROUNDUP(MONTH(SalesDataTable[[#This Row],[Order Date]])/3,0)</f>
        <v>Q3</v>
      </c>
      <c r="E1300" s="11">
        <f>MONTH(SalesDataTable[[#This Row],[Order Date]])</f>
        <v>7</v>
      </c>
      <c r="F1300" s="17"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80"/>
        <v>81.58</v>
      </c>
      <c r="R1300" s="5">
        <f t="shared" si="81"/>
        <v>29.22</v>
      </c>
      <c r="S1300" s="5">
        <f t="shared" si="82"/>
        <v>52.36</v>
      </c>
      <c r="T1300" s="7">
        <f t="shared" si="83"/>
        <v>0.64182397646481981</v>
      </c>
    </row>
    <row r="1301" spans="1:20" ht="15.6">
      <c r="A1301" s="2">
        <v>941</v>
      </c>
      <c r="B1301" s="3">
        <v>46211</v>
      </c>
      <c r="C1301" s="4">
        <f>YEAR(SalesDataTable[[#This Row],[Order Date]])</f>
        <v>2026</v>
      </c>
      <c r="D1301" s="14" t="str">
        <f>"Q"&amp;ROUNDUP(MONTH(SalesDataTable[[#This Row],[Order Date]])/3,0)</f>
        <v>Q3</v>
      </c>
      <c r="E1301" s="11">
        <f>MONTH(SalesDataTable[[#This Row],[Order Date]])</f>
        <v>7</v>
      </c>
      <c r="F1301" s="17"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80"/>
        <v>213.74100000000001</v>
      </c>
      <c r="R1301" s="5">
        <f t="shared" si="81"/>
        <v>123.5</v>
      </c>
      <c r="S1301" s="5">
        <f t="shared" si="82"/>
        <v>90.241000000000014</v>
      </c>
      <c r="T1301" s="7">
        <f t="shared" si="83"/>
        <v>0.42219789371248384</v>
      </c>
    </row>
    <row r="1302" spans="1:20" ht="15.6">
      <c r="A1302" s="2">
        <v>2719</v>
      </c>
      <c r="B1302" s="3">
        <v>46211</v>
      </c>
      <c r="C1302" s="4">
        <f>YEAR(SalesDataTable[[#This Row],[Order Date]])</f>
        <v>2026</v>
      </c>
      <c r="D1302" s="14" t="str">
        <f>"Q"&amp;ROUNDUP(MONTH(SalesDataTable[[#This Row],[Order Date]])/3,0)</f>
        <v>Q3</v>
      </c>
      <c r="E1302" s="11">
        <f>MONTH(SalesDataTable[[#This Row],[Order Date]])</f>
        <v>7</v>
      </c>
      <c r="F1302" s="17"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80"/>
        <v>164.92</v>
      </c>
      <c r="R1302" s="5">
        <f t="shared" si="81"/>
        <v>89.47</v>
      </c>
      <c r="S1302" s="5">
        <f t="shared" si="82"/>
        <v>75.449999999999989</v>
      </c>
      <c r="T1302" s="7">
        <f t="shared" si="83"/>
        <v>0.45749454280863444</v>
      </c>
    </row>
    <row r="1303" spans="1:20" ht="15.6">
      <c r="A1303" s="2">
        <v>3833</v>
      </c>
      <c r="B1303" s="3">
        <v>46211</v>
      </c>
      <c r="C1303" s="4">
        <f>YEAR(SalesDataTable[[#This Row],[Order Date]])</f>
        <v>2026</v>
      </c>
      <c r="D1303" s="14" t="str">
        <f>"Q"&amp;ROUNDUP(MONTH(SalesDataTable[[#This Row],[Order Date]])/3,0)</f>
        <v>Q3</v>
      </c>
      <c r="E1303" s="11">
        <f>MONTH(SalesDataTable[[#This Row],[Order Date]])</f>
        <v>7</v>
      </c>
      <c r="F1303" s="17"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80"/>
        <v>519.54999999999995</v>
      </c>
      <c r="R1303" s="5">
        <f t="shared" si="81"/>
        <v>255.95</v>
      </c>
      <c r="S1303" s="5">
        <f t="shared" si="82"/>
        <v>263.59999999999997</v>
      </c>
      <c r="T1303" s="7">
        <f t="shared" si="83"/>
        <v>0.50736214031373306</v>
      </c>
    </row>
    <row r="1304" spans="1:20" ht="15.6">
      <c r="A1304" s="2">
        <v>211</v>
      </c>
      <c r="B1304" s="3">
        <v>46212</v>
      </c>
      <c r="C1304" s="4">
        <f>YEAR(SalesDataTable[[#This Row],[Order Date]])</f>
        <v>2026</v>
      </c>
      <c r="D1304" s="14" t="str">
        <f>"Q"&amp;ROUNDUP(MONTH(SalesDataTable[[#This Row],[Order Date]])/3,0)</f>
        <v>Q3</v>
      </c>
      <c r="E1304" s="11">
        <f>MONTH(SalesDataTable[[#This Row],[Order Date]])</f>
        <v>7</v>
      </c>
      <c r="F1304" s="17"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80"/>
        <v>447.21</v>
      </c>
      <c r="R1304" s="5">
        <f t="shared" si="81"/>
        <v>218.2</v>
      </c>
      <c r="S1304" s="5">
        <f t="shared" si="82"/>
        <v>229.01</v>
      </c>
      <c r="T1304" s="7">
        <f t="shared" si="83"/>
        <v>0.51208604458755391</v>
      </c>
    </row>
    <row r="1305" spans="1:20" ht="15.6">
      <c r="A1305" s="2">
        <v>392</v>
      </c>
      <c r="B1305" s="3">
        <v>46212</v>
      </c>
      <c r="C1305" s="4">
        <f>YEAR(SalesDataTable[[#This Row],[Order Date]])</f>
        <v>2026</v>
      </c>
      <c r="D1305" s="14" t="str">
        <f>"Q"&amp;ROUNDUP(MONTH(SalesDataTable[[#This Row],[Order Date]])/3,0)</f>
        <v>Q3</v>
      </c>
      <c r="E1305" s="11">
        <f>MONTH(SalesDataTable[[#This Row],[Order Date]])</f>
        <v>7</v>
      </c>
      <c r="F1305" s="17"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80"/>
        <v>282.57</v>
      </c>
      <c r="R1305" s="5">
        <f t="shared" si="81"/>
        <v>132.30000000000001</v>
      </c>
      <c r="S1305" s="5">
        <f t="shared" si="82"/>
        <v>150.26999999999998</v>
      </c>
      <c r="T1305" s="7">
        <f t="shared" si="83"/>
        <v>0.53179743072512997</v>
      </c>
    </row>
    <row r="1306" spans="1:20" ht="15.6">
      <c r="A1306" s="2">
        <v>1302</v>
      </c>
      <c r="B1306" s="3">
        <v>46212</v>
      </c>
      <c r="C1306" s="4">
        <f>YEAR(SalesDataTable[[#This Row],[Order Date]])</f>
        <v>2026</v>
      </c>
      <c r="D1306" s="14" t="str">
        <f>"Q"&amp;ROUNDUP(MONTH(SalesDataTable[[#This Row],[Order Date]])/3,0)</f>
        <v>Q3</v>
      </c>
      <c r="E1306" s="11">
        <f>MONTH(SalesDataTable[[#This Row],[Order Date]])</f>
        <v>7</v>
      </c>
      <c r="F1306" s="17"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80"/>
        <v>46.87</v>
      </c>
      <c r="R1306" s="5">
        <f t="shared" si="81"/>
        <v>18.649999999999999</v>
      </c>
      <c r="S1306" s="5">
        <f t="shared" si="82"/>
        <v>28.22</v>
      </c>
      <c r="T1306" s="7">
        <f t="shared" si="83"/>
        <v>0.60209088969490077</v>
      </c>
    </row>
    <row r="1307" spans="1:20" ht="15.6">
      <c r="A1307" s="2">
        <v>1366</v>
      </c>
      <c r="B1307" s="3">
        <v>46212</v>
      </c>
      <c r="C1307" s="4">
        <f>YEAR(SalesDataTable[[#This Row],[Order Date]])</f>
        <v>2026</v>
      </c>
      <c r="D1307" s="14" t="str">
        <f>"Q"&amp;ROUNDUP(MONTH(SalesDataTable[[#This Row],[Order Date]])/3,0)</f>
        <v>Q3</v>
      </c>
      <c r="E1307" s="11">
        <f>MONTH(SalesDataTable[[#This Row],[Order Date]])</f>
        <v>7</v>
      </c>
      <c r="F1307" s="17"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80"/>
        <v>33.291000000000004</v>
      </c>
      <c r="R1307" s="5">
        <f t="shared" si="81"/>
        <v>13.2</v>
      </c>
      <c r="S1307" s="5">
        <f t="shared" si="82"/>
        <v>20.091000000000005</v>
      </c>
      <c r="T1307" s="7">
        <f t="shared" si="83"/>
        <v>0.60349644047940887</v>
      </c>
    </row>
    <row r="1308" spans="1:20" ht="15.6">
      <c r="A1308" s="2">
        <v>1974</v>
      </c>
      <c r="B1308" s="3">
        <v>46212</v>
      </c>
      <c r="C1308" s="4">
        <f>YEAR(SalesDataTable[[#This Row],[Order Date]])</f>
        <v>2026</v>
      </c>
      <c r="D1308" s="14" t="str">
        <f>"Q"&amp;ROUNDUP(MONTH(SalesDataTable[[#This Row],[Order Date]])/3,0)</f>
        <v>Q3</v>
      </c>
      <c r="E1308" s="11">
        <f>MONTH(SalesDataTable[[#This Row],[Order Date]])</f>
        <v>7</v>
      </c>
      <c r="F1308" s="17"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80"/>
        <v>135.44</v>
      </c>
      <c r="R1308" s="5">
        <f t="shared" si="81"/>
        <v>65.48</v>
      </c>
      <c r="S1308" s="5">
        <f t="shared" si="82"/>
        <v>69.959999999999994</v>
      </c>
      <c r="T1308" s="7">
        <f t="shared" si="83"/>
        <v>0.51653868871825159</v>
      </c>
    </row>
    <row r="1309" spans="1:20" ht="15.6">
      <c r="A1309" s="2">
        <v>2716</v>
      </c>
      <c r="B1309" s="3">
        <v>46212</v>
      </c>
      <c r="C1309" s="4">
        <f>YEAR(SalesDataTable[[#This Row],[Order Date]])</f>
        <v>2026</v>
      </c>
      <c r="D1309" s="14" t="str">
        <f>"Q"&amp;ROUNDUP(MONTH(SalesDataTable[[#This Row],[Order Date]])/3,0)</f>
        <v>Q3</v>
      </c>
      <c r="E1309" s="11">
        <f>MONTH(SalesDataTable[[#This Row],[Order Date]])</f>
        <v>7</v>
      </c>
      <c r="F1309" s="17"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80"/>
        <v>276.75</v>
      </c>
      <c r="R1309" s="5">
        <f t="shared" si="81"/>
        <v>138.81</v>
      </c>
      <c r="S1309" s="5">
        <f t="shared" si="82"/>
        <v>137.94</v>
      </c>
      <c r="T1309" s="7">
        <f t="shared" si="83"/>
        <v>0.49842818428184282</v>
      </c>
    </row>
    <row r="1310" spans="1:20" ht="15.6">
      <c r="A1310" s="2">
        <v>3161</v>
      </c>
      <c r="B1310" s="3">
        <v>46212</v>
      </c>
      <c r="C1310" s="4">
        <f>YEAR(SalesDataTable[[#This Row],[Order Date]])</f>
        <v>2026</v>
      </c>
      <c r="D1310" s="14" t="str">
        <f>"Q"&amp;ROUNDUP(MONTH(SalesDataTable[[#This Row],[Order Date]])/3,0)</f>
        <v>Q3</v>
      </c>
      <c r="E1310" s="11">
        <f>MONTH(SalesDataTable[[#This Row],[Order Date]])</f>
        <v>7</v>
      </c>
      <c r="F1310" s="17"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80"/>
        <v>385.2</v>
      </c>
      <c r="R1310" s="5">
        <f t="shared" si="81"/>
        <v>209.78</v>
      </c>
      <c r="S1310" s="5">
        <f t="shared" si="82"/>
        <v>175.42</v>
      </c>
      <c r="T1310" s="7">
        <f t="shared" si="83"/>
        <v>0.45539979231568017</v>
      </c>
    </row>
    <row r="1311" spans="1:20" ht="15.6">
      <c r="A1311" s="2">
        <v>3240</v>
      </c>
      <c r="B1311" s="3">
        <v>46212</v>
      </c>
      <c r="C1311" s="4">
        <f>YEAR(SalesDataTable[[#This Row],[Order Date]])</f>
        <v>2026</v>
      </c>
      <c r="D1311" s="14" t="str">
        <f>"Q"&amp;ROUNDUP(MONTH(SalesDataTable[[#This Row],[Order Date]])/3,0)</f>
        <v>Q3</v>
      </c>
      <c r="E1311" s="11">
        <f>MONTH(SalesDataTable[[#This Row],[Order Date]])</f>
        <v>7</v>
      </c>
      <c r="F1311" s="17"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80"/>
        <v>39.94</v>
      </c>
      <c r="R1311" s="5">
        <f t="shared" si="81"/>
        <v>16.89</v>
      </c>
      <c r="S1311" s="5">
        <f t="shared" si="82"/>
        <v>23.049999999999997</v>
      </c>
      <c r="T1311" s="7">
        <f t="shared" si="83"/>
        <v>0.57711567351026538</v>
      </c>
    </row>
    <row r="1312" spans="1:20" ht="15.6">
      <c r="A1312" s="2">
        <v>3682</v>
      </c>
      <c r="B1312" s="3">
        <v>46212</v>
      </c>
      <c r="C1312" s="4">
        <f>YEAR(SalesDataTable[[#This Row],[Order Date]])</f>
        <v>2026</v>
      </c>
      <c r="D1312" s="14" t="str">
        <f>"Q"&amp;ROUNDUP(MONTH(SalesDataTable[[#This Row],[Order Date]])/3,0)</f>
        <v>Q3</v>
      </c>
      <c r="E1312" s="11">
        <f>MONTH(SalesDataTable[[#This Row],[Order Date]])</f>
        <v>7</v>
      </c>
      <c r="F1312" s="17"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row>
    <row r="1313" spans="1:20" ht="15.6">
      <c r="A1313" s="2">
        <v>4725</v>
      </c>
      <c r="B1313" s="3">
        <v>46212</v>
      </c>
      <c r="C1313" s="4">
        <f>YEAR(SalesDataTable[[#This Row],[Order Date]])</f>
        <v>2026</v>
      </c>
      <c r="D1313" s="14" t="str">
        <f>"Q"&amp;ROUNDUP(MONTH(SalesDataTable[[#This Row],[Order Date]])/3,0)</f>
        <v>Q3</v>
      </c>
      <c r="E1313" s="11">
        <f>MONTH(SalesDataTable[[#This Row],[Order Date]])</f>
        <v>7</v>
      </c>
      <c r="F1313" s="17"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row>
    <row r="1314" spans="1:20" ht="15.6">
      <c r="A1314" s="2">
        <v>758</v>
      </c>
      <c r="B1314" s="3">
        <v>46213</v>
      </c>
      <c r="C1314" s="4">
        <f>YEAR(SalesDataTable[[#This Row],[Order Date]])</f>
        <v>2026</v>
      </c>
      <c r="D1314" s="14" t="str">
        <f>"Q"&amp;ROUNDUP(MONTH(SalesDataTable[[#This Row],[Order Date]])/3,0)</f>
        <v>Q3</v>
      </c>
      <c r="E1314" s="11">
        <f>MONTH(SalesDataTable[[#This Row],[Order Date]])</f>
        <v>7</v>
      </c>
      <c r="F1314" s="17"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80"/>
        <v>50.78</v>
      </c>
      <c r="R1314" s="5">
        <f t="shared" si="81"/>
        <v>22.29</v>
      </c>
      <c r="S1314" s="5">
        <f t="shared" si="82"/>
        <v>28.490000000000002</v>
      </c>
      <c r="T1314" s="7">
        <f t="shared" si="83"/>
        <v>0.56104765655769995</v>
      </c>
    </row>
    <row r="1315" spans="1:20" ht="15.6">
      <c r="A1315" s="2">
        <v>1910</v>
      </c>
      <c r="B1315" s="3">
        <v>46213</v>
      </c>
      <c r="C1315" s="4">
        <f>YEAR(SalesDataTable[[#This Row],[Order Date]])</f>
        <v>2026</v>
      </c>
      <c r="D1315" s="14" t="str">
        <f>"Q"&amp;ROUNDUP(MONTH(SalesDataTable[[#This Row],[Order Date]])/3,0)</f>
        <v>Q3</v>
      </c>
      <c r="E1315" s="11">
        <f>MONTH(SalesDataTable[[#This Row],[Order Date]])</f>
        <v>7</v>
      </c>
      <c r="F1315" s="17"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row>
    <row r="1316" spans="1:20" ht="15.6">
      <c r="A1316" s="2">
        <v>1941</v>
      </c>
      <c r="B1316" s="3">
        <v>46213</v>
      </c>
      <c r="C1316" s="4">
        <f>YEAR(SalesDataTable[[#This Row],[Order Date]])</f>
        <v>2026</v>
      </c>
      <c r="D1316" s="14" t="str">
        <f>"Q"&amp;ROUNDUP(MONTH(SalesDataTable[[#This Row],[Order Date]])/3,0)</f>
        <v>Q3</v>
      </c>
      <c r="E1316" s="11">
        <f>MONTH(SalesDataTable[[#This Row],[Order Date]])</f>
        <v>7</v>
      </c>
      <c r="F1316" s="17"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80"/>
        <v>140.79599999999999</v>
      </c>
      <c r="R1316" s="5">
        <f t="shared" si="81"/>
        <v>80.72</v>
      </c>
      <c r="S1316" s="5">
        <f t="shared" si="82"/>
        <v>60.075999999999993</v>
      </c>
      <c r="T1316" s="7">
        <f t="shared" si="83"/>
        <v>0.42668825818915307</v>
      </c>
    </row>
    <row r="1317" spans="1:20" ht="15.6">
      <c r="A1317" s="2">
        <v>2324</v>
      </c>
      <c r="B1317" s="3">
        <v>46213</v>
      </c>
      <c r="C1317" s="4">
        <f>YEAR(SalesDataTable[[#This Row],[Order Date]])</f>
        <v>2026</v>
      </c>
      <c r="D1317" s="14" t="str">
        <f>"Q"&amp;ROUNDUP(MONTH(SalesDataTable[[#This Row],[Order Date]])/3,0)</f>
        <v>Q3</v>
      </c>
      <c r="E1317" s="11">
        <f>MONTH(SalesDataTable[[#This Row],[Order Date]])</f>
        <v>7</v>
      </c>
      <c r="F1317" s="17"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80"/>
        <v>103.5</v>
      </c>
      <c r="R1317" s="5">
        <f t="shared" si="81"/>
        <v>42.8</v>
      </c>
      <c r="S1317" s="5">
        <f t="shared" si="82"/>
        <v>60.7</v>
      </c>
      <c r="T1317" s="7">
        <f t="shared" si="83"/>
        <v>0.58647342995169083</v>
      </c>
    </row>
    <row r="1318" spans="1:20" ht="15.6">
      <c r="A1318" s="2">
        <v>2869</v>
      </c>
      <c r="B1318" s="3">
        <v>46213</v>
      </c>
      <c r="C1318" s="4">
        <f>YEAR(SalesDataTable[[#This Row],[Order Date]])</f>
        <v>2026</v>
      </c>
      <c r="D1318" s="14" t="str">
        <f>"Q"&amp;ROUNDUP(MONTH(SalesDataTable[[#This Row],[Order Date]])/3,0)</f>
        <v>Q3</v>
      </c>
      <c r="E1318" s="11">
        <f>MONTH(SalesDataTable[[#This Row],[Order Date]])</f>
        <v>7</v>
      </c>
      <c r="F1318" s="17"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row>
    <row r="1319" spans="1:20" ht="15.6">
      <c r="A1319" s="2">
        <v>3236</v>
      </c>
      <c r="B1319" s="3">
        <v>46213</v>
      </c>
      <c r="C1319" s="4">
        <f>YEAR(SalesDataTable[[#This Row],[Order Date]])</f>
        <v>2026</v>
      </c>
      <c r="D1319" s="14" t="str">
        <f>"Q"&amp;ROUNDUP(MONTH(SalesDataTable[[#This Row],[Order Date]])/3,0)</f>
        <v>Q3</v>
      </c>
      <c r="E1319" s="11">
        <f>MONTH(SalesDataTable[[#This Row],[Order Date]])</f>
        <v>7</v>
      </c>
      <c r="F1319" s="17"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row>
    <row r="1320" spans="1:20" ht="15.6">
      <c r="A1320" s="2">
        <v>3582</v>
      </c>
      <c r="B1320" s="3">
        <v>46213</v>
      </c>
      <c r="C1320" s="4">
        <f>YEAR(SalesDataTable[[#This Row],[Order Date]])</f>
        <v>2026</v>
      </c>
      <c r="D1320" s="14" t="str">
        <f>"Q"&amp;ROUNDUP(MONTH(SalesDataTable[[#This Row],[Order Date]])/3,0)</f>
        <v>Q3</v>
      </c>
      <c r="E1320" s="11">
        <f>MONTH(SalesDataTable[[#This Row],[Order Date]])</f>
        <v>7</v>
      </c>
      <c r="F1320" s="17"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80"/>
        <v>329.88</v>
      </c>
      <c r="R1320" s="5">
        <f t="shared" si="81"/>
        <v>160.88</v>
      </c>
      <c r="S1320" s="5">
        <f t="shared" si="82"/>
        <v>169</v>
      </c>
      <c r="T1320" s="7">
        <f t="shared" si="83"/>
        <v>0.51230750575967021</v>
      </c>
    </row>
    <row r="1321" spans="1:20" ht="15.6">
      <c r="A1321" s="2">
        <v>3715</v>
      </c>
      <c r="B1321" s="3">
        <v>46213</v>
      </c>
      <c r="C1321" s="4">
        <f>YEAR(SalesDataTable[[#This Row],[Order Date]])</f>
        <v>2026</v>
      </c>
      <c r="D1321" s="14" t="str">
        <f>"Q"&amp;ROUNDUP(MONTH(SalesDataTable[[#This Row],[Order Date]])/3,0)</f>
        <v>Q3</v>
      </c>
      <c r="E1321" s="11">
        <f>MONTH(SalesDataTable[[#This Row],[Order Date]])</f>
        <v>7</v>
      </c>
      <c r="F1321" s="17"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80"/>
        <v>103.819</v>
      </c>
      <c r="R1321" s="5">
        <f t="shared" si="81"/>
        <v>59.87</v>
      </c>
      <c r="S1321" s="5">
        <f t="shared" si="82"/>
        <v>43.949000000000005</v>
      </c>
      <c r="T1321" s="7">
        <f t="shared" si="83"/>
        <v>0.42332328379198414</v>
      </c>
    </row>
    <row r="1322" spans="1:20" ht="15.6">
      <c r="A1322" s="2">
        <v>3940</v>
      </c>
      <c r="B1322" s="3">
        <v>46213</v>
      </c>
      <c r="C1322" s="4">
        <f>YEAR(SalesDataTable[[#This Row],[Order Date]])</f>
        <v>2026</v>
      </c>
      <c r="D1322" s="14" t="str">
        <f>"Q"&amp;ROUNDUP(MONTH(SalesDataTable[[#This Row],[Order Date]])/3,0)</f>
        <v>Q3</v>
      </c>
      <c r="E1322" s="11">
        <f>MONTH(SalesDataTable[[#This Row],[Order Date]])</f>
        <v>7</v>
      </c>
      <c r="F1322" s="17"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80"/>
        <v>430.77</v>
      </c>
      <c r="R1322" s="5">
        <f t="shared" si="81"/>
        <v>236.73</v>
      </c>
      <c r="S1322" s="5">
        <f t="shared" si="82"/>
        <v>194.04</v>
      </c>
      <c r="T1322" s="7">
        <f t="shared" si="83"/>
        <v>0.45044919562643637</v>
      </c>
    </row>
    <row r="1323" spans="1:20" ht="15.6">
      <c r="A1323" s="2">
        <v>4760</v>
      </c>
      <c r="B1323" s="3">
        <v>46213</v>
      </c>
      <c r="C1323" s="4">
        <f>YEAR(SalesDataTable[[#This Row],[Order Date]])</f>
        <v>2026</v>
      </c>
      <c r="D1323" s="14" t="str">
        <f>"Q"&amp;ROUNDUP(MONTH(SalesDataTable[[#This Row],[Order Date]])/3,0)</f>
        <v>Q3</v>
      </c>
      <c r="E1323" s="11">
        <f>MONTH(SalesDataTable[[#This Row],[Order Date]])</f>
        <v>7</v>
      </c>
      <c r="F1323" s="17"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row>
    <row r="1324" spans="1:20" ht="15.6">
      <c r="A1324" s="2">
        <v>4768</v>
      </c>
      <c r="B1324" s="3">
        <v>46213</v>
      </c>
      <c r="C1324" s="4">
        <f>YEAR(SalesDataTable[[#This Row],[Order Date]])</f>
        <v>2026</v>
      </c>
      <c r="D1324" s="14" t="str">
        <f>"Q"&amp;ROUNDUP(MONTH(SalesDataTable[[#This Row],[Order Date]])/3,0)</f>
        <v>Q3</v>
      </c>
      <c r="E1324" s="11">
        <f>MONTH(SalesDataTable[[#This Row],[Order Date]])</f>
        <v>7</v>
      </c>
      <c r="F1324" s="17"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80"/>
        <v>101.58</v>
      </c>
      <c r="R1324" s="5">
        <f t="shared" si="81"/>
        <v>49.83</v>
      </c>
      <c r="S1324" s="5">
        <f t="shared" si="82"/>
        <v>51.75</v>
      </c>
      <c r="T1324" s="7">
        <f t="shared" si="83"/>
        <v>0.50945067926757237</v>
      </c>
    </row>
    <row r="1325" spans="1:20" ht="15.6">
      <c r="A1325" s="2">
        <v>5025</v>
      </c>
      <c r="B1325" s="3">
        <v>46213</v>
      </c>
      <c r="C1325" s="4">
        <f>YEAR(SalesDataTable[[#This Row],[Order Date]])</f>
        <v>2026</v>
      </c>
      <c r="D1325" s="14" t="str">
        <f>"Q"&amp;ROUNDUP(MONTH(SalesDataTable[[#This Row],[Order Date]])/3,0)</f>
        <v>Q3</v>
      </c>
      <c r="E1325" s="11">
        <f>MONTH(SalesDataTable[[#This Row],[Order Date]])</f>
        <v>7</v>
      </c>
      <c r="F1325" s="17"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80"/>
        <v>666.84</v>
      </c>
      <c r="R1325" s="5">
        <f t="shared" si="81"/>
        <v>346.2</v>
      </c>
      <c r="S1325" s="5">
        <f t="shared" si="82"/>
        <v>320.64000000000004</v>
      </c>
      <c r="T1325" s="7">
        <f t="shared" si="83"/>
        <v>0.48083498290444487</v>
      </c>
    </row>
    <row r="1326" spans="1:20" ht="15.6">
      <c r="A1326" s="2">
        <v>165</v>
      </c>
      <c r="B1326" s="3">
        <v>46214</v>
      </c>
      <c r="C1326" s="4">
        <f>YEAR(SalesDataTable[[#This Row],[Order Date]])</f>
        <v>2026</v>
      </c>
      <c r="D1326" s="14" t="str">
        <f>"Q"&amp;ROUNDUP(MONTH(SalesDataTable[[#This Row],[Order Date]])/3,0)</f>
        <v>Q3</v>
      </c>
      <c r="E1326" s="11">
        <f>MONTH(SalesDataTable[[#This Row],[Order Date]])</f>
        <v>7</v>
      </c>
      <c r="F1326" s="17"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80"/>
        <v>166.66</v>
      </c>
      <c r="R1326" s="5">
        <f t="shared" si="81"/>
        <v>84.22</v>
      </c>
      <c r="S1326" s="5">
        <f t="shared" si="82"/>
        <v>82.44</v>
      </c>
      <c r="T1326" s="7">
        <f t="shared" si="83"/>
        <v>0.49465978639145564</v>
      </c>
    </row>
    <row r="1327" spans="1:20" ht="15.6">
      <c r="A1327" s="2">
        <v>198</v>
      </c>
      <c r="B1327" s="3">
        <v>46214</v>
      </c>
      <c r="C1327" s="4">
        <f>YEAR(SalesDataTable[[#This Row],[Order Date]])</f>
        <v>2026</v>
      </c>
      <c r="D1327" s="14" t="str">
        <f>"Q"&amp;ROUNDUP(MONTH(SalesDataTable[[#This Row],[Order Date]])/3,0)</f>
        <v>Q3</v>
      </c>
      <c r="E1327" s="11">
        <f>MONTH(SalesDataTable[[#This Row],[Order Date]])</f>
        <v>7</v>
      </c>
      <c r="F1327" s="17"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80"/>
        <v>136.363</v>
      </c>
      <c r="R1327" s="5">
        <f t="shared" si="81"/>
        <v>65.8</v>
      </c>
      <c r="S1327" s="5">
        <f t="shared" si="82"/>
        <v>70.563000000000002</v>
      </c>
      <c r="T1327" s="7">
        <f t="shared" si="83"/>
        <v>0.5174644148339359</v>
      </c>
    </row>
    <row r="1328" spans="1:20" ht="15.6">
      <c r="A1328" s="2">
        <v>1480</v>
      </c>
      <c r="B1328" s="3">
        <v>46214</v>
      </c>
      <c r="C1328" s="4">
        <f>YEAR(SalesDataTable[[#This Row],[Order Date]])</f>
        <v>2026</v>
      </c>
      <c r="D1328" s="14" t="str">
        <f>"Q"&amp;ROUNDUP(MONTH(SalesDataTable[[#This Row],[Order Date]])/3,0)</f>
        <v>Q3</v>
      </c>
      <c r="E1328" s="11">
        <f>MONTH(SalesDataTable[[#This Row],[Order Date]])</f>
        <v>7</v>
      </c>
      <c r="F1328" s="17"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80"/>
        <v>493.5</v>
      </c>
      <c r="R1328" s="5">
        <f t="shared" si="81"/>
        <v>261.18</v>
      </c>
      <c r="S1328" s="5">
        <f t="shared" si="82"/>
        <v>232.32</v>
      </c>
      <c r="T1328" s="7">
        <f t="shared" si="83"/>
        <v>0.47075987841945288</v>
      </c>
    </row>
    <row r="1329" spans="1:20" ht="15.6">
      <c r="A1329" s="2">
        <v>1990</v>
      </c>
      <c r="B1329" s="3">
        <v>46214</v>
      </c>
      <c r="C1329" s="4">
        <f>YEAR(SalesDataTable[[#This Row],[Order Date]])</f>
        <v>2026</v>
      </c>
      <c r="D1329" s="14" t="str">
        <f>"Q"&amp;ROUNDUP(MONTH(SalesDataTable[[#This Row],[Order Date]])/3,0)</f>
        <v>Q3</v>
      </c>
      <c r="E1329" s="11">
        <f>MONTH(SalesDataTable[[#This Row],[Order Date]])</f>
        <v>7</v>
      </c>
      <c r="F1329" s="17"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80"/>
        <v>222.15600000000001</v>
      </c>
      <c r="R1329" s="5">
        <f t="shared" si="81"/>
        <v>118.53</v>
      </c>
      <c r="S1329" s="5">
        <f t="shared" si="82"/>
        <v>103.626</v>
      </c>
      <c r="T1329" s="7">
        <f t="shared" si="83"/>
        <v>0.46645600388915898</v>
      </c>
    </row>
    <row r="1330" spans="1:20" ht="15.6">
      <c r="A1330" s="2">
        <v>2298</v>
      </c>
      <c r="B1330" s="3">
        <v>46214</v>
      </c>
      <c r="C1330" s="4">
        <f>YEAR(SalesDataTable[[#This Row],[Order Date]])</f>
        <v>2026</v>
      </c>
      <c r="D1330" s="14" t="str">
        <f>"Q"&amp;ROUNDUP(MONTH(SalesDataTable[[#This Row],[Order Date]])/3,0)</f>
        <v>Q3</v>
      </c>
      <c r="E1330" s="11">
        <f>MONTH(SalesDataTable[[#This Row],[Order Date]])</f>
        <v>7</v>
      </c>
      <c r="F1330" s="17"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80"/>
        <v>206.34</v>
      </c>
      <c r="R1330" s="5">
        <f t="shared" si="81"/>
        <v>100.98</v>
      </c>
      <c r="S1330" s="5">
        <f t="shared" si="82"/>
        <v>105.36</v>
      </c>
      <c r="T1330" s="7">
        <f t="shared" si="83"/>
        <v>0.51061355045071244</v>
      </c>
    </row>
    <row r="1331" spans="1:20" ht="15.6">
      <c r="A1331" s="2">
        <v>2886</v>
      </c>
      <c r="B1331" s="3">
        <v>46214</v>
      </c>
      <c r="C1331" s="4">
        <f>YEAR(SalesDataTable[[#This Row],[Order Date]])</f>
        <v>2026</v>
      </c>
      <c r="D1331" s="14" t="str">
        <f>"Q"&amp;ROUNDUP(MONTH(SalesDataTable[[#This Row],[Order Date]])/3,0)</f>
        <v>Q3</v>
      </c>
      <c r="E1331" s="11">
        <f>MONTH(SalesDataTable[[#This Row],[Order Date]])</f>
        <v>7</v>
      </c>
      <c r="F1331" s="17"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80"/>
        <v>47.813499999999998</v>
      </c>
      <c r="R1331" s="5">
        <f t="shared" si="81"/>
        <v>22.06</v>
      </c>
      <c r="S1331" s="5">
        <f t="shared" si="82"/>
        <v>25.753499999999999</v>
      </c>
      <c r="T1331" s="7">
        <f t="shared" si="83"/>
        <v>0.53862402877848303</v>
      </c>
    </row>
    <row r="1332" spans="1:20" ht="15.6">
      <c r="A1332" s="2">
        <v>2893</v>
      </c>
      <c r="B1332" s="3">
        <v>46214</v>
      </c>
      <c r="C1332" s="4">
        <f>YEAR(SalesDataTable[[#This Row],[Order Date]])</f>
        <v>2026</v>
      </c>
      <c r="D1332" s="14" t="str">
        <f>"Q"&amp;ROUNDUP(MONTH(SalesDataTable[[#This Row],[Order Date]])/3,0)</f>
        <v>Q3</v>
      </c>
      <c r="E1332" s="11">
        <f>MONTH(SalesDataTable[[#This Row],[Order Date]])</f>
        <v>7</v>
      </c>
      <c r="F1332" s="17"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80"/>
        <v>728.178</v>
      </c>
      <c r="R1332" s="5">
        <f t="shared" si="81"/>
        <v>482.28</v>
      </c>
      <c r="S1332" s="5">
        <f t="shared" si="82"/>
        <v>245.89800000000002</v>
      </c>
      <c r="T1332" s="7">
        <f t="shared" si="83"/>
        <v>0.33768941110552642</v>
      </c>
    </row>
    <row r="1333" spans="1:20" ht="15.6">
      <c r="A1333" s="2">
        <v>2939</v>
      </c>
      <c r="B1333" s="3">
        <v>46214</v>
      </c>
      <c r="C1333" s="4">
        <f>YEAR(SalesDataTable[[#This Row],[Order Date]])</f>
        <v>2026</v>
      </c>
      <c r="D1333" s="14" t="str">
        <f>"Q"&amp;ROUNDUP(MONTH(SalesDataTable[[#This Row],[Order Date]])/3,0)</f>
        <v>Q3</v>
      </c>
      <c r="E1333" s="11">
        <f>MONTH(SalesDataTable[[#This Row],[Order Date]])</f>
        <v>7</v>
      </c>
      <c r="F1333" s="17"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80"/>
        <v>185.61099999999999</v>
      </c>
      <c r="R1333" s="5">
        <f t="shared" si="81"/>
        <v>101.67</v>
      </c>
      <c r="S1333" s="5">
        <f t="shared" si="82"/>
        <v>83.940999999999988</v>
      </c>
      <c r="T1333" s="7">
        <f t="shared" si="83"/>
        <v>0.45224151585843508</v>
      </c>
    </row>
    <row r="1334" spans="1:20" ht="15.6">
      <c r="A1334" s="2">
        <v>3249</v>
      </c>
      <c r="B1334" s="3">
        <v>46214</v>
      </c>
      <c r="C1334" s="4">
        <f>YEAR(SalesDataTable[[#This Row],[Order Date]])</f>
        <v>2026</v>
      </c>
      <c r="D1334" s="14" t="str">
        <f>"Q"&amp;ROUNDUP(MONTH(SalesDataTable[[#This Row],[Order Date]])/3,0)</f>
        <v>Q3</v>
      </c>
      <c r="E1334" s="11">
        <f>MONTH(SalesDataTable[[#This Row],[Order Date]])</f>
        <v>7</v>
      </c>
      <c r="F1334" s="17"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80"/>
        <v>524</v>
      </c>
      <c r="R1334" s="5">
        <f t="shared" si="81"/>
        <v>254.7</v>
      </c>
      <c r="S1334" s="5">
        <f t="shared" si="82"/>
        <v>269.3</v>
      </c>
      <c r="T1334" s="7">
        <f t="shared" si="83"/>
        <v>0.51393129770992374</v>
      </c>
    </row>
    <row r="1335" spans="1:20" ht="15.6">
      <c r="A1335" s="2">
        <v>3832</v>
      </c>
      <c r="B1335" s="3">
        <v>46214</v>
      </c>
      <c r="C1335" s="4">
        <f>YEAR(SalesDataTable[[#This Row],[Order Date]])</f>
        <v>2026</v>
      </c>
      <c r="D1335" s="14" t="str">
        <f>"Q"&amp;ROUNDUP(MONTH(SalesDataTable[[#This Row],[Order Date]])/3,0)</f>
        <v>Q3</v>
      </c>
      <c r="E1335" s="11">
        <f>MONTH(SalesDataTable[[#This Row],[Order Date]])</f>
        <v>7</v>
      </c>
      <c r="F1335" s="17"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row>
    <row r="1336" spans="1:20" ht="15.6">
      <c r="A1336" s="2">
        <v>3868</v>
      </c>
      <c r="B1336" s="3">
        <v>46214</v>
      </c>
      <c r="C1336" s="4">
        <f>YEAR(SalesDataTable[[#This Row],[Order Date]])</f>
        <v>2026</v>
      </c>
      <c r="D1336" s="14" t="str">
        <f>"Q"&amp;ROUNDUP(MONTH(SalesDataTable[[#This Row],[Order Date]])/3,0)</f>
        <v>Q3</v>
      </c>
      <c r="E1336" s="11">
        <f>MONTH(SalesDataTable[[#This Row],[Order Date]])</f>
        <v>7</v>
      </c>
      <c r="F1336" s="17"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80"/>
        <v>90.79</v>
      </c>
      <c r="R1336" s="5">
        <f t="shared" si="81"/>
        <v>46.39</v>
      </c>
      <c r="S1336" s="5">
        <f t="shared" si="82"/>
        <v>44.400000000000006</v>
      </c>
      <c r="T1336" s="7">
        <f t="shared" si="83"/>
        <v>0.4890406432426479</v>
      </c>
    </row>
    <row r="1337" spans="1:20" ht="15.6">
      <c r="A1337" s="2">
        <v>4365</v>
      </c>
      <c r="B1337" s="3">
        <v>46214</v>
      </c>
      <c r="C1337" s="4">
        <f>YEAR(SalesDataTable[[#This Row],[Order Date]])</f>
        <v>2026</v>
      </c>
      <c r="D1337" s="14" t="str">
        <f>"Q"&amp;ROUNDUP(MONTH(SalesDataTable[[#This Row],[Order Date]])/3,0)</f>
        <v>Q3</v>
      </c>
      <c r="E1337" s="11">
        <f>MONTH(SalesDataTable[[#This Row],[Order Date]])</f>
        <v>7</v>
      </c>
      <c r="F1337" s="17"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80"/>
        <v>41.33</v>
      </c>
      <c r="R1337" s="5">
        <f t="shared" si="81"/>
        <v>17.2</v>
      </c>
      <c r="S1337" s="5">
        <f t="shared" si="82"/>
        <v>24.13</v>
      </c>
      <c r="T1337" s="7">
        <f t="shared" si="83"/>
        <v>0.58383740624243896</v>
      </c>
    </row>
    <row r="1338" spans="1:20" ht="15.6">
      <c r="A1338" s="2">
        <v>314</v>
      </c>
      <c r="B1338" s="3">
        <v>46215</v>
      </c>
      <c r="C1338" s="4">
        <f>YEAR(SalesDataTable[[#This Row],[Order Date]])</f>
        <v>2026</v>
      </c>
      <c r="D1338" s="14" t="str">
        <f>"Q"&amp;ROUNDUP(MONTH(SalesDataTable[[#This Row],[Order Date]])/3,0)</f>
        <v>Q3</v>
      </c>
      <c r="E1338" s="11">
        <f>MONTH(SalesDataTable[[#This Row],[Order Date]])</f>
        <v>7</v>
      </c>
      <c r="F1338" s="17"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80"/>
        <v>78.070999999999998</v>
      </c>
      <c r="R1338" s="5">
        <f t="shared" si="81"/>
        <v>29.08</v>
      </c>
      <c r="S1338" s="5">
        <f t="shared" si="82"/>
        <v>48.991</v>
      </c>
      <c r="T1338" s="7">
        <f t="shared" si="83"/>
        <v>0.62751854081541159</v>
      </c>
    </row>
    <row r="1339" spans="1:20" ht="15.6">
      <c r="A1339" s="2">
        <v>552</v>
      </c>
      <c r="B1339" s="3">
        <v>46215</v>
      </c>
      <c r="C1339" s="4">
        <f>YEAR(SalesDataTable[[#This Row],[Order Date]])</f>
        <v>2026</v>
      </c>
      <c r="D1339" s="14" t="str">
        <f>"Q"&amp;ROUNDUP(MONTH(SalesDataTable[[#This Row],[Order Date]])/3,0)</f>
        <v>Q3</v>
      </c>
      <c r="E1339" s="11">
        <f>MONTH(SalesDataTable[[#This Row],[Order Date]])</f>
        <v>7</v>
      </c>
      <c r="F1339" s="17"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row>
    <row r="1340" spans="1:20" ht="15.6">
      <c r="A1340" s="2">
        <v>1317</v>
      </c>
      <c r="B1340" s="3">
        <v>46215</v>
      </c>
      <c r="C1340" s="4">
        <f>YEAR(SalesDataTable[[#This Row],[Order Date]])</f>
        <v>2026</v>
      </c>
      <c r="D1340" s="14" t="str">
        <f>"Q"&amp;ROUNDUP(MONTH(SalesDataTable[[#This Row],[Order Date]])/3,0)</f>
        <v>Q3</v>
      </c>
      <c r="E1340" s="11">
        <f>MONTH(SalesDataTable[[#This Row],[Order Date]])</f>
        <v>7</v>
      </c>
      <c r="F1340" s="17"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80"/>
        <v>111</v>
      </c>
      <c r="R1340" s="5">
        <f t="shared" si="81"/>
        <v>41.07</v>
      </c>
      <c r="S1340" s="5">
        <f t="shared" si="82"/>
        <v>69.930000000000007</v>
      </c>
      <c r="T1340" s="7">
        <f t="shared" si="83"/>
        <v>0.63000000000000012</v>
      </c>
    </row>
    <row r="1341" spans="1:20" ht="15.6">
      <c r="A1341" s="2">
        <v>1515</v>
      </c>
      <c r="B1341" s="3">
        <v>46215</v>
      </c>
      <c r="C1341" s="4">
        <f>YEAR(SalesDataTable[[#This Row],[Order Date]])</f>
        <v>2026</v>
      </c>
      <c r="D1341" s="14" t="str">
        <f>"Q"&amp;ROUNDUP(MONTH(SalesDataTable[[#This Row],[Order Date]])/3,0)</f>
        <v>Q3</v>
      </c>
      <c r="E1341" s="11">
        <f>MONTH(SalesDataTable[[#This Row],[Order Date]])</f>
        <v>7</v>
      </c>
      <c r="F1341" s="17"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80"/>
        <v>81.8</v>
      </c>
      <c r="R1341" s="5">
        <f t="shared" si="81"/>
        <v>29.62</v>
      </c>
      <c r="S1341" s="5">
        <f t="shared" si="82"/>
        <v>52.179999999999993</v>
      </c>
      <c r="T1341" s="7">
        <f t="shared" si="83"/>
        <v>0.63789731051344734</v>
      </c>
    </row>
    <row r="1342" spans="1:20" ht="15.6">
      <c r="A1342" s="2">
        <v>1674</v>
      </c>
      <c r="B1342" s="3">
        <v>46215</v>
      </c>
      <c r="C1342" s="4">
        <f>YEAR(SalesDataTable[[#This Row],[Order Date]])</f>
        <v>2026</v>
      </c>
      <c r="D1342" s="14" t="str">
        <f>"Q"&amp;ROUNDUP(MONTH(SalesDataTable[[#This Row],[Order Date]])/3,0)</f>
        <v>Q3</v>
      </c>
      <c r="E1342" s="11">
        <f>MONTH(SalesDataTable[[#This Row],[Order Date]])</f>
        <v>7</v>
      </c>
      <c r="F1342" s="17"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row>
    <row r="1343" spans="1:20" ht="15.6">
      <c r="A1343" s="2">
        <v>2407</v>
      </c>
      <c r="B1343" s="3">
        <v>46215</v>
      </c>
      <c r="C1343" s="4">
        <f>YEAR(SalesDataTable[[#This Row],[Order Date]])</f>
        <v>2026</v>
      </c>
      <c r="D1343" s="14" t="str">
        <f>"Q"&amp;ROUNDUP(MONTH(SalesDataTable[[#This Row],[Order Date]])/3,0)</f>
        <v>Q3</v>
      </c>
      <c r="E1343" s="11">
        <f>MONTH(SalesDataTable[[#This Row],[Order Date]])</f>
        <v>7</v>
      </c>
      <c r="F1343" s="17"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80"/>
        <v>130.26249999999999</v>
      </c>
      <c r="R1343" s="5">
        <f t="shared" si="81"/>
        <v>78.28</v>
      </c>
      <c r="S1343" s="5">
        <f t="shared" si="82"/>
        <v>51.982499999999987</v>
      </c>
      <c r="T1343" s="7">
        <f t="shared" si="83"/>
        <v>0.39905959121005657</v>
      </c>
    </row>
    <row r="1344" spans="1:20" ht="15.6">
      <c r="A1344" s="2">
        <v>2817</v>
      </c>
      <c r="B1344" s="3">
        <v>46215</v>
      </c>
      <c r="C1344" s="4">
        <f>YEAR(SalesDataTable[[#This Row],[Order Date]])</f>
        <v>2026</v>
      </c>
      <c r="D1344" s="14" t="str">
        <f>"Q"&amp;ROUNDUP(MONTH(SalesDataTable[[#This Row],[Order Date]])/3,0)</f>
        <v>Q3</v>
      </c>
      <c r="E1344" s="11">
        <f>MONTH(SalesDataTable[[#This Row],[Order Date]])</f>
        <v>7</v>
      </c>
      <c r="F1344" s="17"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80"/>
        <v>362.96100000000001</v>
      </c>
      <c r="R1344" s="5">
        <f t="shared" si="81"/>
        <v>197.34</v>
      </c>
      <c r="S1344" s="5">
        <f t="shared" si="82"/>
        <v>165.62100000000001</v>
      </c>
      <c r="T1344" s="7">
        <f t="shared" si="83"/>
        <v>0.45630522287518493</v>
      </c>
    </row>
    <row r="1345" spans="1:20" ht="15.6">
      <c r="A1345" s="2">
        <v>3059</v>
      </c>
      <c r="B1345" s="3">
        <v>46215</v>
      </c>
      <c r="C1345" s="4">
        <f>YEAR(SalesDataTable[[#This Row],[Order Date]])</f>
        <v>2026</v>
      </c>
      <c r="D1345" s="14" t="str">
        <f>"Q"&amp;ROUNDUP(MONTH(SalesDataTable[[#This Row],[Order Date]])/3,0)</f>
        <v>Q3</v>
      </c>
      <c r="E1345" s="11">
        <f>MONTH(SalesDataTable[[#This Row],[Order Date]])</f>
        <v>7</v>
      </c>
      <c r="F1345" s="17"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80"/>
        <v>89.043499999999995</v>
      </c>
      <c r="R1345" s="5">
        <f t="shared" si="81"/>
        <v>44.51</v>
      </c>
      <c r="S1345" s="5">
        <f t="shared" si="82"/>
        <v>44.533499999999997</v>
      </c>
      <c r="T1345" s="7">
        <f t="shared" si="83"/>
        <v>0.50013195797559618</v>
      </c>
    </row>
    <row r="1346" spans="1:20" ht="15.6">
      <c r="A1346" s="2">
        <v>3210</v>
      </c>
      <c r="B1346" s="3">
        <v>46215</v>
      </c>
      <c r="C1346" s="4">
        <f>YEAR(SalesDataTable[[#This Row],[Order Date]])</f>
        <v>2026</v>
      </c>
      <c r="D1346" s="14" t="str">
        <f>"Q"&amp;ROUNDUP(MONTH(SalesDataTable[[#This Row],[Order Date]])/3,0)</f>
        <v>Q3</v>
      </c>
      <c r="E1346" s="11">
        <f>MONTH(SalesDataTable[[#This Row],[Order Date]])</f>
        <v>7</v>
      </c>
      <c r="F1346" s="17"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row>
    <row r="1347" spans="1:20" ht="15.6">
      <c r="A1347" s="2">
        <v>3670</v>
      </c>
      <c r="B1347" s="3">
        <v>46215</v>
      </c>
      <c r="C1347" s="4">
        <f>YEAR(SalesDataTable[[#This Row],[Order Date]])</f>
        <v>2026</v>
      </c>
      <c r="D1347" s="14" t="str">
        <f>"Q"&amp;ROUNDUP(MONTH(SalesDataTable[[#This Row],[Order Date]])/3,0)</f>
        <v>Q3</v>
      </c>
      <c r="E1347" s="11">
        <f>MONTH(SalesDataTable[[#This Row],[Order Date]])</f>
        <v>7</v>
      </c>
      <c r="F1347" s="17"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84"/>
        <v>45.43</v>
      </c>
      <c r="R1347" s="5">
        <f t="shared" si="85"/>
        <v>18.66</v>
      </c>
      <c r="S1347" s="5">
        <f t="shared" si="86"/>
        <v>26.77</v>
      </c>
      <c r="T1347" s="7">
        <f t="shared" si="87"/>
        <v>0.58925819942769098</v>
      </c>
    </row>
    <row r="1348" spans="1:20" ht="15.6">
      <c r="A1348" s="2">
        <v>4017</v>
      </c>
      <c r="B1348" s="3">
        <v>46215</v>
      </c>
      <c r="C1348" s="4">
        <f>YEAR(SalesDataTable[[#This Row],[Order Date]])</f>
        <v>2026</v>
      </c>
      <c r="D1348" s="14" t="str">
        <f>"Q"&amp;ROUNDUP(MONTH(SalesDataTable[[#This Row],[Order Date]])/3,0)</f>
        <v>Q3</v>
      </c>
      <c r="E1348" s="11">
        <f>MONTH(SalesDataTable[[#This Row],[Order Date]])</f>
        <v>7</v>
      </c>
      <c r="F1348" s="17"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84"/>
        <v>35.550000000000004</v>
      </c>
      <c r="R1348" s="5">
        <f t="shared" si="85"/>
        <v>14.86</v>
      </c>
      <c r="S1348" s="5">
        <f t="shared" si="86"/>
        <v>20.690000000000005</v>
      </c>
      <c r="T1348" s="7">
        <f t="shared" si="87"/>
        <v>0.58199718706047832</v>
      </c>
    </row>
    <row r="1349" spans="1:20" ht="15.6">
      <c r="A1349" s="2">
        <v>5012</v>
      </c>
      <c r="B1349" s="3">
        <v>46215</v>
      </c>
      <c r="C1349" s="4">
        <f>YEAR(SalesDataTable[[#This Row],[Order Date]])</f>
        <v>2026</v>
      </c>
      <c r="D1349" s="14" t="str">
        <f>"Q"&amp;ROUNDUP(MONTH(SalesDataTable[[#This Row],[Order Date]])/3,0)</f>
        <v>Q3</v>
      </c>
      <c r="E1349" s="11">
        <f>MONTH(SalesDataTable[[#This Row],[Order Date]])</f>
        <v>7</v>
      </c>
      <c r="F1349" s="17"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row>
    <row r="1350" spans="1:20" ht="15.6">
      <c r="A1350" s="2">
        <v>884</v>
      </c>
      <c r="B1350" s="3">
        <v>46216</v>
      </c>
      <c r="C1350" s="4">
        <f>YEAR(SalesDataTable[[#This Row],[Order Date]])</f>
        <v>2026</v>
      </c>
      <c r="D1350" s="14" t="str">
        <f>"Q"&amp;ROUNDUP(MONTH(SalesDataTable[[#This Row],[Order Date]])/3,0)</f>
        <v>Q3</v>
      </c>
      <c r="E1350" s="11">
        <f>MONTH(SalesDataTable[[#This Row],[Order Date]])</f>
        <v>7</v>
      </c>
      <c r="F1350" s="17"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84"/>
        <v>103.61</v>
      </c>
      <c r="R1350" s="5">
        <f t="shared" si="85"/>
        <v>51.84</v>
      </c>
      <c r="S1350" s="5">
        <f t="shared" si="86"/>
        <v>51.769999999999996</v>
      </c>
      <c r="T1350" s="7">
        <f t="shared" si="87"/>
        <v>0.49966219476884466</v>
      </c>
    </row>
    <row r="1351" spans="1:20" ht="15.6">
      <c r="A1351" s="2">
        <v>1025</v>
      </c>
      <c r="B1351" s="3">
        <v>46216</v>
      </c>
      <c r="C1351" s="4">
        <f>YEAR(SalesDataTable[[#This Row],[Order Date]])</f>
        <v>2026</v>
      </c>
      <c r="D1351" s="14" t="str">
        <f>"Q"&amp;ROUNDUP(MONTH(SalesDataTable[[#This Row],[Order Date]])/3,0)</f>
        <v>Q3</v>
      </c>
      <c r="E1351" s="11">
        <f>MONTH(SalesDataTable[[#This Row],[Order Date]])</f>
        <v>7</v>
      </c>
      <c r="F1351" s="17"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row>
    <row r="1352" spans="1:20" ht="15.6">
      <c r="A1352" s="2">
        <v>1279</v>
      </c>
      <c r="B1352" s="3">
        <v>46216</v>
      </c>
      <c r="C1352" s="4">
        <f>YEAR(SalesDataTable[[#This Row],[Order Date]])</f>
        <v>2026</v>
      </c>
      <c r="D1352" s="14" t="str">
        <f>"Q"&amp;ROUNDUP(MONTH(SalesDataTable[[#This Row],[Order Date]])/3,0)</f>
        <v>Q3</v>
      </c>
      <c r="E1352" s="11">
        <f>MONTH(SalesDataTable[[#This Row],[Order Date]])</f>
        <v>7</v>
      </c>
      <c r="F1352" s="17"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84"/>
        <v>348.76799999999997</v>
      </c>
      <c r="R1352" s="5">
        <f t="shared" si="85"/>
        <v>209.32</v>
      </c>
      <c r="S1352" s="5">
        <f t="shared" si="86"/>
        <v>139.44799999999998</v>
      </c>
      <c r="T1352" s="7">
        <f t="shared" si="87"/>
        <v>0.39983025965684921</v>
      </c>
    </row>
    <row r="1353" spans="1:20" ht="15.6">
      <c r="A1353" s="2">
        <v>1534</v>
      </c>
      <c r="B1353" s="3">
        <v>46216</v>
      </c>
      <c r="C1353" s="4">
        <f>YEAR(SalesDataTable[[#This Row],[Order Date]])</f>
        <v>2026</v>
      </c>
      <c r="D1353" s="14" t="str">
        <f>"Q"&amp;ROUNDUP(MONTH(SalesDataTable[[#This Row],[Order Date]])/3,0)</f>
        <v>Q3</v>
      </c>
      <c r="E1353" s="11">
        <f>MONTH(SalesDataTable[[#This Row],[Order Date]])</f>
        <v>7</v>
      </c>
      <c r="F1353" s="17"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84"/>
        <v>262.96199999999999</v>
      </c>
      <c r="R1353" s="5">
        <f t="shared" si="85"/>
        <v>158.72</v>
      </c>
      <c r="S1353" s="5">
        <f t="shared" si="86"/>
        <v>104.24199999999999</v>
      </c>
      <c r="T1353" s="7">
        <f t="shared" si="87"/>
        <v>0.39641469109605187</v>
      </c>
    </row>
    <row r="1354" spans="1:20" ht="15.6">
      <c r="A1354" s="2">
        <v>2147</v>
      </c>
      <c r="B1354" s="3">
        <v>46216</v>
      </c>
      <c r="C1354" s="4">
        <f>YEAR(SalesDataTable[[#This Row],[Order Date]])</f>
        <v>2026</v>
      </c>
      <c r="D1354" s="14" t="str">
        <f>"Q"&amp;ROUNDUP(MONTH(SalesDataTable[[#This Row],[Order Date]])/3,0)</f>
        <v>Q3</v>
      </c>
      <c r="E1354" s="11">
        <f>MONTH(SalesDataTable[[#This Row],[Order Date]])</f>
        <v>7</v>
      </c>
      <c r="F1354" s="17"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row>
    <row r="1355" spans="1:20" ht="15.6">
      <c r="A1355" s="2">
        <v>2385</v>
      </c>
      <c r="B1355" s="3">
        <v>46216</v>
      </c>
      <c r="C1355" s="4">
        <f>YEAR(SalesDataTable[[#This Row],[Order Date]])</f>
        <v>2026</v>
      </c>
      <c r="D1355" s="14" t="str">
        <f>"Q"&amp;ROUNDUP(MONTH(SalesDataTable[[#This Row],[Order Date]])/3,0)</f>
        <v>Q3</v>
      </c>
      <c r="E1355" s="11">
        <f>MONTH(SalesDataTable[[#This Row],[Order Date]])</f>
        <v>7</v>
      </c>
      <c r="F1355" s="17"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84"/>
        <v>424.72800000000001</v>
      </c>
      <c r="R1355" s="5">
        <f t="shared" si="85"/>
        <v>232.56</v>
      </c>
      <c r="S1355" s="5">
        <f t="shared" si="86"/>
        <v>192.16800000000001</v>
      </c>
      <c r="T1355" s="7">
        <f t="shared" si="87"/>
        <v>0.45244956772334294</v>
      </c>
    </row>
    <row r="1356" spans="1:20" ht="15.6">
      <c r="A1356" s="2">
        <v>2517</v>
      </c>
      <c r="B1356" s="3">
        <v>46216</v>
      </c>
      <c r="C1356" s="4">
        <f>YEAR(SalesDataTable[[#This Row],[Order Date]])</f>
        <v>2026</v>
      </c>
      <c r="D1356" s="14" t="str">
        <f>"Q"&amp;ROUNDUP(MONTH(SalesDataTable[[#This Row],[Order Date]])/3,0)</f>
        <v>Q3</v>
      </c>
      <c r="E1356" s="11">
        <f>MONTH(SalesDataTable[[#This Row],[Order Date]])</f>
        <v>7</v>
      </c>
      <c r="F1356" s="17"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84"/>
        <v>34.655999999999999</v>
      </c>
      <c r="R1356" s="5">
        <f t="shared" si="85"/>
        <v>13.22</v>
      </c>
      <c r="S1356" s="5">
        <f t="shared" si="86"/>
        <v>21.436</v>
      </c>
      <c r="T1356" s="7">
        <f t="shared" si="87"/>
        <v>0.61853647276084955</v>
      </c>
    </row>
    <row r="1357" spans="1:20" ht="15.6">
      <c r="A1357" s="2">
        <v>2746</v>
      </c>
      <c r="B1357" s="3">
        <v>46216</v>
      </c>
      <c r="C1357" s="4">
        <f>YEAR(SalesDataTable[[#This Row],[Order Date]])</f>
        <v>2026</v>
      </c>
      <c r="D1357" s="14" t="str">
        <f>"Q"&amp;ROUNDUP(MONTH(SalesDataTable[[#This Row],[Order Date]])/3,0)</f>
        <v>Q3</v>
      </c>
      <c r="E1357" s="11">
        <f>MONTH(SalesDataTable[[#This Row],[Order Date]])</f>
        <v>7</v>
      </c>
      <c r="F1357" s="17"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row>
    <row r="1358" spans="1:20" ht="15.6">
      <c r="A1358" s="2">
        <v>3297</v>
      </c>
      <c r="B1358" s="3">
        <v>46216</v>
      </c>
      <c r="C1358" s="4">
        <f>YEAR(SalesDataTable[[#This Row],[Order Date]])</f>
        <v>2026</v>
      </c>
      <c r="D1358" s="14" t="str">
        <f>"Q"&amp;ROUNDUP(MONTH(SalesDataTable[[#This Row],[Order Date]])/3,0)</f>
        <v>Q3</v>
      </c>
      <c r="E1358" s="11">
        <f>MONTH(SalesDataTable[[#This Row],[Order Date]])</f>
        <v>7</v>
      </c>
      <c r="F1358" s="17"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84"/>
        <v>206.958</v>
      </c>
      <c r="R1358" s="5">
        <f t="shared" si="85"/>
        <v>90.36</v>
      </c>
      <c r="S1358" s="5">
        <f t="shared" si="86"/>
        <v>116.598</v>
      </c>
      <c r="T1358" s="7">
        <f t="shared" si="87"/>
        <v>0.5633896732670397</v>
      </c>
    </row>
    <row r="1359" spans="1:20" ht="15.6">
      <c r="A1359" s="2">
        <v>772</v>
      </c>
      <c r="B1359" s="3">
        <v>46217</v>
      </c>
      <c r="C1359" s="4">
        <f>YEAR(SalesDataTable[[#This Row],[Order Date]])</f>
        <v>2026</v>
      </c>
      <c r="D1359" s="14" t="str">
        <f>"Q"&amp;ROUNDUP(MONTH(SalesDataTable[[#This Row],[Order Date]])/3,0)</f>
        <v>Q3</v>
      </c>
      <c r="E1359" s="11">
        <f>MONTH(SalesDataTable[[#This Row],[Order Date]])</f>
        <v>7</v>
      </c>
      <c r="F1359" s="17"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84"/>
        <v>181.85400000000001</v>
      </c>
      <c r="R1359" s="5">
        <f t="shared" si="85"/>
        <v>101.96</v>
      </c>
      <c r="S1359" s="5">
        <f t="shared" si="86"/>
        <v>79.89400000000002</v>
      </c>
      <c r="T1359" s="7">
        <f t="shared" si="87"/>
        <v>0.43933045190097558</v>
      </c>
    </row>
    <row r="1360" spans="1:20" ht="15.6">
      <c r="A1360" s="2">
        <v>838</v>
      </c>
      <c r="B1360" s="3">
        <v>46217</v>
      </c>
      <c r="C1360" s="4">
        <f>YEAR(SalesDataTable[[#This Row],[Order Date]])</f>
        <v>2026</v>
      </c>
      <c r="D1360" s="14" t="str">
        <f>"Q"&amp;ROUNDUP(MONTH(SalesDataTable[[#This Row],[Order Date]])/3,0)</f>
        <v>Q3</v>
      </c>
      <c r="E1360" s="11">
        <f>MONTH(SalesDataTable[[#This Row],[Order Date]])</f>
        <v>7</v>
      </c>
      <c r="F1360" s="17"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row>
    <row r="1361" spans="1:20" ht="15.6">
      <c r="A1361" s="2">
        <v>1144</v>
      </c>
      <c r="B1361" s="3">
        <v>46217</v>
      </c>
      <c r="C1361" s="4">
        <f>YEAR(SalesDataTable[[#This Row],[Order Date]])</f>
        <v>2026</v>
      </c>
      <c r="D1361" s="14" t="str">
        <f>"Q"&amp;ROUNDUP(MONTH(SalesDataTable[[#This Row],[Order Date]])/3,0)</f>
        <v>Q3</v>
      </c>
      <c r="E1361" s="11">
        <f>MONTH(SalesDataTable[[#This Row],[Order Date]])</f>
        <v>7</v>
      </c>
      <c r="F1361" s="17"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84"/>
        <v>83.74</v>
      </c>
      <c r="R1361" s="5">
        <f t="shared" si="85"/>
        <v>38.96</v>
      </c>
      <c r="S1361" s="5">
        <f t="shared" si="86"/>
        <v>44.779999999999994</v>
      </c>
      <c r="T1361" s="7">
        <f t="shared" si="87"/>
        <v>0.53475041796035339</v>
      </c>
    </row>
    <row r="1362" spans="1:20" ht="15.6">
      <c r="A1362" s="2">
        <v>1686</v>
      </c>
      <c r="B1362" s="3">
        <v>46217</v>
      </c>
      <c r="C1362" s="4">
        <f>YEAR(SalesDataTable[[#This Row],[Order Date]])</f>
        <v>2026</v>
      </c>
      <c r="D1362" s="14" t="str">
        <f>"Q"&amp;ROUNDUP(MONTH(SalesDataTable[[#This Row],[Order Date]])/3,0)</f>
        <v>Q3</v>
      </c>
      <c r="E1362" s="11">
        <f>MONTH(SalesDataTable[[#This Row],[Order Date]])</f>
        <v>7</v>
      </c>
      <c r="F1362" s="17"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84"/>
        <v>243.1</v>
      </c>
      <c r="R1362" s="5">
        <f t="shared" si="85"/>
        <v>108.48</v>
      </c>
      <c r="S1362" s="5">
        <f t="shared" si="86"/>
        <v>134.62</v>
      </c>
      <c r="T1362" s="7">
        <f t="shared" si="87"/>
        <v>0.55376388317564795</v>
      </c>
    </row>
    <row r="1363" spans="1:20" ht="15.6">
      <c r="A1363" s="2">
        <v>2823</v>
      </c>
      <c r="B1363" s="3">
        <v>46217</v>
      </c>
      <c r="C1363" s="4">
        <f>YEAR(SalesDataTable[[#This Row],[Order Date]])</f>
        <v>2026</v>
      </c>
      <c r="D1363" s="14" t="str">
        <f>"Q"&amp;ROUNDUP(MONTH(SalesDataTable[[#This Row],[Order Date]])/3,0)</f>
        <v>Q3</v>
      </c>
      <c r="E1363" s="11">
        <f>MONTH(SalesDataTable[[#This Row],[Order Date]])</f>
        <v>7</v>
      </c>
      <c r="F1363" s="17"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84"/>
        <v>244.17000000000002</v>
      </c>
      <c r="R1363" s="5">
        <f t="shared" si="85"/>
        <v>130.62</v>
      </c>
      <c r="S1363" s="5">
        <f t="shared" si="86"/>
        <v>113.55000000000001</v>
      </c>
      <c r="T1363" s="7">
        <f t="shared" si="87"/>
        <v>0.46504484580415284</v>
      </c>
    </row>
    <row r="1364" spans="1:20" ht="15.6">
      <c r="A1364" s="2">
        <v>2883</v>
      </c>
      <c r="B1364" s="3">
        <v>46217</v>
      </c>
      <c r="C1364" s="4">
        <f>YEAR(SalesDataTable[[#This Row],[Order Date]])</f>
        <v>2026</v>
      </c>
      <c r="D1364" s="14" t="str">
        <f>"Q"&amp;ROUNDUP(MONTH(SalesDataTable[[#This Row],[Order Date]])/3,0)</f>
        <v>Q3</v>
      </c>
      <c r="E1364" s="11">
        <f>MONTH(SalesDataTable[[#This Row],[Order Date]])</f>
        <v>7</v>
      </c>
      <c r="F1364" s="17"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row>
    <row r="1365" spans="1:20" ht="15.6">
      <c r="A1365" s="2">
        <v>3259</v>
      </c>
      <c r="B1365" s="3">
        <v>46217</v>
      </c>
      <c r="C1365" s="4">
        <f>YEAR(SalesDataTable[[#This Row],[Order Date]])</f>
        <v>2026</v>
      </c>
      <c r="D1365" s="14" t="str">
        <f>"Q"&amp;ROUNDUP(MONTH(SalesDataTable[[#This Row],[Order Date]])/3,0)</f>
        <v>Q3</v>
      </c>
      <c r="E1365" s="11">
        <f>MONTH(SalesDataTable[[#This Row],[Order Date]])</f>
        <v>7</v>
      </c>
      <c r="F1365" s="17"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84"/>
        <v>1048.4100000000001</v>
      </c>
      <c r="R1365" s="5">
        <f t="shared" si="85"/>
        <v>630.72</v>
      </c>
      <c r="S1365" s="5">
        <f t="shared" si="86"/>
        <v>417.69000000000005</v>
      </c>
      <c r="T1365" s="7">
        <f t="shared" si="87"/>
        <v>0.3984032964202936</v>
      </c>
    </row>
    <row r="1366" spans="1:20" ht="15.6">
      <c r="A1366" s="2">
        <v>3709</v>
      </c>
      <c r="B1366" s="3">
        <v>46217</v>
      </c>
      <c r="C1366" s="4">
        <f>YEAR(SalesDataTable[[#This Row],[Order Date]])</f>
        <v>2026</v>
      </c>
      <c r="D1366" s="14" t="str">
        <f>"Q"&amp;ROUNDUP(MONTH(SalesDataTable[[#This Row],[Order Date]])/3,0)</f>
        <v>Q3</v>
      </c>
      <c r="E1366" s="11">
        <f>MONTH(SalesDataTable[[#This Row],[Order Date]])</f>
        <v>7</v>
      </c>
      <c r="F1366" s="17"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84"/>
        <v>50.94</v>
      </c>
      <c r="R1366" s="5">
        <f t="shared" si="85"/>
        <v>22.28</v>
      </c>
      <c r="S1366" s="5">
        <f t="shared" si="86"/>
        <v>28.659999999999997</v>
      </c>
      <c r="T1366" s="7">
        <f t="shared" si="87"/>
        <v>0.5626226933647428</v>
      </c>
    </row>
    <row r="1367" spans="1:20" ht="15.6">
      <c r="A1367" s="2">
        <v>61</v>
      </c>
      <c r="B1367" s="3">
        <v>46218</v>
      </c>
      <c r="C1367" s="4">
        <f>YEAR(SalesDataTable[[#This Row],[Order Date]])</f>
        <v>2026</v>
      </c>
      <c r="D1367" s="14" t="str">
        <f>"Q"&amp;ROUNDUP(MONTH(SalesDataTable[[#This Row],[Order Date]])/3,0)</f>
        <v>Q3</v>
      </c>
      <c r="E1367" s="11">
        <f>MONTH(SalesDataTable[[#This Row],[Order Date]])</f>
        <v>7</v>
      </c>
      <c r="F1367" s="17"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84"/>
        <v>251.78</v>
      </c>
      <c r="R1367" s="5">
        <f t="shared" si="85"/>
        <v>141.6</v>
      </c>
      <c r="S1367" s="5">
        <f t="shared" si="86"/>
        <v>110.18</v>
      </c>
      <c r="T1367" s="7">
        <f t="shared" si="87"/>
        <v>0.43760425768528083</v>
      </c>
    </row>
    <row r="1368" spans="1:20" ht="15.6">
      <c r="A1368" s="2">
        <v>357</v>
      </c>
      <c r="B1368" s="3">
        <v>46218</v>
      </c>
      <c r="C1368" s="4">
        <f>YEAR(SalesDataTable[[#This Row],[Order Date]])</f>
        <v>2026</v>
      </c>
      <c r="D1368" s="14" t="str">
        <f>"Q"&amp;ROUNDUP(MONTH(SalesDataTable[[#This Row],[Order Date]])/3,0)</f>
        <v>Q3</v>
      </c>
      <c r="E1368" s="11">
        <f>MONTH(SalesDataTable[[#This Row],[Order Date]])</f>
        <v>7</v>
      </c>
      <c r="F1368" s="17"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84"/>
        <v>103.8</v>
      </c>
      <c r="R1368" s="5">
        <f t="shared" si="85"/>
        <v>43.64</v>
      </c>
      <c r="S1368" s="5">
        <f t="shared" si="86"/>
        <v>60.16</v>
      </c>
      <c r="T1368" s="7">
        <f t="shared" si="87"/>
        <v>0.57957610789980729</v>
      </c>
    </row>
    <row r="1369" spans="1:20" ht="15.6">
      <c r="A1369" s="2">
        <v>1607</v>
      </c>
      <c r="B1369" s="3">
        <v>46218</v>
      </c>
      <c r="C1369" s="4">
        <f>YEAR(SalesDataTable[[#This Row],[Order Date]])</f>
        <v>2026</v>
      </c>
      <c r="D1369" s="14" t="str">
        <f>"Q"&amp;ROUNDUP(MONTH(SalesDataTable[[#This Row],[Order Date]])/3,0)</f>
        <v>Q3</v>
      </c>
      <c r="E1369" s="11">
        <f>MONTH(SalesDataTable[[#This Row],[Order Date]])</f>
        <v>7</v>
      </c>
      <c r="F1369" s="17"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84"/>
        <v>79.5</v>
      </c>
      <c r="R1369" s="5">
        <f t="shared" si="85"/>
        <v>29.56</v>
      </c>
      <c r="S1369" s="5">
        <f t="shared" si="86"/>
        <v>49.94</v>
      </c>
      <c r="T1369" s="7">
        <f t="shared" si="87"/>
        <v>0.62817610062893081</v>
      </c>
    </row>
    <row r="1370" spans="1:20" ht="15.6">
      <c r="A1370" s="2">
        <v>3295</v>
      </c>
      <c r="B1370" s="3">
        <v>46218</v>
      </c>
      <c r="C1370" s="4">
        <f>YEAR(SalesDataTable[[#This Row],[Order Date]])</f>
        <v>2026</v>
      </c>
      <c r="D1370" s="14" t="str">
        <f>"Q"&amp;ROUNDUP(MONTH(SalesDataTable[[#This Row],[Order Date]])/3,0)</f>
        <v>Q3</v>
      </c>
      <c r="E1370" s="11">
        <f>MONTH(SalesDataTable[[#This Row],[Order Date]])</f>
        <v>7</v>
      </c>
      <c r="F1370" s="17"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84"/>
        <v>79.440999999999988</v>
      </c>
      <c r="R1370" s="5">
        <f t="shared" si="85"/>
        <v>46.65</v>
      </c>
      <c r="S1370" s="5">
        <f t="shared" si="86"/>
        <v>32.79099999999999</v>
      </c>
      <c r="T1370" s="7">
        <f t="shared" si="87"/>
        <v>0.41277174255107557</v>
      </c>
    </row>
    <row r="1371" spans="1:20" ht="15.6">
      <c r="A1371" s="2">
        <v>4048</v>
      </c>
      <c r="B1371" s="3">
        <v>46218</v>
      </c>
      <c r="C1371" s="4">
        <f>YEAR(SalesDataTable[[#This Row],[Order Date]])</f>
        <v>2026</v>
      </c>
      <c r="D1371" s="14" t="str">
        <f>"Q"&amp;ROUNDUP(MONTH(SalesDataTable[[#This Row],[Order Date]])/3,0)</f>
        <v>Q3</v>
      </c>
      <c r="E1371" s="11">
        <f>MONTH(SalesDataTable[[#This Row],[Order Date]])</f>
        <v>7</v>
      </c>
      <c r="F1371" s="17"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84"/>
        <v>223.53300000000002</v>
      </c>
      <c r="R1371" s="5">
        <f t="shared" si="85"/>
        <v>129.21</v>
      </c>
      <c r="S1371" s="5">
        <f t="shared" si="86"/>
        <v>94.323000000000008</v>
      </c>
      <c r="T1371" s="7">
        <f t="shared" si="87"/>
        <v>0.42196454214813922</v>
      </c>
    </row>
    <row r="1372" spans="1:20" ht="15.6">
      <c r="A1372" s="2">
        <v>4424</v>
      </c>
      <c r="B1372" s="3">
        <v>46218</v>
      </c>
      <c r="C1372" s="4">
        <f>YEAR(SalesDataTable[[#This Row],[Order Date]])</f>
        <v>2026</v>
      </c>
      <c r="D1372" s="14" t="str">
        <f>"Q"&amp;ROUNDUP(MONTH(SalesDataTable[[#This Row],[Order Date]])/3,0)</f>
        <v>Q3</v>
      </c>
      <c r="E1372" s="11">
        <f>MONTH(SalesDataTable[[#This Row],[Order Date]])</f>
        <v>7</v>
      </c>
      <c r="F1372" s="17"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84"/>
        <v>92.54</v>
      </c>
      <c r="R1372" s="5">
        <f t="shared" si="85"/>
        <v>44.48</v>
      </c>
      <c r="S1372" s="5">
        <f t="shared" si="86"/>
        <v>48.060000000000009</v>
      </c>
      <c r="T1372" s="7">
        <f t="shared" si="87"/>
        <v>0.51934298681651181</v>
      </c>
    </row>
    <row r="1373" spans="1:20" ht="15.6">
      <c r="A1373" s="2">
        <v>4732</v>
      </c>
      <c r="B1373" s="3">
        <v>46218</v>
      </c>
      <c r="C1373" s="4">
        <f>YEAR(SalesDataTable[[#This Row],[Order Date]])</f>
        <v>2026</v>
      </c>
      <c r="D1373" s="14" t="str">
        <f>"Q"&amp;ROUNDUP(MONTH(SalesDataTable[[#This Row],[Order Date]])/3,0)</f>
        <v>Q3</v>
      </c>
      <c r="E1373" s="11">
        <f>MONTH(SalesDataTable[[#This Row],[Order Date]])</f>
        <v>7</v>
      </c>
      <c r="F1373" s="17"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row>
    <row r="1374" spans="1:20" ht="15.6">
      <c r="A1374" s="2">
        <v>194</v>
      </c>
      <c r="B1374" s="3">
        <v>46219</v>
      </c>
      <c r="C1374" s="4">
        <f>YEAR(SalesDataTable[[#This Row],[Order Date]])</f>
        <v>2026</v>
      </c>
      <c r="D1374" s="14" t="str">
        <f>"Q"&amp;ROUNDUP(MONTH(SalesDataTable[[#This Row],[Order Date]])/3,0)</f>
        <v>Q3</v>
      </c>
      <c r="E1374" s="11">
        <f>MONTH(SalesDataTable[[#This Row],[Order Date]])</f>
        <v>7</v>
      </c>
      <c r="F1374" s="17"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84"/>
        <v>99.38</v>
      </c>
      <c r="R1374" s="5">
        <f t="shared" si="85"/>
        <v>43.94</v>
      </c>
      <c r="S1374" s="5">
        <f t="shared" si="86"/>
        <v>55.44</v>
      </c>
      <c r="T1374" s="7">
        <f t="shared" si="87"/>
        <v>0.557858724089354</v>
      </c>
    </row>
    <row r="1375" spans="1:20" ht="15.6">
      <c r="A1375" s="2">
        <v>258</v>
      </c>
      <c r="B1375" s="3">
        <v>46219</v>
      </c>
      <c r="C1375" s="4">
        <f>YEAR(SalesDataTable[[#This Row],[Order Date]])</f>
        <v>2026</v>
      </c>
      <c r="D1375" s="14" t="str">
        <f>"Q"&amp;ROUNDUP(MONTH(SalesDataTable[[#This Row],[Order Date]])/3,0)</f>
        <v>Q3</v>
      </c>
      <c r="E1375" s="11">
        <f>MONTH(SalesDataTable[[#This Row],[Order Date]])</f>
        <v>7</v>
      </c>
      <c r="F1375" s="17"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84"/>
        <v>192.61800000000002</v>
      </c>
      <c r="R1375" s="5">
        <f t="shared" si="85"/>
        <v>95.13</v>
      </c>
      <c r="S1375" s="5">
        <f t="shared" si="86"/>
        <v>97.488000000000028</v>
      </c>
      <c r="T1375" s="7">
        <f t="shared" si="87"/>
        <v>0.50612092327819835</v>
      </c>
    </row>
    <row r="1376" spans="1:20" ht="15.6">
      <c r="A1376" s="2">
        <v>543</v>
      </c>
      <c r="B1376" s="3">
        <v>46219</v>
      </c>
      <c r="C1376" s="4">
        <f>YEAR(SalesDataTable[[#This Row],[Order Date]])</f>
        <v>2026</v>
      </c>
      <c r="D1376" s="14" t="str">
        <f>"Q"&amp;ROUNDUP(MONTH(SalesDataTable[[#This Row],[Order Date]])/3,0)</f>
        <v>Q3</v>
      </c>
      <c r="E1376" s="11">
        <f>MONTH(SalesDataTable[[#This Row],[Order Date]])</f>
        <v>7</v>
      </c>
      <c r="F1376" s="17"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84"/>
        <v>83.03</v>
      </c>
      <c r="R1376" s="5">
        <f t="shared" si="85"/>
        <v>42.41</v>
      </c>
      <c r="S1376" s="5">
        <f t="shared" si="86"/>
        <v>40.620000000000005</v>
      </c>
      <c r="T1376" s="7">
        <f t="shared" si="87"/>
        <v>0.48922076357942917</v>
      </c>
    </row>
    <row r="1377" spans="1:20" ht="15.6">
      <c r="A1377" s="2">
        <v>972</v>
      </c>
      <c r="B1377" s="3">
        <v>46219</v>
      </c>
      <c r="C1377" s="4">
        <f>YEAR(SalesDataTable[[#This Row],[Order Date]])</f>
        <v>2026</v>
      </c>
      <c r="D1377" s="14" t="str">
        <f>"Q"&amp;ROUNDUP(MONTH(SalesDataTable[[#This Row],[Order Date]])/3,0)</f>
        <v>Q3</v>
      </c>
      <c r="E1377" s="11">
        <f>MONTH(SalesDataTable[[#This Row],[Order Date]])</f>
        <v>7</v>
      </c>
      <c r="F1377" s="17"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row>
    <row r="1378" spans="1:20" ht="15.6">
      <c r="A1378" s="2">
        <v>1146</v>
      </c>
      <c r="B1378" s="3">
        <v>46219</v>
      </c>
      <c r="C1378" s="4">
        <f>YEAR(SalesDataTable[[#This Row],[Order Date]])</f>
        <v>2026</v>
      </c>
      <c r="D1378" s="14" t="str">
        <f>"Q"&amp;ROUNDUP(MONTH(SalesDataTable[[#This Row],[Order Date]])/3,0)</f>
        <v>Q3</v>
      </c>
      <c r="E1378" s="11">
        <f>MONTH(SalesDataTable[[#This Row],[Order Date]])</f>
        <v>7</v>
      </c>
      <c r="F1378" s="17"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84"/>
        <v>213.078</v>
      </c>
      <c r="R1378" s="5">
        <f t="shared" si="85"/>
        <v>118.08</v>
      </c>
      <c r="S1378" s="5">
        <f t="shared" si="86"/>
        <v>94.998000000000005</v>
      </c>
      <c r="T1378" s="7">
        <f t="shared" si="87"/>
        <v>0.44583673584321237</v>
      </c>
    </row>
    <row r="1379" spans="1:20" ht="15.6">
      <c r="A1379" s="2">
        <v>1464</v>
      </c>
      <c r="B1379" s="3">
        <v>46219</v>
      </c>
      <c r="C1379" s="4">
        <f>YEAR(SalesDataTable[[#This Row],[Order Date]])</f>
        <v>2026</v>
      </c>
      <c r="D1379" s="14" t="str">
        <f>"Q"&amp;ROUNDUP(MONTH(SalesDataTable[[#This Row],[Order Date]])/3,0)</f>
        <v>Q3</v>
      </c>
      <c r="E1379" s="11">
        <f>MONTH(SalesDataTable[[#This Row],[Order Date]])</f>
        <v>7</v>
      </c>
      <c r="F1379" s="17"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row>
    <row r="1380" spans="1:20" ht="15.6">
      <c r="A1380" s="2">
        <v>1581</v>
      </c>
      <c r="B1380" s="3">
        <v>46219</v>
      </c>
      <c r="C1380" s="4">
        <f>YEAR(SalesDataTable[[#This Row],[Order Date]])</f>
        <v>2026</v>
      </c>
      <c r="D1380" s="14" t="str">
        <f>"Q"&amp;ROUNDUP(MONTH(SalesDataTable[[#This Row],[Order Date]])/3,0)</f>
        <v>Q3</v>
      </c>
      <c r="E1380" s="11">
        <f>MONTH(SalesDataTable[[#This Row],[Order Date]])</f>
        <v>7</v>
      </c>
      <c r="F1380" s="17"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84"/>
        <v>417.24</v>
      </c>
      <c r="R1380" s="5">
        <f t="shared" si="85"/>
        <v>231</v>
      </c>
      <c r="S1380" s="5">
        <f t="shared" si="86"/>
        <v>186.24</v>
      </c>
      <c r="T1380" s="7">
        <f t="shared" si="87"/>
        <v>0.44636180615473109</v>
      </c>
    </row>
    <row r="1381" spans="1:20" ht="15.6">
      <c r="A1381" s="2">
        <v>1894</v>
      </c>
      <c r="B1381" s="3">
        <v>46219</v>
      </c>
      <c r="C1381" s="4">
        <f>YEAR(SalesDataTable[[#This Row],[Order Date]])</f>
        <v>2026</v>
      </c>
      <c r="D1381" s="14" t="str">
        <f>"Q"&amp;ROUNDUP(MONTH(SalesDataTable[[#This Row],[Order Date]])/3,0)</f>
        <v>Q3</v>
      </c>
      <c r="E1381" s="11">
        <f>MONTH(SalesDataTable[[#This Row],[Order Date]])</f>
        <v>7</v>
      </c>
      <c r="F1381" s="17"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row>
    <row r="1382" spans="1:20" ht="15.6">
      <c r="A1382" s="2">
        <v>2100</v>
      </c>
      <c r="B1382" s="3">
        <v>46219</v>
      </c>
      <c r="C1382" s="4">
        <f>YEAR(SalesDataTable[[#This Row],[Order Date]])</f>
        <v>2026</v>
      </c>
      <c r="D1382" s="14" t="str">
        <f>"Q"&amp;ROUNDUP(MONTH(SalesDataTable[[#This Row],[Order Date]])/3,0)</f>
        <v>Q3</v>
      </c>
      <c r="E1382" s="11">
        <f>MONTH(SalesDataTable[[#This Row],[Order Date]])</f>
        <v>7</v>
      </c>
      <c r="F1382" s="17"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84"/>
        <v>89.712000000000003</v>
      </c>
      <c r="R1382" s="5">
        <f t="shared" si="85"/>
        <v>46.12</v>
      </c>
      <c r="S1382" s="5">
        <f t="shared" si="86"/>
        <v>43.592000000000006</v>
      </c>
      <c r="T1382" s="7">
        <f t="shared" si="87"/>
        <v>0.48591046905653651</v>
      </c>
    </row>
    <row r="1383" spans="1:20" ht="15.6">
      <c r="A1383" s="2">
        <v>2902</v>
      </c>
      <c r="B1383" s="3">
        <v>46219</v>
      </c>
      <c r="C1383" s="4">
        <f>YEAR(SalesDataTable[[#This Row],[Order Date]])</f>
        <v>2026</v>
      </c>
      <c r="D1383" s="14" t="str">
        <f>"Q"&amp;ROUNDUP(MONTH(SalesDataTable[[#This Row],[Order Date]])/3,0)</f>
        <v>Q3</v>
      </c>
      <c r="E1383" s="11">
        <f>MONTH(SalesDataTable[[#This Row],[Order Date]])</f>
        <v>7</v>
      </c>
      <c r="F1383" s="17"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row>
    <row r="1384" spans="1:20" ht="15.6">
      <c r="A1384" s="2">
        <v>3115</v>
      </c>
      <c r="B1384" s="3">
        <v>46219</v>
      </c>
      <c r="C1384" s="4">
        <f>YEAR(SalesDataTable[[#This Row],[Order Date]])</f>
        <v>2026</v>
      </c>
      <c r="D1384" s="14" t="str">
        <f>"Q"&amp;ROUNDUP(MONTH(SalesDataTable[[#This Row],[Order Date]])/3,0)</f>
        <v>Q3</v>
      </c>
      <c r="E1384" s="11">
        <f>MONTH(SalesDataTable[[#This Row],[Order Date]])</f>
        <v>7</v>
      </c>
      <c r="F1384" s="17"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84"/>
        <v>195.12</v>
      </c>
      <c r="R1384" s="5">
        <f t="shared" si="85"/>
        <v>101.14</v>
      </c>
      <c r="S1384" s="5">
        <f t="shared" si="86"/>
        <v>93.98</v>
      </c>
      <c r="T1384" s="7">
        <f t="shared" si="87"/>
        <v>0.48165231652316526</v>
      </c>
    </row>
    <row r="1385" spans="1:20" ht="15.6">
      <c r="A1385" s="2">
        <v>3546</v>
      </c>
      <c r="B1385" s="3">
        <v>46219</v>
      </c>
      <c r="C1385" s="4">
        <f>YEAR(SalesDataTable[[#This Row],[Order Date]])</f>
        <v>2026</v>
      </c>
      <c r="D1385" s="14" t="str">
        <f>"Q"&amp;ROUNDUP(MONTH(SalesDataTable[[#This Row],[Order Date]])/3,0)</f>
        <v>Q3</v>
      </c>
      <c r="E1385" s="11">
        <f>MONTH(SalesDataTable[[#This Row],[Order Date]])</f>
        <v>7</v>
      </c>
      <c r="F1385" s="17"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84"/>
        <v>75.410999999999987</v>
      </c>
      <c r="R1385" s="5">
        <f t="shared" si="85"/>
        <v>33.76</v>
      </c>
      <c r="S1385" s="5">
        <f t="shared" si="86"/>
        <v>41.650999999999989</v>
      </c>
      <c r="T1385" s="7">
        <f t="shared" si="87"/>
        <v>0.55231995332245953</v>
      </c>
    </row>
    <row r="1386" spans="1:20" ht="15.6">
      <c r="A1386" s="2">
        <v>4224</v>
      </c>
      <c r="B1386" s="3">
        <v>46219</v>
      </c>
      <c r="C1386" s="4">
        <f>YEAR(SalesDataTable[[#This Row],[Order Date]])</f>
        <v>2026</v>
      </c>
      <c r="D1386" s="14" t="str">
        <f>"Q"&amp;ROUNDUP(MONTH(SalesDataTable[[#This Row],[Order Date]])/3,0)</f>
        <v>Q3</v>
      </c>
      <c r="E1386" s="11">
        <f>MONTH(SalesDataTable[[#This Row],[Order Date]])</f>
        <v>7</v>
      </c>
      <c r="F1386" s="17"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84"/>
        <v>296.4205</v>
      </c>
      <c r="R1386" s="5">
        <f t="shared" si="85"/>
        <v>190.33</v>
      </c>
      <c r="S1386" s="5">
        <f t="shared" si="86"/>
        <v>106.09049999999999</v>
      </c>
      <c r="T1386" s="7">
        <f t="shared" si="87"/>
        <v>0.35790540802677273</v>
      </c>
    </row>
    <row r="1387" spans="1:20" ht="15.6">
      <c r="A1387" s="2">
        <v>4858</v>
      </c>
      <c r="B1387" s="3">
        <v>46219</v>
      </c>
      <c r="C1387" s="4">
        <f>YEAR(SalesDataTable[[#This Row],[Order Date]])</f>
        <v>2026</v>
      </c>
      <c r="D1387" s="14" t="str">
        <f>"Q"&amp;ROUNDUP(MONTH(SalesDataTable[[#This Row],[Order Date]])/3,0)</f>
        <v>Q3</v>
      </c>
      <c r="E1387" s="11">
        <f>MONTH(SalesDataTable[[#This Row],[Order Date]])</f>
        <v>7</v>
      </c>
      <c r="F1387" s="17"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84"/>
        <v>35.5</v>
      </c>
      <c r="R1387" s="5">
        <f t="shared" si="85"/>
        <v>13.26</v>
      </c>
      <c r="S1387" s="5">
        <f t="shared" si="86"/>
        <v>22.240000000000002</v>
      </c>
      <c r="T1387" s="7">
        <f t="shared" si="87"/>
        <v>0.62647887323943663</v>
      </c>
    </row>
    <row r="1388" spans="1:20" ht="15.6">
      <c r="A1388" s="2">
        <v>768</v>
      </c>
      <c r="B1388" s="3">
        <v>46220</v>
      </c>
      <c r="C1388" s="4">
        <f>YEAR(SalesDataTable[[#This Row],[Order Date]])</f>
        <v>2026</v>
      </c>
      <c r="D1388" s="14" t="str">
        <f>"Q"&amp;ROUNDUP(MONTH(SalesDataTable[[#This Row],[Order Date]])/3,0)</f>
        <v>Q3</v>
      </c>
      <c r="E1388" s="11">
        <f>MONTH(SalesDataTable[[#This Row],[Order Date]])</f>
        <v>7</v>
      </c>
      <c r="F1388" s="17"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84"/>
        <v>46.44</v>
      </c>
      <c r="R1388" s="5">
        <f t="shared" si="85"/>
        <v>18.47</v>
      </c>
      <c r="S1388" s="5">
        <f t="shared" si="86"/>
        <v>27.97</v>
      </c>
      <c r="T1388" s="7">
        <f t="shared" si="87"/>
        <v>0.60228251507321273</v>
      </c>
    </row>
    <row r="1389" spans="1:20" ht="15.6">
      <c r="A1389" s="2">
        <v>1901</v>
      </c>
      <c r="B1389" s="3">
        <v>46220</v>
      </c>
      <c r="C1389" s="4">
        <f>YEAR(SalesDataTable[[#This Row],[Order Date]])</f>
        <v>2026</v>
      </c>
      <c r="D1389" s="14" t="str">
        <f>"Q"&amp;ROUNDUP(MONTH(SalesDataTable[[#This Row],[Order Date]])/3,0)</f>
        <v>Q3</v>
      </c>
      <c r="E1389" s="11">
        <f>MONTH(SalesDataTable[[#This Row],[Order Date]])</f>
        <v>7</v>
      </c>
      <c r="F1389" s="17"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row>
    <row r="1390" spans="1:20" ht="15.6">
      <c r="A1390" s="2">
        <v>2226</v>
      </c>
      <c r="B1390" s="3">
        <v>46220</v>
      </c>
      <c r="C1390" s="4">
        <f>YEAR(SalesDataTable[[#This Row],[Order Date]])</f>
        <v>2026</v>
      </c>
      <c r="D1390" s="14" t="str">
        <f>"Q"&amp;ROUNDUP(MONTH(SalesDataTable[[#This Row],[Order Date]])/3,0)</f>
        <v>Q3</v>
      </c>
      <c r="E1390" s="11">
        <f>MONTH(SalesDataTable[[#This Row],[Order Date]])</f>
        <v>7</v>
      </c>
      <c r="F1390" s="17"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84"/>
        <v>66.290999999999997</v>
      </c>
      <c r="R1390" s="5">
        <f t="shared" si="85"/>
        <v>32.83</v>
      </c>
      <c r="S1390" s="5">
        <f t="shared" si="86"/>
        <v>33.460999999999999</v>
      </c>
      <c r="T1390" s="7">
        <f t="shared" si="87"/>
        <v>0.50475931876121949</v>
      </c>
    </row>
    <row r="1391" spans="1:20" ht="15.6">
      <c r="A1391" s="2">
        <v>2660</v>
      </c>
      <c r="B1391" s="3">
        <v>46220</v>
      </c>
      <c r="C1391" s="4">
        <f>YEAR(SalesDataTable[[#This Row],[Order Date]])</f>
        <v>2026</v>
      </c>
      <c r="D1391" s="14" t="str">
        <f>"Q"&amp;ROUNDUP(MONTH(SalesDataTable[[#This Row],[Order Date]])/3,0)</f>
        <v>Q3</v>
      </c>
      <c r="E1391" s="11">
        <f>MONTH(SalesDataTable[[#This Row],[Order Date]])</f>
        <v>7</v>
      </c>
      <c r="F1391" s="17"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row>
    <row r="1392" spans="1:20" ht="15.6">
      <c r="A1392" s="2">
        <v>3004</v>
      </c>
      <c r="B1392" s="3">
        <v>46220</v>
      </c>
      <c r="C1392" s="4">
        <f>YEAR(SalesDataTable[[#This Row],[Order Date]])</f>
        <v>2026</v>
      </c>
      <c r="D1392" s="14" t="str">
        <f>"Q"&amp;ROUNDUP(MONTH(SalesDataTable[[#This Row],[Order Date]])/3,0)</f>
        <v>Q3</v>
      </c>
      <c r="E1392" s="11">
        <f>MONTH(SalesDataTable[[#This Row],[Order Date]])</f>
        <v>7</v>
      </c>
      <c r="F1392" s="17"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84"/>
        <v>48.278999999999996</v>
      </c>
      <c r="R1392" s="5">
        <f t="shared" si="85"/>
        <v>22.36</v>
      </c>
      <c r="S1392" s="5">
        <f t="shared" si="86"/>
        <v>25.918999999999997</v>
      </c>
      <c r="T1392" s="7">
        <f t="shared" si="87"/>
        <v>0.5368586756146565</v>
      </c>
    </row>
    <row r="1393" spans="1:20" ht="15.6">
      <c r="A1393" s="2">
        <v>4020</v>
      </c>
      <c r="B1393" s="3">
        <v>46220</v>
      </c>
      <c r="C1393" s="4">
        <f>YEAR(SalesDataTable[[#This Row],[Order Date]])</f>
        <v>2026</v>
      </c>
      <c r="D1393" s="14" t="str">
        <f>"Q"&amp;ROUNDUP(MONTH(SalesDataTable[[#This Row],[Order Date]])/3,0)</f>
        <v>Q3</v>
      </c>
      <c r="E1393" s="11">
        <f>MONTH(SalesDataTable[[#This Row],[Order Date]])</f>
        <v>7</v>
      </c>
      <c r="F1393" s="17"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84"/>
        <v>107.2105</v>
      </c>
      <c r="R1393" s="5">
        <f t="shared" si="85"/>
        <v>60.43</v>
      </c>
      <c r="S1393" s="5">
        <f t="shared" si="86"/>
        <v>46.780499999999996</v>
      </c>
      <c r="T1393" s="7">
        <f t="shared" si="87"/>
        <v>0.43634252242084498</v>
      </c>
    </row>
    <row r="1394" spans="1:20" ht="15.6">
      <c r="A1394" s="2">
        <v>4154</v>
      </c>
      <c r="B1394" s="3">
        <v>46220</v>
      </c>
      <c r="C1394" s="4">
        <f>YEAR(SalesDataTable[[#This Row],[Order Date]])</f>
        <v>2026</v>
      </c>
      <c r="D1394" s="14" t="str">
        <f>"Q"&amp;ROUNDUP(MONTH(SalesDataTable[[#This Row],[Order Date]])/3,0)</f>
        <v>Q3</v>
      </c>
      <c r="E1394" s="11">
        <f>MONTH(SalesDataTable[[#This Row],[Order Date]])</f>
        <v>7</v>
      </c>
      <c r="F1394" s="17"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row>
    <row r="1395" spans="1:20" ht="15.6">
      <c r="A1395" s="2">
        <v>4957</v>
      </c>
      <c r="B1395" s="3">
        <v>46220</v>
      </c>
      <c r="C1395" s="4">
        <f>YEAR(SalesDataTable[[#This Row],[Order Date]])</f>
        <v>2026</v>
      </c>
      <c r="D1395" s="14" t="str">
        <f>"Q"&amp;ROUNDUP(MONTH(SalesDataTable[[#This Row],[Order Date]])/3,0)</f>
        <v>Q3</v>
      </c>
      <c r="E1395" s="11">
        <f>MONTH(SalesDataTable[[#This Row],[Order Date]])</f>
        <v>7</v>
      </c>
      <c r="F1395" s="17"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84"/>
        <v>35.58</v>
      </c>
      <c r="R1395" s="5">
        <f t="shared" si="85"/>
        <v>13.68</v>
      </c>
      <c r="S1395" s="5">
        <f t="shared" si="86"/>
        <v>21.9</v>
      </c>
      <c r="T1395" s="7">
        <f t="shared" si="87"/>
        <v>0.61551433389544685</v>
      </c>
    </row>
    <row r="1396" spans="1:20" ht="15.6">
      <c r="A1396" s="2">
        <v>945</v>
      </c>
      <c r="B1396" s="3">
        <v>46221</v>
      </c>
      <c r="C1396" s="4">
        <f>YEAR(SalesDataTable[[#This Row],[Order Date]])</f>
        <v>2026</v>
      </c>
      <c r="D1396" s="14" t="str">
        <f>"Q"&amp;ROUNDUP(MONTH(SalesDataTable[[#This Row],[Order Date]])/3,0)</f>
        <v>Q3</v>
      </c>
      <c r="E1396" s="11">
        <f>MONTH(SalesDataTable[[#This Row],[Order Date]])</f>
        <v>7</v>
      </c>
      <c r="F1396" s="17"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row>
    <row r="1397" spans="1:20" ht="15.6">
      <c r="A1397" s="2">
        <v>1726</v>
      </c>
      <c r="B1397" s="3">
        <v>46221</v>
      </c>
      <c r="C1397" s="4">
        <f>YEAR(SalesDataTable[[#This Row],[Order Date]])</f>
        <v>2026</v>
      </c>
      <c r="D1397" s="14" t="str">
        <f>"Q"&amp;ROUNDUP(MONTH(SalesDataTable[[#This Row],[Order Date]])/3,0)</f>
        <v>Q3</v>
      </c>
      <c r="E1397" s="11">
        <f>MONTH(SalesDataTable[[#This Row],[Order Date]])</f>
        <v>7</v>
      </c>
      <c r="F1397" s="17"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84"/>
        <v>153.86199999999999</v>
      </c>
      <c r="R1397" s="5">
        <f t="shared" si="85"/>
        <v>79.7</v>
      </c>
      <c r="S1397" s="5">
        <f t="shared" si="86"/>
        <v>74.161999999999992</v>
      </c>
      <c r="T1397" s="7">
        <f t="shared" si="87"/>
        <v>0.48200335365457353</v>
      </c>
    </row>
    <row r="1398" spans="1:20" ht="15.6">
      <c r="A1398" s="2">
        <v>1790</v>
      </c>
      <c r="B1398" s="3">
        <v>46221</v>
      </c>
      <c r="C1398" s="4">
        <f>YEAR(SalesDataTable[[#This Row],[Order Date]])</f>
        <v>2026</v>
      </c>
      <c r="D1398" s="14" t="str">
        <f>"Q"&amp;ROUNDUP(MONTH(SalesDataTable[[#This Row],[Order Date]])/3,0)</f>
        <v>Q3</v>
      </c>
      <c r="E1398" s="11">
        <f>MONTH(SalesDataTable[[#This Row],[Order Date]])</f>
        <v>7</v>
      </c>
      <c r="F1398" s="17"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84"/>
        <v>91.36</v>
      </c>
      <c r="R1398" s="5">
        <f t="shared" si="85"/>
        <v>44.86</v>
      </c>
      <c r="S1398" s="5">
        <f t="shared" si="86"/>
        <v>46.5</v>
      </c>
      <c r="T1398" s="7">
        <f t="shared" si="87"/>
        <v>0.50897548161120842</v>
      </c>
    </row>
    <row r="1399" spans="1:20" ht="15.6">
      <c r="A1399" s="2">
        <v>2193</v>
      </c>
      <c r="B1399" s="3">
        <v>46221</v>
      </c>
      <c r="C1399" s="4">
        <f>YEAR(SalesDataTable[[#This Row],[Order Date]])</f>
        <v>2026</v>
      </c>
      <c r="D1399" s="14" t="str">
        <f>"Q"&amp;ROUNDUP(MONTH(SalesDataTable[[#This Row],[Order Date]])/3,0)</f>
        <v>Q3</v>
      </c>
      <c r="E1399" s="11">
        <f>MONTH(SalesDataTable[[#This Row],[Order Date]])</f>
        <v>7</v>
      </c>
      <c r="F1399" s="17"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row>
    <row r="1400" spans="1:20" ht="15.6">
      <c r="A1400" s="2">
        <v>2781</v>
      </c>
      <c r="B1400" s="3">
        <v>46221</v>
      </c>
      <c r="C1400" s="4">
        <f>YEAR(SalesDataTable[[#This Row],[Order Date]])</f>
        <v>2026</v>
      </c>
      <c r="D1400" s="14" t="str">
        <f>"Q"&amp;ROUNDUP(MONTH(SalesDataTable[[#This Row],[Order Date]])/3,0)</f>
        <v>Q3</v>
      </c>
      <c r="E1400" s="11">
        <f>MONTH(SalesDataTable[[#This Row],[Order Date]])</f>
        <v>7</v>
      </c>
      <c r="F1400" s="17"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84"/>
        <v>269.98</v>
      </c>
      <c r="R1400" s="5">
        <f t="shared" si="85"/>
        <v>137.54</v>
      </c>
      <c r="S1400" s="5">
        <f t="shared" si="86"/>
        <v>132.44000000000003</v>
      </c>
      <c r="T1400" s="7">
        <f t="shared" si="87"/>
        <v>0.49055485591525305</v>
      </c>
    </row>
    <row r="1401" spans="1:20" ht="15.6">
      <c r="A1401" s="2">
        <v>3043</v>
      </c>
      <c r="B1401" s="3">
        <v>46221</v>
      </c>
      <c r="C1401" s="4">
        <f>YEAR(SalesDataTable[[#This Row],[Order Date]])</f>
        <v>2026</v>
      </c>
      <c r="D1401" s="14" t="str">
        <f>"Q"&amp;ROUNDUP(MONTH(SalesDataTable[[#This Row],[Order Date]])/3,0)</f>
        <v>Q3</v>
      </c>
      <c r="E1401" s="11">
        <f>MONTH(SalesDataTable[[#This Row],[Order Date]])</f>
        <v>7</v>
      </c>
      <c r="F1401" s="17"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84"/>
        <v>77.766999999999996</v>
      </c>
      <c r="R1401" s="5">
        <f t="shared" si="85"/>
        <v>33.78</v>
      </c>
      <c r="S1401" s="5">
        <f t="shared" si="86"/>
        <v>43.986999999999995</v>
      </c>
      <c r="T1401" s="7">
        <f t="shared" si="87"/>
        <v>0.56562552239381736</v>
      </c>
    </row>
    <row r="1402" spans="1:20" ht="15.6">
      <c r="A1402" s="2">
        <v>3102</v>
      </c>
      <c r="B1402" s="3">
        <v>46221</v>
      </c>
      <c r="C1402" s="4">
        <f>YEAR(SalesDataTable[[#This Row],[Order Date]])</f>
        <v>2026</v>
      </c>
      <c r="D1402" s="14" t="str">
        <f>"Q"&amp;ROUNDUP(MONTH(SalesDataTable[[#This Row],[Order Date]])/3,0)</f>
        <v>Q3</v>
      </c>
      <c r="E1402" s="11">
        <f>MONTH(SalesDataTable[[#This Row],[Order Date]])</f>
        <v>7</v>
      </c>
      <c r="F1402" s="17"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84"/>
        <v>85.518999999999991</v>
      </c>
      <c r="R1402" s="5">
        <f t="shared" si="85"/>
        <v>45.83</v>
      </c>
      <c r="S1402" s="5">
        <f t="shared" si="86"/>
        <v>39.688999999999993</v>
      </c>
      <c r="T1402" s="7">
        <f t="shared" si="87"/>
        <v>0.46409569803201622</v>
      </c>
    </row>
    <row r="1403" spans="1:20" ht="15.6">
      <c r="A1403" s="2">
        <v>3156</v>
      </c>
      <c r="B1403" s="3">
        <v>46221</v>
      </c>
      <c r="C1403" s="4">
        <f>YEAR(SalesDataTable[[#This Row],[Order Date]])</f>
        <v>2026</v>
      </c>
      <c r="D1403" s="14" t="str">
        <f>"Q"&amp;ROUNDUP(MONTH(SalesDataTable[[#This Row],[Order Date]])/3,0)</f>
        <v>Q3</v>
      </c>
      <c r="E1403" s="11">
        <f>MONTH(SalesDataTable[[#This Row],[Order Date]])</f>
        <v>7</v>
      </c>
      <c r="F1403" s="17"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84"/>
        <v>101.46</v>
      </c>
      <c r="R1403" s="5">
        <f t="shared" si="85"/>
        <v>43.74</v>
      </c>
      <c r="S1403" s="5">
        <f t="shared" si="86"/>
        <v>57.719999999999992</v>
      </c>
      <c r="T1403" s="7">
        <f t="shared" si="87"/>
        <v>0.56889414547604966</v>
      </c>
    </row>
    <row r="1404" spans="1:20" ht="15.6">
      <c r="A1404" s="2">
        <v>3308</v>
      </c>
      <c r="B1404" s="3">
        <v>46221</v>
      </c>
      <c r="C1404" s="4">
        <f>YEAR(SalesDataTable[[#This Row],[Order Date]])</f>
        <v>2026</v>
      </c>
      <c r="D1404" s="14" t="str">
        <f>"Q"&amp;ROUNDUP(MONTH(SalesDataTable[[#This Row],[Order Date]])/3,0)</f>
        <v>Q3</v>
      </c>
      <c r="E1404" s="11">
        <f>MONTH(SalesDataTable[[#This Row],[Order Date]])</f>
        <v>7</v>
      </c>
      <c r="F1404" s="17"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84"/>
        <v>344.99249999999995</v>
      </c>
      <c r="R1404" s="5">
        <f t="shared" si="85"/>
        <v>205.68</v>
      </c>
      <c r="S1404" s="5">
        <f t="shared" si="86"/>
        <v>139.31249999999994</v>
      </c>
      <c r="T1404" s="7">
        <f t="shared" si="87"/>
        <v>0.40381312637231231</v>
      </c>
    </row>
    <row r="1405" spans="1:20" ht="15.6">
      <c r="A1405" s="2">
        <v>3329</v>
      </c>
      <c r="B1405" s="3">
        <v>46221</v>
      </c>
      <c r="C1405" s="4">
        <f>YEAR(SalesDataTable[[#This Row],[Order Date]])</f>
        <v>2026</v>
      </c>
      <c r="D1405" s="14" t="str">
        <f>"Q"&amp;ROUNDUP(MONTH(SalesDataTable[[#This Row],[Order Date]])/3,0)</f>
        <v>Q3</v>
      </c>
      <c r="E1405" s="11">
        <f>MONTH(SalesDataTable[[#This Row],[Order Date]])</f>
        <v>7</v>
      </c>
      <c r="F1405" s="17"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row>
    <row r="1406" spans="1:20" ht="15.6">
      <c r="A1406" s="2">
        <v>4102</v>
      </c>
      <c r="B1406" s="3">
        <v>46221</v>
      </c>
      <c r="C1406" s="4">
        <f>YEAR(SalesDataTable[[#This Row],[Order Date]])</f>
        <v>2026</v>
      </c>
      <c r="D1406" s="14" t="str">
        <f>"Q"&amp;ROUNDUP(MONTH(SalesDataTable[[#This Row],[Order Date]])/3,0)</f>
        <v>Q3</v>
      </c>
      <c r="E1406" s="11">
        <f>MONTH(SalesDataTable[[#This Row],[Order Date]])</f>
        <v>7</v>
      </c>
      <c r="F1406" s="17"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84"/>
        <v>415.827</v>
      </c>
      <c r="R1406" s="5">
        <f t="shared" si="85"/>
        <v>236.34</v>
      </c>
      <c r="S1406" s="5">
        <f t="shared" si="86"/>
        <v>179.48699999999999</v>
      </c>
      <c r="T1406" s="7">
        <f t="shared" si="87"/>
        <v>0.43163863818366771</v>
      </c>
    </row>
    <row r="1407" spans="1:20" ht="15.6">
      <c r="A1407" s="2">
        <v>4109</v>
      </c>
      <c r="B1407" s="3">
        <v>46221</v>
      </c>
      <c r="C1407" s="4">
        <f>YEAR(SalesDataTable[[#This Row],[Order Date]])</f>
        <v>2026</v>
      </c>
      <c r="D1407" s="14" t="str">
        <f>"Q"&amp;ROUNDUP(MONTH(SalesDataTable[[#This Row],[Order Date]])/3,0)</f>
        <v>Q3</v>
      </c>
      <c r="E1407" s="11">
        <f>MONTH(SalesDataTable[[#This Row],[Order Date]])</f>
        <v>7</v>
      </c>
      <c r="F1407" s="17"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84"/>
        <v>406.44</v>
      </c>
      <c r="R1407" s="5">
        <f t="shared" si="85"/>
        <v>206.72</v>
      </c>
      <c r="S1407" s="5">
        <f t="shared" si="86"/>
        <v>199.72</v>
      </c>
      <c r="T1407" s="7">
        <f t="shared" si="87"/>
        <v>0.49138864285011319</v>
      </c>
    </row>
    <row r="1408" spans="1:20" ht="15.6">
      <c r="A1408" s="2">
        <v>4813</v>
      </c>
      <c r="B1408" s="3">
        <v>46221</v>
      </c>
      <c r="C1408" s="4">
        <f>YEAR(SalesDataTable[[#This Row],[Order Date]])</f>
        <v>2026</v>
      </c>
      <c r="D1408" s="14" t="str">
        <f>"Q"&amp;ROUNDUP(MONTH(SalesDataTable[[#This Row],[Order Date]])/3,0)</f>
        <v>Q3</v>
      </c>
      <c r="E1408" s="11">
        <f>MONTH(SalesDataTable[[#This Row],[Order Date]])</f>
        <v>7</v>
      </c>
      <c r="F1408" s="17"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row>
    <row r="1409" spans="1:20" ht="15.6">
      <c r="A1409" s="2">
        <v>5054</v>
      </c>
      <c r="B1409" s="3">
        <v>46221</v>
      </c>
      <c r="C1409" s="4">
        <f>YEAR(SalesDataTable[[#This Row],[Order Date]])</f>
        <v>2026</v>
      </c>
      <c r="D1409" s="14" t="str">
        <f>"Q"&amp;ROUNDUP(MONTH(SalesDataTable[[#This Row],[Order Date]])/3,0)</f>
        <v>Q3</v>
      </c>
      <c r="E1409" s="11">
        <f>MONTH(SalesDataTable[[#This Row],[Order Date]])</f>
        <v>7</v>
      </c>
      <c r="F1409" s="17"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84"/>
        <v>242.12</v>
      </c>
      <c r="R1409" s="5">
        <f t="shared" si="85"/>
        <v>119.24</v>
      </c>
      <c r="S1409" s="5">
        <f t="shared" si="86"/>
        <v>122.88000000000001</v>
      </c>
      <c r="T1409" s="7">
        <f t="shared" si="87"/>
        <v>0.50751693375185858</v>
      </c>
    </row>
    <row r="1410" spans="1:20" ht="15.6">
      <c r="A1410" s="2">
        <v>138</v>
      </c>
      <c r="B1410" s="3">
        <v>46222</v>
      </c>
      <c r="C1410" s="4">
        <f>YEAR(SalesDataTable[[#This Row],[Order Date]])</f>
        <v>2026</v>
      </c>
      <c r="D1410" s="14" t="str">
        <f>"Q"&amp;ROUNDUP(MONTH(SalesDataTable[[#This Row],[Order Date]])/3,0)</f>
        <v>Q3</v>
      </c>
      <c r="E1410" s="11">
        <f>MONTH(SalesDataTable[[#This Row],[Order Date]])</f>
        <v>7</v>
      </c>
      <c r="F1410" s="17"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row>
    <row r="1411" spans="1:20" ht="15.6">
      <c r="A1411" s="2">
        <v>433</v>
      </c>
      <c r="B1411" s="3">
        <v>46222</v>
      </c>
      <c r="C1411" s="4">
        <f>YEAR(SalesDataTable[[#This Row],[Order Date]])</f>
        <v>2026</v>
      </c>
      <c r="D1411" s="14" t="str">
        <f>"Q"&amp;ROUNDUP(MONTH(SalesDataTable[[#This Row],[Order Date]])/3,0)</f>
        <v>Q3</v>
      </c>
      <c r="E1411" s="11">
        <f>MONTH(SalesDataTable[[#This Row],[Order Date]])</f>
        <v>7</v>
      </c>
      <c r="F1411" s="17"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88"/>
        <v>580.72</v>
      </c>
      <c r="R1411" s="5">
        <f t="shared" si="89"/>
        <v>318.16000000000003</v>
      </c>
      <c r="S1411" s="5">
        <f t="shared" si="90"/>
        <v>262.56</v>
      </c>
      <c r="T1411" s="7">
        <f t="shared" si="91"/>
        <v>0.45212839234054275</v>
      </c>
    </row>
    <row r="1412" spans="1:20" ht="15.6">
      <c r="A1412" s="2">
        <v>484</v>
      </c>
      <c r="B1412" s="3">
        <v>46222</v>
      </c>
      <c r="C1412" s="4">
        <f>YEAR(SalesDataTable[[#This Row],[Order Date]])</f>
        <v>2026</v>
      </c>
      <c r="D1412" s="14" t="str">
        <f>"Q"&amp;ROUNDUP(MONTH(SalesDataTable[[#This Row],[Order Date]])/3,0)</f>
        <v>Q3</v>
      </c>
      <c r="E1412" s="11">
        <f>MONTH(SalesDataTable[[#This Row],[Order Date]])</f>
        <v>7</v>
      </c>
      <c r="F1412" s="17"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88"/>
        <v>72.14</v>
      </c>
      <c r="R1412" s="5">
        <f t="shared" si="89"/>
        <v>27.2</v>
      </c>
      <c r="S1412" s="5">
        <f t="shared" si="90"/>
        <v>44.94</v>
      </c>
      <c r="T1412" s="7">
        <f t="shared" si="91"/>
        <v>0.62295536456889378</v>
      </c>
    </row>
    <row r="1413" spans="1:20" ht="15.6">
      <c r="A1413" s="2">
        <v>492</v>
      </c>
      <c r="B1413" s="3">
        <v>46222</v>
      </c>
      <c r="C1413" s="4">
        <f>YEAR(SalesDataTable[[#This Row],[Order Date]])</f>
        <v>2026</v>
      </c>
      <c r="D1413" s="14" t="str">
        <f>"Q"&amp;ROUNDUP(MONTH(SalesDataTable[[#This Row],[Order Date]])/3,0)</f>
        <v>Q3</v>
      </c>
      <c r="E1413" s="11">
        <f>MONTH(SalesDataTable[[#This Row],[Order Date]])</f>
        <v>7</v>
      </c>
      <c r="F1413" s="17"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88"/>
        <v>195.02100000000002</v>
      </c>
      <c r="R1413" s="5">
        <f t="shared" si="89"/>
        <v>95.01</v>
      </c>
      <c r="S1413" s="5">
        <f t="shared" si="90"/>
        <v>100.01100000000001</v>
      </c>
      <c r="T1413" s="7">
        <f t="shared" si="91"/>
        <v>0.5128216961250327</v>
      </c>
    </row>
    <row r="1414" spans="1:20" ht="15.6">
      <c r="A1414" s="2">
        <v>626</v>
      </c>
      <c r="B1414" s="3">
        <v>46222</v>
      </c>
      <c r="C1414" s="4">
        <f>YEAR(SalesDataTable[[#This Row],[Order Date]])</f>
        <v>2026</v>
      </c>
      <c r="D1414" s="14" t="str">
        <f>"Q"&amp;ROUNDUP(MONTH(SalesDataTable[[#This Row],[Order Date]])/3,0)</f>
        <v>Q3</v>
      </c>
      <c r="E1414" s="11">
        <f>MONTH(SalesDataTable[[#This Row],[Order Date]])</f>
        <v>7</v>
      </c>
      <c r="F1414" s="17"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row>
    <row r="1415" spans="1:20" ht="15.6">
      <c r="A1415" s="2">
        <v>1409</v>
      </c>
      <c r="B1415" s="3">
        <v>46222</v>
      </c>
      <c r="C1415" s="4">
        <f>YEAR(SalesDataTable[[#This Row],[Order Date]])</f>
        <v>2026</v>
      </c>
      <c r="D1415" s="14" t="str">
        <f>"Q"&amp;ROUNDUP(MONTH(SalesDataTable[[#This Row],[Order Date]])/3,0)</f>
        <v>Q3</v>
      </c>
      <c r="E1415" s="11">
        <f>MONTH(SalesDataTable[[#This Row],[Order Date]])</f>
        <v>7</v>
      </c>
      <c r="F1415" s="17"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88"/>
        <v>592.23</v>
      </c>
      <c r="R1415" s="5">
        <f t="shared" si="89"/>
        <v>303.05</v>
      </c>
      <c r="S1415" s="5">
        <f t="shared" si="90"/>
        <v>289.18</v>
      </c>
      <c r="T1415" s="7">
        <f t="shared" si="91"/>
        <v>0.48829002245749115</v>
      </c>
    </row>
    <row r="1416" spans="1:20" ht="15.6">
      <c r="A1416" s="2">
        <v>1486</v>
      </c>
      <c r="B1416" s="3">
        <v>46222</v>
      </c>
      <c r="C1416" s="4">
        <f>YEAR(SalesDataTable[[#This Row],[Order Date]])</f>
        <v>2026</v>
      </c>
      <c r="D1416" s="14" t="str">
        <f>"Q"&amp;ROUNDUP(MONTH(SalesDataTable[[#This Row],[Order Date]])/3,0)</f>
        <v>Q3</v>
      </c>
      <c r="E1416" s="11">
        <f>MONTH(SalesDataTable[[#This Row],[Order Date]])</f>
        <v>7</v>
      </c>
      <c r="F1416" s="17"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88"/>
        <v>96.614999999999995</v>
      </c>
      <c r="R1416" s="5">
        <f t="shared" si="89"/>
        <v>49.92</v>
      </c>
      <c r="S1416" s="5">
        <f t="shared" si="90"/>
        <v>46.694999999999993</v>
      </c>
      <c r="T1416" s="7">
        <f t="shared" si="91"/>
        <v>0.48331004502406455</v>
      </c>
    </row>
    <row r="1417" spans="1:20" ht="15.6">
      <c r="A1417" s="2">
        <v>1940</v>
      </c>
      <c r="B1417" s="3">
        <v>46222</v>
      </c>
      <c r="C1417" s="4">
        <f>YEAR(SalesDataTable[[#This Row],[Order Date]])</f>
        <v>2026</v>
      </c>
      <c r="D1417" s="14" t="str">
        <f>"Q"&amp;ROUNDUP(MONTH(SalesDataTable[[#This Row],[Order Date]])/3,0)</f>
        <v>Q3</v>
      </c>
      <c r="E1417" s="11">
        <f>MONTH(SalesDataTable[[#This Row],[Order Date]])</f>
        <v>7</v>
      </c>
      <c r="F1417" s="17"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88"/>
        <v>95.456000000000003</v>
      </c>
      <c r="R1417" s="5">
        <f t="shared" si="89"/>
        <v>43.76</v>
      </c>
      <c r="S1417" s="5">
        <f t="shared" si="90"/>
        <v>51.696000000000005</v>
      </c>
      <c r="T1417" s="7">
        <f t="shared" si="91"/>
        <v>0.54156889037881328</v>
      </c>
    </row>
    <row r="1418" spans="1:20" ht="15.6">
      <c r="A1418" s="2">
        <v>2215</v>
      </c>
      <c r="B1418" s="3">
        <v>46222</v>
      </c>
      <c r="C1418" s="4">
        <f>YEAR(SalesDataTable[[#This Row],[Order Date]])</f>
        <v>2026</v>
      </c>
      <c r="D1418" s="14" t="str">
        <f>"Q"&amp;ROUNDUP(MONTH(SalesDataTable[[#This Row],[Order Date]])/3,0)</f>
        <v>Q3</v>
      </c>
      <c r="E1418" s="11">
        <f>MONTH(SalesDataTable[[#This Row],[Order Date]])</f>
        <v>7</v>
      </c>
      <c r="F1418" s="17"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88"/>
        <v>106.59</v>
      </c>
      <c r="R1418" s="5">
        <f t="shared" si="89"/>
        <v>42</v>
      </c>
      <c r="S1418" s="5">
        <f t="shared" si="90"/>
        <v>64.59</v>
      </c>
      <c r="T1418" s="7">
        <f t="shared" si="91"/>
        <v>0.60596678862932729</v>
      </c>
    </row>
    <row r="1419" spans="1:20" ht="15.6">
      <c r="A1419" s="2">
        <v>2555</v>
      </c>
      <c r="B1419" s="3">
        <v>46222</v>
      </c>
      <c r="C1419" s="4">
        <f>YEAR(SalesDataTable[[#This Row],[Order Date]])</f>
        <v>2026</v>
      </c>
      <c r="D1419" s="14" t="str">
        <f>"Q"&amp;ROUNDUP(MONTH(SalesDataTable[[#This Row],[Order Date]])/3,0)</f>
        <v>Q3</v>
      </c>
      <c r="E1419" s="11">
        <f>MONTH(SalesDataTable[[#This Row],[Order Date]])</f>
        <v>7</v>
      </c>
      <c r="F1419" s="17"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88"/>
        <v>84.402000000000001</v>
      </c>
      <c r="R1419" s="5">
        <f t="shared" si="89"/>
        <v>37.06</v>
      </c>
      <c r="S1419" s="5">
        <f t="shared" si="90"/>
        <v>47.341999999999999</v>
      </c>
      <c r="T1419" s="7">
        <f t="shared" si="91"/>
        <v>0.56091087888912583</v>
      </c>
    </row>
    <row r="1420" spans="1:20" ht="15.6">
      <c r="A1420" s="2">
        <v>4710</v>
      </c>
      <c r="B1420" s="3">
        <v>46222</v>
      </c>
      <c r="C1420" s="4">
        <f>YEAR(SalesDataTable[[#This Row],[Order Date]])</f>
        <v>2026</v>
      </c>
      <c r="D1420" s="14" t="str">
        <f>"Q"&amp;ROUNDUP(MONTH(SalesDataTable[[#This Row],[Order Date]])/3,0)</f>
        <v>Q3</v>
      </c>
      <c r="E1420" s="11">
        <f>MONTH(SalesDataTable[[#This Row],[Order Date]])</f>
        <v>7</v>
      </c>
      <c r="F1420" s="17"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88"/>
        <v>177.56100000000001</v>
      </c>
      <c r="R1420" s="5">
        <f t="shared" si="89"/>
        <v>104.7</v>
      </c>
      <c r="S1420" s="5">
        <f t="shared" si="90"/>
        <v>72.861000000000004</v>
      </c>
      <c r="T1420" s="7">
        <f t="shared" si="91"/>
        <v>0.4103434875901803</v>
      </c>
    </row>
    <row r="1421" spans="1:20" ht="15.6">
      <c r="A1421" s="2">
        <v>4974</v>
      </c>
      <c r="B1421" s="3">
        <v>46222</v>
      </c>
      <c r="C1421" s="4">
        <f>YEAR(SalesDataTable[[#This Row],[Order Date]])</f>
        <v>2026</v>
      </c>
      <c r="D1421" s="14" t="str">
        <f>"Q"&amp;ROUNDUP(MONTH(SalesDataTable[[#This Row],[Order Date]])/3,0)</f>
        <v>Q3</v>
      </c>
      <c r="E1421" s="11">
        <f>MONTH(SalesDataTable[[#This Row],[Order Date]])</f>
        <v>7</v>
      </c>
      <c r="F1421" s="17"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88"/>
        <v>63.467999999999996</v>
      </c>
      <c r="R1421" s="5">
        <f t="shared" si="89"/>
        <v>33.28</v>
      </c>
      <c r="S1421" s="5">
        <f t="shared" si="90"/>
        <v>30.187999999999995</v>
      </c>
      <c r="T1421" s="7">
        <f t="shared" si="91"/>
        <v>0.47564126804058732</v>
      </c>
    </row>
    <row r="1422" spans="1:20" ht="15.6">
      <c r="A1422" s="2">
        <v>5048</v>
      </c>
      <c r="B1422" s="3">
        <v>46222</v>
      </c>
      <c r="C1422" s="4">
        <f>YEAR(SalesDataTable[[#This Row],[Order Date]])</f>
        <v>2026</v>
      </c>
      <c r="D1422" s="14" t="str">
        <f>"Q"&amp;ROUNDUP(MONTH(SalesDataTable[[#This Row],[Order Date]])/3,0)</f>
        <v>Q3</v>
      </c>
      <c r="E1422" s="11">
        <f>MONTH(SalesDataTable[[#This Row],[Order Date]])</f>
        <v>7</v>
      </c>
      <c r="F1422" s="17"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88"/>
        <v>142.21499999999997</v>
      </c>
      <c r="R1422" s="5">
        <f t="shared" si="89"/>
        <v>66.81</v>
      </c>
      <c r="S1422" s="5">
        <f t="shared" si="90"/>
        <v>75.404999999999973</v>
      </c>
      <c r="T1422" s="7">
        <f t="shared" si="91"/>
        <v>0.53021833139964125</v>
      </c>
    </row>
    <row r="1423" spans="1:20" ht="15.6">
      <c r="A1423" s="2">
        <v>1</v>
      </c>
      <c r="B1423" s="3">
        <v>46223</v>
      </c>
      <c r="C1423" s="4">
        <f>YEAR(SalesDataTable[[#This Row],[Order Date]])</f>
        <v>2026</v>
      </c>
      <c r="D1423" s="14" t="str">
        <f>"Q"&amp;ROUNDUP(MONTH(SalesDataTable[[#This Row],[Order Date]])/3,0)</f>
        <v>Q3</v>
      </c>
      <c r="E1423" s="11">
        <f>MONTH(SalesDataTable[[#This Row],[Order Date]])</f>
        <v>7</v>
      </c>
      <c r="F1423" s="17"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row>
    <row r="1424" spans="1:20" ht="15.6">
      <c r="A1424" s="2">
        <v>270</v>
      </c>
      <c r="B1424" s="3">
        <v>46223</v>
      </c>
      <c r="C1424" s="4">
        <f>YEAR(SalesDataTable[[#This Row],[Order Date]])</f>
        <v>2026</v>
      </c>
      <c r="D1424" s="14" t="str">
        <f>"Q"&amp;ROUNDUP(MONTH(SalesDataTable[[#This Row],[Order Date]])/3,0)</f>
        <v>Q3</v>
      </c>
      <c r="E1424" s="11">
        <f>MONTH(SalesDataTable[[#This Row],[Order Date]])</f>
        <v>7</v>
      </c>
      <c r="F1424" s="17"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88"/>
        <v>360.42</v>
      </c>
      <c r="R1424" s="5">
        <f t="shared" si="89"/>
        <v>176.7</v>
      </c>
      <c r="S1424" s="5">
        <f t="shared" si="90"/>
        <v>183.72000000000003</v>
      </c>
      <c r="T1424" s="7">
        <f t="shared" si="91"/>
        <v>0.5097386382553688</v>
      </c>
    </row>
    <row r="1425" spans="1:20" ht="15.6">
      <c r="A1425" s="2">
        <v>2130</v>
      </c>
      <c r="B1425" s="3">
        <v>46223</v>
      </c>
      <c r="C1425" s="4">
        <f>YEAR(SalesDataTable[[#This Row],[Order Date]])</f>
        <v>2026</v>
      </c>
      <c r="D1425" s="14" t="str">
        <f>"Q"&amp;ROUNDUP(MONTH(SalesDataTable[[#This Row],[Order Date]])/3,0)</f>
        <v>Q3</v>
      </c>
      <c r="E1425" s="11">
        <f>MONTH(SalesDataTable[[#This Row],[Order Date]])</f>
        <v>7</v>
      </c>
      <c r="F1425" s="17"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88"/>
        <v>145.21</v>
      </c>
      <c r="R1425" s="5">
        <f t="shared" si="89"/>
        <v>80.52</v>
      </c>
      <c r="S1425" s="5">
        <f t="shared" si="90"/>
        <v>64.690000000000012</v>
      </c>
      <c r="T1425" s="7">
        <f t="shared" si="91"/>
        <v>0.44549273466014744</v>
      </c>
    </row>
    <row r="1426" spans="1:20" ht="15.6">
      <c r="A1426" s="2">
        <v>2474</v>
      </c>
      <c r="B1426" s="3">
        <v>46223</v>
      </c>
      <c r="C1426" s="4">
        <f>YEAR(SalesDataTable[[#This Row],[Order Date]])</f>
        <v>2026</v>
      </c>
      <c r="D1426" s="14" t="str">
        <f>"Q"&amp;ROUNDUP(MONTH(SalesDataTable[[#This Row],[Order Date]])/3,0)</f>
        <v>Q3</v>
      </c>
      <c r="E1426" s="11">
        <f>MONTH(SalesDataTable[[#This Row],[Order Date]])</f>
        <v>7</v>
      </c>
      <c r="F1426" s="17"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row>
    <row r="1427" spans="1:20" ht="15.6">
      <c r="A1427" s="2">
        <v>2514</v>
      </c>
      <c r="B1427" s="3">
        <v>46223</v>
      </c>
      <c r="C1427" s="4">
        <f>YEAR(SalesDataTable[[#This Row],[Order Date]])</f>
        <v>2026</v>
      </c>
      <c r="D1427" s="14" t="str">
        <f>"Q"&amp;ROUNDUP(MONTH(SalesDataTable[[#This Row],[Order Date]])/3,0)</f>
        <v>Q3</v>
      </c>
      <c r="E1427" s="11">
        <f>MONTH(SalesDataTable[[#This Row],[Order Date]])</f>
        <v>7</v>
      </c>
      <c r="F1427" s="17"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88"/>
        <v>291.54599999999999</v>
      </c>
      <c r="R1427" s="5">
        <f t="shared" si="89"/>
        <v>177.14</v>
      </c>
      <c r="S1427" s="5">
        <f t="shared" si="90"/>
        <v>114.40600000000001</v>
      </c>
      <c r="T1427" s="7">
        <f t="shared" si="91"/>
        <v>0.39241148909606033</v>
      </c>
    </row>
    <row r="1428" spans="1:20" ht="15.6">
      <c r="A1428" s="2">
        <v>2616</v>
      </c>
      <c r="B1428" s="3">
        <v>46223</v>
      </c>
      <c r="C1428" s="4">
        <f>YEAR(SalesDataTable[[#This Row],[Order Date]])</f>
        <v>2026</v>
      </c>
      <c r="D1428" s="14" t="str">
        <f>"Q"&amp;ROUNDUP(MONTH(SalesDataTable[[#This Row],[Order Date]])/3,0)</f>
        <v>Q3</v>
      </c>
      <c r="E1428" s="11">
        <f>MONTH(SalesDataTable[[#This Row],[Order Date]])</f>
        <v>7</v>
      </c>
      <c r="F1428" s="17"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88"/>
        <v>250.74</v>
      </c>
      <c r="R1428" s="5">
        <f t="shared" si="89"/>
        <v>136.08000000000001</v>
      </c>
      <c r="S1428" s="5">
        <f t="shared" si="90"/>
        <v>114.66</v>
      </c>
      <c r="T1428" s="7">
        <f t="shared" si="91"/>
        <v>0.457286432160804</v>
      </c>
    </row>
    <row r="1429" spans="1:20" ht="15.6">
      <c r="A1429" s="2">
        <v>2632</v>
      </c>
      <c r="B1429" s="3">
        <v>46223</v>
      </c>
      <c r="C1429" s="4">
        <f>YEAR(SalesDataTable[[#This Row],[Order Date]])</f>
        <v>2026</v>
      </c>
      <c r="D1429" s="14" t="str">
        <f>"Q"&amp;ROUNDUP(MONTH(SalesDataTable[[#This Row],[Order Date]])/3,0)</f>
        <v>Q3</v>
      </c>
      <c r="E1429" s="11">
        <f>MONTH(SalesDataTable[[#This Row],[Order Date]])</f>
        <v>7</v>
      </c>
      <c r="F1429" s="17"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88"/>
        <v>196.57</v>
      </c>
      <c r="R1429" s="5">
        <f t="shared" si="89"/>
        <v>104.78</v>
      </c>
      <c r="S1429" s="5">
        <f t="shared" si="90"/>
        <v>91.789999999999992</v>
      </c>
      <c r="T1429" s="7">
        <f t="shared" si="91"/>
        <v>0.46695833545301924</v>
      </c>
    </row>
    <row r="1430" spans="1:20" ht="15.6">
      <c r="A1430" s="2">
        <v>3725</v>
      </c>
      <c r="B1430" s="3">
        <v>46223</v>
      </c>
      <c r="C1430" s="4">
        <f>YEAR(SalesDataTable[[#This Row],[Order Date]])</f>
        <v>2026</v>
      </c>
      <c r="D1430" s="14" t="str">
        <f>"Q"&amp;ROUNDUP(MONTH(SalesDataTable[[#This Row],[Order Date]])/3,0)</f>
        <v>Q3</v>
      </c>
      <c r="E1430" s="11">
        <f>MONTH(SalesDataTable[[#This Row],[Order Date]])</f>
        <v>7</v>
      </c>
      <c r="F1430" s="17"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88"/>
        <v>371.90600000000001</v>
      </c>
      <c r="R1430" s="5">
        <f t="shared" si="89"/>
        <v>214.34</v>
      </c>
      <c r="S1430" s="5">
        <f t="shared" si="90"/>
        <v>157.566</v>
      </c>
      <c r="T1430" s="7">
        <f t="shared" si="91"/>
        <v>0.4236715729243411</v>
      </c>
    </row>
    <row r="1431" spans="1:20" ht="15.6">
      <c r="A1431" s="2">
        <v>3834</v>
      </c>
      <c r="B1431" s="3">
        <v>46223</v>
      </c>
      <c r="C1431" s="4">
        <f>YEAR(SalesDataTable[[#This Row],[Order Date]])</f>
        <v>2026</v>
      </c>
      <c r="D1431" s="14" t="str">
        <f>"Q"&amp;ROUNDUP(MONTH(SalesDataTable[[#This Row],[Order Date]])/3,0)</f>
        <v>Q3</v>
      </c>
      <c r="E1431" s="11">
        <f>MONTH(SalesDataTable[[#This Row],[Order Date]])</f>
        <v>7</v>
      </c>
      <c r="F1431" s="17"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88"/>
        <v>576.84</v>
      </c>
      <c r="R1431" s="5">
        <f t="shared" si="89"/>
        <v>312.89999999999998</v>
      </c>
      <c r="S1431" s="5">
        <f t="shared" si="90"/>
        <v>263.94000000000005</v>
      </c>
      <c r="T1431" s="7">
        <f t="shared" si="91"/>
        <v>0.45756188891200339</v>
      </c>
    </row>
    <row r="1432" spans="1:20" ht="15.6">
      <c r="A1432" s="2">
        <v>159</v>
      </c>
      <c r="B1432" s="3">
        <v>46224</v>
      </c>
      <c r="C1432" s="4">
        <f>YEAR(SalesDataTable[[#This Row],[Order Date]])</f>
        <v>2026</v>
      </c>
      <c r="D1432" s="14" t="str">
        <f>"Q"&amp;ROUNDUP(MONTH(SalesDataTable[[#This Row],[Order Date]])/3,0)</f>
        <v>Q3</v>
      </c>
      <c r="E1432" s="11">
        <f>MONTH(SalesDataTable[[#This Row],[Order Date]])</f>
        <v>7</v>
      </c>
      <c r="F1432" s="17"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row>
    <row r="1433" spans="1:20" ht="15.6">
      <c r="A1433" s="2">
        <v>435</v>
      </c>
      <c r="B1433" s="3">
        <v>46224</v>
      </c>
      <c r="C1433" s="4">
        <f>YEAR(SalesDataTable[[#This Row],[Order Date]])</f>
        <v>2026</v>
      </c>
      <c r="D1433" s="14" t="str">
        <f>"Q"&amp;ROUNDUP(MONTH(SalesDataTable[[#This Row],[Order Date]])/3,0)</f>
        <v>Q3</v>
      </c>
      <c r="E1433" s="11">
        <f>MONTH(SalesDataTable[[#This Row],[Order Date]])</f>
        <v>7</v>
      </c>
      <c r="F1433" s="17"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88"/>
        <v>650.52199999999993</v>
      </c>
      <c r="R1433" s="5">
        <f t="shared" si="89"/>
        <v>384.02</v>
      </c>
      <c r="S1433" s="5">
        <f t="shared" si="90"/>
        <v>266.50199999999995</v>
      </c>
      <c r="T1433" s="7">
        <f t="shared" si="91"/>
        <v>0.40967407712575438</v>
      </c>
    </row>
    <row r="1434" spans="1:20" ht="15.6">
      <c r="A1434" s="2">
        <v>1467</v>
      </c>
      <c r="B1434" s="3">
        <v>46224</v>
      </c>
      <c r="C1434" s="4">
        <f>YEAR(SalesDataTable[[#This Row],[Order Date]])</f>
        <v>2026</v>
      </c>
      <c r="D1434" s="14" t="str">
        <f>"Q"&amp;ROUNDUP(MONTH(SalesDataTable[[#This Row],[Order Date]])/3,0)</f>
        <v>Q3</v>
      </c>
      <c r="E1434" s="11">
        <f>MONTH(SalesDataTable[[#This Row],[Order Date]])</f>
        <v>7</v>
      </c>
      <c r="F1434" s="17"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88"/>
        <v>48.060499999999998</v>
      </c>
      <c r="R1434" s="5">
        <f t="shared" si="89"/>
        <v>22.04</v>
      </c>
      <c r="S1434" s="5">
        <f t="shared" si="90"/>
        <v>26.020499999999998</v>
      </c>
      <c r="T1434" s="7">
        <f t="shared" si="91"/>
        <v>0.54141134611583319</v>
      </c>
    </row>
    <row r="1435" spans="1:20" ht="15.6">
      <c r="A1435" s="2">
        <v>1552</v>
      </c>
      <c r="B1435" s="3">
        <v>46224</v>
      </c>
      <c r="C1435" s="4">
        <f>YEAR(SalesDataTable[[#This Row],[Order Date]])</f>
        <v>2026</v>
      </c>
      <c r="D1435" s="14" t="str">
        <f>"Q"&amp;ROUNDUP(MONTH(SalesDataTable[[#This Row],[Order Date]])/3,0)</f>
        <v>Q3</v>
      </c>
      <c r="E1435" s="11">
        <f>MONTH(SalesDataTable[[#This Row],[Order Date]])</f>
        <v>7</v>
      </c>
      <c r="F1435" s="17"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88"/>
        <v>83.412000000000006</v>
      </c>
      <c r="R1435" s="5">
        <f t="shared" si="89"/>
        <v>36.82</v>
      </c>
      <c r="S1435" s="5">
        <f t="shared" si="90"/>
        <v>46.592000000000006</v>
      </c>
      <c r="T1435" s="7">
        <f t="shared" si="91"/>
        <v>0.55857670359180933</v>
      </c>
    </row>
    <row r="1436" spans="1:20" ht="15.6">
      <c r="A1436" s="2">
        <v>1745</v>
      </c>
      <c r="B1436" s="3">
        <v>46224</v>
      </c>
      <c r="C1436" s="4">
        <f>YEAR(SalesDataTable[[#This Row],[Order Date]])</f>
        <v>2026</v>
      </c>
      <c r="D1436" s="14" t="str">
        <f>"Q"&amp;ROUNDUP(MONTH(SalesDataTable[[#This Row],[Order Date]])/3,0)</f>
        <v>Q3</v>
      </c>
      <c r="E1436" s="11">
        <f>MONTH(SalesDataTable[[#This Row],[Order Date]])</f>
        <v>7</v>
      </c>
      <c r="F1436" s="17"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88"/>
        <v>91.45</v>
      </c>
      <c r="R1436" s="5">
        <f t="shared" si="89"/>
        <v>44.16</v>
      </c>
      <c r="S1436" s="5">
        <f t="shared" si="90"/>
        <v>47.290000000000006</v>
      </c>
      <c r="T1436" s="7">
        <f t="shared" si="91"/>
        <v>0.51711317659923461</v>
      </c>
    </row>
    <row r="1437" spans="1:20" ht="15.6">
      <c r="A1437" s="2">
        <v>2174</v>
      </c>
      <c r="B1437" s="3">
        <v>46224</v>
      </c>
      <c r="C1437" s="4">
        <f>YEAR(SalesDataTable[[#This Row],[Order Date]])</f>
        <v>2026</v>
      </c>
      <c r="D1437" s="14" t="str">
        <f>"Q"&amp;ROUNDUP(MONTH(SalesDataTable[[#This Row],[Order Date]])/3,0)</f>
        <v>Q3</v>
      </c>
      <c r="E1437" s="11">
        <f>MONTH(SalesDataTable[[#This Row],[Order Date]])</f>
        <v>7</v>
      </c>
      <c r="F1437" s="17"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88"/>
        <v>120.84</v>
      </c>
      <c r="R1437" s="5">
        <f t="shared" si="89"/>
        <v>51.36</v>
      </c>
      <c r="S1437" s="5">
        <f t="shared" si="90"/>
        <v>69.48</v>
      </c>
      <c r="T1437" s="7">
        <f t="shared" si="91"/>
        <v>0.57497517378351537</v>
      </c>
    </row>
    <row r="1438" spans="1:20" ht="15.6">
      <c r="A1438" s="2">
        <v>3444</v>
      </c>
      <c r="B1438" s="3">
        <v>46224</v>
      </c>
      <c r="C1438" s="4">
        <f>YEAR(SalesDataTable[[#This Row],[Order Date]])</f>
        <v>2026</v>
      </c>
      <c r="D1438" s="14" t="str">
        <f>"Q"&amp;ROUNDUP(MONTH(SalesDataTable[[#This Row],[Order Date]])/3,0)</f>
        <v>Q3</v>
      </c>
      <c r="E1438" s="11">
        <f>MONTH(SalesDataTable[[#This Row],[Order Date]])</f>
        <v>7</v>
      </c>
      <c r="F1438" s="17"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88"/>
        <v>73.86</v>
      </c>
      <c r="R1438" s="5">
        <f t="shared" si="89"/>
        <v>27.26</v>
      </c>
      <c r="S1438" s="5">
        <f t="shared" si="90"/>
        <v>46.599999999999994</v>
      </c>
      <c r="T1438" s="7">
        <f t="shared" si="91"/>
        <v>0.63092336853506625</v>
      </c>
    </row>
    <row r="1439" spans="1:20" ht="15.6">
      <c r="A1439" s="2">
        <v>3646</v>
      </c>
      <c r="B1439" s="3">
        <v>46224</v>
      </c>
      <c r="C1439" s="4">
        <f>YEAR(SalesDataTable[[#This Row],[Order Date]])</f>
        <v>2026</v>
      </c>
      <c r="D1439" s="14" t="str">
        <f>"Q"&amp;ROUNDUP(MONTH(SalesDataTable[[#This Row],[Order Date]])/3,0)</f>
        <v>Q3</v>
      </c>
      <c r="E1439" s="11">
        <f>MONTH(SalesDataTable[[#This Row],[Order Date]])</f>
        <v>7</v>
      </c>
      <c r="F1439" s="17"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88"/>
        <v>143.69</v>
      </c>
      <c r="R1439" s="5">
        <f t="shared" si="89"/>
        <v>80.87</v>
      </c>
      <c r="S1439" s="5">
        <f t="shared" si="90"/>
        <v>62.819999999999993</v>
      </c>
      <c r="T1439" s="7">
        <f t="shared" si="91"/>
        <v>0.43719117544714309</v>
      </c>
    </row>
    <row r="1440" spans="1:20" ht="15.6">
      <c r="A1440" s="2">
        <v>4558</v>
      </c>
      <c r="B1440" s="3">
        <v>46224</v>
      </c>
      <c r="C1440" s="4">
        <f>YEAR(SalesDataTable[[#This Row],[Order Date]])</f>
        <v>2026</v>
      </c>
      <c r="D1440" s="14" t="str">
        <f>"Q"&amp;ROUNDUP(MONTH(SalesDataTable[[#This Row],[Order Date]])/3,0)</f>
        <v>Q3</v>
      </c>
      <c r="E1440" s="11">
        <f>MONTH(SalesDataTable[[#This Row],[Order Date]])</f>
        <v>7</v>
      </c>
      <c r="F1440" s="17"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88"/>
        <v>294.18</v>
      </c>
      <c r="R1440" s="5">
        <f t="shared" si="89"/>
        <v>163.16</v>
      </c>
      <c r="S1440" s="5">
        <f t="shared" si="90"/>
        <v>131.02000000000001</v>
      </c>
      <c r="T1440" s="7">
        <f t="shared" si="91"/>
        <v>0.44537358080087025</v>
      </c>
    </row>
    <row r="1441" spans="1:20" ht="15.6">
      <c r="A1441" s="2">
        <v>4564</v>
      </c>
      <c r="B1441" s="3">
        <v>46224</v>
      </c>
      <c r="C1441" s="4">
        <f>YEAR(SalesDataTable[[#This Row],[Order Date]])</f>
        <v>2026</v>
      </c>
      <c r="D1441" s="14" t="str">
        <f>"Q"&amp;ROUNDUP(MONTH(SalesDataTable[[#This Row],[Order Date]])/3,0)</f>
        <v>Q3</v>
      </c>
      <c r="E1441" s="11">
        <f>MONTH(SalesDataTable[[#This Row],[Order Date]])</f>
        <v>7</v>
      </c>
      <c r="F1441" s="17"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88"/>
        <v>153.88</v>
      </c>
      <c r="R1441" s="5">
        <f t="shared" si="89"/>
        <v>80.98</v>
      </c>
      <c r="S1441" s="5">
        <f t="shared" si="90"/>
        <v>72.899999999999991</v>
      </c>
      <c r="T1441" s="7">
        <f t="shared" si="91"/>
        <v>0.47374577592929551</v>
      </c>
    </row>
    <row r="1442" spans="1:20" ht="15.6">
      <c r="A1442" s="2">
        <v>4616</v>
      </c>
      <c r="B1442" s="3">
        <v>46224</v>
      </c>
      <c r="C1442" s="4">
        <f>YEAR(SalesDataTable[[#This Row],[Order Date]])</f>
        <v>2026</v>
      </c>
      <c r="D1442" s="14" t="str">
        <f>"Q"&amp;ROUNDUP(MONTH(SalesDataTable[[#This Row],[Order Date]])/3,0)</f>
        <v>Q3</v>
      </c>
      <c r="E1442" s="11">
        <f>MONTH(SalesDataTable[[#This Row],[Order Date]])</f>
        <v>7</v>
      </c>
      <c r="F1442" s="17"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88"/>
        <v>216.60000000000002</v>
      </c>
      <c r="R1442" s="5">
        <f t="shared" si="89"/>
        <v>94.35</v>
      </c>
      <c r="S1442" s="5">
        <f t="shared" si="90"/>
        <v>122.25000000000003</v>
      </c>
      <c r="T1442" s="7">
        <f t="shared" si="91"/>
        <v>0.5644044321329641</v>
      </c>
    </row>
    <row r="1443" spans="1:20" ht="15.6">
      <c r="A1443" s="2">
        <v>536</v>
      </c>
      <c r="B1443" s="3">
        <v>46225</v>
      </c>
      <c r="C1443" s="4">
        <f>YEAR(SalesDataTable[[#This Row],[Order Date]])</f>
        <v>2026</v>
      </c>
      <c r="D1443" s="14" t="str">
        <f>"Q"&amp;ROUNDUP(MONTH(SalesDataTable[[#This Row],[Order Date]])/3,0)</f>
        <v>Q3</v>
      </c>
      <c r="E1443" s="11">
        <f>MONTH(SalesDataTable[[#This Row],[Order Date]])</f>
        <v>7</v>
      </c>
      <c r="F1443" s="17"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88"/>
        <v>40.67</v>
      </c>
      <c r="R1443" s="5">
        <f t="shared" si="89"/>
        <v>14.28</v>
      </c>
      <c r="S1443" s="5">
        <f t="shared" si="90"/>
        <v>26.39</v>
      </c>
      <c r="T1443" s="7">
        <f t="shared" si="91"/>
        <v>0.64888123924268504</v>
      </c>
    </row>
    <row r="1444" spans="1:20" ht="15.6">
      <c r="A1444" s="2">
        <v>571</v>
      </c>
      <c r="B1444" s="3">
        <v>46225</v>
      </c>
      <c r="C1444" s="4">
        <f>YEAR(SalesDataTable[[#This Row],[Order Date]])</f>
        <v>2026</v>
      </c>
      <c r="D1444" s="14" t="str">
        <f>"Q"&amp;ROUNDUP(MONTH(SalesDataTable[[#This Row],[Order Date]])/3,0)</f>
        <v>Q3</v>
      </c>
      <c r="E1444" s="11">
        <f>MONTH(SalesDataTable[[#This Row],[Order Date]])</f>
        <v>7</v>
      </c>
      <c r="F1444" s="17"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88"/>
        <v>457.59000000000003</v>
      </c>
      <c r="R1444" s="5">
        <f t="shared" si="89"/>
        <v>242.64</v>
      </c>
      <c r="S1444" s="5">
        <f t="shared" si="90"/>
        <v>214.95000000000005</v>
      </c>
      <c r="T1444" s="7">
        <f t="shared" si="91"/>
        <v>0.46974365698551113</v>
      </c>
    </row>
    <row r="1445" spans="1:20" ht="15.6">
      <c r="A1445" s="2">
        <v>965</v>
      </c>
      <c r="B1445" s="3">
        <v>46225</v>
      </c>
      <c r="C1445" s="4">
        <f>YEAR(SalesDataTable[[#This Row],[Order Date]])</f>
        <v>2026</v>
      </c>
      <c r="D1445" s="14" t="str">
        <f>"Q"&amp;ROUNDUP(MONTH(SalesDataTable[[#This Row],[Order Date]])/3,0)</f>
        <v>Q3</v>
      </c>
      <c r="E1445" s="11">
        <f>MONTH(SalesDataTable[[#This Row],[Order Date]])</f>
        <v>7</v>
      </c>
      <c r="F1445" s="17"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88"/>
        <v>67.241</v>
      </c>
      <c r="R1445" s="5">
        <f t="shared" si="89"/>
        <v>26.78</v>
      </c>
      <c r="S1445" s="5">
        <f t="shared" si="90"/>
        <v>40.460999999999999</v>
      </c>
      <c r="T1445" s="7">
        <f t="shared" si="91"/>
        <v>0.60173108668818132</v>
      </c>
    </row>
    <row r="1446" spans="1:20" ht="15.6">
      <c r="A1446" s="2">
        <v>1504</v>
      </c>
      <c r="B1446" s="3">
        <v>46225</v>
      </c>
      <c r="C1446" s="4">
        <f>YEAR(SalesDataTable[[#This Row],[Order Date]])</f>
        <v>2026</v>
      </c>
      <c r="D1446" s="14" t="str">
        <f>"Q"&amp;ROUNDUP(MONTH(SalesDataTable[[#This Row],[Order Date]])/3,0)</f>
        <v>Q3</v>
      </c>
      <c r="E1446" s="11">
        <f>MONTH(SalesDataTable[[#This Row],[Order Date]])</f>
        <v>7</v>
      </c>
      <c r="F1446" s="17"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88"/>
        <v>466.75</v>
      </c>
      <c r="R1446" s="5">
        <f t="shared" si="89"/>
        <v>231.55</v>
      </c>
      <c r="S1446" s="5">
        <f t="shared" si="90"/>
        <v>235.2</v>
      </c>
      <c r="T1446" s="7">
        <f t="shared" si="91"/>
        <v>0.50391001606855912</v>
      </c>
    </row>
    <row r="1447" spans="1:20" ht="15.6">
      <c r="A1447" s="2">
        <v>2560</v>
      </c>
      <c r="B1447" s="3">
        <v>46225</v>
      </c>
      <c r="C1447" s="4">
        <f>YEAR(SalesDataTable[[#This Row],[Order Date]])</f>
        <v>2026</v>
      </c>
      <c r="D1447" s="14" t="str">
        <f>"Q"&amp;ROUNDUP(MONTH(SalesDataTable[[#This Row],[Order Date]])/3,0)</f>
        <v>Q3</v>
      </c>
      <c r="E1447" s="11">
        <f>MONTH(SalesDataTable[[#This Row],[Order Date]])</f>
        <v>7</v>
      </c>
      <c r="F1447" s="17"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88"/>
        <v>103.42</v>
      </c>
      <c r="R1447" s="5">
        <f t="shared" si="89"/>
        <v>45.5</v>
      </c>
      <c r="S1447" s="5">
        <f t="shared" si="90"/>
        <v>57.92</v>
      </c>
      <c r="T1447" s="7">
        <f t="shared" si="91"/>
        <v>0.5600464126861342</v>
      </c>
    </row>
    <row r="1448" spans="1:20" ht="15.6">
      <c r="A1448" s="2">
        <v>2758</v>
      </c>
      <c r="B1448" s="3">
        <v>46225</v>
      </c>
      <c r="C1448" s="4">
        <f>YEAR(SalesDataTable[[#This Row],[Order Date]])</f>
        <v>2026</v>
      </c>
      <c r="D1448" s="14" t="str">
        <f>"Q"&amp;ROUNDUP(MONTH(SalesDataTable[[#This Row],[Order Date]])/3,0)</f>
        <v>Q3</v>
      </c>
      <c r="E1448" s="11">
        <f>MONTH(SalesDataTable[[#This Row],[Order Date]])</f>
        <v>7</v>
      </c>
      <c r="F1448" s="17"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88"/>
        <v>39.86</v>
      </c>
      <c r="R1448" s="5">
        <f t="shared" si="89"/>
        <v>16.53</v>
      </c>
      <c r="S1448" s="5">
        <f t="shared" si="90"/>
        <v>23.33</v>
      </c>
      <c r="T1448" s="7">
        <f t="shared" si="91"/>
        <v>0.58529854490717503</v>
      </c>
    </row>
    <row r="1449" spans="1:20" ht="15.6">
      <c r="A1449" s="2">
        <v>4030</v>
      </c>
      <c r="B1449" s="3">
        <v>46225</v>
      </c>
      <c r="C1449" s="4">
        <f>YEAR(SalesDataTable[[#This Row],[Order Date]])</f>
        <v>2026</v>
      </c>
      <c r="D1449" s="14" t="str">
        <f>"Q"&amp;ROUNDUP(MONTH(SalesDataTable[[#This Row],[Order Date]])/3,0)</f>
        <v>Q3</v>
      </c>
      <c r="E1449" s="11">
        <f>MONTH(SalesDataTable[[#This Row],[Order Date]])</f>
        <v>7</v>
      </c>
      <c r="F1449" s="17"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88"/>
        <v>167.42</v>
      </c>
      <c r="R1449" s="5">
        <f t="shared" si="89"/>
        <v>78.58</v>
      </c>
      <c r="S1449" s="5">
        <f t="shared" si="90"/>
        <v>88.839999999999989</v>
      </c>
      <c r="T1449" s="7">
        <f t="shared" si="91"/>
        <v>0.53064150041811009</v>
      </c>
    </row>
    <row r="1450" spans="1:20" ht="15.6">
      <c r="A1450" s="2">
        <v>4337</v>
      </c>
      <c r="B1450" s="3">
        <v>46225</v>
      </c>
      <c r="C1450" s="4">
        <f>YEAR(SalesDataTable[[#This Row],[Order Date]])</f>
        <v>2026</v>
      </c>
      <c r="D1450" s="14" t="str">
        <f>"Q"&amp;ROUNDUP(MONTH(SalesDataTable[[#This Row],[Order Date]])/3,0)</f>
        <v>Q3</v>
      </c>
      <c r="E1450" s="11">
        <f>MONTH(SalesDataTable[[#This Row],[Order Date]])</f>
        <v>7</v>
      </c>
      <c r="F1450" s="17"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88"/>
        <v>47.62</v>
      </c>
      <c r="R1450" s="5">
        <f t="shared" si="89"/>
        <v>17.82</v>
      </c>
      <c r="S1450" s="5">
        <f t="shared" si="90"/>
        <v>29.799999999999997</v>
      </c>
      <c r="T1450" s="7">
        <f t="shared" si="91"/>
        <v>0.62578748425031494</v>
      </c>
    </row>
    <row r="1451" spans="1:20" ht="15.6">
      <c r="A1451" s="2">
        <v>5129</v>
      </c>
      <c r="B1451" s="3">
        <v>46225</v>
      </c>
      <c r="C1451" s="4">
        <f>YEAR(SalesDataTable[[#This Row],[Order Date]])</f>
        <v>2026</v>
      </c>
      <c r="D1451" s="14" t="str">
        <f>"Q"&amp;ROUNDUP(MONTH(SalesDataTable[[#This Row],[Order Date]])/3,0)</f>
        <v>Q3</v>
      </c>
      <c r="E1451" s="11">
        <f>MONTH(SalesDataTable[[#This Row],[Order Date]])</f>
        <v>7</v>
      </c>
      <c r="F1451" s="17"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88"/>
        <v>76.047499999999999</v>
      </c>
      <c r="R1451" s="5">
        <f t="shared" si="89"/>
        <v>43.81</v>
      </c>
      <c r="S1451" s="5">
        <f t="shared" si="90"/>
        <v>32.237499999999997</v>
      </c>
      <c r="T1451" s="7">
        <f t="shared" si="91"/>
        <v>0.42391268615010352</v>
      </c>
    </row>
    <row r="1452" spans="1:20" ht="15.6">
      <c r="A1452" s="2">
        <v>81</v>
      </c>
      <c r="B1452" s="3">
        <v>46226</v>
      </c>
      <c r="C1452" s="4">
        <f>YEAR(SalesDataTable[[#This Row],[Order Date]])</f>
        <v>2026</v>
      </c>
      <c r="D1452" s="14" t="str">
        <f>"Q"&amp;ROUNDUP(MONTH(SalesDataTable[[#This Row],[Order Date]])/3,0)</f>
        <v>Q3</v>
      </c>
      <c r="E1452" s="11">
        <f>MONTH(SalesDataTable[[#This Row],[Order Date]])</f>
        <v>7</v>
      </c>
      <c r="F1452" s="17"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88"/>
        <v>51.82</v>
      </c>
      <c r="R1452" s="5">
        <f t="shared" si="89"/>
        <v>21.43</v>
      </c>
      <c r="S1452" s="5">
        <f t="shared" si="90"/>
        <v>30.39</v>
      </c>
      <c r="T1452" s="7">
        <f t="shared" si="91"/>
        <v>0.58645310690852959</v>
      </c>
    </row>
    <row r="1453" spans="1:20" ht="15.6">
      <c r="A1453" s="2">
        <v>493</v>
      </c>
      <c r="B1453" s="3">
        <v>46226</v>
      </c>
      <c r="C1453" s="4">
        <f>YEAR(SalesDataTable[[#This Row],[Order Date]])</f>
        <v>2026</v>
      </c>
      <c r="D1453" s="14" t="str">
        <f>"Q"&amp;ROUNDUP(MONTH(SalesDataTable[[#This Row],[Order Date]])/3,0)</f>
        <v>Q3</v>
      </c>
      <c r="E1453" s="11">
        <f>MONTH(SalesDataTable[[#This Row],[Order Date]])</f>
        <v>7</v>
      </c>
      <c r="F1453" s="17"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88"/>
        <v>548.35199999999998</v>
      </c>
      <c r="R1453" s="5">
        <f t="shared" si="89"/>
        <v>356.8</v>
      </c>
      <c r="S1453" s="5">
        <f t="shared" si="90"/>
        <v>191.55199999999996</v>
      </c>
      <c r="T1453" s="7">
        <f t="shared" si="91"/>
        <v>0.3493230625583566</v>
      </c>
    </row>
    <row r="1454" spans="1:20" ht="15.6">
      <c r="A1454" s="2">
        <v>613</v>
      </c>
      <c r="B1454" s="3">
        <v>46226</v>
      </c>
      <c r="C1454" s="4">
        <f>YEAR(SalesDataTable[[#This Row],[Order Date]])</f>
        <v>2026</v>
      </c>
      <c r="D1454" s="14" t="str">
        <f>"Q"&amp;ROUNDUP(MONTH(SalesDataTable[[#This Row],[Order Date]])/3,0)</f>
        <v>Q3</v>
      </c>
      <c r="E1454" s="11">
        <f>MONTH(SalesDataTable[[#This Row],[Order Date]])</f>
        <v>7</v>
      </c>
      <c r="F1454" s="17"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row>
    <row r="1455" spans="1:20" ht="15.6">
      <c r="A1455" s="2">
        <v>958</v>
      </c>
      <c r="B1455" s="3">
        <v>46226</v>
      </c>
      <c r="C1455" s="4">
        <f>YEAR(SalesDataTable[[#This Row],[Order Date]])</f>
        <v>2026</v>
      </c>
      <c r="D1455" s="14" t="str">
        <f>"Q"&amp;ROUNDUP(MONTH(SalesDataTable[[#This Row],[Order Date]])/3,0)</f>
        <v>Q3</v>
      </c>
      <c r="E1455" s="11">
        <f>MONTH(SalesDataTable[[#This Row],[Order Date]])</f>
        <v>7</v>
      </c>
      <c r="F1455" s="17"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88"/>
        <v>586.87199999999996</v>
      </c>
      <c r="R1455" s="5">
        <f t="shared" si="89"/>
        <v>310.44</v>
      </c>
      <c r="S1455" s="5">
        <f t="shared" si="90"/>
        <v>276.43199999999996</v>
      </c>
      <c r="T1455" s="7">
        <f t="shared" si="91"/>
        <v>0.47102604997341835</v>
      </c>
    </row>
    <row r="1456" spans="1:20" ht="15.6">
      <c r="A1456" s="2">
        <v>1270</v>
      </c>
      <c r="B1456" s="3">
        <v>46226</v>
      </c>
      <c r="C1456" s="4">
        <f>YEAR(SalesDataTable[[#This Row],[Order Date]])</f>
        <v>2026</v>
      </c>
      <c r="D1456" s="14" t="str">
        <f>"Q"&amp;ROUNDUP(MONTH(SalesDataTable[[#This Row],[Order Date]])/3,0)</f>
        <v>Q3</v>
      </c>
      <c r="E1456" s="11">
        <f>MONTH(SalesDataTable[[#This Row],[Order Date]])</f>
        <v>7</v>
      </c>
      <c r="F1456" s="17"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88"/>
        <v>94.04</v>
      </c>
      <c r="R1456" s="5">
        <f t="shared" si="89"/>
        <v>44.88</v>
      </c>
      <c r="S1456" s="5">
        <f t="shared" si="90"/>
        <v>49.160000000000004</v>
      </c>
      <c r="T1456" s="7">
        <f t="shared" si="91"/>
        <v>0.52275627392598889</v>
      </c>
    </row>
    <row r="1457" spans="1:20" ht="15.6">
      <c r="A1457" s="2">
        <v>1513</v>
      </c>
      <c r="B1457" s="3">
        <v>46226</v>
      </c>
      <c r="C1457" s="4">
        <f>YEAR(SalesDataTable[[#This Row],[Order Date]])</f>
        <v>2026</v>
      </c>
      <c r="D1457" s="14" t="str">
        <f>"Q"&amp;ROUNDUP(MONTH(SalesDataTable[[#This Row],[Order Date]])/3,0)</f>
        <v>Q3</v>
      </c>
      <c r="E1457" s="11">
        <f>MONTH(SalesDataTable[[#This Row],[Order Date]])</f>
        <v>7</v>
      </c>
      <c r="F1457" s="17"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row>
    <row r="1458" spans="1:20" ht="15.6">
      <c r="A1458" s="2">
        <v>2009</v>
      </c>
      <c r="B1458" s="3">
        <v>46226</v>
      </c>
      <c r="C1458" s="4">
        <f>YEAR(SalesDataTable[[#This Row],[Order Date]])</f>
        <v>2026</v>
      </c>
      <c r="D1458" s="14" t="str">
        <f>"Q"&amp;ROUNDUP(MONTH(SalesDataTable[[#This Row],[Order Date]])/3,0)</f>
        <v>Q3</v>
      </c>
      <c r="E1458" s="11">
        <f>MONTH(SalesDataTable[[#This Row],[Order Date]])</f>
        <v>7</v>
      </c>
      <c r="F1458" s="17"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row>
    <row r="1459" spans="1:20" ht="15.6">
      <c r="A1459" s="2">
        <v>2838</v>
      </c>
      <c r="B1459" s="3">
        <v>46226</v>
      </c>
      <c r="C1459" s="4">
        <f>YEAR(SalesDataTable[[#This Row],[Order Date]])</f>
        <v>2026</v>
      </c>
      <c r="D1459" s="14" t="str">
        <f>"Q"&amp;ROUNDUP(MONTH(SalesDataTable[[#This Row],[Order Date]])/3,0)</f>
        <v>Q3</v>
      </c>
      <c r="E1459" s="11">
        <f>MONTH(SalesDataTable[[#This Row],[Order Date]])</f>
        <v>7</v>
      </c>
      <c r="F1459" s="17"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row>
    <row r="1460" spans="1:20" ht="15.6">
      <c r="A1460" s="2">
        <v>3730</v>
      </c>
      <c r="B1460" s="3">
        <v>46226</v>
      </c>
      <c r="C1460" s="4">
        <f>YEAR(SalesDataTable[[#This Row],[Order Date]])</f>
        <v>2026</v>
      </c>
      <c r="D1460" s="14" t="str">
        <f>"Q"&amp;ROUNDUP(MONTH(SalesDataTable[[#This Row],[Order Date]])/3,0)</f>
        <v>Q3</v>
      </c>
      <c r="E1460" s="11">
        <f>MONTH(SalesDataTable[[#This Row],[Order Date]])</f>
        <v>7</v>
      </c>
      <c r="F1460" s="17"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88"/>
        <v>122.43</v>
      </c>
      <c r="R1460" s="5">
        <f t="shared" si="89"/>
        <v>50.58</v>
      </c>
      <c r="S1460" s="5">
        <f t="shared" si="90"/>
        <v>71.850000000000009</v>
      </c>
      <c r="T1460" s="7">
        <f t="shared" si="91"/>
        <v>0.58686596422445481</v>
      </c>
    </row>
    <row r="1461" spans="1:20" ht="15.6">
      <c r="A1461" s="2">
        <v>4287</v>
      </c>
      <c r="B1461" s="3">
        <v>46226</v>
      </c>
      <c r="C1461" s="4">
        <f>YEAR(SalesDataTable[[#This Row],[Order Date]])</f>
        <v>2026</v>
      </c>
      <c r="D1461" s="14" t="str">
        <f>"Q"&amp;ROUNDUP(MONTH(SalesDataTable[[#This Row],[Order Date]])/3,0)</f>
        <v>Q3</v>
      </c>
      <c r="E1461" s="11">
        <f>MONTH(SalesDataTable[[#This Row],[Order Date]])</f>
        <v>7</v>
      </c>
      <c r="F1461" s="17"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88"/>
        <v>783.45</v>
      </c>
      <c r="R1461" s="5">
        <f t="shared" si="89"/>
        <v>402.45</v>
      </c>
      <c r="S1461" s="5">
        <f t="shared" si="90"/>
        <v>381.00000000000006</v>
      </c>
      <c r="T1461" s="7">
        <f t="shared" si="91"/>
        <v>0.48631054949262881</v>
      </c>
    </row>
    <row r="1462" spans="1:20" ht="15.6">
      <c r="A1462" s="2">
        <v>4297</v>
      </c>
      <c r="B1462" s="3">
        <v>46226</v>
      </c>
      <c r="C1462" s="4">
        <f>YEAR(SalesDataTable[[#This Row],[Order Date]])</f>
        <v>2026</v>
      </c>
      <c r="D1462" s="14" t="str">
        <f>"Q"&amp;ROUNDUP(MONTH(SalesDataTable[[#This Row],[Order Date]])/3,0)</f>
        <v>Q3</v>
      </c>
      <c r="E1462" s="11">
        <f>MONTH(SalesDataTable[[#This Row],[Order Date]])</f>
        <v>7</v>
      </c>
      <c r="F1462" s="17"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88"/>
        <v>151.73099999999999</v>
      </c>
      <c r="R1462" s="5">
        <f t="shared" si="89"/>
        <v>88.8</v>
      </c>
      <c r="S1462" s="5">
        <f t="shared" si="90"/>
        <v>62.930999999999997</v>
      </c>
      <c r="T1462" s="7">
        <f t="shared" si="91"/>
        <v>0.41475374181940405</v>
      </c>
    </row>
    <row r="1463" spans="1:20" ht="15.6">
      <c r="A1463" s="2">
        <v>5118</v>
      </c>
      <c r="B1463" s="3">
        <v>46226</v>
      </c>
      <c r="C1463" s="4">
        <f>YEAR(SalesDataTable[[#This Row],[Order Date]])</f>
        <v>2026</v>
      </c>
      <c r="D1463" s="14" t="str">
        <f>"Q"&amp;ROUNDUP(MONTH(SalesDataTable[[#This Row],[Order Date]])/3,0)</f>
        <v>Q3</v>
      </c>
      <c r="E1463" s="11">
        <f>MONTH(SalesDataTable[[#This Row],[Order Date]])</f>
        <v>7</v>
      </c>
      <c r="F1463" s="17"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88"/>
        <v>165.96</v>
      </c>
      <c r="R1463" s="5">
        <f t="shared" si="89"/>
        <v>68.8</v>
      </c>
      <c r="S1463" s="5">
        <f t="shared" si="90"/>
        <v>97.160000000000011</v>
      </c>
      <c r="T1463" s="7">
        <f t="shared" si="91"/>
        <v>0.58544227524704751</v>
      </c>
    </row>
    <row r="1464" spans="1:20" ht="15.6">
      <c r="A1464" s="2">
        <v>363</v>
      </c>
      <c r="B1464" s="3">
        <v>46227</v>
      </c>
      <c r="C1464" s="4">
        <f>YEAR(SalesDataTable[[#This Row],[Order Date]])</f>
        <v>2026</v>
      </c>
      <c r="D1464" s="14" t="str">
        <f>"Q"&amp;ROUNDUP(MONTH(SalesDataTable[[#This Row],[Order Date]])/3,0)</f>
        <v>Q3</v>
      </c>
      <c r="E1464" s="11">
        <f>MONTH(SalesDataTable[[#This Row],[Order Date]])</f>
        <v>7</v>
      </c>
      <c r="F1464" s="17"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88"/>
        <v>980.13599999999997</v>
      </c>
      <c r="R1464" s="5">
        <f t="shared" si="89"/>
        <v>532.4</v>
      </c>
      <c r="S1464" s="5">
        <f t="shared" si="90"/>
        <v>447.73599999999999</v>
      </c>
      <c r="T1464" s="7">
        <f t="shared" si="91"/>
        <v>0.45681007533648393</v>
      </c>
    </row>
    <row r="1465" spans="1:20" ht="15.6">
      <c r="A1465" s="2">
        <v>4243</v>
      </c>
      <c r="B1465" s="3">
        <v>46227</v>
      </c>
      <c r="C1465" s="4">
        <f>YEAR(SalesDataTable[[#This Row],[Order Date]])</f>
        <v>2026</v>
      </c>
      <c r="D1465" s="14" t="str">
        <f>"Q"&amp;ROUNDUP(MONTH(SalesDataTable[[#This Row],[Order Date]])/3,0)</f>
        <v>Q3</v>
      </c>
      <c r="E1465" s="11">
        <f>MONTH(SalesDataTable[[#This Row],[Order Date]])</f>
        <v>7</v>
      </c>
      <c r="F1465" s="17"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row>
    <row r="1466" spans="1:20" ht="15.6">
      <c r="A1466" s="2">
        <v>4348</v>
      </c>
      <c r="B1466" s="3">
        <v>46227</v>
      </c>
      <c r="C1466" s="4">
        <f>YEAR(SalesDataTable[[#This Row],[Order Date]])</f>
        <v>2026</v>
      </c>
      <c r="D1466" s="14" t="str">
        <f>"Q"&amp;ROUNDUP(MONTH(SalesDataTable[[#This Row],[Order Date]])/3,0)</f>
        <v>Q3</v>
      </c>
      <c r="E1466" s="11">
        <f>MONTH(SalesDataTable[[#This Row],[Order Date]])</f>
        <v>7</v>
      </c>
      <c r="F1466" s="17"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88"/>
        <v>200.36</v>
      </c>
      <c r="R1466" s="5">
        <f t="shared" si="89"/>
        <v>88.44</v>
      </c>
      <c r="S1466" s="5">
        <f t="shared" si="90"/>
        <v>111.92000000000002</v>
      </c>
      <c r="T1466" s="7">
        <f t="shared" si="91"/>
        <v>0.55859452984627678</v>
      </c>
    </row>
    <row r="1467" spans="1:20" ht="15.6">
      <c r="A1467" s="2">
        <v>4405</v>
      </c>
      <c r="B1467" s="3">
        <v>46227</v>
      </c>
      <c r="C1467" s="4">
        <f>YEAR(SalesDataTable[[#This Row],[Order Date]])</f>
        <v>2026</v>
      </c>
      <c r="D1467" s="14" t="str">
        <f>"Q"&amp;ROUNDUP(MONTH(SalesDataTable[[#This Row],[Order Date]])/3,0)</f>
        <v>Q3</v>
      </c>
      <c r="E1467" s="11">
        <f>MONTH(SalesDataTable[[#This Row],[Order Date]])</f>
        <v>7</v>
      </c>
      <c r="F1467" s="17"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88"/>
        <v>140.886</v>
      </c>
      <c r="R1467" s="5">
        <f t="shared" si="89"/>
        <v>77.38</v>
      </c>
      <c r="S1467" s="5">
        <f t="shared" si="90"/>
        <v>63.506</v>
      </c>
      <c r="T1467" s="7">
        <f t="shared" si="91"/>
        <v>0.4507616086765186</v>
      </c>
    </row>
    <row r="1468" spans="1:20" ht="15.6">
      <c r="A1468" s="2">
        <v>4857</v>
      </c>
      <c r="B1468" s="3">
        <v>46227</v>
      </c>
      <c r="C1468" s="4">
        <f>YEAR(SalesDataTable[[#This Row],[Order Date]])</f>
        <v>2026</v>
      </c>
      <c r="D1468" s="14" t="str">
        <f>"Q"&amp;ROUNDUP(MONTH(SalesDataTable[[#This Row],[Order Date]])/3,0)</f>
        <v>Q3</v>
      </c>
      <c r="E1468" s="11">
        <f>MONTH(SalesDataTable[[#This Row],[Order Date]])</f>
        <v>7</v>
      </c>
      <c r="F1468" s="17"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row>
    <row r="1469" spans="1:20" ht="15.6">
      <c r="A1469" s="2">
        <v>87</v>
      </c>
      <c r="B1469" s="3">
        <v>46228</v>
      </c>
      <c r="C1469" s="4">
        <f>YEAR(SalesDataTable[[#This Row],[Order Date]])</f>
        <v>2026</v>
      </c>
      <c r="D1469" s="14" t="str">
        <f>"Q"&amp;ROUNDUP(MONTH(SalesDataTable[[#This Row],[Order Date]])/3,0)</f>
        <v>Q3</v>
      </c>
      <c r="E1469" s="11">
        <f>MONTH(SalesDataTable[[#This Row],[Order Date]])</f>
        <v>7</v>
      </c>
      <c r="F1469" s="17"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88"/>
        <v>155.35</v>
      </c>
      <c r="R1469" s="5">
        <f t="shared" si="89"/>
        <v>80.47</v>
      </c>
      <c r="S1469" s="5">
        <f t="shared" si="90"/>
        <v>74.88</v>
      </c>
      <c r="T1469" s="7">
        <f t="shared" si="91"/>
        <v>0.48200836820083681</v>
      </c>
    </row>
    <row r="1470" spans="1:20" ht="15.6">
      <c r="A1470" s="2">
        <v>315</v>
      </c>
      <c r="B1470" s="3">
        <v>46228</v>
      </c>
      <c r="C1470" s="4">
        <f>YEAR(SalesDataTable[[#This Row],[Order Date]])</f>
        <v>2026</v>
      </c>
      <c r="D1470" s="14" t="str">
        <f>"Q"&amp;ROUNDUP(MONTH(SalesDataTable[[#This Row],[Order Date]])/3,0)</f>
        <v>Q3</v>
      </c>
      <c r="E1470" s="11">
        <f>MONTH(SalesDataTable[[#This Row],[Order Date]])</f>
        <v>7</v>
      </c>
      <c r="F1470" s="17"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88"/>
        <v>77.073499999999996</v>
      </c>
      <c r="R1470" s="5">
        <f t="shared" si="89"/>
        <v>42.41</v>
      </c>
      <c r="S1470" s="5">
        <f t="shared" si="90"/>
        <v>34.663499999999999</v>
      </c>
      <c r="T1470" s="7">
        <f t="shared" si="91"/>
        <v>0.44974602165465433</v>
      </c>
    </row>
    <row r="1471" spans="1:20" ht="15.6">
      <c r="A1471" s="2">
        <v>970</v>
      </c>
      <c r="B1471" s="3">
        <v>46228</v>
      </c>
      <c r="C1471" s="4">
        <f>YEAR(SalesDataTable[[#This Row],[Order Date]])</f>
        <v>2026</v>
      </c>
      <c r="D1471" s="14" t="str">
        <f>"Q"&amp;ROUNDUP(MONTH(SalesDataTable[[#This Row],[Order Date]])/3,0)</f>
        <v>Q3</v>
      </c>
      <c r="E1471" s="11">
        <f>MONTH(SalesDataTable[[#This Row],[Order Date]])</f>
        <v>7</v>
      </c>
      <c r="F1471" s="17"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88"/>
        <v>145.87</v>
      </c>
      <c r="R1471" s="5">
        <f t="shared" si="89"/>
        <v>81.430000000000007</v>
      </c>
      <c r="S1471" s="5">
        <f t="shared" si="90"/>
        <v>64.44</v>
      </c>
      <c r="T1471" s="7">
        <f t="shared" si="91"/>
        <v>0.44176321382052508</v>
      </c>
    </row>
    <row r="1472" spans="1:20" ht="15.6">
      <c r="A1472" s="2">
        <v>1891</v>
      </c>
      <c r="B1472" s="3">
        <v>46228</v>
      </c>
      <c r="C1472" s="4">
        <f>YEAR(SalesDataTable[[#This Row],[Order Date]])</f>
        <v>2026</v>
      </c>
      <c r="D1472" s="14" t="str">
        <f>"Q"&amp;ROUNDUP(MONTH(SalesDataTable[[#This Row],[Order Date]])/3,0)</f>
        <v>Q3</v>
      </c>
      <c r="E1472" s="11">
        <f>MONTH(SalesDataTable[[#This Row],[Order Date]])</f>
        <v>7</v>
      </c>
      <c r="F1472" s="17"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row>
    <row r="1473" spans="1:20" ht="15.6">
      <c r="A1473" s="2">
        <v>2148</v>
      </c>
      <c r="B1473" s="3">
        <v>46228</v>
      </c>
      <c r="C1473" s="4">
        <f>YEAR(SalesDataTable[[#This Row],[Order Date]])</f>
        <v>2026</v>
      </c>
      <c r="D1473" s="14" t="str">
        <f>"Q"&amp;ROUNDUP(MONTH(SalesDataTable[[#This Row],[Order Date]])/3,0)</f>
        <v>Q3</v>
      </c>
      <c r="E1473" s="11">
        <f>MONTH(SalesDataTable[[#This Row],[Order Date]])</f>
        <v>7</v>
      </c>
      <c r="F1473" s="17"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88"/>
        <v>74.052000000000007</v>
      </c>
      <c r="R1473" s="5">
        <f t="shared" si="89"/>
        <v>29.68</v>
      </c>
      <c r="S1473" s="5">
        <f t="shared" si="90"/>
        <v>44.372000000000007</v>
      </c>
      <c r="T1473" s="7">
        <f t="shared" si="91"/>
        <v>0.59920056176740677</v>
      </c>
    </row>
    <row r="1474" spans="1:20" ht="15.6">
      <c r="A1474" s="2">
        <v>2467</v>
      </c>
      <c r="B1474" s="3">
        <v>46228</v>
      </c>
      <c r="C1474" s="4">
        <f>YEAR(SalesDataTable[[#This Row],[Order Date]])</f>
        <v>2026</v>
      </c>
      <c r="D1474" s="14" t="str">
        <f>"Q"&amp;ROUNDUP(MONTH(SalesDataTable[[#This Row],[Order Date]])/3,0)</f>
        <v>Q3</v>
      </c>
      <c r="E1474" s="11">
        <f>MONTH(SalesDataTable[[#This Row],[Order Date]])</f>
        <v>7</v>
      </c>
      <c r="F1474" s="17"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row>
    <row r="1475" spans="1:20" ht="15.6">
      <c r="A1475" s="2">
        <v>3710</v>
      </c>
      <c r="B1475" s="3">
        <v>46228</v>
      </c>
      <c r="C1475" s="4">
        <f>YEAR(SalesDataTable[[#This Row],[Order Date]])</f>
        <v>2026</v>
      </c>
      <c r="D1475" s="14" t="str">
        <f>"Q"&amp;ROUNDUP(MONTH(SalesDataTable[[#This Row],[Order Date]])/3,0)</f>
        <v>Q3</v>
      </c>
      <c r="E1475" s="11">
        <f>MONTH(SalesDataTable[[#This Row],[Order Date]])</f>
        <v>7</v>
      </c>
      <c r="F1475" s="17"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row>
    <row r="1476" spans="1:20" ht="15.6">
      <c r="A1476" s="2">
        <v>3714</v>
      </c>
      <c r="B1476" s="3">
        <v>46228</v>
      </c>
      <c r="C1476" s="4">
        <f>YEAR(SalesDataTable[[#This Row],[Order Date]])</f>
        <v>2026</v>
      </c>
      <c r="D1476" s="14" t="str">
        <f>"Q"&amp;ROUNDUP(MONTH(SalesDataTable[[#This Row],[Order Date]])/3,0)</f>
        <v>Q3</v>
      </c>
      <c r="E1476" s="11">
        <f>MONTH(SalesDataTable[[#This Row],[Order Date]])</f>
        <v>7</v>
      </c>
      <c r="F1476" s="17"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row>
    <row r="1477" spans="1:20" ht="15.6">
      <c r="A1477" s="2">
        <v>3893</v>
      </c>
      <c r="B1477" s="3">
        <v>46228</v>
      </c>
      <c r="C1477" s="4">
        <f>YEAR(SalesDataTable[[#This Row],[Order Date]])</f>
        <v>2026</v>
      </c>
      <c r="D1477" s="14" t="str">
        <f>"Q"&amp;ROUNDUP(MONTH(SalesDataTable[[#This Row],[Order Date]])/3,0)</f>
        <v>Q3</v>
      </c>
      <c r="E1477" s="11">
        <f>MONTH(SalesDataTable[[#This Row],[Order Date]])</f>
        <v>7</v>
      </c>
      <c r="F1477" s="17"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92"/>
        <v>35.6</v>
      </c>
      <c r="R1477" s="5">
        <f t="shared" si="93"/>
        <v>13.91</v>
      </c>
      <c r="S1477" s="5">
        <f t="shared" si="94"/>
        <v>21.69</v>
      </c>
      <c r="T1477" s="7">
        <f t="shared" si="95"/>
        <v>0.60926966292134832</v>
      </c>
    </row>
    <row r="1478" spans="1:20" ht="15.6">
      <c r="A1478" s="2">
        <v>4136</v>
      </c>
      <c r="B1478" s="3">
        <v>46228</v>
      </c>
      <c r="C1478" s="4">
        <f>YEAR(SalesDataTable[[#This Row],[Order Date]])</f>
        <v>2026</v>
      </c>
      <c r="D1478" s="14" t="str">
        <f>"Q"&amp;ROUNDUP(MONTH(SalesDataTable[[#This Row],[Order Date]])/3,0)</f>
        <v>Q3</v>
      </c>
      <c r="E1478" s="11">
        <f>MONTH(SalesDataTable[[#This Row],[Order Date]])</f>
        <v>7</v>
      </c>
      <c r="F1478" s="17"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92"/>
        <v>152.47499999999999</v>
      </c>
      <c r="R1478" s="5">
        <f t="shared" si="93"/>
        <v>84.78</v>
      </c>
      <c r="S1478" s="5">
        <f t="shared" si="94"/>
        <v>67.694999999999993</v>
      </c>
      <c r="T1478" s="7">
        <f t="shared" si="95"/>
        <v>0.44397442203639936</v>
      </c>
    </row>
    <row r="1479" spans="1:20" ht="15.6">
      <c r="A1479" s="2">
        <v>4212</v>
      </c>
      <c r="B1479" s="3">
        <v>46228</v>
      </c>
      <c r="C1479" s="4">
        <f>YEAR(SalesDataTable[[#This Row],[Order Date]])</f>
        <v>2026</v>
      </c>
      <c r="D1479" s="14" t="str">
        <f>"Q"&amp;ROUNDUP(MONTH(SalesDataTable[[#This Row],[Order Date]])/3,0)</f>
        <v>Q3</v>
      </c>
      <c r="E1479" s="11">
        <f>MONTH(SalesDataTable[[#This Row],[Order Date]])</f>
        <v>7</v>
      </c>
      <c r="F1479" s="17"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92"/>
        <v>85.536000000000001</v>
      </c>
      <c r="R1479" s="5">
        <f t="shared" si="93"/>
        <v>35.72</v>
      </c>
      <c r="S1479" s="5">
        <f t="shared" si="94"/>
        <v>49.816000000000003</v>
      </c>
      <c r="T1479" s="7">
        <f t="shared" si="95"/>
        <v>0.58239805462027683</v>
      </c>
    </row>
    <row r="1480" spans="1:20" ht="15.6">
      <c r="A1480" s="2">
        <v>4332</v>
      </c>
      <c r="B1480" s="3">
        <v>46228</v>
      </c>
      <c r="C1480" s="4">
        <f>YEAR(SalesDataTable[[#This Row],[Order Date]])</f>
        <v>2026</v>
      </c>
      <c r="D1480" s="14" t="str">
        <f>"Q"&amp;ROUNDUP(MONTH(SalesDataTable[[#This Row],[Order Date]])/3,0)</f>
        <v>Q3</v>
      </c>
      <c r="E1480" s="11">
        <f>MONTH(SalesDataTable[[#This Row],[Order Date]])</f>
        <v>7</v>
      </c>
      <c r="F1480" s="17"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92"/>
        <v>296.24400000000003</v>
      </c>
      <c r="R1480" s="5">
        <f t="shared" si="93"/>
        <v>173.1</v>
      </c>
      <c r="S1480" s="5">
        <f t="shared" si="94"/>
        <v>123.14400000000003</v>
      </c>
      <c r="T1480" s="7">
        <f t="shared" si="95"/>
        <v>0.41568436829100341</v>
      </c>
    </row>
    <row r="1481" spans="1:20" ht="15.6">
      <c r="A1481" s="2">
        <v>702</v>
      </c>
      <c r="B1481" s="3">
        <v>46229</v>
      </c>
      <c r="C1481" s="4">
        <f>YEAR(SalesDataTable[[#This Row],[Order Date]])</f>
        <v>2026</v>
      </c>
      <c r="D1481" s="14" t="str">
        <f>"Q"&amp;ROUNDUP(MONTH(SalesDataTable[[#This Row],[Order Date]])/3,0)</f>
        <v>Q3</v>
      </c>
      <c r="E1481" s="11">
        <f>MONTH(SalesDataTable[[#This Row],[Order Date]])</f>
        <v>7</v>
      </c>
      <c r="F1481" s="17"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row>
    <row r="1482" spans="1:20" ht="15.6">
      <c r="A1482" s="2">
        <v>1223</v>
      </c>
      <c r="B1482" s="3">
        <v>46229</v>
      </c>
      <c r="C1482" s="4">
        <f>YEAR(SalesDataTable[[#This Row],[Order Date]])</f>
        <v>2026</v>
      </c>
      <c r="D1482" s="14" t="str">
        <f>"Q"&amp;ROUNDUP(MONTH(SalesDataTable[[#This Row],[Order Date]])/3,0)</f>
        <v>Q3</v>
      </c>
      <c r="E1482" s="11">
        <f>MONTH(SalesDataTable[[#This Row],[Order Date]])</f>
        <v>7</v>
      </c>
      <c r="F1482" s="17"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92"/>
        <v>140.44</v>
      </c>
      <c r="R1482" s="5">
        <f t="shared" si="93"/>
        <v>77.08</v>
      </c>
      <c r="S1482" s="5">
        <f t="shared" si="94"/>
        <v>63.36</v>
      </c>
      <c r="T1482" s="7">
        <f t="shared" si="95"/>
        <v>0.45115351751637711</v>
      </c>
    </row>
    <row r="1483" spans="1:20" ht="15.6">
      <c r="A1483" s="2">
        <v>1370</v>
      </c>
      <c r="B1483" s="3">
        <v>46229</v>
      </c>
      <c r="C1483" s="4">
        <f>YEAR(SalesDataTable[[#This Row],[Order Date]])</f>
        <v>2026</v>
      </c>
      <c r="D1483" s="14" t="str">
        <f>"Q"&amp;ROUNDUP(MONTH(SalesDataTable[[#This Row],[Order Date]])/3,0)</f>
        <v>Q3</v>
      </c>
      <c r="E1483" s="11">
        <f>MONTH(SalesDataTable[[#This Row],[Order Date]])</f>
        <v>7</v>
      </c>
      <c r="F1483" s="17"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92"/>
        <v>235.08699999999999</v>
      </c>
      <c r="R1483" s="5">
        <f t="shared" si="93"/>
        <v>136.44</v>
      </c>
      <c r="S1483" s="5">
        <f t="shared" si="94"/>
        <v>98.646999999999991</v>
      </c>
      <c r="T1483" s="7">
        <f t="shared" si="95"/>
        <v>0.41961911973014243</v>
      </c>
    </row>
    <row r="1484" spans="1:20" ht="15.6">
      <c r="A1484" s="2">
        <v>3476</v>
      </c>
      <c r="B1484" s="3">
        <v>46229</v>
      </c>
      <c r="C1484" s="4">
        <f>YEAR(SalesDataTable[[#This Row],[Order Date]])</f>
        <v>2026</v>
      </c>
      <c r="D1484" s="14" t="str">
        <f>"Q"&amp;ROUNDUP(MONTH(SalesDataTable[[#This Row],[Order Date]])/3,0)</f>
        <v>Q3</v>
      </c>
      <c r="E1484" s="11">
        <f>MONTH(SalesDataTable[[#This Row],[Order Date]])</f>
        <v>7</v>
      </c>
      <c r="F1484" s="17"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92"/>
        <v>338.334</v>
      </c>
      <c r="R1484" s="5">
        <f t="shared" si="93"/>
        <v>202.14</v>
      </c>
      <c r="S1484" s="5">
        <f t="shared" si="94"/>
        <v>136.19400000000002</v>
      </c>
      <c r="T1484" s="7">
        <f t="shared" si="95"/>
        <v>0.40254304917625783</v>
      </c>
    </row>
    <row r="1485" spans="1:20" ht="15.6">
      <c r="A1485" s="2">
        <v>4066</v>
      </c>
      <c r="B1485" s="3">
        <v>46229</v>
      </c>
      <c r="C1485" s="4">
        <f>YEAR(SalesDataTable[[#This Row],[Order Date]])</f>
        <v>2026</v>
      </c>
      <c r="D1485" s="14" t="str">
        <f>"Q"&amp;ROUNDUP(MONTH(SalesDataTable[[#This Row],[Order Date]])/3,0)</f>
        <v>Q3</v>
      </c>
      <c r="E1485" s="11">
        <f>MONTH(SalesDataTable[[#This Row],[Order Date]])</f>
        <v>7</v>
      </c>
      <c r="F1485" s="17"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row>
    <row r="1486" spans="1:20" ht="15.6">
      <c r="A1486" s="2">
        <v>4153</v>
      </c>
      <c r="B1486" s="3">
        <v>46229</v>
      </c>
      <c r="C1486" s="4">
        <f>YEAR(SalesDataTable[[#This Row],[Order Date]])</f>
        <v>2026</v>
      </c>
      <c r="D1486" s="14" t="str">
        <f>"Q"&amp;ROUNDUP(MONTH(SalesDataTable[[#This Row],[Order Date]])/3,0)</f>
        <v>Q3</v>
      </c>
      <c r="E1486" s="11">
        <f>MONTH(SalesDataTable[[#This Row],[Order Date]])</f>
        <v>7</v>
      </c>
      <c r="F1486" s="17"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92"/>
        <v>403.89</v>
      </c>
      <c r="R1486" s="5">
        <f t="shared" si="93"/>
        <v>201.60000000000002</v>
      </c>
      <c r="S1486" s="5">
        <f t="shared" si="94"/>
        <v>202.28999999999996</v>
      </c>
      <c r="T1486" s="7">
        <f t="shared" si="95"/>
        <v>0.50085419297333422</v>
      </c>
    </row>
    <row r="1487" spans="1:20" ht="15.6">
      <c r="A1487" s="2">
        <v>379</v>
      </c>
      <c r="B1487" s="3">
        <v>46230</v>
      </c>
      <c r="C1487" s="4">
        <f>YEAR(SalesDataTable[[#This Row],[Order Date]])</f>
        <v>2026</v>
      </c>
      <c r="D1487" s="14" t="str">
        <f>"Q"&amp;ROUNDUP(MONTH(SalesDataTable[[#This Row],[Order Date]])/3,0)</f>
        <v>Q3</v>
      </c>
      <c r="E1487" s="11">
        <f>MONTH(SalesDataTable[[#This Row],[Order Date]])</f>
        <v>7</v>
      </c>
      <c r="F1487" s="17"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92"/>
        <v>216.09</v>
      </c>
      <c r="R1487" s="5">
        <f t="shared" si="93"/>
        <v>97.38</v>
      </c>
      <c r="S1487" s="5">
        <f t="shared" si="94"/>
        <v>118.71000000000001</v>
      </c>
      <c r="T1487" s="7">
        <f t="shared" si="95"/>
        <v>0.54935443565181175</v>
      </c>
    </row>
    <row r="1488" spans="1:20" ht="15.6">
      <c r="A1488" s="2">
        <v>820</v>
      </c>
      <c r="B1488" s="3">
        <v>46230</v>
      </c>
      <c r="C1488" s="4">
        <f>YEAR(SalesDataTable[[#This Row],[Order Date]])</f>
        <v>2026</v>
      </c>
      <c r="D1488" s="14" t="str">
        <f>"Q"&amp;ROUNDUP(MONTH(SalesDataTable[[#This Row],[Order Date]])/3,0)</f>
        <v>Q3</v>
      </c>
      <c r="E1488" s="11">
        <f>MONTH(SalesDataTable[[#This Row],[Order Date]])</f>
        <v>7</v>
      </c>
      <c r="F1488" s="17"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92"/>
        <v>40.24</v>
      </c>
      <c r="R1488" s="5">
        <f t="shared" si="93"/>
        <v>15.05</v>
      </c>
      <c r="S1488" s="5">
        <f t="shared" si="94"/>
        <v>25.19</v>
      </c>
      <c r="T1488" s="7">
        <f t="shared" si="95"/>
        <v>0.62599403578528823</v>
      </c>
    </row>
    <row r="1489" spans="1:20" ht="15.6">
      <c r="A1489" s="2">
        <v>2003</v>
      </c>
      <c r="B1489" s="3">
        <v>46230</v>
      </c>
      <c r="C1489" s="4">
        <f>YEAR(SalesDataTable[[#This Row],[Order Date]])</f>
        <v>2026</v>
      </c>
      <c r="D1489" s="14" t="str">
        <f>"Q"&amp;ROUNDUP(MONTH(SalesDataTable[[#This Row],[Order Date]])/3,0)</f>
        <v>Q3</v>
      </c>
      <c r="E1489" s="11">
        <f>MONTH(SalesDataTable[[#This Row],[Order Date]])</f>
        <v>7</v>
      </c>
      <c r="F1489" s="17"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92"/>
        <v>36.14</v>
      </c>
      <c r="R1489" s="5">
        <f t="shared" si="93"/>
        <v>13.52</v>
      </c>
      <c r="S1489" s="5">
        <f t="shared" si="94"/>
        <v>22.62</v>
      </c>
      <c r="T1489" s="7">
        <f t="shared" si="95"/>
        <v>0.62589928057553956</v>
      </c>
    </row>
    <row r="1490" spans="1:20" ht="15.6">
      <c r="A1490" s="2">
        <v>2682</v>
      </c>
      <c r="B1490" s="3">
        <v>46230</v>
      </c>
      <c r="C1490" s="4">
        <f>YEAR(SalesDataTable[[#This Row],[Order Date]])</f>
        <v>2026</v>
      </c>
      <c r="D1490" s="14" t="str">
        <f>"Q"&amp;ROUNDUP(MONTH(SalesDataTable[[#This Row],[Order Date]])/3,0)</f>
        <v>Q3</v>
      </c>
      <c r="E1490" s="11">
        <f>MONTH(SalesDataTable[[#This Row],[Order Date]])</f>
        <v>7</v>
      </c>
      <c r="F1490" s="17"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92"/>
        <v>76.417999999999992</v>
      </c>
      <c r="R1490" s="5">
        <f t="shared" si="93"/>
        <v>29.44</v>
      </c>
      <c r="S1490" s="5">
        <f t="shared" si="94"/>
        <v>46.977999999999994</v>
      </c>
      <c r="T1490" s="7">
        <f t="shared" si="95"/>
        <v>0.61475045146431473</v>
      </c>
    </row>
    <row r="1491" spans="1:20" ht="15.6">
      <c r="A1491" s="2">
        <v>3860</v>
      </c>
      <c r="B1491" s="3">
        <v>46230</v>
      </c>
      <c r="C1491" s="4">
        <f>YEAR(SalesDataTable[[#This Row],[Order Date]])</f>
        <v>2026</v>
      </c>
      <c r="D1491" s="14" t="str">
        <f>"Q"&amp;ROUNDUP(MONTH(SalesDataTable[[#This Row],[Order Date]])/3,0)</f>
        <v>Q3</v>
      </c>
      <c r="E1491" s="11">
        <f>MONTH(SalesDataTable[[#This Row],[Order Date]])</f>
        <v>7</v>
      </c>
      <c r="F1491" s="17"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row>
    <row r="1492" spans="1:20" ht="15.6">
      <c r="A1492" s="2">
        <v>4063</v>
      </c>
      <c r="B1492" s="3">
        <v>46230</v>
      </c>
      <c r="C1492" s="4">
        <f>YEAR(SalesDataTable[[#This Row],[Order Date]])</f>
        <v>2026</v>
      </c>
      <c r="D1492" s="14" t="str">
        <f>"Q"&amp;ROUNDUP(MONTH(SalesDataTable[[#This Row],[Order Date]])/3,0)</f>
        <v>Q3</v>
      </c>
      <c r="E1492" s="11">
        <f>MONTH(SalesDataTable[[#This Row],[Order Date]])</f>
        <v>7</v>
      </c>
      <c r="F1492" s="17"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92"/>
        <v>475.26599999999996</v>
      </c>
      <c r="R1492" s="5">
        <f t="shared" si="93"/>
        <v>240</v>
      </c>
      <c r="S1492" s="5">
        <f t="shared" si="94"/>
        <v>235.26599999999996</v>
      </c>
      <c r="T1492" s="7">
        <f t="shared" si="95"/>
        <v>0.4950196311118405</v>
      </c>
    </row>
    <row r="1493" spans="1:20" ht="15.6">
      <c r="A1493" s="2">
        <v>4474</v>
      </c>
      <c r="B1493" s="3">
        <v>46230</v>
      </c>
      <c r="C1493" s="4">
        <f>YEAR(SalesDataTable[[#This Row],[Order Date]])</f>
        <v>2026</v>
      </c>
      <c r="D1493" s="14" t="str">
        <f>"Q"&amp;ROUNDUP(MONTH(SalesDataTable[[#This Row],[Order Date]])/3,0)</f>
        <v>Q3</v>
      </c>
      <c r="E1493" s="11">
        <f>MONTH(SalesDataTable[[#This Row],[Order Date]])</f>
        <v>7</v>
      </c>
      <c r="F1493" s="17"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92"/>
        <v>580.16499999999996</v>
      </c>
      <c r="R1493" s="5">
        <f t="shared" si="93"/>
        <v>353.2</v>
      </c>
      <c r="S1493" s="5">
        <f t="shared" si="94"/>
        <v>226.96499999999997</v>
      </c>
      <c r="T1493" s="7">
        <f t="shared" si="95"/>
        <v>0.39120767367903958</v>
      </c>
    </row>
    <row r="1494" spans="1:20" ht="15.6">
      <c r="A1494" s="2">
        <v>21</v>
      </c>
      <c r="B1494" s="3">
        <v>46231</v>
      </c>
      <c r="C1494" s="4">
        <f>YEAR(SalesDataTable[[#This Row],[Order Date]])</f>
        <v>2026</v>
      </c>
      <c r="D1494" s="14" t="str">
        <f>"Q"&amp;ROUNDUP(MONTH(SalesDataTable[[#This Row],[Order Date]])/3,0)</f>
        <v>Q3</v>
      </c>
      <c r="E1494" s="11">
        <f>MONTH(SalesDataTable[[#This Row],[Order Date]])</f>
        <v>7</v>
      </c>
      <c r="F1494" s="17"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92"/>
        <v>120.09</v>
      </c>
      <c r="R1494" s="5">
        <f t="shared" si="93"/>
        <v>62.18</v>
      </c>
      <c r="S1494" s="5">
        <f t="shared" si="94"/>
        <v>57.910000000000004</v>
      </c>
      <c r="T1494" s="7">
        <f t="shared" si="95"/>
        <v>0.48222166708302111</v>
      </c>
    </row>
    <row r="1495" spans="1:20" ht="15.6">
      <c r="A1495" s="2">
        <v>368</v>
      </c>
      <c r="B1495" s="3">
        <v>46231</v>
      </c>
      <c r="C1495" s="4">
        <f>YEAR(SalesDataTable[[#This Row],[Order Date]])</f>
        <v>2026</v>
      </c>
      <c r="D1495" s="14" t="str">
        <f>"Q"&amp;ROUNDUP(MONTH(SalesDataTable[[#This Row],[Order Date]])/3,0)</f>
        <v>Q3</v>
      </c>
      <c r="E1495" s="11">
        <f>MONTH(SalesDataTable[[#This Row],[Order Date]])</f>
        <v>7</v>
      </c>
      <c r="F1495" s="17"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92"/>
        <v>616.5</v>
      </c>
      <c r="R1495" s="5">
        <f t="shared" si="93"/>
        <v>309.29999999999995</v>
      </c>
      <c r="S1495" s="5">
        <f t="shared" si="94"/>
        <v>307.20000000000005</v>
      </c>
      <c r="T1495" s="7">
        <f t="shared" si="95"/>
        <v>0.49829683698296845</v>
      </c>
    </row>
    <row r="1496" spans="1:20" ht="15.6">
      <c r="A1496" s="2">
        <v>457</v>
      </c>
      <c r="B1496" s="3">
        <v>46231</v>
      </c>
      <c r="C1496" s="4">
        <f>YEAR(SalesDataTable[[#This Row],[Order Date]])</f>
        <v>2026</v>
      </c>
      <c r="D1496" s="14" t="str">
        <f>"Q"&amp;ROUNDUP(MONTH(SalesDataTable[[#This Row],[Order Date]])/3,0)</f>
        <v>Q3</v>
      </c>
      <c r="E1496" s="11">
        <f>MONTH(SalesDataTable[[#This Row],[Order Date]])</f>
        <v>7</v>
      </c>
      <c r="F1496" s="17"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92"/>
        <v>764.6</v>
      </c>
      <c r="R1496" s="5">
        <f t="shared" si="93"/>
        <v>420.04</v>
      </c>
      <c r="S1496" s="5">
        <f t="shared" si="94"/>
        <v>344.56</v>
      </c>
      <c r="T1496" s="7">
        <f t="shared" si="95"/>
        <v>0.45064085796494896</v>
      </c>
    </row>
    <row r="1497" spans="1:20" ht="15.6">
      <c r="A1497" s="2">
        <v>1516</v>
      </c>
      <c r="B1497" s="3">
        <v>46231</v>
      </c>
      <c r="C1497" s="4">
        <f>YEAR(SalesDataTable[[#This Row],[Order Date]])</f>
        <v>2026</v>
      </c>
      <c r="D1497" s="14" t="str">
        <f>"Q"&amp;ROUNDUP(MONTH(SalesDataTable[[#This Row],[Order Date]])/3,0)</f>
        <v>Q3</v>
      </c>
      <c r="E1497" s="11">
        <f>MONTH(SalesDataTable[[#This Row],[Order Date]])</f>
        <v>7</v>
      </c>
      <c r="F1497" s="17"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92"/>
        <v>72.27</v>
      </c>
      <c r="R1497" s="5">
        <f t="shared" si="93"/>
        <v>29.72</v>
      </c>
      <c r="S1497" s="5">
        <f t="shared" si="94"/>
        <v>42.55</v>
      </c>
      <c r="T1497" s="7">
        <f t="shared" si="95"/>
        <v>0.58876435588764353</v>
      </c>
    </row>
    <row r="1498" spans="1:20" ht="15.6">
      <c r="A1498" s="2">
        <v>2266</v>
      </c>
      <c r="B1498" s="3">
        <v>46231</v>
      </c>
      <c r="C1498" s="4">
        <f>YEAR(SalesDataTable[[#This Row],[Order Date]])</f>
        <v>2026</v>
      </c>
      <c r="D1498" s="14" t="str">
        <f>"Q"&amp;ROUNDUP(MONTH(SalesDataTable[[#This Row],[Order Date]])/3,0)</f>
        <v>Q3</v>
      </c>
      <c r="E1498" s="11">
        <f>MONTH(SalesDataTable[[#This Row],[Order Date]])</f>
        <v>7</v>
      </c>
      <c r="F1498" s="17"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92"/>
        <v>83.05</v>
      </c>
      <c r="R1498" s="5">
        <f t="shared" si="93"/>
        <v>38.86</v>
      </c>
      <c r="S1498" s="5">
        <f t="shared" si="94"/>
        <v>44.19</v>
      </c>
      <c r="T1498" s="7">
        <f t="shared" si="95"/>
        <v>0.53208910295003009</v>
      </c>
    </row>
    <row r="1499" spans="1:20" ht="15.6">
      <c r="A1499" s="2">
        <v>2802</v>
      </c>
      <c r="B1499" s="3">
        <v>46231</v>
      </c>
      <c r="C1499" s="4">
        <f>YEAR(SalesDataTable[[#This Row],[Order Date]])</f>
        <v>2026</v>
      </c>
      <c r="D1499" s="14" t="str">
        <f>"Q"&amp;ROUNDUP(MONTH(SalesDataTable[[#This Row],[Order Date]])/3,0)</f>
        <v>Q3</v>
      </c>
      <c r="E1499" s="11">
        <f>MONTH(SalesDataTable[[#This Row],[Order Date]])</f>
        <v>7</v>
      </c>
      <c r="F1499" s="17"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row>
    <row r="1500" spans="1:20" ht="15.6">
      <c r="A1500" s="2">
        <v>3604</v>
      </c>
      <c r="B1500" s="3">
        <v>46231</v>
      </c>
      <c r="C1500" s="4">
        <f>YEAR(SalesDataTable[[#This Row],[Order Date]])</f>
        <v>2026</v>
      </c>
      <c r="D1500" s="14" t="str">
        <f>"Q"&amp;ROUNDUP(MONTH(SalesDataTable[[#This Row],[Order Date]])/3,0)</f>
        <v>Q3</v>
      </c>
      <c r="E1500" s="11">
        <f>MONTH(SalesDataTable[[#This Row],[Order Date]])</f>
        <v>7</v>
      </c>
      <c r="F1500" s="17"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92"/>
        <v>288.18</v>
      </c>
      <c r="R1500" s="5">
        <f t="shared" si="93"/>
        <v>155.34</v>
      </c>
      <c r="S1500" s="5">
        <f t="shared" si="94"/>
        <v>132.84</v>
      </c>
      <c r="T1500" s="7">
        <f t="shared" si="95"/>
        <v>0.46096189881324173</v>
      </c>
    </row>
    <row r="1501" spans="1:20" ht="15.6">
      <c r="A1501" s="2">
        <v>3644</v>
      </c>
      <c r="B1501" s="3">
        <v>46231</v>
      </c>
      <c r="C1501" s="4">
        <f>YEAR(SalesDataTable[[#This Row],[Order Date]])</f>
        <v>2026</v>
      </c>
      <c r="D1501" s="14" t="str">
        <f>"Q"&amp;ROUNDUP(MONTH(SalesDataTable[[#This Row],[Order Date]])/3,0)</f>
        <v>Q3</v>
      </c>
      <c r="E1501" s="11">
        <f>MONTH(SalesDataTable[[#This Row],[Order Date]])</f>
        <v>7</v>
      </c>
      <c r="F1501" s="17"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92"/>
        <v>237.17550000000003</v>
      </c>
      <c r="R1501" s="5">
        <f t="shared" si="93"/>
        <v>140.04</v>
      </c>
      <c r="S1501" s="5">
        <f t="shared" si="94"/>
        <v>97.135500000000036</v>
      </c>
      <c r="T1501" s="7">
        <f t="shared" si="95"/>
        <v>0.4095511551572571</v>
      </c>
    </row>
    <row r="1502" spans="1:20" ht="15.6">
      <c r="A1502" s="2">
        <v>4271</v>
      </c>
      <c r="B1502" s="3">
        <v>46231</v>
      </c>
      <c r="C1502" s="4">
        <f>YEAR(SalesDataTable[[#This Row],[Order Date]])</f>
        <v>2026</v>
      </c>
      <c r="D1502" s="14" t="str">
        <f>"Q"&amp;ROUNDUP(MONTH(SalesDataTable[[#This Row],[Order Date]])/3,0)</f>
        <v>Q3</v>
      </c>
      <c r="E1502" s="11">
        <f>MONTH(SalesDataTable[[#This Row],[Order Date]])</f>
        <v>7</v>
      </c>
      <c r="F1502" s="17"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92"/>
        <v>109.449</v>
      </c>
      <c r="R1502" s="5">
        <f t="shared" si="93"/>
        <v>60.58</v>
      </c>
      <c r="S1502" s="5">
        <f t="shared" si="94"/>
        <v>48.869</v>
      </c>
      <c r="T1502" s="7">
        <f t="shared" si="95"/>
        <v>0.4465001964385239</v>
      </c>
    </row>
    <row r="1503" spans="1:20" ht="15.6">
      <c r="A1503" s="2">
        <v>272</v>
      </c>
      <c r="B1503" s="3">
        <v>46232</v>
      </c>
      <c r="C1503" s="4">
        <f>YEAR(SalesDataTable[[#This Row],[Order Date]])</f>
        <v>2026</v>
      </c>
      <c r="D1503" s="14" t="str">
        <f>"Q"&amp;ROUNDUP(MONTH(SalesDataTable[[#This Row],[Order Date]])/3,0)</f>
        <v>Q3</v>
      </c>
      <c r="E1503" s="11">
        <f>MONTH(SalesDataTable[[#This Row],[Order Date]])</f>
        <v>7</v>
      </c>
      <c r="F1503" s="17"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92"/>
        <v>390.18</v>
      </c>
      <c r="R1503" s="5">
        <f t="shared" si="93"/>
        <v>213.64</v>
      </c>
      <c r="S1503" s="5">
        <f t="shared" si="94"/>
        <v>176.54000000000002</v>
      </c>
      <c r="T1503" s="7">
        <f t="shared" si="95"/>
        <v>0.45245783997129535</v>
      </c>
    </row>
    <row r="1504" spans="1:20" ht="15.6">
      <c r="A1504" s="2">
        <v>1469</v>
      </c>
      <c r="B1504" s="3">
        <v>46232</v>
      </c>
      <c r="C1504" s="4">
        <f>YEAR(SalesDataTable[[#This Row],[Order Date]])</f>
        <v>2026</v>
      </c>
      <c r="D1504" s="14" t="str">
        <f>"Q"&amp;ROUNDUP(MONTH(SalesDataTable[[#This Row],[Order Date]])/3,0)</f>
        <v>Q3</v>
      </c>
      <c r="E1504" s="11">
        <f>MONTH(SalesDataTable[[#This Row],[Order Date]])</f>
        <v>7</v>
      </c>
      <c r="F1504" s="17"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row>
    <row r="1505" spans="1:20" ht="15.6">
      <c r="A1505" s="2">
        <v>2253</v>
      </c>
      <c r="B1505" s="3">
        <v>46232</v>
      </c>
      <c r="C1505" s="4">
        <f>YEAR(SalesDataTable[[#This Row],[Order Date]])</f>
        <v>2026</v>
      </c>
      <c r="D1505" s="14" t="str">
        <f>"Q"&amp;ROUNDUP(MONTH(SalesDataTable[[#This Row],[Order Date]])/3,0)</f>
        <v>Q3</v>
      </c>
      <c r="E1505" s="11">
        <f>MONTH(SalesDataTable[[#This Row],[Order Date]])</f>
        <v>7</v>
      </c>
      <c r="F1505" s="17"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92"/>
        <v>152.94</v>
      </c>
      <c r="R1505" s="5">
        <f t="shared" si="93"/>
        <v>67.89</v>
      </c>
      <c r="S1505" s="5">
        <f t="shared" si="94"/>
        <v>85.05</v>
      </c>
      <c r="T1505" s="7">
        <f t="shared" si="95"/>
        <v>0.55610043154178113</v>
      </c>
    </row>
    <row r="1506" spans="1:20" ht="15.6">
      <c r="A1506" s="2">
        <v>2554</v>
      </c>
      <c r="B1506" s="3">
        <v>46232</v>
      </c>
      <c r="C1506" s="4">
        <f>YEAR(SalesDataTable[[#This Row],[Order Date]])</f>
        <v>2026</v>
      </c>
      <c r="D1506" s="14" t="str">
        <f>"Q"&amp;ROUNDUP(MONTH(SalesDataTable[[#This Row],[Order Date]])/3,0)</f>
        <v>Q3</v>
      </c>
      <c r="E1506" s="11">
        <f>MONTH(SalesDataTable[[#This Row],[Order Date]])</f>
        <v>7</v>
      </c>
      <c r="F1506" s="17"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92"/>
        <v>89.963999999999999</v>
      </c>
      <c r="R1506" s="5">
        <f t="shared" si="93"/>
        <v>43.82</v>
      </c>
      <c r="S1506" s="5">
        <f t="shared" si="94"/>
        <v>46.143999999999998</v>
      </c>
      <c r="T1506" s="7">
        <f t="shared" si="95"/>
        <v>0.51291627762215997</v>
      </c>
    </row>
    <row r="1507" spans="1:20" ht="15.6">
      <c r="A1507" s="2">
        <v>2624</v>
      </c>
      <c r="B1507" s="3">
        <v>46232</v>
      </c>
      <c r="C1507" s="4">
        <f>YEAR(SalesDataTable[[#This Row],[Order Date]])</f>
        <v>2026</v>
      </c>
      <c r="D1507" s="14" t="str">
        <f>"Q"&amp;ROUNDUP(MONTH(SalesDataTable[[#This Row],[Order Date]])/3,0)</f>
        <v>Q3</v>
      </c>
      <c r="E1507" s="11">
        <f>MONTH(SalesDataTable[[#This Row],[Order Date]])</f>
        <v>7</v>
      </c>
      <c r="F1507" s="17"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92"/>
        <v>123.89599999999999</v>
      </c>
      <c r="R1507" s="5">
        <f t="shared" si="93"/>
        <v>53.28</v>
      </c>
      <c r="S1507" s="5">
        <f t="shared" si="94"/>
        <v>70.615999999999985</v>
      </c>
      <c r="T1507" s="7">
        <f t="shared" si="95"/>
        <v>0.5699619035319945</v>
      </c>
    </row>
    <row r="1508" spans="1:20" ht="15.6">
      <c r="A1508" s="2">
        <v>3338</v>
      </c>
      <c r="B1508" s="3">
        <v>46232</v>
      </c>
      <c r="C1508" s="4">
        <f>YEAR(SalesDataTable[[#This Row],[Order Date]])</f>
        <v>2026</v>
      </c>
      <c r="D1508" s="14" t="str">
        <f>"Q"&amp;ROUNDUP(MONTH(SalesDataTable[[#This Row],[Order Date]])/3,0)</f>
        <v>Q3</v>
      </c>
      <c r="E1508" s="11">
        <f>MONTH(SalesDataTable[[#This Row],[Order Date]])</f>
        <v>7</v>
      </c>
      <c r="F1508" s="17"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92"/>
        <v>185.57300000000001</v>
      </c>
      <c r="R1508" s="5">
        <f t="shared" si="93"/>
        <v>106.6</v>
      </c>
      <c r="S1508" s="5">
        <f t="shared" si="94"/>
        <v>78.973000000000013</v>
      </c>
      <c r="T1508" s="7">
        <f t="shared" si="95"/>
        <v>0.42556298599472991</v>
      </c>
    </row>
    <row r="1509" spans="1:20" ht="15.6">
      <c r="A1509" s="2">
        <v>4575</v>
      </c>
      <c r="B1509" s="3">
        <v>46232</v>
      </c>
      <c r="C1509" s="4">
        <f>YEAR(SalesDataTable[[#This Row],[Order Date]])</f>
        <v>2026</v>
      </c>
      <c r="D1509" s="14" t="str">
        <f>"Q"&amp;ROUNDUP(MONTH(SalesDataTable[[#This Row],[Order Date]])/3,0)</f>
        <v>Q3</v>
      </c>
      <c r="E1509" s="11">
        <f>MONTH(SalesDataTable[[#This Row],[Order Date]])</f>
        <v>7</v>
      </c>
      <c r="F1509" s="17"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92"/>
        <v>103.31</v>
      </c>
      <c r="R1509" s="5">
        <f t="shared" si="93"/>
        <v>50.93</v>
      </c>
      <c r="S1509" s="5">
        <f t="shared" si="94"/>
        <v>52.38</v>
      </c>
      <c r="T1509" s="7">
        <f t="shared" si="95"/>
        <v>0.50701771367728199</v>
      </c>
    </row>
    <row r="1510" spans="1:20" ht="15.6">
      <c r="A1510" s="2">
        <v>4871</v>
      </c>
      <c r="B1510" s="3">
        <v>46232</v>
      </c>
      <c r="C1510" s="4">
        <f>YEAR(SalesDataTable[[#This Row],[Order Date]])</f>
        <v>2026</v>
      </c>
      <c r="D1510" s="14" t="str">
        <f>"Q"&amp;ROUNDUP(MONTH(SalesDataTable[[#This Row],[Order Date]])/3,0)</f>
        <v>Q3</v>
      </c>
      <c r="E1510" s="11">
        <f>MONTH(SalesDataTable[[#This Row],[Order Date]])</f>
        <v>7</v>
      </c>
      <c r="F1510" s="17"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92"/>
        <v>369.93</v>
      </c>
      <c r="R1510" s="5">
        <f t="shared" si="93"/>
        <v>177.48</v>
      </c>
      <c r="S1510" s="5">
        <f t="shared" si="94"/>
        <v>192.45000000000002</v>
      </c>
      <c r="T1510" s="7">
        <f t="shared" si="95"/>
        <v>0.52023355770010549</v>
      </c>
    </row>
    <row r="1511" spans="1:20" ht="15.6">
      <c r="A1511" s="2">
        <v>4931</v>
      </c>
      <c r="B1511" s="3">
        <v>46232</v>
      </c>
      <c r="C1511" s="4">
        <f>YEAR(SalesDataTable[[#This Row],[Order Date]])</f>
        <v>2026</v>
      </c>
      <c r="D1511" s="14" t="str">
        <f>"Q"&amp;ROUNDUP(MONTH(SalesDataTable[[#This Row],[Order Date]])/3,0)</f>
        <v>Q3</v>
      </c>
      <c r="E1511" s="11">
        <f>MONTH(SalesDataTable[[#This Row],[Order Date]])</f>
        <v>7</v>
      </c>
      <c r="F1511" s="17"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92"/>
        <v>36.323999999999998</v>
      </c>
      <c r="R1511" s="5">
        <f t="shared" si="93"/>
        <v>14.82</v>
      </c>
      <c r="S1511" s="5">
        <f t="shared" si="94"/>
        <v>21.503999999999998</v>
      </c>
      <c r="T1511" s="7">
        <f t="shared" si="95"/>
        <v>0.59200528576148004</v>
      </c>
    </row>
    <row r="1512" spans="1:20" ht="15.6">
      <c r="A1512" s="2">
        <v>4962</v>
      </c>
      <c r="B1512" s="3">
        <v>46232</v>
      </c>
      <c r="C1512" s="4">
        <f>YEAR(SalesDataTable[[#This Row],[Order Date]])</f>
        <v>2026</v>
      </c>
      <c r="D1512" s="14" t="str">
        <f>"Q"&amp;ROUNDUP(MONTH(SalesDataTable[[#This Row],[Order Date]])/3,0)</f>
        <v>Q3</v>
      </c>
      <c r="E1512" s="11">
        <f>MONTH(SalesDataTable[[#This Row],[Order Date]])</f>
        <v>7</v>
      </c>
      <c r="F1512" s="17"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92"/>
        <v>166.12</v>
      </c>
      <c r="R1512" s="5">
        <f t="shared" si="93"/>
        <v>77.48</v>
      </c>
      <c r="S1512" s="5">
        <f t="shared" si="94"/>
        <v>88.64</v>
      </c>
      <c r="T1512" s="7">
        <f t="shared" si="95"/>
        <v>0.5335901757765471</v>
      </c>
    </row>
    <row r="1513" spans="1:20" ht="15.6">
      <c r="A1513" s="2">
        <v>5006</v>
      </c>
      <c r="B1513" s="3">
        <v>46232</v>
      </c>
      <c r="C1513" s="4">
        <f>YEAR(SalesDataTable[[#This Row],[Order Date]])</f>
        <v>2026</v>
      </c>
      <c r="D1513" s="14" t="str">
        <f>"Q"&amp;ROUNDUP(MONTH(SalesDataTable[[#This Row],[Order Date]])/3,0)</f>
        <v>Q3</v>
      </c>
      <c r="E1513" s="11">
        <f>MONTH(SalesDataTable[[#This Row],[Order Date]])</f>
        <v>7</v>
      </c>
      <c r="F1513" s="17"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row>
    <row r="1514" spans="1:20" ht="15.6">
      <c r="A1514" s="2">
        <v>5033</v>
      </c>
      <c r="B1514" s="3">
        <v>46232</v>
      </c>
      <c r="C1514" s="4">
        <f>YEAR(SalesDataTable[[#This Row],[Order Date]])</f>
        <v>2026</v>
      </c>
      <c r="D1514" s="14" t="str">
        <f>"Q"&amp;ROUNDUP(MONTH(SalesDataTable[[#This Row],[Order Date]])/3,0)</f>
        <v>Q3</v>
      </c>
      <c r="E1514" s="11">
        <f>MONTH(SalesDataTable[[#This Row],[Order Date]])</f>
        <v>7</v>
      </c>
      <c r="F1514" s="17"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row>
    <row r="1515" spans="1:20" ht="15.6">
      <c r="A1515" s="2">
        <v>5117</v>
      </c>
      <c r="B1515" s="3">
        <v>46232</v>
      </c>
      <c r="C1515" s="4">
        <f>YEAR(SalesDataTable[[#This Row],[Order Date]])</f>
        <v>2026</v>
      </c>
      <c r="D1515" s="14" t="str">
        <f>"Q"&amp;ROUNDUP(MONTH(SalesDataTable[[#This Row],[Order Date]])/3,0)</f>
        <v>Q3</v>
      </c>
      <c r="E1515" s="11">
        <f>MONTH(SalesDataTable[[#This Row],[Order Date]])</f>
        <v>7</v>
      </c>
      <c r="F1515" s="17"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row>
    <row r="1516" spans="1:20" ht="15.6">
      <c r="A1516" s="2">
        <v>954</v>
      </c>
      <c r="B1516" s="3">
        <v>46233</v>
      </c>
      <c r="C1516" s="4">
        <f>YEAR(SalesDataTable[[#This Row],[Order Date]])</f>
        <v>2026</v>
      </c>
      <c r="D1516" s="14" t="str">
        <f>"Q"&amp;ROUNDUP(MONTH(SalesDataTable[[#This Row],[Order Date]])/3,0)</f>
        <v>Q3</v>
      </c>
      <c r="E1516" s="11">
        <f>MONTH(SalesDataTable[[#This Row],[Order Date]])</f>
        <v>7</v>
      </c>
      <c r="F1516" s="17"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row>
    <row r="1517" spans="1:20" ht="15.6">
      <c r="A1517" s="2">
        <v>1644</v>
      </c>
      <c r="B1517" s="3">
        <v>46233</v>
      </c>
      <c r="C1517" s="4">
        <f>YEAR(SalesDataTable[[#This Row],[Order Date]])</f>
        <v>2026</v>
      </c>
      <c r="D1517" s="14" t="str">
        <f>"Q"&amp;ROUNDUP(MONTH(SalesDataTable[[#This Row],[Order Date]])/3,0)</f>
        <v>Q3</v>
      </c>
      <c r="E1517" s="11">
        <f>MONTH(SalesDataTable[[#This Row],[Order Date]])</f>
        <v>7</v>
      </c>
      <c r="F1517" s="17"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row>
    <row r="1518" spans="1:20" ht="15.6">
      <c r="A1518" s="2">
        <v>2030</v>
      </c>
      <c r="B1518" s="3">
        <v>46233</v>
      </c>
      <c r="C1518" s="4">
        <f>YEAR(SalesDataTable[[#This Row],[Order Date]])</f>
        <v>2026</v>
      </c>
      <c r="D1518" s="14" t="str">
        <f>"Q"&amp;ROUNDUP(MONTH(SalesDataTable[[#This Row],[Order Date]])/3,0)</f>
        <v>Q3</v>
      </c>
      <c r="E1518" s="11">
        <f>MONTH(SalesDataTable[[#This Row],[Order Date]])</f>
        <v>7</v>
      </c>
      <c r="F1518" s="17"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92"/>
        <v>271.26</v>
      </c>
      <c r="R1518" s="5">
        <f t="shared" si="93"/>
        <v>133.26</v>
      </c>
      <c r="S1518" s="5">
        <f t="shared" si="94"/>
        <v>138</v>
      </c>
      <c r="T1518" s="7">
        <f t="shared" si="95"/>
        <v>0.50873700508737008</v>
      </c>
    </row>
    <row r="1519" spans="1:20" ht="15.6">
      <c r="A1519" s="2">
        <v>2595</v>
      </c>
      <c r="B1519" s="3">
        <v>46233</v>
      </c>
      <c r="C1519" s="4">
        <f>YEAR(SalesDataTable[[#This Row],[Order Date]])</f>
        <v>2026</v>
      </c>
      <c r="D1519" s="14" t="str">
        <f>"Q"&amp;ROUNDUP(MONTH(SalesDataTable[[#This Row],[Order Date]])/3,0)</f>
        <v>Q3</v>
      </c>
      <c r="E1519" s="11">
        <f>MONTH(SalesDataTable[[#This Row],[Order Date]])</f>
        <v>7</v>
      </c>
      <c r="F1519" s="17"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row>
    <row r="1520" spans="1:20" ht="15.6">
      <c r="A1520" s="2">
        <v>2763</v>
      </c>
      <c r="B1520" s="3">
        <v>46233</v>
      </c>
      <c r="C1520" s="4">
        <f>YEAR(SalesDataTable[[#This Row],[Order Date]])</f>
        <v>2026</v>
      </c>
      <c r="D1520" s="14" t="str">
        <f>"Q"&amp;ROUNDUP(MONTH(SalesDataTable[[#This Row],[Order Date]])/3,0)</f>
        <v>Q3</v>
      </c>
      <c r="E1520" s="11">
        <f>MONTH(SalesDataTable[[#This Row],[Order Date]])</f>
        <v>7</v>
      </c>
      <c r="F1520" s="17"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92"/>
        <v>120.94</v>
      </c>
      <c r="R1520" s="5">
        <f t="shared" si="93"/>
        <v>62.24</v>
      </c>
      <c r="S1520" s="5">
        <f t="shared" si="94"/>
        <v>58.699999999999996</v>
      </c>
      <c r="T1520" s="7">
        <f t="shared" si="95"/>
        <v>0.48536464362493797</v>
      </c>
    </row>
    <row r="1521" spans="1:20" ht="15.6">
      <c r="A1521" s="2">
        <v>3537</v>
      </c>
      <c r="B1521" s="3">
        <v>46233</v>
      </c>
      <c r="C1521" s="4">
        <f>YEAR(SalesDataTable[[#This Row],[Order Date]])</f>
        <v>2026</v>
      </c>
      <c r="D1521" s="14" t="str">
        <f>"Q"&amp;ROUNDUP(MONTH(SalesDataTable[[#This Row],[Order Date]])/3,0)</f>
        <v>Q3</v>
      </c>
      <c r="E1521" s="11">
        <f>MONTH(SalesDataTable[[#This Row],[Order Date]])</f>
        <v>7</v>
      </c>
      <c r="F1521" s="17"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92"/>
        <v>566.08299999999997</v>
      </c>
      <c r="R1521" s="5">
        <f t="shared" si="93"/>
        <v>398.18</v>
      </c>
      <c r="S1521" s="5">
        <f t="shared" si="94"/>
        <v>167.90299999999996</v>
      </c>
      <c r="T1521" s="7">
        <f t="shared" si="95"/>
        <v>0.29660491482697759</v>
      </c>
    </row>
    <row r="1522" spans="1:20" ht="15.6">
      <c r="A1522" s="2">
        <v>3550</v>
      </c>
      <c r="B1522" s="3">
        <v>46233</v>
      </c>
      <c r="C1522" s="4">
        <f>YEAR(SalesDataTable[[#This Row],[Order Date]])</f>
        <v>2026</v>
      </c>
      <c r="D1522" s="14" t="str">
        <f>"Q"&amp;ROUNDUP(MONTH(SalesDataTable[[#This Row],[Order Date]])/3,0)</f>
        <v>Q3</v>
      </c>
      <c r="E1522" s="11">
        <f>MONTH(SalesDataTable[[#This Row],[Order Date]])</f>
        <v>7</v>
      </c>
      <c r="F1522" s="17"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92"/>
        <v>362.64</v>
      </c>
      <c r="R1522" s="5">
        <f t="shared" si="93"/>
        <v>182.91</v>
      </c>
      <c r="S1522" s="5">
        <f t="shared" si="94"/>
        <v>179.73</v>
      </c>
      <c r="T1522" s="7">
        <f t="shared" si="95"/>
        <v>0.49561548643282594</v>
      </c>
    </row>
    <row r="1523" spans="1:20" ht="15.6">
      <c r="A1523" s="2">
        <v>3875</v>
      </c>
      <c r="B1523" s="3">
        <v>46233</v>
      </c>
      <c r="C1523" s="4">
        <f>YEAR(SalesDataTable[[#This Row],[Order Date]])</f>
        <v>2026</v>
      </c>
      <c r="D1523" s="14" t="str">
        <f>"Q"&amp;ROUNDUP(MONTH(SalesDataTable[[#This Row],[Order Date]])/3,0)</f>
        <v>Q3</v>
      </c>
      <c r="E1523" s="11">
        <f>MONTH(SalesDataTable[[#This Row],[Order Date]])</f>
        <v>7</v>
      </c>
      <c r="F1523" s="17"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92"/>
        <v>96.643500000000003</v>
      </c>
      <c r="R1523" s="5">
        <f t="shared" si="93"/>
        <v>51.63</v>
      </c>
      <c r="S1523" s="5">
        <f t="shared" si="94"/>
        <v>45.013500000000001</v>
      </c>
      <c r="T1523" s="7">
        <f t="shared" si="95"/>
        <v>0.46576852038678235</v>
      </c>
    </row>
    <row r="1524" spans="1:20" ht="15.6">
      <c r="A1524" s="2">
        <v>4467</v>
      </c>
      <c r="B1524" s="3">
        <v>46233</v>
      </c>
      <c r="C1524" s="4">
        <f>YEAR(SalesDataTable[[#This Row],[Order Date]])</f>
        <v>2026</v>
      </c>
      <c r="D1524" s="14" t="str">
        <f>"Q"&amp;ROUNDUP(MONTH(SalesDataTable[[#This Row],[Order Date]])/3,0)</f>
        <v>Q3</v>
      </c>
      <c r="E1524" s="11">
        <f>MONTH(SalesDataTable[[#This Row],[Order Date]])</f>
        <v>7</v>
      </c>
      <c r="F1524" s="17"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92"/>
        <v>72.42</v>
      </c>
      <c r="R1524" s="5">
        <f t="shared" si="93"/>
        <v>27</v>
      </c>
      <c r="S1524" s="5">
        <f t="shared" si="94"/>
        <v>45.42</v>
      </c>
      <c r="T1524" s="7">
        <f t="shared" si="95"/>
        <v>0.62717481358740679</v>
      </c>
    </row>
    <row r="1525" spans="1:20" ht="15.6">
      <c r="A1525" s="2">
        <v>739</v>
      </c>
      <c r="B1525" s="3">
        <v>46234</v>
      </c>
      <c r="C1525" s="4">
        <f>YEAR(SalesDataTable[[#This Row],[Order Date]])</f>
        <v>2026</v>
      </c>
      <c r="D1525" s="14" t="str">
        <f>"Q"&amp;ROUNDUP(MONTH(SalesDataTable[[#This Row],[Order Date]])/3,0)</f>
        <v>Q3</v>
      </c>
      <c r="E1525" s="11">
        <f>MONTH(SalesDataTable[[#This Row],[Order Date]])</f>
        <v>7</v>
      </c>
      <c r="F1525" s="17"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92"/>
        <v>523.25</v>
      </c>
      <c r="R1525" s="5">
        <f t="shared" si="93"/>
        <v>246</v>
      </c>
      <c r="S1525" s="5">
        <f t="shared" si="94"/>
        <v>277.25</v>
      </c>
      <c r="T1525" s="7">
        <f t="shared" si="95"/>
        <v>0.52986144290492121</v>
      </c>
    </row>
    <row r="1526" spans="1:20" ht="15.6">
      <c r="A1526" s="2">
        <v>2376</v>
      </c>
      <c r="B1526" s="3">
        <v>46234</v>
      </c>
      <c r="C1526" s="4">
        <f>YEAR(SalesDataTable[[#This Row],[Order Date]])</f>
        <v>2026</v>
      </c>
      <c r="D1526" s="14" t="str">
        <f>"Q"&amp;ROUNDUP(MONTH(SalesDataTable[[#This Row],[Order Date]])/3,0)</f>
        <v>Q3</v>
      </c>
      <c r="E1526" s="11">
        <f>MONTH(SalesDataTable[[#This Row],[Order Date]])</f>
        <v>7</v>
      </c>
      <c r="F1526" s="17"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row>
    <row r="1527" spans="1:20" ht="15.6">
      <c r="A1527" s="2">
        <v>3109</v>
      </c>
      <c r="B1527" s="3">
        <v>46234</v>
      </c>
      <c r="C1527" s="4">
        <f>YEAR(SalesDataTable[[#This Row],[Order Date]])</f>
        <v>2026</v>
      </c>
      <c r="D1527" s="14" t="str">
        <f>"Q"&amp;ROUNDUP(MONTH(SalesDataTable[[#This Row],[Order Date]])/3,0)</f>
        <v>Q3</v>
      </c>
      <c r="E1527" s="11">
        <f>MONTH(SalesDataTable[[#This Row],[Order Date]])</f>
        <v>7</v>
      </c>
      <c r="F1527" s="17"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92"/>
        <v>69.463999999999999</v>
      </c>
      <c r="R1527" s="5">
        <f t="shared" si="93"/>
        <v>27.52</v>
      </c>
      <c r="S1527" s="5">
        <f t="shared" si="94"/>
        <v>41.944000000000003</v>
      </c>
      <c r="T1527" s="7">
        <f t="shared" si="95"/>
        <v>0.60382356328457909</v>
      </c>
    </row>
    <row r="1528" spans="1:20" ht="15.6">
      <c r="A1528" s="2">
        <v>4362</v>
      </c>
      <c r="B1528" s="3">
        <v>46234</v>
      </c>
      <c r="C1528" s="4">
        <f>YEAR(SalesDataTable[[#This Row],[Order Date]])</f>
        <v>2026</v>
      </c>
      <c r="D1528" s="14" t="str">
        <f>"Q"&amp;ROUNDUP(MONTH(SalesDataTable[[#This Row],[Order Date]])/3,0)</f>
        <v>Q3</v>
      </c>
      <c r="E1528" s="11">
        <f>MONTH(SalesDataTable[[#This Row],[Order Date]])</f>
        <v>7</v>
      </c>
      <c r="F1528" s="17"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92"/>
        <v>462.04999999999995</v>
      </c>
      <c r="R1528" s="5">
        <f t="shared" si="93"/>
        <v>221.45</v>
      </c>
      <c r="S1528" s="5">
        <f t="shared" si="94"/>
        <v>240.59999999999997</v>
      </c>
      <c r="T1528" s="7">
        <f t="shared" si="95"/>
        <v>0.52072286549074775</v>
      </c>
    </row>
    <row r="1529" spans="1:20" ht="15.6">
      <c r="A1529" s="2">
        <v>777</v>
      </c>
      <c r="B1529" s="3">
        <v>46235</v>
      </c>
      <c r="C1529" s="4">
        <f>YEAR(SalesDataTable[[#This Row],[Order Date]])</f>
        <v>2026</v>
      </c>
      <c r="D1529" s="14" t="str">
        <f>"Q"&amp;ROUNDUP(MONTH(SalesDataTable[[#This Row],[Order Date]])/3,0)</f>
        <v>Q3</v>
      </c>
      <c r="E1529" s="11">
        <f>MONTH(SalesDataTable[[#This Row],[Order Date]])</f>
        <v>8</v>
      </c>
      <c r="F1529" s="17"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92"/>
        <v>487.48</v>
      </c>
      <c r="R1529" s="5">
        <f t="shared" si="93"/>
        <v>239.56</v>
      </c>
      <c r="S1529" s="5">
        <f t="shared" si="94"/>
        <v>247.92000000000002</v>
      </c>
      <c r="T1529" s="7">
        <f t="shared" si="95"/>
        <v>0.50857471075736438</v>
      </c>
    </row>
    <row r="1530" spans="1:20" ht="15.6">
      <c r="A1530" s="2">
        <v>831</v>
      </c>
      <c r="B1530" s="3">
        <v>46235</v>
      </c>
      <c r="C1530" s="4">
        <f>YEAR(SalesDataTable[[#This Row],[Order Date]])</f>
        <v>2026</v>
      </c>
      <c r="D1530" s="14" t="str">
        <f>"Q"&amp;ROUNDUP(MONTH(SalesDataTable[[#This Row],[Order Date]])/3,0)</f>
        <v>Q3</v>
      </c>
      <c r="E1530" s="11">
        <f>MONTH(SalesDataTable[[#This Row],[Order Date]])</f>
        <v>8</v>
      </c>
      <c r="F1530" s="17"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row>
    <row r="1531" spans="1:20" ht="15.6">
      <c r="A1531" s="2">
        <v>2059</v>
      </c>
      <c r="B1531" s="3">
        <v>46235</v>
      </c>
      <c r="C1531" s="4">
        <f>YEAR(SalesDataTable[[#This Row],[Order Date]])</f>
        <v>2026</v>
      </c>
      <c r="D1531" s="14" t="str">
        <f>"Q"&amp;ROUNDUP(MONTH(SalesDataTable[[#This Row],[Order Date]])/3,0)</f>
        <v>Q3</v>
      </c>
      <c r="E1531" s="11">
        <f>MONTH(SalesDataTable[[#This Row],[Order Date]])</f>
        <v>8</v>
      </c>
      <c r="F1531" s="17"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92"/>
        <v>50.98</v>
      </c>
      <c r="R1531" s="5">
        <f t="shared" si="93"/>
        <v>22.92</v>
      </c>
      <c r="S1531" s="5">
        <f t="shared" si="94"/>
        <v>28.059999999999995</v>
      </c>
      <c r="T1531" s="7">
        <f t="shared" si="95"/>
        <v>0.55041192624558644</v>
      </c>
    </row>
    <row r="1532" spans="1:20" ht="15.6">
      <c r="A1532" s="2">
        <v>2519</v>
      </c>
      <c r="B1532" s="3">
        <v>46235</v>
      </c>
      <c r="C1532" s="4">
        <f>YEAR(SalesDataTable[[#This Row],[Order Date]])</f>
        <v>2026</v>
      </c>
      <c r="D1532" s="14" t="str">
        <f>"Q"&amp;ROUNDUP(MONTH(SalesDataTable[[#This Row],[Order Date]])/3,0)</f>
        <v>Q3</v>
      </c>
      <c r="E1532" s="11">
        <f>MONTH(SalesDataTable[[#This Row],[Order Date]])</f>
        <v>8</v>
      </c>
      <c r="F1532" s="17"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92"/>
        <v>182.22</v>
      </c>
      <c r="R1532" s="5">
        <f t="shared" si="93"/>
        <v>88.38</v>
      </c>
      <c r="S1532" s="5">
        <f t="shared" si="94"/>
        <v>93.84</v>
      </c>
      <c r="T1532" s="7">
        <f t="shared" si="95"/>
        <v>0.51498189002304906</v>
      </c>
    </row>
    <row r="1533" spans="1:20" ht="15.6">
      <c r="A1533" s="2">
        <v>2644</v>
      </c>
      <c r="B1533" s="3">
        <v>46235</v>
      </c>
      <c r="C1533" s="4">
        <f>YEAR(SalesDataTable[[#This Row],[Order Date]])</f>
        <v>2026</v>
      </c>
      <c r="D1533" s="14" t="str">
        <f>"Q"&amp;ROUNDUP(MONTH(SalesDataTable[[#This Row],[Order Date]])/3,0)</f>
        <v>Q3</v>
      </c>
      <c r="E1533" s="11">
        <f>MONTH(SalesDataTable[[#This Row],[Order Date]])</f>
        <v>8</v>
      </c>
      <c r="F1533" s="17"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row>
    <row r="1534" spans="1:20" ht="15.6">
      <c r="A1534" s="2">
        <v>4141</v>
      </c>
      <c r="B1534" s="3">
        <v>46235</v>
      </c>
      <c r="C1534" s="4">
        <f>YEAR(SalesDataTable[[#This Row],[Order Date]])</f>
        <v>2026</v>
      </c>
      <c r="D1534" s="14" t="str">
        <f>"Q"&amp;ROUNDUP(MONTH(SalesDataTable[[#This Row],[Order Date]])/3,0)</f>
        <v>Q3</v>
      </c>
      <c r="E1534" s="11">
        <f>MONTH(SalesDataTable[[#This Row],[Order Date]])</f>
        <v>8</v>
      </c>
      <c r="F1534" s="17"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92"/>
        <v>87.352499999999992</v>
      </c>
      <c r="R1534" s="5">
        <f t="shared" si="93"/>
        <v>46.47</v>
      </c>
      <c r="S1534" s="5">
        <f t="shared" si="94"/>
        <v>40.882499999999993</v>
      </c>
      <c r="T1534" s="7">
        <f t="shared" si="95"/>
        <v>0.46801751523997592</v>
      </c>
    </row>
    <row r="1535" spans="1:20" ht="15.6">
      <c r="A1535" s="2">
        <v>4804</v>
      </c>
      <c r="B1535" s="3">
        <v>46235</v>
      </c>
      <c r="C1535" s="4">
        <f>YEAR(SalesDataTable[[#This Row],[Order Date]])</f>
        <v>2026</v>
      </c>
      <c r="D1535" s="14" t="str">
        <f>"Q"&amp;ROUNDUP(MONTH(SalesDataTable[[#This Row],[Order Date]])/3,0)</f>
        <v>Q3</v>
      </c>
      <c r="E1535" s="11">
        <f>MONTH(SalesDataTable[[#This Row],[Order Date]])</f>
        <v>8</v>
      </c>
      <c r="F1535" s="17"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92"/>
        <v>49.46</v>
      </c>
      <c r="R1535" s="5">
        <f t="shared" si="93"/>
        <v>21.47</v>
      </c>
      <c r="S1535" s="5">
        <f t="shared" si="94"/>
        <v>27.990000000000002</v>
      </c>
      <c r="T1535" s="7">
        <f t="shared" si="95"/>
        <v>0.5659118479579458</v>
      </c>
    </row>
    <row r="1536" spans="1:20" ht="15.6">
      <c r="A1536" s="2">
        <v>5161</v>
      </c>
      <c r="B1536" s="3">
        <v>46235</v>
      </c>
      <c r="C1536" s="4">
        <f>YEAR(SalesDataTable[[#This Row],[Order Date]])</f>
        <v>2026</v>
      </c>
      <c r="D1536" s="14" t="str">
        <f>"Q"&amp;ROUNDUP(MONTH(SalesDataTable[[#This Row],[Order Date]])/3,0)</f>
        <v>Q3</v>
      </c>
      <c r="E1536" s="11">
        <f>MONTH(SalesDataTable[[#This Row],[Order Date]])</f>
        <v>8</v>
      </c>
      <c r="F1536" s="17"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92"/>
        <v>39.1875</v>
      </c>
      <c r="R1536" s="5">
        <f t="shared" si="93"/>
        <v>16.98</v>
      </c>
      <c r="S1536" s="5">
        <f t="shared" si="94"/>
        <v>22.2075</v>
      </c>
      <c r="T1536" s="7">
        <f t="shared" si="95"/>
        <v>0.56669856459330148</v>
      </c>
    </row>
    <row r="1537" spans="1:20" ht="15.6">
      <c r="A1537" s="2">
        <v>590</v>
      </c>
      <c r="B1537" s="3">
        <v>46236</v>
      </c>
      <c r="C1537" s="4">
        <f>YEAR(SalesDataTable[[#This Row],[Order Date]])</f>
        <v>2026</v>
      </c>
      <c r="D1537" s="14" t="str">
        <f>"Q"&amp;ROUNDUP(MONTH(SalesDataTable[[#This Row],[Order Date]])/3,0)</f>
        <v>Q3</v>
      </c>
      <c r="E1537" s="11">
        <f>MONTH(SalesDataTable[[#This Row],[Order Date]])</f>
        <v>8</v>
      </c>
      <c r="F1537" s="17"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92"/>
        <v>534.6</v>
      </c>
      <c r="R1537" s="5">
        <f t="shared" si="93"/>
        <v>264</v>
      </c>
      <c r="S1537" s="5">
        <f t="shared" si="94"/>
        <v>270.60000000000002</v>
      </c>
      <c r="T1537" s="7">
        <f t="shared" si="95"/>
        <v>0.50617283950617287</v>
      </c>
    </row>
    <row r="1538" spans="1:20" ht="15.6">
      <c r="A1538" s="2">
        <v>1599</v>
      </c>
      <c r="B1538" s="3">
        <v>46236</v>
      </c>
      <c r="C1538" s="4">
        <f>YEAR(SalesDataTable[[#This Row],[Order Date]])</f>
        <v>2026</v>
      </c>
      <c r="D1538" s="14" t="str">
        <f>"Q"&amp;ROUNDUP(MONTH(SalesDataTable[[#This Row],[Order Date]])/3,0)</f>
        <v>Q3</v>
      </c>
      <c r="E1538" s="11">
        <f>MONTH(SalesDataTable[[#This Row],[Order Date]])</f>
        <v>8</v>
      </c>
      <c r="F1538" s="17"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row>
    <row r="1539" spans="1:20" ht="15.6">
      <c r="A1539" s="2">
        <v>1665</v>
      </c>
      <c r="B1539" s="3">
        <v>46236</v>
      </c>
      <c r="C1539" s="4">
        <f>YEAR(SalesDataTable[[#This Row],[Order Date]])</f>
        <v>2026</v>
      </c>
      <c r="D1539" s="14" t="str">
        <f>"Q"&amp;ROUNDUP(MONTH(SalesDataTable[[#This Row],[Order Date]])/3,0)</f>
        <v>Q3</v>
      </c>
      <c r="E1539" s="11">
        <f>MONTH(SalesDataTable[[#This Row],[Order Date]])</f>
        <v>8</v>
      </c>
      <c r="F1539" s="17"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96"/>
        <v>98.552999999999997</v>
      </c>
      <c r="R1539" s="5">
        <f t="shared" si="97"/>
        <v>43.96</v>
      </c>
      <c r="S1539" s="5">
        <f t="shared" si="98"/>
        <v>54.592999999999996</v>
      </c>
      <c r="T1539" s="7">
        <f t="shared" si="99"/>
        <v>0.55394559272675614</v>
      </c>
    </row>
    <row r="1540" spans="1:20" ht="15.6">
      <c r="A1540" s="2">
        <v>2409</v>
      </c>
      <c r="B1540" s="3">
        <v>46236</v>
      </c>
      <c r="C1540" s="4">
        <f>YEAR(SalesDataTable[[#This Row],[Order Date]])</f>
        <v>2026</v>
      </c>
      <c r="D1540" s="14" t="str">
        <f>"Q"&amp;ROUNDUP(MONTH(SalesDataTable[[#This Row],[Order Date]])/3,0)</f>
        <v>Q3</v>
      </c>
      <c r="E1540" s="11">
        <f>MONTH(SalesDataTable[[#This Row],[Order Date]])</f>
        <v>8</v>
      </c>
      <c r="F1540" s="17"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96"/>
        <v>79.419999999999987</v>
      </c>
      <c r="R1540" s="5">
        <f t="shared" si="97"/>
        <v>38.51</v>
      </c>
      <c r="S1540" s="5">
        <f t="shared" si="98"/>
        <v>40.909999999999989</v>
      </c>
      <c r="T1540" s="7">
        <f t="shared" si="99"/>
        <v>0.51510954419541677</v>
      </c>
    </row>
    <row r="1541" spans="1:20" ht="15.6">
      <c r="A1541" s="2">
        <v>2936</v>
      </c>
      <c r="B1541" s="3">
        <v>46236</v>
      </c>
      <c r="C1541" s="4">
        <f>YEAR(SalesDataTable[[#This Row],[Order Date]])</f>
        <v>2026</v>
      </c>
      <c r="D1541" s="14" t="str">
        <f>"Q"&amp;ROUNDUP(MONTH(SalesDataTable[[#This Row],[Order Date]])/3,0)</f>
        <v>Q3</v>
      </c>
      <c r="E1541" s="11">
        <f>MONTH(SalesDataTable[[#This Row],[Order Date]])</f>
        <v>8</v>
      </c>
      <c r="F1541" s="17"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96"/>
        <v>35.74</v>
      </c>
      <c r="R1541" s="5">
        <f t="shared" si="97"/>
        <v>13.49</v>
      </c>
      <c r="S1541" s="5">
        <f t="shared" si="98"/>
        <v>22.25</v>
      </c>
      <c r="T1541" s="7">
        <f t="shared" si="99"/>
        <v>0.62255176273083379</v>
      </c>
    </row>
    <row r="1542" spans="1:20" ht="15.6">
      <c r="A1542" s="2">
        <v>3397</v>
      </c>
      <c r="B1542" s="3">
        <v>46236</v>
      </c>
      <c r="C1542" s="4">
        <f>YEAR(SalesDataTable[[#This Row],[Order Date]])</f>
        <v>2026</v>
      </c>
      <c r="D1542" s="14" t="str">
        <f>"Q"&amp;ROUNDUP(MONTH(SalesDataTable[[#This Row],[Order Date]])/3,0)</f>
        <v>Q3</v>
      </c>
      <c r="E1542" s="11">
        <f>MONTH(SalesDataTable[[#This Row],[Order Date]])</f>
        <v>8</v>
      </c>
      <c r="F1542" s="17"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row>
    <row r="1543" spans="1:20" ht="15.6">
      <c r="A1543" s="2">
        <v>4556</v>
      </c>
      <c r="B1543" s="3">
        <v>46236</v>
      </c>
      <c r="C1543" s="4">
        <f>YEAR(SalesDataTable[[#This Row],[Order Date]])</f>
        <v>2026</v>
      </c>
      <c r="D1543" s="14" t="str">
        <f>"Q"&amp;ROUNDUP(MONTH(SalesDataTable[[#This Row],[Order Date]])/3,0)</f>
        <v>Q3</v>
      </c>
      <c r="E1543" s="11">
        <f>MONTH(SalesDataTable[[#This Row],[Order Date]])</f>
        <v>8</v>
      </c>
      <c r="F1543" s="17"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96"/>
        <v>92.88</v>
      </c>
      <c r="R1543" s="5">
        <f t="shared" si="97"/>
        <v>36.979999999999997</v>
      </c>
      <c r="S1543" s="5">
        <f t="shared" si="98"/>
        <v>55.9</v>
      </c>
      <c r="T1543" s="7">
        <f t="shared" si="99"/>
        <v>0.60185185185185186</v>
      </c>
    </row>
    <row r="1544" spans="1:20" ht="15.6">
      <c r="A1544" s="2">
        <v>4614</v>
      </c>
      <c r="B1544" s="3">
        <v>46236</v>
      </c>
      <c r="C1544" s="4">
        <f>YEAR(SalesDataTable[[#This Row],[Order Date]])</f>
        <v>2026</v>
      </c>
      <c r="D1544" s="14" t="str">
        <f>"Q"&amp;ROUNDUP(MONTH(SalesDataTable[[#This Row],[Order Date]])/3,0)</f>
        <v>Q3</v>
      </c>
      <c r="E1544" s="11">
        <f>MONTH(SalesDataTable[[#This Row],[Order Date]])</f>
        <v>8</v>
      </c>
      <c r="F1544" s="17"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96"/>
        <v>100.88</v>
      </c>
      <c r="R1544" s="5">
        <f t="shared" si="97"/>
        <v>45.98</v>
      </c>
      <c r="S1544" s="5">
        <f t="shared" si="98"/>
        <v>54.9</v>
      </c>
      <c r="T1544" s="7">
        <f t="shared" si="99"/>
        <v>0.54421094369547984</v>
      </c>
    </row>
    <row r="1545" spans="1:20" ht="15.6">
      <c r="A1545" s="2">
        <v>4999</v>
      </c>
      <c r="B1545" s="3">
        <v>46236</v>
      </c>
      <c r="C1545" s="4">
        <f>YEAR(SalesDataTable[[#This Row],[Order Date]])</f>
        <v>2026</v>
      </c>
      <c r="D1545" s="14" t="str">
        <f>"Q"&amp;ROUNDUP(MONTH(SalesDataTable[[#This Row],[Order Date]])/3,0)</f>
        <v>Q3</v>
      </c>
      <c r="E1545" s="11">
        <f>MONTH(SalesDataTable[[#This Row],[Order Date]])</f>
        <v>8</v>
      </c>
      <c r="F1545" s="17"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96"/>
        <v>162.76</v>
      </c>
      <c r="R1545" s="5">
        <f t="shared" si="97"/>
        <v>84.38</v>
      </c>
      <c r="S1545" s="5">
        <f t="shared" si="98"/>
        <v>78.38</v>
      </c>
      <c r="T1545" s="7">
        <f t="shared" si="99"/>
        <v>0.4815679528139592</v>
      </c>
    </row>
    <row r="1546" spans="1:20" ht="15.6">
      <c r="A1546" s="2">
        <v>207</v>
      </c>
      <c r="B1546" s="3">
        <v>46237</v>
      </c>
      <c r="C1546" s="4">
        <f>YEAR(SalesDataTable[[#This Row],[Order Date]])</f>
        <v>2026</v>
      </c>
      <c r="D1546" s="14" t="str">
        <f>"Q"&amp;ROUNDUP(MONTH(SalesDataTable[[#This Row],[Order Date]])/3,0)</f>
        <v>Q3</v>
      </c>
      <c r="E1546" s="11">
        <f>MONTH(SalesDataTable[[#This Row],[Order Date]])</f>
        <v>8</v>
      </c>
      <c r="F1546" s="17"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96"/>
        <v>41.3</v>
      </c>
      <c r="R1546" s="5">
        <f t="shared" si="97"/>
        <v>14.52</v>
      </c>
      <c r="S1546" s="5">
        <f t="shared" si="98"/>
        <v>26.779999999999998</v>
      </c>
      <c r="T1546" s="7">
        <f t="shared" si="99"/>
        <v>0.64842615012106541</v>
      </c>
    </row>
    <row r="1547" spans="1:20" ht="15.6">
      <c r="A1547" s="2">
        <v>295</v>
      </c>
      <c r="B1547" s="3">
        <v>46237</v>
      </c>
      <c r="C1547" s="4">
        <f>YEAR(SalesDataTable[[#This Row],[Order Date]])</f>
        <v>2026</v>
      </c>
      <c r="D1547" s="14" t="str">
        <f>"Q"&amp;ROUNDUP(MONTH(SalesDataTable[[#This Row],[Order Date]])/3,0)</f>
        <v>Q3</v>
      </c>
      <c r="E1547" s="11">
        <f>MONTH(SalesDataTable[[#This Row],[Order Date]])</f>
        <v>8</v>
      </c>
      <c r="F1547" s="17"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96"/>
        <v>65.069999999999993</v>
      </c>
      <c r="R1547" s="5">
        <f t="shared" si="97"/>
        <v>26.38</v>
      </c>
      <c r="S1547" s="5">
        <f t="shared" si="98"/>
        <v>38.69</v>
      </c>
      <c r="T1547" s="7">
        <f t="shared" si="99"/>
        <v>0.59459044106347014</v>
      </c>
    </row>
    <row r="1548" spans="1:20" ht="15.6">
      <c r="A1548" s="2">
        <v>657</v>
      </c>
      <c r="B1548" s="3">
        <v>46237</v>
      </c>
      <c r="C1548" s="4">
        <f>YEAR(SalesDataTable[[#This Row],[Order Date]])</f>
        <v>2026</v>
      </c>
      <c r="D1548" s="14" t="str">
        <f>"Q"&amp;ROUNDUP(MONTH(SalesDataTable[[#This Row],[Order Date]])/3,0)</f>
        <v>Q3</v>
      </c>
      <c r="E1548" s="11">
        <f>MONTH(SalesDataTable[[#This Row],[Order Date]])</f>
        <v>8</v>
      </c>
      <c r="F1548" s="17"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row>
    <row r="1549" spans="1:20" ht="15.6">
      <c r="A1549" s="2">
        <v>694</v>
      </c>
      <c r="B1549" s="3">
        <v>46237</v>
      </c>
      <c r="C1549" s="4">
        <f>YEAR(SalesDataTable[[#This Row],[Order Date]])</f>
        <v>2026</v>
      </c>
      <c r="D1549" s="14" t="str">
        <f>"Q"&amp;ROUNDUP(MONTH(SalesDataTable[[#This Row],[Order Date]])/3,0)</f>
        <v>Q3</v>
      </c>
      <c r="E1549" s="11">
        <f>MONTH(SalesDataTable[[#This Row],[Order Date]])</f>
        <v>8</v>
      </c>
      <c r="F1549" s="17"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96"/>
        <v>432</v>
      </c>
      <c r="R1549" s="5">
        <f t="shared" si="97"/>
        <v>236.67000000000002</v>
      </c>
      <c r="S1549" s="5">
        <f t="shared" si="98"/>
        <v>195.32999999999998</v>
      </c>
      <c r="T1549" s="7">
        <f t="shared" si="99"/>
        <v>0.45215277777777774</v>
      </c>
    </row>
    <row r="1550" spans="1:20" ht="15.6">
      <c r="A1550" s="2">
        <v>1187</v>
      </c>
      <c r="B1550" s="3">
        <v>46237</v>
      </c>
      <c r="C1550" s="4">
        <f>YEAR(SalesDataTable[[#This Row],[Order Date]])</f>
        <v>2026</v>
      </c>
      <c r="D1550" s="14" t="str">
        <f>"Q"&amp;ROUNDUP(MONTH(SalesDataTable[[#This Row],[Order Date]])/3,0)</f>
        <v>Q3</v>
      </c>
      <c r="E1550" s="11">
        <f>MONTH(SalesDataTable[[#This Row],[Order Date]])</f>
        <v>8</v>
      </c>
      <c r="F1550" s="17"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row>
    <row r="1551" spans="1:20" ht="15.6">
      <c r="A1551" s="2">
        <v>1915</v>
      </c>
      <c r="B1551" s="3">
        <v>46237</v>
      </c>
      <c r="C1551" s="4">
        <f>YEAR(SalesDataTable[[#This Row],[Order Date]])</f>
        <v>2026</v>
      </c>
      <c r="D1551" s="14" t="str">
        <f>"Q"&amp;ROUNDUP(MONTH(SalesDataTable[[#This Row],[Order Date]])/3,0)</f>
        <v>Q3</v>
      </c>
      <c r="E1551" s="11">
        <f>MONTH(SalesDataTable[[#This Row],[Order Date]])</f>
        <v>8</v>
      </c>
      <c r="F1551" s="17"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96"/>
        <v>39.101999999999997</v>
      </c>
      <c r="R1551" s="5">
        <f t="shared" si="97"/>
        <v>16.66</v>
      </c>
      <c r="S1551" s="5">
        <f t="shared" si="98"/>
        <v>22.441999999999997</v>
      </c>
      <c r="T1551" s="7">
        <f t="shared" si="99"/>
        <v>0.57393483709273174</v>
      </c>
    </row>
    <row r="1552" spans="1:20" ht="15.6">
      <c r="A1552" s="2">
        <v>2156</v>
      </c>
      <c r="B1552" s="3">
        <v>46237</v>
      </c>
      <c r="C1552" s="4">
        <f>YEAR(SalesDataTable[[#This Row],[Order Date]])</f>
        <v>2026</v>
      </c>
      <c r="D1552" s="14" t="str">
        <f>"Q"&amp;ROUNDUP(MONTH(SalesDataTable[[#This Row],[Order Date]])/3,0)</f>
        <v>Q3</v>
      </c>
      <c r="E1552" s="11">
        <f>MONTH(SalesDataTable[[#This Row],[Order Date]])</f>
        <v>8</v>
      </c>
      <c r="F1552" s="17"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96"/>
        <v>162.78</v>
      </c>
      <c r="R1552" s="5">
        <f t="shared" si="97"/>
        <v>85.08</v>
      </c>
      <c r="S1552" s="5">
        <f t="shared" si="98"/>
        <v>77.7</v>
      </c>
      <c r="T1552" s="7">
        <f t="shared" si="99"/>
        <v>0.47733136748986366</v>
      </c>
    </row>
    <row r="1553" spans="1:20" ht="15.6">
      <c r="A1553" s="2">
        <v>2539</v>
      </c>
      <c r="B1553" s="3">
        <v>46237</v>
      </c>
      <c r="C1553" s="4">
        <f>YEAR(SalesDataTable[[#This Row],[Order Date]])</f>
        <v>2026</v>
      </c>
      <c r="D1553" s="14" t="str">
        <f>"Q"&amp;ROUNDUP(MONTH(SalesDataTable[[#This Row],[Order Date]])/3,0)</f>
        <v>Q3</v>
      </c>
      <c r="E1553" s="11">
        <f>MONTH(SalesDataTable[[#This Row],[Order Date]])</f>
        <v>8</v>
      </c>
      <c r="F1553" s="17"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row>
    <row r="1554" spans="1:20" ht="15.6">
      <c r="A1554" s="2">
        <v>3803</v>
      </c>
      <c r="B1554" s="3">
        <v>46237</v>
      </c>
      <c r="C1554" s="4">
        <f>YEAR(SalesDataTable[[#This Row],[Order Date]])</f>
        <v>2026</v>
      </c>
      <c r="D1554" s="14" t="str">
        <f>"Q"&amp;ROUNDUP(MONTH(SalesDataTable[[#This Row],[Order Date]])/3,0)</f>
        <v>Q3</v>
      </c>
      <c r="E1554" s="11">
        <f>MONTH(SalesDataTable[[#This Row],[Order Date]])</f>
        <v>8</v>
      </c>
      <c r="F1554" s="17"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96"/>
        <v>90.21</v>
      </c>
      <c r="R1554" s="5">
        <f t="shared" si="97"/>
        <v>46.31</v>
      </c>
      <c r="S1554" s="5">
        <f t="shared" si="98"/>
        <v>43.899999999999991</v>
      </c>
      <c r="T1554" s="7">
        <f t="shared" si="99"/>
        <v>0.48664227912648261</v>
      </c>
    </row>
    <row r="1555" spans="1:20" ht="15.6">
      <c r="A1555" s="2">
        <v>100</v>
      </c>
      <c r="B1555" s="3">
        <v>46238</v>
      </c>
      <c r="C1555" s="4">
        <f>YEAR(SalesDataTable[[#This Row],[Order Date]])</f>
        <v>2026</v>
      </c>
      <c r="D1555" s="14" t="str">
        <f>"Q"&amp;ROUNDUP(MONTH(SalesDataTable[[#This Row],[Order Date]])/3,0)</f>
        <v>Q3</v>
      </c>
      <c r="E1555" s="11">
        <f>MONTH(SalesDataTable[[#This Row],[Order Date]])</f>
        <v>8</v>
      </c>
      <c r="F1555" s="17"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96"/>
        <v>120.24</v>
      </c>
      <c r="R1555" s="5">
        <f t="shared" si="97"/>
        <v>67.3</v>
      </c>
      <c r="S1555" s="5">
        <f t="shared" si="98"/>
        <v>52.94</v>
      </c>
      <c r="T1555" s="7">
        <f t="shared" si="99"/>
        <v>0.44028609447771122</v>
      </c>
    </row>
    <row r="1556" spans="1:20" ht="15.6">
      <c r="A1556" s="2">
        <v>118</v>
      </c>
      <c r="B1556" s="3">
        <v>46238</v>
      </c>
      <c r="C1556" s="4">
        <f>YEAR(SalesDataTable[[#This Row],[Order Date]])</f>
        <v>2026</v>
      </c>
      <c r="D1556" s="14" t="str">
        <f>"Q"&amp;ROUNDUP(MONTH(SalesDataTable[[#This Row],[Order Date]])/3,0)</f>
        <v>Q3</v>
      </c>
      <c r="E1556" s="11">
        <f>MONTH(SalesDataTable[[#This Row],[Order Date]])</f>
        <v>8</v>
      </c>
      <c r="F1556" s="17"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96"/>
        <v>47.53</v>
      </c>
      <c r="R1556" s="5">
        <f t="shared" si="97"/>
        <v>18.04</v>
      </c>
      <c r="S1556" s="5">
        <f t="shared" si="98"/>
        <v>29.490000000000002</v>
      </c>
      <c r="T1556" s="7">
        <f t="shared" si="99"/>
        <v>0.62045024195245113</v>
      </c>
    </row>
    <row r="1557" spans="1:20" ht="15.6">
      <c r="A1557" s="2">
        <v>220</v>
      </c>
      <c r="B1557" s="3">
        <v>46238</v>
      </c>
      <c r="C1557" s="4">
        <f>YEAR(SalesDataTable[[#This Row],[Order Date]])</f>
        <v>2026</v>
      </c>
      <c r="D1557" s="14" t="str">
        <f>"Q"&amp;ROUNDUP(MONTH(SalesDataTable[[#This Row],[Order Date]])/3,0)</f>
        <v>Q3</v>
      </c>
      <c r="E1557" s="11">
        <f>MONTH(SalesDataTable[[#This Row],[Order Date]])</f>
        <v>8</v>
      </c>
      <c r="F1557" s="17"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96"/>
        <v>93.42</v>
      </c>
      <c r="R1557" s="5">
        <f t="shared" si="97"/>
        <v>36.82</v>
      </c>
      <c r="S1557" s="5">
        <f t="shared" si="98"/>
        <v>56.6</v>
      </c>
      <c r="T1557" s="7">
        <f t="shared" si="99"/>
        <v>0.60586598158852489</v>
      </c>
    </row>
    <row r="1558" spans="1:20" ht="15.6">
      <c r="A1558" s="2">
        <v>1145</v>
      </c>
      <c r="B1558" s="3">
        <v>46238</v>
      </c>
      <c r="C1558" s="4">
        <f>YEAR(SalesDataTable[[#This Row],[Order Date]])</f>
        <v>2026</v>
      </c>
      <c r="D1558" s="14" t="str">
        <f>"Q"&amp;ROUNDUP(MONTH(SalesDataTable[[#This Row],[Order Date]])/3,0)</f>
        <v>Q3</v>
      </c>
      <c r="E1558" s="11">
        <f>MONTH(SalesDataTable[[#This Row],[Order Date]])</f>
        <v>8</v>
      </c>
      <c r="F1558" s="17"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96"/>
        <v>197.26</v>
      </c>
      <c r="R1558" s="5">
        <f t="shared" si="97"/>
        <v>104.09</v>
      </c>
      <c r="S1558" s="5">
        <f t="shared" si="98"/>
        <v>93.169999999999987</v>
      </c>
      <c r="T1558" s="7">
        <f t="shared" si="99"/>
        <v>0.47232079488999285</v>
      </c>
    </row>
    <row r="1559" spans="1:20" ht="15.6">
      <c r="A1559" s="2">
        <v>1289</v>
      </c>
      <c r="B1559" s="3">
        <v>46238</v>
      </c>
      <c r="C1559" s="4">
        <f>YEAR(SalesDataTable[[#This Row],[Order Date]])</f>
        <v>2026</v>
      </c>
      <c r="D1559" s="14" t="str">
        <f>"Q"&amp;ROUNDUP(MONTH(SalesDataTable[[#This Row],[Order Date]])/3,0)</f>
        <v>Q3</v>
      </c>
      <c r="E1559" s="11">
        <f>MONTH(SalesDataTable[[#This Row],[Order Date]])</f>
        <v>8</v>
      </c>
      <c r="F1559" s="17"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96"/>
        <v>70.56</v>
      </c>
      <c r="R1559" s="5">
        <f t="shared" si="97"/>
        <v>32.11</v>
      </c>
      <c r="S1559" s="5">
        <f t="shared" si="98"/>
        <v>38.450000000000003</v>
      </c>
      <c r="T1559" s="7">
        <f t="shared" si="99"/>
        <v>0.54492630385487528</v>
      </c>
    </row>
    <row r="1560" spans="1:20" ht="15.6">
      <c r="A1560" s="2">
        <v>1411</v>
      </c>
      <c r="B1560" s="3">
        <v>46238</v>
      </c>
      <c r="C1560" s="4">
        <f>YEAR(SalesDataTable[[#This Row],[Order Date]])</f>
        <v>2026</v>
      </c>
      <c r="D1560" s="14" t="str">
        <f>"Q"&amp;ROUNDUP(MONTH(SalesDataTable[[#This Row],[Order Date]])/3,0)</f>
        <v>Q3</v>
      </c>
      <c r="E1560" s="11">
        <f>MONTH(SalesDataTable[[#This Row],[Order Date]])</f>
        <v>8</v>
      </c>
      <c r="F1560" s="17"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96"/>
        <v>36.58</v>
      </c>
      <c r="R1560" s="5">
        <f t="shared" si="97"/>
        <v>13.98</v>
      </c>
      <c r="S1560" s="5">
        <f t="shared" si="98"/>
        <v>22.599999999999998</v>
      </c>
      <c r="T1560" s="7">
        <f t="shared" si="99"/>
        <v>0.61782394751230174</v>
      </c>
    </row>
    <row r="1561" spans="1:20" ht="15.6">
      <c r="A1561" s="2">
        <v>1799</v>
      </c>
      <c r="B1561" s="3">
        <v>46238</v>
      </c>
      <c r="C1561" s="4">
        <f>YEAR(SalesDataTable[[#This Row],[Order Date]])</f>
        <v>2026</v>
      </c>
      <c r="D1561" s="14" t="str">
        <f>"Q"&amp;ROUNDUP(MONTH(SalesDataTable[[#This Row],[Order Date]])/3,0)</f>
        <v>Q3</v>
      </c>
      <c r="E1561" s="11">
        <f>MONTH(SalesDataTable[[#This Row],[Order Date]])</f>
        <v>8</v>
      </c>
      <c r="F1561" s="17"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96"/>
        <v>315.32400000000001</v>
      </c>
      <c r="R1561" s="5">
        <f t="shared" si="97"/>
        <v>175.16</v>
      </c>
      <c r="S1561" s="5">
        <f t="shared" si="98"/>
        <v>140.16400000000002</v>
      </c>
      <c r="T1561" s="7">
        <f t="shared" si="99"/>
        <v>0.44450787126891711</v>
      </c>
    </row>
    <row r="1562" spans="1:20" ht="15.6">
      <c r="A1562" s="2">
        <v>1871</v>
      </c>
      <c r="B1562" s="3">
        <v>46238</v>
      </c>
      <c r="C1562" s="4">
        <f>YEAR(SalesDataTable[[#This Row],[Order Date]])</f>
        <v>2026</v>
      </c>
      <c r="D1562" s="14" t="str">
        <f>"Q"&amp;ROUNDUP(MONTH(SalesDataTable[[#This Row],[Order Date]])/3,0)</f>
        <v>Q3</v>
      </c>
      <c r="E1562" s="11">
        <f>MONTH(SalesDataTable[[#This Row],[Order Date]])</f>
        <v>8</v>
      </c>
      <c r="F1562" s="17"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96"/>
        <v>41.25</v>
      </c>
      <c r="R1562" s="5">
        <f t="shared" si="97"/>
        <v>17.02</v>
      </c>
      <c r="S1562" s="5">
        <f t="shared" si="98"/>
        <v>24.23</v>
      </c>
      <c r="T1562" s="7">
        <f t="shared" si="99"/>
        <v>0.58739393939393936</v>
      </c>
    </row>
    <row r="1563" spans="1:20" ht="15.6">
      <c r="A1563" s="2">
        <v>4180</v>
      </c>
      <c r="B1563" s="3">
        <v>46238</v>
      </c>
      <c r="C1563" s="4">
        <f>YEAR(SalesDataTable[[#This Row],[Order Date]])</f>
        <v>2026</v>
      </c>
      <c r="D1563" s="14" t="str">
        <f>"Q"&amp;ROUNDUP(MONTH(SalesDataTable[[#This Row],[Order Date]])/3,0)</f>
        <v>Q3</v>
      </c>
      <c r="E1563" s="11">
        <f>MONTH(SalesDataTable[[#This Row],[Order Date]])</f>
        <v>8</v>
      </c>
      <c r="F1563" s="17"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96"/>
        <v>101.37</v>
      </c>
      <c r="R1563" s="5">
        <f t="shared" si="97"/>
        <v>51.56</v>
      </c>
      <c r="S1563" s="5">
        <f t="shared" si="98"/>
        <v>49.81</v>
      </c>
      <c r="T1563" s="7">
        <f t="shared" si="99"/>
        <v>0.49136825490776365</v>
      </c>
    </row>
    <row r="1564" spans="1:20" ht="15.6">
      <c r="A1564" s="2">
        <v>4338</v>
      </c>
      <c r="B1564" s="3">
        <v>46238</v>
      </c>
      <c r="C1564" s="4">
        <f>YEAR(SalesDataTable[[#This Row],[Order Date]])</f>
        <v>2026</v>
      </c>
      <c r="D1564" s="14" t="str">
        <f>"Q"&amp;ROUNDUP(MONTH(SalesDataTable[[#This Row],[Order Date]])/3,0)</f>
        <v>Q3</v>
      </c>
      <c r="E1564" s="11">
        <f>MONTH(SalesDataTable[[#This Row],[Order Date]])</f>
        <v>8</v>
      </c>
      <c r="F1564" s="17"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96"/>
        <v>323.62700000000001</v>
      </c>
      <c r="R1564" s="5">
        <f t="shared" si="97"/>
        <v>194.13</v>
      </c>
      <c r="S1564" s="5">
        <f t="shared" si="98"/>
        <v>129.49700000000001</v>
      </c>
      <c r="T1564" s="7">
        <f t="shared" si="99"/>
        <v>0.40014275693931595</v>
      </c>
    </row>
    <row r="1565" spans="1:20" ht="15.6">
      <c r="A1565" s="2">
        <v>4463</v>
      </c>
      <c r="B1565" s="3">
        <v>46238</v>
      </c>
      <c r="C1565" s="4">
        <f>YEAR(SalesDataTable[[#This Row],[Order Date]])</f>
        <v>2026</v>
      </c>
      <c r="D1565" s="14" t="str">
        <f>"Q"&amp;ROUNDUP(MONTH(SalesDataTable[[#This Row],[Order Date]])/3,0)</f>
        <v>Q3</v>
      </c>
      <c r="E1565" s="11">
        <f>MONTH(SalesDataTable[[#This Row],[Order Date]])</f>
        <v>8</v>
      </c>
      <c r="F1565" s="17"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96"/>
        <v>42.865499999999997</v>
      </c>
      <c r="R1565" s="5">
        <f t="shared" si="97"/>
        <v>22.94</v>
      </c>
      <c r="S1565" s="5">
        <f t="shared" si="98"/>
        <v>19.925499999999996</v>
      </c>
      <c r="T1565" s="7">
        <f t="shared" si="99"/>
        <v>0.46483768998378644</v>
      </c>
    </row>
    <row r="1566" spans="1:20" ht="15.6">
      <c r="A1566" s="2">
        <v>382</v>
      </c>
      <c r="B1566" s="3">
        <v>46239</v>
      </c>
      <c r="C1566" s="4">
        <f>YEAR(SalesDataTable[[#This Row],[Order Date]])</f>
        <v>2026</v>
      </c>
      <c r="D1566" s="14" t="str">
        <f>"Q"&amp;ROUNDUP(MONTH(SalesDataTable[[#This Row],[Order Date]])/3,0)</f>
        <v>Q3</v>
      </c>
      <c r="E1566" s="11">
        <f>MONTH(SalesDataTable[[#This Row],[Order Date]])</f>
        <v>8</v>
      </c>
      <c r="F1566" s="17"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96"/>
        <v>38.399000000000001</v>
      </c>
      <c r="R1566" s="5">
        <f t="shared" si="97"/>
        <v>14.33</v>
      </c>
      <c r="S1566" s="5">
        <f t="shared" si="98"/>
        <v>24.069000000000003</v>
      </c>
      <c r="T1566" s="7">
        <f t="shared" si="99"/>
        <v>0.62681319826037141</v>
      </c>
    </row>
    <row r="1567" spans="1:20" ht="15.6">
      <c r="A1567" s="2">
        <v>1011</v>
      </c>
      <c r="B1567" s="3">
        <v>46239</v>
      </c>
      <c r="C1567" s="4">
        <f>YEAR(SalesDataTable[[#This Row],[Order Date]])</f>
        <v>2026</v>
      </c>
      <c r="D1567" s="14" t="str">
        <f>"Q"&amp;ROUNDUP(MONTH(SalesDataTable[[#This Row],[Order Date]])/3,0)</f>
        <v>Q3</v>
      </c>
      <c r="E1567" s="11">
        <f>MONTH(SalesDataTable[[#This Row],[Order Date]])</f>
        <v>8</v>
      </c>
      <c r="F1567" s="17"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96"/>
        <v>49.219499999999996</v>
      </c>
      <c r="R1567" s="5">
        <f t="shared" si="97"/>
        <v>22.28</v>
      </c>
      <c r="S1567" s="5">
        <f t="shared" si="98"/>
        <v>26.939499999999995</v>
      </c>
      <c r="T1567" s="7">
        <f t="shared" si="99"/>
        <v>0.54733388189640275</v>
      </c>
    </row>
    <row r="1568" spans="1:20" ht="15.6">
      <c r="A1568" s="2">
        <v>1148</v>
      </c>
      <c r="B1568" s="3">
        <v>46239</v>
      </c>
      <c r="C1568" s="4">
        <f>YEAR(SalesDataTable[[#This Row],[Order Date]])</f>
        <v>2026</v>
      </c>
      <c r="D1568" s="14" t="str">
        <f>"Q"&amp;ROUNDUP(MONTH(SalesDataTable[[#This Row],[Order Date]])/3,0)</f>
        <v>Q3</v>
      </c>
      <c r="E1568" s="11">
        <f>MONTH(SalesDataTable[[#This Row],[Order Date]])</f>
        <v>8</v>
      </c>
      <c r="F1568" s="17"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96"/>
        <v>107.69999999999999</v>
      </c>
      <c r="R1568" s="5">
        <f t="shared" si="97"/>
        <v>42.33</v>
      </c>
      <c r="S1568" s="5">
        <f t="shared" si="98"/>
        <v>65.36999999999999</v>
      </c>
      <c r="T1568" s="7">
        <f t="shared" si="99"/>
        <v>0.60696378830083564</v>
      </c>
    </row>
    <row r="1569" spans="1:20" ht="15.6">
      <c r="A1569" s="2">
        <v>1397</v>
      </c>
      <c r="B1569" s="3">
        <v>46239</v>
      </c>
      <c r="C1569" s="4">
        <f>YEAR(SalesDataTable[[#This Row],[Order Date]])</f>
        <v>2026</v>
      </c>
      <c r="D1569" s="14" t="str">
        <f>"Q"&amp;ROUNDUP(MONTH(SalesDataTable[[#This Row],[Order Date]])/3,0)</f>
        <v>Q3</v>
      </c>
      <c r="E1569" s="11">
        <f>MONTH(SalesDataTable[[#This Row],[Order Date]])</f>
        <v>8</v>
      </c>
      <c r="F1569" s="17"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96"/>
        <v>171.51299999999998</v>
      </c>
      <c r="R1569" s="5">
        <f t="shared" si="97"/>
        <v>92.76</v>
      </c>
      <c r="S1569" s="5">
        <f t="shared" si="98"/>
        <v>78.752999999999972</v>
      </c>
      <c r="T1569" s="7">
        <f t="shared" si="99"/>
        <v>0.45916636056742044</v>
      </c>
    </row>
    <row r="1570" spans="1:20" ht="15.6">
      <c r="A1570" s="2">
        <v>2252</v>
      </c>
      <c r="B1570" s="3">
        <v>46239</v>
      </c>
      <c r="C1570" s="4">
        <f>YEAR(SalesDataTable[[#This Row],[Order Date]])</f>
        <v>2026</v>
      </c>
      <c r="D1570" s="14" t="str">
        <f>"Q"&amp;ROUNDUP(MONTH(SalesDataTable[[#This Row],[Order Date]])/3,0)</f>
        <v>Q3</v>
      </c>
      <c r="E1570" s="11">
        <f>MONTH(SalesDataTable[[#This Row],[Order Date]])</f>
        <v>8</v>
      </c>
      <c r="F1570" s="17"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96"/>
        <v>47.195999999999998</v>
      </c>
      <c r="R1570" s="5">
        <f t="shared" si="97"/>
        <v>22.02</v>
      </c>
      <c r="S1570" s="5">
        <f t="shared" si="98"/>
        <v>25.175999999999998</v>
      </c>
      <c r="T1570" s="7">
        <f t="shared" si="99"/>
        <v>0.53343503686753113</v>
      </c>
    </row>
    <row r="1571" spans="1:20" ht="15.6">
      <c r="A1571" s="2">
        <v>2415</v>
      </c>
      <c r="B1571" s="3">
        <v>46239</v>
      </c>
      <c r="C1571" s="4">
        <f>YEAR(SalesDataTable[[#This Row],[Order Date]])</f>
        <v>2026</v>
      </c>
      <c r="D1571" s="14" t="str">
        <f>"Q"&amp;ROUNDUP(MONTH(SalesDataTable[[#This Row],[Order Date]])/3,0)</f>
        <v>Q3</v>
      </c>
      <c r="E1571" s="11">
        <f>MONTH(SalesDataTable[[#This Row],[Order Date]])</f>
        <v>8</v>
      </c>
      <c r="F1571" s="17"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96"/>
        <v>249.375</v>
      </c>
      <c r="R1571" s="5">
        <f t="shared" si="97"/>
        <v>130.84</v>
      </c>
      <c r="S1571" s="5">
        <f t="shared" si="98"/>
        <v>118.535</v>
      </c>
      <c r="T1571" s="7">
        <f t="shared" si="99"/>
        <v>0.47532832080200499</v>
      </c>
    </row>
    <row r="1572" spans="1:20" ht="15.6">
      <c r="A1572" s="2">
        <v>2525</v>
      </c>
      <c r="B1572" s="3">
        <v>46239</v>
      </c>
      <c r="C1572" s="4">
        <f>YEAR(SalesDataTable[[#This Row],[Order Date]])</f>
        <v>2026</v>
      </c>
      <c r="D1572" s="14" t="str">
        <f>"Q"&amp;ROUNDUP(MONTH(SalesDataTable[[#This Row],[Order Date]])/3,0)</f>
        <v>Q3</v>
      </c>
      <c r="E1572" s="11">
        <f>MONTH(SalesDataTable[[#This Row],[Order Date]])</f>
        <v>8</v>
      </c>
      <c r="F1572" s="17"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96"/>
        <v>69.882000000000005</v>
      </c>
      <c r="R1572" s="5">
        <f t="shared" si="97"/>
        <v>27.7</v>
      </c>
      <c r="S1572" s="5">
        <f t="shared" si="98"/>
        <v>42.182000000000002</v>
      </c>
      <c r="T1572" s="7">
        <f t="shared" si="99"/>
        <v>0.60361752668784519</v>
      </c>
    </row>
    <row r="1573" spans="1:20" ht="15.6">
      <c r="A1573" s="2">
        <v>2652</v>
      </c>
      <c r="B1573" s="3">
        <v>46239</v>
      </c>
      <c r="C1573" s="4">
        <f>YEAR(SalesDataTable[[#This Row],[Order Date]])</f>
        <v>2026</v>
      </c>
      <c r="D1573" s="14" t="str">
        <f>"Q"&amp;ROUNDUP(MONTH(SalesDataTable[[#This Row],[Order Date]])/3,0)</f>
        <v>Q3</v>
      </c>
      <c r="E1573" s="11">
        <f>MONTH(SalesDataTable[[#This Row],[Order Date]])</f>
        <v>8</v>
      </c>
      <c r="F1573" s="17"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row>
    <row r="1574" spans="1:20" ht="15.6">
      <c r="A1574" s="2">
        <v>4035</v>
      </c>
      <c r="B1574" s="3">
        <v>46239</v>
      </c>
      <c r="C1574" s="4">
        <f>YEAR(SalesDataTable[[#This Row],[Order Date]])</f>
        <v>2026</v>
      </c>
      <c r="D1574" s="14" t="str">
        <f>"Q"&amp;ROUNDUP(MONTH(SalesDataTable[[#This Row],[Order Date]])/3,0)</f>
        <v>Q3</v>
      </c>
      <c r="E1574" s="11">
        <f>MONTH(SalesDataTable[[#This Row],[Order Date]])</f>
        <v>8</v>
      </c>
      <c r="F1574" s="17"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row>
    <row r="1575" spans="1:20" ht="15.6">
      <c r="A1575" s="2">
        <v>4377</v>
      </c>
      <c r="B1575" s="3">
        <v>46239</v>
      </c>
      <c r="C1575" s="4">
        <f>YEAR(SalesDataTable[[#This Row],[Order Date]])</f>
        <v>2026</v>
      </c>
      <c r="D1575" s="14" t="str">
        <f>"Q"&amp;ROUNDUP(MONTH(SalesDataTable[[#This Row],[Order Date]])/3,0)</f>
        <v>Q3</v>
      </c>
      <c r="E1575" s="11">
        <f>MONTH(SalesDataTable[[#This Row],[Order Date]])</f>
        <v>8</v>
      </c>
      <c r="F1575" s="17"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96"/>
        <v>163.32</v>
      </c>
      <c r="R1575" s="5">
        <f t="shared" si="97"/>
        <v>84.22</v>
      </c>
      <c r="S1575" s="5">
        <f t="shared" si="98"/>
        <v>79.099999999999994</v>
      </c>
      <c r="T1575" s="7">
        <f t="shared" si="99"/>
        <v>0.48432525104090129</v>
      </c>
    </row>
    <row r="1576" spans="1:20" ht="15.6">
      <c r="A1576" s="2">
        <v>4734</v>
      </c>
      <c r="B1576" s="3">
        <v>46239</v>
      </c>
      <c r="C1576" s="4">
        <f>YEAR(SalesDataTable[[#This Row],[Order Date]])</f>
        <v>2026</v>
      </c>
      <c r="D1576" s="14" t="str">
        <f>"Q"&amp;ROUNDUP(MONTH(SalesDataTable[[#This Row],[Order Date]])/3,0)</f>
        <v>Q3</v>
      </c>
      <c r="E1576" s="11">
        <f>MONTH(SalesDataTable[[#This Row],[Order Date]])</f>
        <v>8</v>
      </c>
      <c r="F1576" s="17"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row>
    <row r="1577" spans="1:20" ht="15.6">
      <c r="A1577" s="2">
        <v>4892</v>
      </c>
      <c r="B1577" s="3">
        <v>46239</v>
      </c>
      <c r="C1577" s="4">
        <f>YEAR(SalesDataTable[[#This Row],[Order Date]])</f>
        <v>2026</v>
      </c>
      <c r="D1577" s="14" t="str">
        <f>"Q"&amp;ROUNDUP(MONTH(SalesDataTable[[#This Row],[Order Date]])/3,0)</f>
        <v>Q3</v>
      </c>
      <c r="E1577" s="11">
        <f>MONTH(SalesDataTable[[#This Row],[Order Date]])</f>
        <v>8</v>
      </c>
      <c r="F1577" s="17"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96"/>
        <v>291.15000000000003</v>
      </c>
      <c r="R1577" s="5">
        <f t="shared" si="97"/>
        <v>171.7</v>
      </c>
      <c r="S1577" s="5">
        <f t="shared" si="98"/>
        <v>119.45000000000005</v>
      </c>
      <c r="T1577" s="7">
        <f t="shared" si="99"/>
        <v>0.41026962047054794</v>
      </c>
    </row>
    <row r="1578" spans="1:20" ht="15.6">
      <c r="A1578" s="2">
        <v>5059</v>
      </c>
      <c r="B1578" s="3">
        <v>46239</v>
      </c>
      <c r="C1578" s="4">
        <f>YEAR(SalesDataTable[[#This Row],[Order Date]])</f>
        <v>2026</v>
      </c>
      <c r="D1578" s="14" t="str">
        <f>"Q"&amp;ROUNDUP(MONTH(SalesDataTable[[#This Row],[Order Date]])/3,0)</f>
        <v>Q3</v>
      </c>
      <c r="E1578" s="11">
        <f>MONTH(SalesDataTable[[#This Row],[Order Date]])</f>
        <v>8</v>
      </c>
      <c r="F1578" s="17"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96"/>
        <v>244.94</v>
      </c>
      <c r="R1578" s="5">
        <f t="shared" si="97"/>
        <v>119.46</v>
      </c>
      <c r="S1578" s="5">
        <f t="shared" si="98"/>
        <v>125.48</v>
      </c>
      <c r="T1578" s="7">
        <f t="shared" si="99"/>
        <v>0.5122887237690863</v>
      </c>
    </row>
    <row r="1579" spans="1:20" ht="15.6">
      <c r="A1579" s="2">
        <v>835</v>
      </c>
      <c r="B1579" s="3">
        <v>46240</v>
      </c>
      <c r="C1579" s="4">
        <f>YEAR(SalesDataTable[[#This Row],[Order Date]])</f>
        <v>2026</v>
      </c>
      <c r="D1579" s="14" t="str">
        <f>"Q"&amp;ROUNDUP(MONTH(SalesDataTable[[#This Row],[Order Date]])/3,0)</f>
        <v>Q3</v>
      </c>
      <c r="E1579" s="11">
        <f>MONTH(SalesDataTable[[#This Row],[Order Date]])</f>
        <v>8</v>
      </c>
      <c r="F1579" s="17"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row>
    <row r="1580" spans="1:20" ht="15.6">
      <c r="A1580" s="2">
        <v>1104</v>
      </c>
      <c r="B1580" s="3">
        <v>46240</v>
      </c>
      <c r="C1580" s="4">
        <f>YEAR(SalesDataTable[[#This Row],[Order Date]])</f>
        <v>2026</v>
      </c>
      <c r="D1580" s="14" t="str">
        <f>"Q"&amp;ROUNDUP(MONTH(SalesDataTable[[#This Row],[Order Date]])/3,0)</f>
        <v>Q3</v>
      </c>
      <c r="E1580" s="11">
        <f>MONTH(SalesDataTable[[#This Row],[Order Date]])</f>
        <v>8</v>
      </c>
      <c r="F1580" s="17"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96"/>
        <v>191.44</v>
      </c>
      <c r="R1580" s="5">
        <f t="shared" si="97"/>
        <v>102.13</v>
      </c>
      <c r="S1580" s="5">
        <f t="shared" si="98"/>
        <v>89.31</v>
      </c>
      <c r="T1580" s="7">
        <f t="shared" si="99"/>
        <v>0.46651692436272463</v>
      </c>
    </row>
    <row r="1581" spans="1:20" ht="15.6">
      <c r="A1581" s="2">
        <v>1976</v>
      </c>
      <c r="B1581" s="3">
        <v>46240</v>
      </c>
      <c r="C1581" s="4">
        <f>YEAR(SalesDataTable[[#This Row],[Order Date]])</f>
        <v>2026</v>
      </c>
      <c r="D1581" s="14" t="str">
        <f>"Q"&amp;ROUNDUP(MONTH(SalesDataTable[[#This Row],[Order Date]])/3,0)</f>
        <v>Q3</v>
      </c>
      <c r="E1581" s="11">
        <f>MONTH(SalesDataTable[[#This Row],[Order Date]])</f>
        <v>8</v>
      </c>
      <c r="F1581" s="17"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96"/>
        <v>165.84</v>
      </c>
      <c r="R1581" s="5">
        <f t="shared" si="97"/>
        <v>83.28</v>
      </c>
      <c r="S1581" s="5">
        <f t="shared" si="98"/>
        <v>82.56</v>
      </c>
      <c r="T1581" s="7">
        <f t="shared" si="99"/>
        <v>0.49782923299565845</v>
      </c>
    </row>
    <row r="1582" spans="1:20" ht="15.6">
      <c r="A1582" s="2">
        <v>2596</v>
      </c>
      <c r="B1582" s="3">
        <v>46240</v>
      </c>
      <c r="C1582" s="4">
        <f>YEAR(SalesDataTable[[#This Row],[Order Date]])</f>
        <v>2026</v>
      </c>
      <c r="D1582" s="14" t="str">
        <f>"Q"&amp;ROUNDUP(MONTH(SalesDataTable[[#This Row],[Order Date]])/3,0)</f>
        <v>Q3</v>
      </c>
      <c r="E1582" s="11">
        <f>MONTH(SalesDataTable[[#This Row],[Order Date]])</f>
        <v>8</v>
      </c>
      <c r="F1582" s="17"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96"/>
        <v>82.82</v>
      </c>
      <c r="R1582" s="5">
        <f t="shared" si="97"/>
        <v>38.83</v>
      </c>
      <c r="S1582" s="5">
        <f t="shared" si="98"/>
        <v>43.989999999999995</v>
      </c>
      <c r="T1582" s="7">
        <f t="shared" si="99"/>
        <v>0.53115189567737264</v>
      </c>
    </row>
    <row r="1583" spans="1:20" ht="15.6">
      <c r="A1583" s="2">
        <v>2693</v>
      </c>
      <c r="B1583" s="3">
        <v>46240</v>
      </c>
      <c r="C1583" s="4">
        <f>YEAR(SalesDataTable[[#This Row],[Order Date]])</f>
        <v>2026</v>
      </c>
      <c r="D1583" s="14" t="str">
        <f>"Q"&amp;ROUNDUP(MONTH(SalesDataTable[[#This Row],[Order Date]])/3,0)</f>
        <v>Q3</v>
      </c>
      <c r="E1583" s="11">
        <f>MONTH(SalesDataTable[[#This Row],[Order Date]])</f>
        <v>8</v>
      </c>
      <c r="F1583" s="17"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96"/>
        <v>318.49699999999996</v>
      </c>
      <c r="R1583" s="5">
        <f t="shared" si="97"/>
        <v>193.73</v>
      </c>
      <c r="S1583" s="5">
        <f t="shared" si="98"/>
        <v>124.76699999999997</v>
      </c>
      <c r="T1583" s="7">
        <f t="shared" si="99"/>
        <v>0.39173681384754011</v>
      </c>
    </row>
    <row r="1584" spans="1:20" ht="15.6">
      <c r="A1584" s="2">
        <v>3045</v>
      </c>
      <c r="B1584" s="3">
        <v>46240</v>
      </c>
      <c r="C1584" s="4">
        <f>YEAR(SalesDataTable[[#This Row],[Order Date]])</f>
        <v>2026</v>
      </c>
      <c r="D1584" s="14" t="str">
        <f>"Q"&amp;ROUNDUP(MONTH(SalesDataTable[[#This Row],[Order Date]])/3,0)</f>
        <v>Q3</v>
      </c>
      <c r="E1584" s="11">
        <f>MONTH(SalesDataTable[[#This Row],[Order Date]])</f>
        <v>8</v>
      </c>
      <c r="F1584" s="17"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96"/>
        <v>44.830499999999994</v>
      </c>
      <c r="R1584" s="5">
        <f t="shared" si="97"/>
        <v>18.11</v>
      </c>
      <c r="S1584" s="5">
        <f t="shared" si="98"/>
        <v>26.720499999999994</v>
      </c>
      <c r="T1584" s="7">
        <f t="shared" si="99"/>
        <v>0.59603395010093574</v>
      </c>
    </row>
    <row r="1585" spans="1:20" ht="15.6">
      <c r="A1585" s="2">
        <v>3340</v>
      </c>
      <c r="B1585" s="3">
        <v>46240</v>
      </c>
      <c r="C1585" s="4">
        <f>YEAR(SalesDataTable[[#This Row],[Order Date]])</f>
        <v>2026</v>
      </c>
      <c r="D1585" s="14" t="str">
        <f>"Q"&amp;ROUNDUP(MONTH(SalesDataTable[[#This Row],[Order Date]])/3,0)</f>
        <v>Q3</v>
      </c>
      <c r="E1585" s="11">
        <f>MONTH(SalesDataTable[[#This Row],[Order Date]])</f>
        <v>8</v>
      </c>
      <c r="F1585" s="17"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96"/>
        <v>274.70999999999998</v>
      </c>
      <c r="R1585" s="5">
        <f t="shared" si="97"/>
        <v>133.56</v>
      </c>
      <c r="S1585" s="5">
        <f t="shared" si="98"/>
        <v>141.14999999999998</v>
      </c>
      <c r="T1585" s="7">
        <f t="shared" si="99"/>
        <v>0.51381456808998571</v>
      </c>
    </row>
    <row r="1586" spans="1:20" ht="15.6">
      <c r="A1586" s="2">
        <v>3553</v>
      </c>
      <c r="B1586" s="3">
        <v>46240</v>
      </c>
      <c r="C1586" s="4">
        <f>YEAR(SalesDataTable[[#This Row],[Order Date]])</f>
        <v>2026</v>
      </c>
      <c r="D1586" s="14" t="str">
        <f>"Q"&amp;ROUNDUP(MONTH(SalesDataTable[[#This Row],[Order Date]])/3,0)</f>
        <v>Q3</v>
      </c>
      <c r="E1586" s="11">
        <f>MONTH(SalesDataTable[[#This Row],[Order Date]])</f>
        <v>8</v>
      </c>
      <c r="F1586" s="17"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row>
    <row r="1587" spans="1:20" ht="15.6">
      <c r="A1587" s="2">
        <v>3807</v>
      </c>
      <c r="B1587" s="3">
        <v>46240</v>
      </c>
      <c r="C1587" s="4">
        <f>YEAR(SalesDataTable[[#This Row],[Order Date]])</f>
        <v>2026</v>
      </c>
      <c r="D1587" s="14" t="str">
        <f>"Q"&amp;ROUNDUP(MONTH(SalesDataTable[[#This Row],[Order Date]])/3,0)</f>
        <v>Q3</v>
      </c>
      <c r="E1587" s="11">
        <f>MONTH(SalesDataTable[[#This Row],[Order Date]])</f>
        <v>8</v>
      </c>
      <c r="F1587" s="17"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96"/>
        <v>94.828999999999994</v>
      </c>
      <c r="R1587" s="5">
        <f t="shared" si="97"/>
        <v>43.72</v>
      </c>
      <c r="S1587" s="5">
        <f t="shared" si="98"/>
        <v>51.108999999999995</v>
      </c>
      <c r="T1587" s="7">
        <f t="shared" si="99"/>
        <v>0.53895960096594919</v>
      </c>
    </row>
    <row r="1588" spans="1:20" ht="15.6">
      <c r="A1588" s="2">
        <v>4061</v>
      </c>
      <c r="B1588" s="3">
        <v>46240</v>
      </c>
      <c r="C1588" s="4">
        <f>YEAR(SalesDataTable[[#This Row],[Order Date]])</f>
        <v>2026</v>
      </c>
      <c r="D1588" s="14" t="str">
        <f>"Q"&amp;ROUNDUP(MONTH(SalesDataTable[[#This Row],[Order Date]])/3,0)</f>
        <v>Q3</v>
      </c>
      <c r="E1588" s="11">
        <f>MONTH(SalesDataTable[[#This Row],[Order Date]])</f>
        <v>8</v>
      </c>
      <c r="F1588" s="17"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96"/>
        <v>82.421999999999997</v>
      </c>
      <c r="R1588" s="5">
        <f t="shared" si="97"/>
        <v>44.87</v>
      </c>
      <c r="S1588" s="5">
        <f t="shared" si="98"/>
        <v>37.552</v>
      </c>
      <c r="T1588" s="7">
        <f t="shared" si="99"/>
        <v>0.45560651282424597</v>
      </c>
    </row>
    <row r="1589" spans="1:20" ht="15.6">
      <c r="A1589" s="2">
        <v>4645</v>
      </c>
      <c r="B1589" s="3">
        <v>46240</v>
      </c>
      <c r="C1589" s="4">
        <f>YEAR(SalesDataTable[[#This Row],[Order Date]])</f>
        <v>2026</v>
      </c>
      <c r="D1589" s="14" t="str">
        <f>"Q"&amp;ROUNDUP(MONTH(SalesDataTable[[#This Row],[Order Date]])/3,0)</f>
        <v>Q3</v>
      </c>
      <c r="E1589" s="11">
        <f>MONTH(SalesDataTable[[#This Row],[Order Date]])</f>
        <v>8</v>
      </c>
      <c r="F1589" s="17"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96"/>
        <v>123.33</v>
      </c>
      <c r="R1589" s="5">
        <f t="shared" si="97"/>
        <v>43.47</v>
      </c>
      <c r="S1589" s="5">
        <f t="shared" si="98"/>
        <v>79.86</v>
      </c>
      <c r="T1589" s="7">
        <f t="shared" si="99"/>
        <v>0.64753101435173921</v>
      </c>
    </row>
    <row r="1590" spans="1:20" ht="15.6">
      <c r="A1590" s="2">
        <v>5104</v>
      </c>
      <c r="B1590" s="3">
        <v>46240</v>
      </c>
      <c r="C1590" s="4">
        <f>YEAR(SalesDataTable[[#This Row],[Order Date]])</f>
        <v>2026</v>
      </c>
      <c r="D1590" s="14" t="str">
        <f>"Q"&amp;ROUNDUP(MONTH(SalesDataTable[[#This Row],[Order Date]])/3,0)</f>
        <v>Q3</v>
      </c>
      <c r="E1590" s="11">
        <f>MONTH(SalesDataTable[[#This Row],[Order Date]])</f>
        <v>8</v>
      </c>
      <c r="F1590" s="17"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96"/>
        <v>143.6</v>
      </c>
      <c r="R1590" s="5">
        <f t="shared" si="97"/>
        <v>53.96</v>
      </c>
      <c r="S1590" s="5">
        <f t="shared" si="98"/>
        <v>89.639999999999986</v>
      </c>
      <c r="T1590" s="7">
        <f t="shared" si="99"/>
        <v>0.62423398328690805</v>
      </c>
    </row>
    <row r="1591" spans="1:20" ht="15.6">
      <c r="A1591" s="2">
        <v>813</v>
      </c>
      <c r="B1591" s="3">
        <v>46241</v>
      </c>
      <c r="C1591" s="4">
        <f>YEAR(SalesDataTable[[#This Row],[Order Date]])</f>
        <v>2026</v>
      </c>
      <c r="D1591" s="14" t="str">
        <f>"Q"&amp;ROUNDUP(MONTH(SalesDataTable[[#This Row],[Order Date]])/3,0)</f>
        <v>Q3</v>
      </c>
      <c r="E1591" s="11">
        <f>MONTH(SalesDataTable[[#This Row],[Order Date]])</f>
        <v>8</v>
      </c>
      <c r="F1591" s="17"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96"/>
        <v>34.513499999999993</v>
      </c>
      <c r="R1591" s="5">
        <f t="shared" si="97"/>
        <v>13.78</v>
      </c>
      <c r="S1591" s="5">
        <f t="shared" si="98"/>
        <v>20.733499999999992</v>
      </c>
      <c r="T1591" s="7">
        <f t="shared" si="99"/>
        <v>0.60073594390600771</v>
      </c>
    </row>
    <row r="1592" spans="1:20" ht="15.6">
      <c r="A1592" s="2">
        <v>836</v>
      </c>
      <c r="B1592" s="3">
        <v>46241</v>
      </c>
      <c r="C1592" s="4">
        <f>YEAR(SalesDataTable[[#This Row],[Order Date]])</f>
        <v>2026</v>
      </c>
      <c r="D1592" s="14" t="str">
        <f>"Q"&amp;ROUNDUP(MONTH(SalesDataTable[[#This Row],[Order Date]])/3,0)</f>
        <v>Q3</v>
      </c>
      <c r="E1592" s="11">
        <f>MONTH(SalesDataTable[[#This Row],[Order Date]])</f>
        <v>8</v>
      </c>
      <c r="F1592" s="17"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row>
    <row r="1593" spans="1:20" ht="15.6">
      <c r="A1593" s="2">
        <v>1266</v>
      </c>
      <c r="B1593" s="3">
        <v>46241</v>
      </c>
      <c r="C1593" s="4">
        <f>YEAR(SalesDataTable[[#This Row],[Order Date]])</f>
        <v>2026</v>
      </c>
      <c r="D1593" s="14" t="str">
        <f>"Q"&amp;ROUNDUP(MONTH(SalesDataTable[[#This Row],[Order Date]])/3,0)</f>
        <v>Q3</v>
      </c>
      <c r="E1593" s="11">
        <f>MONTH(SalesDataTable[[#This Row],[Order Date]])</f>
        <v>8</v>
      </c>
      <c r="F1593" s="17"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row>
    <row r="1594" spans="1:20" ht="15.6">
      <c r="A1594" s="2">
        <v>2201</v>
      </c>
      <c r="B1594" s="3">
        <v>46241</v>
      </c>
      <c r="C1594" s="4">
        <f>YEAR(SalesDataTable[[#This Row],[Order Date]])</f>
        <v>2026</v>
      </c>
      <c r="D1594" s="14" t="str">
        <f>"Q"&amp;ROUNDUP(MONTH(SalesDataTable[[#This Row],[Order Date]])/3,0)</f>
        <v>Q3</v>
      </c>
      <c r="E1594" s="11">
        <f>MONTH(SalesDataTable[[#This Row],[Order Date]])</f>
        <v>8</v>
      </c>
      <c r="F1594" s="17"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96"/>
        <v>134.31099999999998</v>
      </c>
      <c r="R1594" s="5">
        <f t="shared" si="97"/>
        <v>77.14</v>
      </c>
      <c r="S1594" s="5">
        <f t="shared" si="98"/>
        <v>57.170999999999978</v>
      </c>
      <c r="T1594" s="7">
        <f t="shared" si="99"/>
        <v>0.42566133823737434</v>
      </c>
    </row>
    <row r="1595" spans="1:20" ht="15.6">
      <c r="A1595" s="2">
        <v>2382</v>
      </c>
      <c r="B1595" s="3">
        <v>46241</v>
      </c>
      <c r="C1595" s="4">
        <f>YEAR(SalesDataTable[[#This Row],[Order Date]])</f>
        <v>2026</v>
      </c>
      <c r="D1595" s="14" t="str">
        <f>"Q"&amp;ROUNDUP(MONTH(SalesDataTable[[#This Row],[Order Date]])/3,0)</f>
        <v>Q3</v>
      </c>
      <c r="E1595" s="11">
        <f>MONTH(SalesDataTable[[#This Row],[Order Date]])</f>
        <v>8</v>
      </c>
      <c r="F1595" s="17"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row>
    <row r="1596" spans="1:20" ht="15.6">
      <c r="A1596" s="2">
        <v>1227</v>
      </c>
      <c r="B1596" s="3">
        <v>46242</v>
      </c>
      <c r="C1596" s="4">
        <f>YEAR(SalesDataTable[[#This Row],[Order Date]])</f>
        <v>2026</v>
      </c>
      <c r="D1596" s="14" t="str">
        <f>"Q"&amp;ROUNDUP(MONTH(SalesDataTable[[#This Row],[Order Date]])/3,0)</f>
        <v>Q3</v>
      </c>
      <c r="E1596" s="11">
        <f>MONTH(SalesDataTable[[#This Row],[Order Date]])</f>
        <v>8</v>
      </c>
      <c r="F1596" s="17"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96"/>
        <v>104.69</v>
      </c>
      <c r="R1596" s="5">
        <f t="shared" si="97"/>
        <v>49.06</v>
      </c>
      <c r="S1596" s="5">
        <f t="shared" si="98"/>
        <v>55.629999999999995</v>
      </c>
      <c r="T1596" s="7">
        <f t="shared" si="99"/>
        <v>0.53137835514375775</v>
      </c>
    </row>
    <row r="1597" spans="1:20" ht="15.6">
      <c r="A1597" s="2">
        <v>1843</v>
      </c>
      <c r="B1597" s="3">
        <v>46242</v>
      </c>
      <c r="C1597" s="4">
        <f>YEAR(SalesDataTable[[#This Row],[Order Date]])</f>
        <v>2026</v>
      </c>
      <c r="D1597" s="14" t="str">
        <f>"Q"&amp;ROUNDUP(MONTH(SalesDataTable[[#This Row],[Order Date]])/3,0)</f>
        <v>Q3</v>
      </c>
      <c r="E1597" s="11">
        <f>MONTH(SalesDataTable[[#This Row],[Order Date]])</f>
        <v>8</v>
      </c>
      <c r="F1597" s="17"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96"/>
        <v>648.33699999999999</v>
      </c>
      <c r="R1597" s="5">
        <f t="shared" si="97"/>
        <v>385</v>
      </c>
      <c r="S1597" s="5">
        <f t="shared" si="98"/>
        <v>263.33699999999999</v>
      </c>
      <c r="T1597" s="7">
        <f t="shared" si="99"/>
        <v>0.40617302421425894</v>
      </c>
    </row>
    <row r="1598" spans="1:20" ht="15.6">
      <c r="A1598" s="2">
        <v>2369</v>
      </c>
      <c r="B1598" s="3">
        <v>46242</v>
      </c>
      <c r="C1598" s="4">
        <f>YEAR(SalesDataTable[[#This Row],[Order Date]])</f>
        <v>2026</v>
      </c>
      <c r="D1598" s="14" t="str">
        <f>"Q"&amp;ROUNDUP(MONTH(SalesDataTable[[#This Row],[Order Date]])/3,0)</f>
        <v>Q3</v>
      </c>
      <c r="E1598" s="11">
        <f>MONTH(SalesDataTable[[#This Row],[Order Date]])</f>
        <v>8</v>
      </c>
      <c r="F1598" s="17"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96"/>
        <v>119.6525</v>
      </c>
      <c r="R1598" s="5">
        <f t="shared" si="97"/>
        <v>61.9</v>
      </c>
      <c r="S1598" s="5">
        <f t="shared" si="98"/>
        <v>57.752500000000005</v>
      </c>
      <c r="T1598" s="7">
        <f t="shared" si="99"/>
        <v>0.48266856104134892</v>
      </c>
    </row>
    <row r="1599" spans="1:20" ht="15.6">
      <c r="A1599" s="2">
        <v>2386</v>
      </c>
      <c r="B1599" s="3">
        <v>46242</v>
      </c>
      <c r="C1599" s="4">
        <f>YEAR(SalesDataTable[[#This Row],[Order Date]])</f>
        <v>2026</v>
      </c>
      <c r="D1599" s="14" t="str">
        <f>"Q"&amp;ROUNDUP(MONTH(SalesDataTable[[#This Row],[Order Date]])/3,0)</f>
        <v>Q3</v>
      </c>
      <c r="E1599" s="11">
        <f>MONTH(SalesDataTable[[#This Row],[Order Date]])</f>
        <v>8</v>
      </c>
      <c r="F1599" s="17"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96"/>
        <v>523.83000000000004</v>
      </c>
      <c r="R1599" s="5">
        <f t="shared" si="97"/>
        <v>268.14</v>
      </c>
      <c r="S1599" s="5">
        <f t="shared" si="98"/>
        <v>255.69000000000005</v>
      </c>
      <c r="T1599" s="7">
        <f t="shared" si="99"/>
        <v>0.48811637363266713</v>
      </c>
    </row>
    <row r="1600" spans="1:20" ht="15.6">
      <c r="A1600" s="2">
        <v>2579</v>
      </c>
      <c r="B1600" s="3">
        <v>46242</v>
      </c>
      <c r="C1600" s="4">
        <f>YEAR(SalesDataTable[[#This Row],[Order Date]])</f>
        <v>2026</v>
      </c>
      <c r="D1600" s="14" t="str">
        <f>"Q"&amp;ROUNDUP(MONTH(SalesDataTable[[#This Row],[Order Date]])/3,0)</f>
        <v>Q3</v>
      </c>
      <c r="E1600" s="11">
        <f>MONTH(SalesDataTable[[#This Row],[Order Date]])</f>
        <v>8</v>
      </c>
      <c r="F1600" s="17"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96"/>
        <v>81.22</v>
      </c>
      <c r="R1600" s="5">
        <f t="shared" si="97"/>
        <v>39.18</v>
      </c>
      <c r="S1600" s="5">
        <f t="shared" si="98"/>
        <v>42.04</v>
      </c>
      <c r="T1600" s="7">
        <f t="shared" si="99"/>
        <v>0.51760650086185667</v>
      </c>
    </row>
    <row r="1601" spans="1:20" ht="15.6">
      <c r="A1601" s="2">
        <v>3075</v>
      </c>
      <c r="B1601" s="3">
        <v>46242</v>
      </c>
      <c r="C1601" s="4">
        <f>YEAR(SalesDataTable[[#This Row],[Order Date]])</f>
        <v>2026</v>
      </c>
      <c r="D1601" s="14" t="str">
        <f>"Q"&amp;ROUNDUP(MONTH(SalesDataTable[[#This Row],[Order Date]])/3,0)</f>
        <v>Q3</v>
      </c>
      <c r="E1601" s="11">
        <f>MONTH(SalesDataTable[[#This Row],[Order Date]])</f>
        <v>8</v>
      </c>
      <c r="F1601" s="17"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96"/>
        <v>144.62</v>
      </c>
      <c r="R1601" s="5">
        <f t="shared" si="97"/>
        <v>63.5</v>
      </c>
      <c r="S1601" s="5">
        <f t="shared" si="98"/>
        <v>81.12</v>
      </c>
      <c r="T1601" s="7">
        <f t="shared" si="99"/>
        <v>0.56091826856589688</v>
      </c>
    </row>
    <row r="1602" spans="1:20" ht="15.6">
      <c r="A1602" s="2">
        <v>3982</v>
      </c>
      <c r="B1602" s="3">
        <v>46242</v>
      </c>
      <c r="C1602" s="4">
        <f>YEAR(SalesDataTable[[#This Row],[Order Date]])</f>
        <v>2026</v>
      </c>
      <c r="D1602" s="14" t="str">
        <f>"Q"&amp;ROUNDUP(MONTH(SalesDataTable[[#This Row],[Order Date]])/3,0)</f>
        <v>Q3</v>
      </c>
      <c r="E1602" s="11">
        <f>MONTH(SalesDataTable[[#This Row],[Order Date]])</f>
        <v>8</v>
      </c>
      <c r="F1602" s="17"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row>
    <row r="1603" spans="1:20" ht="15.6">
      <c r="A1603" s="2">
        <v>4530</v>
      </c>
      <c r="B1603" s="3">
        <v>46242</v>
      </c>
      <c r="C1603" s="4">
        <f>YEAR(SalesDataTable[[#This Row],[Order Date]])</f>
        <v>2026</v>
      </c>
      <c r="D1603" s="14" t="str">
        <f>"Q"&amp;ROUNDUP(MONTH(SalesDataTable[[#This Row],[Order Date]])/3,0)</f>
        <v>Q3</v>
      </c>
      <c r="E1603" s="11">
        <f>MONTH(SalesDataTable[[#This Row],[Order Date]])</f>
        <v>8</v>
      </c>
      <c r="F1603" s="17"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100"/>
        <v>136.68300000000002</v>
      </c>
      <c r="R1603" s="5">
        <f t="shared" si="101"/>
        <v>76.97</v>
      </c>
      <c r="S1603" s="5">
        <f t="shared" si="102"/>
        <v>59.713000000000022</v>
      </c>
      <c r="T1603" s="7">
        <f t="shared" si="103"/>
        <v>0.4368721786908395</v>
      </c>
    </row>
    <row r="1604" spans="1:20" ht="15.6">
      <c r="A1604" s="2">
        <v>4641</v>
      </c>
      <c r="B1604" s="3">
        <v>46242</v>
      </c>
      <c r="C1604" s="4">
        <f>YEAR(SalesDataTable[[#This Row],[Order Date]])</f>
        <v>2026</v>
      </c>
      <c r="D1604" s="14" t="str">
        <f>"Q"&amp;ROUNDUP(MONTH(SalesDataTable[[#This Row],[Order Date]])/3,0)</f>
        <v>Q3</v>
      </c>
      <c r="E1604" s="11">
        <f>MONTH(SalesDataTable[[#This Row],[Order Date]])</f>
        <v>8</v>
      </c>
      <c r="F1604" s="17"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row>
    <row r="1605" spans="1:20" ht="15.6">
      <c r="A1605" s="2">
        <v>4778</v>
      </c>
      <c r="B1605" s="3">
        <v>46242</v>
      </c>
      <c r="C1605" s="4">
        <f>YEAR(SalesDataTable[[#This Row],[Order Date]])</f>
        <v>2026</v>
      </c>
      <c r="D1605" s="14" t="str">
        <f>"Q"&amp;ROUNDUP(MONTH(SalesDataTable[[#This Row],[Order Date]])/3,0)</f>
        <v>Q3</v>
      </c>
      <c r="E1605" s="11">
        <f>MONTH(SalesDataTable[[#This Row],[Order Date]])</f>
        <v>8</v>
      </c>
      <c r="F1605" s="17"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100"/>
        <v>152.72</v>
      </c>
      <c r="R1605" s="5">
        <f t="shared" si="101"/>
        <v>77.73</v>
      </c>
      <c r="S1605" s="5">
        <f t="shared" si="102"/>
        <v>74.989999999999995</v>
      </c>
      <c r="T1605" s="7">
        <f t="shared" si="103"/>
        <v>0.4910293347302252</v>
      </c>
    </row>
    <row r="1606" spans="1:20" ht="15.6">
      <c r="A1606" s="2">
        <v>5132</v>
      </c>
      <c r="B1606" s="3">
        <v>46242</v>
      </c>
      <c r="C1606" s="4">
        <f>YEAR(SalesDataTable[[#This Row],[Order Date]])</f>
        <v>2026</v>
      </c>
      <c r="D1606" s="14" t="str">
        <f>"Q"&amp;ROUNDUP(MONTH(SalesDataTable[[#This Row],[Order Date]])/3,0)</f>
        <v>Q3</v>
      </c>
      <c r="E1606" s="11">
        <f>MONTH(SalesDataTable[[#This Row],[Order Date]])</f>
        <v>8</v>
      </c>
      <c r="F1606" s="17"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100"/>
        <v>38.484499999999997</v>
      </c>
      <c r="R1606" s="5">
        <f t="shared" si="101"/>
        <v>16.29</v>
      </c>
      <c r="S1606" s="5">
        <f t="shared" si="102"/>
        <v>22.194499999999998</v>
      </c>
      <c r="T1606" s="7">
        <f t="shared" si="103"/>
        <v>0.57671270251659756</v>
      </c>
    </row>
    <row r="1607" spans="1:20" ht="15.6">
      <c r="A1607" s="2">
        <v>227</v>
      </c>
      <c r="B1607" s="3">
        <v>46243</v>
      </c>
      <c r="C1607" s="4">
        <f>YEAR(SalesDataTable[[#This Row],[Order Date]])</f>
        <v>2026</v>
      </c>
      <c r="D1607" s="14" t="str">
        <f>"Q"&amp;ROUNDUP(MONTH(SalesDataTable[[#This Row],[Order Date]])/3,0)</f>
        <v>Q3</v>
      </c>
      <c r="E1607" s="11">
        <f>MONTH(SalesDataTable[[#This Row],[Order Date]])</f>
        <v>8</v>
      </c>
      <c r="F1607" s="17"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100"/>
        <v>121.83</v>
      </c>
      <c r="R1607" s="5">
        <f t="shared" si="101"/>
        <v>44.160000000000004</v>
      </c>
      <c r="S1607" s="5">
        <f t="shared" si="102"/>
        <v>77.669999999999987</v>
      </c>
      <c r="T1607" s="7">
        <f t="shared" si="103"/>
        <v>0.63752770253632096</v>
      </c>
    </row>
    <row r="1608" spans="1:20" ht="15.6">
      <c r="A1608" s="2">
        <v>390</v>
      </c>
      <c r="B1608" s="3">
        <v>46243</v>
      </c>
      <c r="C1608" s="4">
        <f>YEAR(SalesDataTable[[#This Row],[Order Date]])</f>
        <v>2026</v>
      </c>
      <c r="D1608" s="14" t="str">
        <f>"Q"&amp;ROUNDUP(MONTH(SalesDataTable[[#This Row],[Order Date]])/3,0)</f>
        <v>Q3</v>
      </c>
      <c r="E1608" s="11">
        <f>MONTH(SalesDataTable[[#This Row],[Order Date]])</f>
        <v>8</v>
      </c>
      <c r="F1608" s="17"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100"/>
        <v>88.739499999999992</v>
      </c>
      <c r="R1608" s="5">
        <f t="shared" si="101"/>
        <v>44.7</v>
      </c>
      <c r="S1608" s="5">
        <f t="shared" si="102"/>
        <v>44.03949999999999</v>
      </c>
      <c r="T1608" s="7">
        <f t="shared" si="103"/>
        <v>0.49627843294136198</v>
      </c>
    </row>
    <row r="1609" spans="1:20" ht="15.6">
      <c r="A1609" s="2">
        <v>859</v>
      </c>
      <c r="B1609" s="3">
        <v>46243</v>
      </c>
      <c r="C1609" s="4">
        <f>YEAR(SalesDataTable[[#This Row],[Order Date]])</f>
        <v>2026</v>
      </c>
      <c r="D1609" s="14" t="str">
        <f>"Q"&amp;ROUNDUP(MONTH(SalesDataTable[[#This Row],[Order Date]])/3,0)</f>
        <v>Q3</v>
      </c>
      <c r="E1609" s="11">
        <f>MONTH(SalesDataTable[[#This Row],[Order Date]])</f>
        <v>8</v>
      </c>
      <c r="F1609" s="17"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100"/>
        <v>180.46</v>
      </c>
      <c r="R1609" s="5">
        <f t="shared" si="101"/>
        <v>88.44</v>
      </c>
      <c r="S1609" s="5">
        <f t="shared" si="102"/>
        <v>92.02000000000001</v>
      </c>
      <c r="T1609" s="7">
        <f t="shared" si="103"/>
        <v>0.50991909564446414</v>
      </c>
    </row>
    <row r="1610" spans="1:20" ht="15.6">
      <c r="A1610" s="2">
        <v>1468</v>
      </c>
      <c r="B1610" s="3">
        <v>46243</v>
      </c>
      <c r="C1610" s="4">
        <f>YEAR(SalesDataTable[[#This Row],[Order Date]])</f>
        <v>2026</v>
      </c>
      <c r="D1610" s="14" t="str">
        <f>"Q"&amp;ROUNDUP(MONTH(SalesDataTable[[#This Row],[Order Date]])/3,0)</f>
        <v>Q3</v>
      </c>
      <c r="E1610" s="11">
        <f>MONTH(SalesDataTable[[#This Row],[Order Date]])</f>
        <v>8</v>
      </c>
      <c r="F1610" s="17"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100"/>
        <v>51.75</v>
      </c>
      <c r="R1610" s="5">
        <f t="shared" si="101"/>
        <v>22.36</v>
      </c>
      <c r="S1610" s="5">
        <f t="shared" si="102"/>
        <v>29.39</v>
      </c>
      <c r="T1610" s="7">
        <f t="shared" si="103"/>
        <v>0.56792270531400968</v>
      </c>
    </row>
    <row r="1611" spans="1:20" ht="15.6">
      <c r="A1611" s="2">
        <v>2356</v>
      </c>
      <c r="B1611" s="3">
        <v>46243</v>
      </c>
      <c r="C1611" s="4">
        <f>YEAR(SalesDataTable[[#This Row],[Order Date]])</f>
        <v>2026</v>
      </c>
      <c r="D1611" s="14" t="str">
        <f>"Q"&amp;ROUNDUP(MONTH(SalesDataTable[[#This Row],[Order Date]])/3,0)</f>
        <v>Q3</v>
      </c>
      <c r="E1611" s="11">
        <f>MONTH(SalesDataTable[[#This Row],[Order Date]])</f>
        <v>8</v>
      </c>
      <c r="F1611" s="17"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row>
    <row r="1612" spans="1:20" ht="15.6">
      <c r="A1612" s="2">
        <v>3556</v>
      </c>
      <c r="B1612" s="3">
        <v>46243</v>
      </c>
      <c r="C1612" s="4">
        <f>YEAR(SalesDataTable[[#This Row],[Order Date]])</f>
        <v>2026</v>
      </c>
      <c r="D1612" s="14" t="str">
        <f>"Q"&amp;ROUNDUP(MONTH(SalesDataTable[[#This Row],[Order Date]])/3,0)</f>
        <v>Q3</v>
      </c>
      <c r="E1612" s="11">
        <f>MONTH(SalesDataTable[[#This Row],[Order Date]])</f>
        <v>8</v>
      </c>
      <c r="F1612" s="17"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100"/>
        <v>297.46800000000002</v>
      </c>
      <c r="R1612" s="5">
        <f t="shared" si="101"/>
        <v>175.12</v>
      </c>
      <c r="S1612" s="5">
        <f t="shared" si="102"/>
        <v>122.34800000000001</v>
      </c>
      <c r="T1612" s="7">
        <f t="shared" si="103"/>
        <v>0.41129802197211129</v>
      </c>
    </row>
    <row r="1613" spans="1:20" ht="15.6">
      <c r="A1613" s="2">
        <v>925</v>
      </c>
      <c r="B1613" s="3">
        <v>46244</v>
      </c>
      <c r="C1613" s="4">
        <f>YEAR(SalesDataTable[[#This Row],[Order Date]])</f>
        <v>2026</v>
      </c>
      <c r="D1613" s="14" t="str">
        <f>"Q"&amp;ROUNDUP(MONTH(SalesDataTable[[#This Row],[Order Date]])/3,0)</f>
        <v>Q3</v>
      </c>
      <c r="E1613" s="11">
        <f>MONTH(SalesDataTable[[#This Row],[Order Date]])</f>
        <v>8</v>
      </c>
      <c r="F1613" s="17"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100"/>
        <v>196.39</v>
      </c>
      <c r="R1613" s="5">
        <f t="shared" si="101"/>
        <v>102.92</v>
      </c>
      <c r="S1613" s="5">
        <f t="shared" si="102"/>
        <v>93.469999999999985</v>
      </c>
      <c r="T1613" s="7">
        <f t="shared" si="103"/>
        <v>0.47594073017974436</v>
      </c>
    </row>
    <row r="1614" spans="1:20" ht="15.6">
      <c r="A1614" s="2">
        <v>1563</v>
      </c>
      <c r="B1614" s="3">
        <v>46244</v>
      </c>
      <c r="C1614" s="4">
        <f>YEAR(SalesDataTable[[#This Row],[Order Date]])</f>
        <v>2026</v>
      </c>
      <c r="D1614" s="14" t="str">
        <f>"Q"&amp;ROUNDUP(MONTH(SalesDataTable[[#This Row],[Order Date]])/3,0)</f>
        <v>Q3</v>
      </c>
      <c r="E1614" s="11">
        <f>MONTH(SalesDataTable[[#This Row],[Order Date]])</f>
        <v>8</v>
      </c>
      <c r="F1614" s="17"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100"/>
        <v>72.5</v>
      </c>
      <c r="R1614" s="5">
        <f t="shared" si="101"/>
        <v>27.54</v>
      </c>
      <c r="S1614" s="5">
        <f t="shared" si="102"/>
        <v>44.96</v>
      </c>
      <c r="T1614" s="7">
        <f t="shared" si="103"/>
        <v>0.62013793103448278</v>
      </c>
    </row>
    <row r="1615" spans="1:20" ht="15.6">
      <c r="A1615" s="2">
        <v>1634</v>
      </c>
      <c r="B1615" s="3">
        <v>46244</v>
      </c>
      <c r="C1615" s="4">
        <f>YEAR(SalesDataTable[[#This Row],[Order Date]])</f>
        <v>2026</v>
      </c>
      <c r="D1615" s="14" t="str">
        <f>"Q"&amp;ROUNDUP(MONTH(SalesDataTable[[#This Row],[Order Date]])/3,0)</f>
        <v>Q3</v>
      </c>
      <c r="E1615" s="11">
        <f>MONTH(SalesDataTable[[#This Row],[Order Date]])</f>
        <v>8</v>
      </c>
      <c r="F1615" s="17"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row>
    <row r="1616" spans="1:20" ht="15.6">
      <c r="A1616" s="2">
        <v>2187</v>
      </c>
      <c r="B1616" s="3">
        <v>46244</v>
      </c>
      <c r="C1616" s="4">
        <f>YEAR(SalesDataTable[[#This Row],[Order Date]])</f>
        <v>2026</v>
      </c>
      <c r="D1616" s="14" t="str">
        <f>"Q"&amp;ROUNDUP(MONTH(SalesDataTable[[#This Row],[Order Date]])/3,0)</f>
        <v>Q3</v>
      </c>
      <c r="E1616" s="11">
        <f>MONTH(SalesDataTable[[#This Row],[Order Date]])</f>
        <v>8</v>
      </c>
      <c r="F1616" s="17"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100"/>
        <v>44.003999999999998</v>
      </c>
      <c r="R1616" s="5">
        <f t="shared" si="101"/>
        <v>18.34</v>
      </c>
      <c r="S1616" s="5">
        <f t="shared" si="102"/>
        <v>25.663999999999998</v>
      </c>
      <c r="T1616" s="7">
        <f t="shared" si="103"/>
        <v>0.58321970729933637</v>
      </c>
    </row>
    <row r="1617" spans="1:20" ht="15.6">
      <c r="A1617" s="2">
        <v>2773</v>
      </c>
      <c r="B1617" s="3">
        <v>46244</v>
      </c>
      <c r="C1617" s="4">
        <f>YEAR(SalesDataTable[[#This Row],[Order Date]])</f>
        <v>2026</v>
      </c>
      <c r="D1617" s="14" t="str">
        <f>"Q"&amp;ROUNDUP(MONTH(SalesDataTable[[#This Row],[Order Date]])/3,0)</f>
        <v>Q3</v>
      </c>
      <c r="E1617" s="11">
        <f>MONTH(SalesDataTable[[#This Row],[Order Date]])</f>
        <v>8</v>
      </c>
      <c r="F1617" s="17"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100"/>
        <v>604.24</v>
      </c>
      <c r="R1617" s="5">
        <f t="shared" si="101"/>
        <v>310.68</v>
      </c>
      <c r="S1617" s="5">
        <f t="shared" si="102"/>
        <v>293.56</v>
      </c>
      <c r="T1617" s="7">
        <f t="shared" si="103"/>
        <v>0.48583344366476894</v>
      </c>
    </row>
    <row r="1618" spans="1:20" ht="15.6">
      <c r="A1618" s="2">
        <v>5040</v>
      </c>
      <c r="B1618" s="3">
        <v>46244</v>
      </c>
      <c r="C1618" s="4">
        <f>YEAR(SalesDataTable[[#This Row],[Order Date]])</f>
        <v>2026</v>
      </c>
      <c r="D1618" s="14" t="str">
        <f>"Q"&amp;ROUNDUP(MONTH(SalesDataTable[[#This Row],[Order Date]])/3,0)</f>
        <v>Q3</v>
      </c>
      <c r="E1618" s="11">
        <f>MONTH(SalesDataTable[[#This Row],[Order Date]])</f>
        <v>8</v>
      </c>
      <c r="F1618" s="17"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100"/>
        <v>65.150999999999996</v>
      </c>
      <c r="R1618" s="5">
        <f t="shared" si="101"/>
        <v>31.64</v>
      </c>
      <c r="S1618" s="5">
        <f t="shared" si="102"/>
        <v>33.510999999999996</v>
      </c>
      <c r="T1618" s="7">
        <f t="shared" si="103"/>
        <v>0.51435895074519189</v>
      </c>
    </row>
    <row r="1619" spans="1:20" ht="15.6">
      <c r="A1619" s="2">
        <v>415</v>
      </c>
      <c r="B1619" s="3">
        <v>46245</v>
      </c>
      <c r="C1619" s="4">
        <f>YEAR(SalesDataTable[[#This Row],[Order Date]])</f>
        <v>2026</v>
      </c>
      <c r="D1619" s="14" t="str">
        <f>"Q"&amp;ROUNDUP(MONTH(SalesDataTable[[#This Row],[Order Date]])/3,0)</f>
        <v>Q3</v>
      </c>
      <c r="E1619" s="11">
        <f>MONTH(SalesDataTable[[#This Row],[Order Date]])</f>
        <v>8</v>
      </c>
      <c r="F1619" s="17"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row>
    <row r="1620" spans="1:20" ht="15.6">
      <c r="A1620" s="2">
        <v>1111</v>
      </c>
      <c r="B1620" s="3">
        <v>46245</v>
      </c>
      <c r="C1620" s="4">
        <f>YEAR(SalesDataTable[[#This Row],[Order Date]])</f>
        <v>2026</v>
      </c>
      <c r="D1620" s="14" t="str">
        <f>"Q"&amp;ROUNDUP(MONTH(SalesDataTable[[#This Row],[Order Date]])/3,0)</f>
        <v>Q3</v>
      </c>
      <c r="E1620" s="11">
        <f>MONTH(SalesDataTable[[#This Row],[Order Date]])</f>
        <v>8</v>
      </c>
      <c r="F1620" s="17"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100"/>
        <v>198.44</v>
      </c>
      <c r="R1620" s="5">
        <f t="shared" si="101"/>
        <v>106.79</v>
      </c>
      <c r="S1620" s="5">
        <f t="shared" si="102"/>
        <v>91.649999999999991</v>
      </c>
      <c r="T1620" s="7">
        <f t="shared" si="103"/>
        <v>0.46185244910300338</v>
      </c>
    </row>
    <row r="1621" spans="1:20" ht="15.6">
      <c r="A1621" s="2">
        <v>1243</v>
      </c>
      <c r="B1621" s="3">
        <v>46245</v>
      </c>
      <c r="C1621" s="4">
        <f>YEAR(SalesDataTable[[#This Row],[Order Date]])</f>
        <v>2026</v>
      </c>
      <c r="D1621" s="14" t="str">
        <f>"Q"&amp;ROUNDUP(MONTH(SalesDataTable[[#This Row],[Order Date]])/3,0)</f>
        <v>Q3</v>
      </c>
      <c r="E1621" s="11">
        <f>MONTH(SalesDataTable[[#This Row],[Order Date]])</f>
        <v>8</v>
      </c>
      <c r="F1621" s="17"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100"/>
        <v>193.67</v>
      </c>
      <c r="R1621" s="5">
        <f t="shared" si="101"/>
        <v>103.79</v>
      </c>
      <c r="S1621" s="5">
        <f t="shared" si="102"/>
        <v>89.879999999999981</v>
      </c>
      <c r="T1621" s="7">
        <f t="shared" si="103"/>
        <v>0.46408839779005517</v>
      </c>
    </row>
    <row r="1622" spans="1:20" ht="15.6">
      <c r="A1622" s="2">
        <v>1326</v>
      </c>
      <c r="B1622" s="3">
        <v>46245</v>
      </c>
      <c r="C1622" s="4">
        <f>YEAR(SalesDataTable[[#This Row],[Order Date]])</f>
        <v>2026</v>
      </c>
      <c r="D1622" s="14" t="str">
        <f>"Q"&amp;ROUNDUP(MONTH(SalesDataTable[[#This Row],[Order Date]])/3,0)</f>
        <v>Q3</v>
      </c>
      <c r="E1622" s="11">
        <f>MONTH(SalesDataTable[[#This Row],[Order Date]])</f>
        <v>8</v>
      </c>
      <c r="F1622" s="17"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100"/>
        <v>830.15</v>
      </c>
      <c r="R1622" s="5">
        <f t="shared" si="101"/>
        <v>437.29999999999995</v>
      </c>
      <c r="S1622" s="5">
        <f t="shared" si="102"/>
        <v>392.85</v>
      </c>
      <c r="T1622" s="7">
        <f t="shared" si="103"/>
        <v>0.47322772992832624</v>
      </c>
    </row>
    <row r="1623" spans="1:20" ht="15.6">
      <c r="A1623" s="2">
        <v>1682</v>
      </c>
      <c r="B1623" s="3">
        <v>46245</v>
      </c>
      <c r="C1623" s="4">
        <f>YEAR(SalesDataTable[[#This Row],[Order Date]])</f>
        <v>2026</v>
      </c>
      <c r="D1623" s="14" t="str">
        <f>"Q"&amp;ROUNDUP(MONTH(SalesDataTable[[#This Row],[Order Date]])/3,0)</f>
        <v>Q3</v>
      </c>
      <c r="E1623" s="11">
        <f>MONTH(SalesDataTable[[#This Row],[Order Date]])</f>
        <v>8</v>
      </c>
      <c r="F1623" s="17"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row>
    <row r="1624" spans="1:20" ht="15.6">
      <c r="A1624" s="2">
        <v>2618</v>
      </c>
      <c r="B1624" s="3">
        <v>46245</v>
      </c>
      <c r="C1624" s="4">
        <f>YEAR(SalesDataTable[[#This Row],[Order Date]])</f>
        <v>2026</v>
      </c>
      <c r="D1624" s="14" t="str">
        <f>"Q"&amp;ROUNDUP(MONTH(SalesDataTable[[#This Row],[Order Date]])/3,0)</f>
        <v>Q3</v>
      </c>
      <c r="E1624" s="11">
        <f>MONTH(SalesDataTable[[#This Row],[Order Date]])</f>
        <v>8</v>
      </c>
      <c r="F1624" s="17"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row>
    <row r="1625" spans="1:20" ht="15.6">
      <c r="A1625" s="2">
        <v>3319</v>
      </c>
      <c r="B1625" s="3">
        <v>46245</v>
      </c>
      <c r="C1625" s="4">
        <f>YEAR(SalesDataTable[[#This Row],[Order Date]])</f>
        <v>2026</v>
      </c>
      <c r="D1625" s="14" t="str">
        <f>"Q"&amp;ROUNDUP(MONTH(SalesDataTable[[#This Row],[Order Date]])/3,0)</f>
        <v>Q3</v>
      </c>
      <c r="E1625" s="11">
        <f>MONTH(SalesDataTable[[#This Row],[Order Date]])</f>
        <v>8</v>
      </c>
      <c r="F1625" s="17"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100"/>
        <v>280.59000000000003</v>
      </c>
      <c r="R1625" s="5">
        <f t="shared" si="101"/>
        <v>138.57</v>
      </c>
      <c r="S1625" s="5">
        <f t="shared" si="102"/>
        <v>142.02000000000004</v>
      </c>
      <c r="T1625" s="7">
        <f t="shared" si="103"/>
        <v>0.5061477600769807</v>
      </c>
    </row>
    <row r="1626" spans="1:20" ht="15.6">
      <c r="A1626" s="2">
        <v>4600</v>
      </c>
      <c r="B1626" s="3">
        <v>46245</v>
      </c>
      <c r="C1626" s="4">
        <f>YEAR(SalesDataTable[[#This Row],[Order Date]])</f>
        <v>2026</v>
      </c>
      <c r="D1626" s="14" t="str">
        <f>"Q"&amp;ROUNDUP(MONTH(SalesDataTable[[#This Row],[Order Date]])/3,0)</f>
        <v>Q3</v>
      </c>
      <c r="E1626" s="11">
        <f>MONTH(SalesDataTable[[#This Row],[Order Date]])</f>
        <v>8</v>
      </c>
      <c r="F1626" s="17"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100"/>
        <v>1542.61</v>
      </c>
      <c r="R1626" s="5">
        <f t="shared" si="101"/>
        <v>858.19999999999993</v>
      </c>
      <c r="S1626" s="5">
        <f t="shared" si="102"/>
        <v>684.41</v>
      </c>
      <c r="T1626" s="7">
        <f t="shared" si="103"/>
        <v>0.44367014345816508</v>
      </c>
    </row>
    <row r="1627" spans="1:20" ht="15.6">
      <c r="A1627" s="2">
        <v>5168</v>
      </c>
      <c r="B1627" s="3">
        <v>46245</v>
      </c>
      <c r="C1627" s="4">
        <f>YEAR(SalesDataTable[[#This Row],[Order Date]])</f>
        <v>2026</v>
      </c>
      <c r="D1627" s="14" t="str">
        <f>"Q"&amp;ROUNDUP(MONTH(SalesDataTable[[#This Row],[Order Date]])/3,0)</f>
        <v>Q3</v>
      </c>
      <c r="E1627" s="11">
        <f>MONTH(SalesDataTable[[#This Row],[Order Date]])</f>
        <v>8</v>
      </c>
      <c r="F1627" s="17"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row>
    <row r="1628" spans="1:20" ht="15.6">
      <c r="A1628" s="2">
        <v>245</v>
      </c>
      <c r="B1628" s="3">
        <v>46246</v>
      </c>
      <c r="C1628" s="4">
        <f>YEAR(SalesDataTable[[#This Row],[Order Date]])</f>
        <v>2026</v>
      </c>
      <c r="D1628" s="14" t="str">
        <f>"Q"&amp;ROUNDUP(MONTH(SalesDataTable[[#This Row],[Order Date]])/3,0)</f>
        <v>Q3</v>
      </c>
      <c r="E1628" s="11">
        <f>MONTH(SalesDataTable[[#This Row],[Order Date]])</f>
        <v>8</v>
      </c>
      <c r="F1628" s="17"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100"/>
        <v>142.84</v>
      </c>
      <c r="R1628" s="5">
        <f t="shared" si="101"/>
        <v>77.7</v>
      </c>
      <c r="S1628" s="5">
        <f t="shared" si="102"/>
        <v>65.14</v>
      </c>
      <c r="T1628" s="7">
        <f t="shared" si="103"/>
        <v>0.4560347241669</v>
      </c>
    </row>
    <row r="1629" spans="1:20" ht="15.6">
      <c r="A1629" s="2">
        <v>322</v>
      </c>
      <c r="B1629" s="3">
        <v>46246</v>
      </c>
      <c r="C1629" s="4">
        <f>YEAR(SalesDataTable[[#This Row],[Order Date]])</f>
        <v>2026</v>
      </c>
      <c r="D1629" s="14" t="str">
        <f>"Q"&amp;ROUNDUP(MONTH(SalesDataTable[[#This Row],[Order Date]])/3,0)</f>
        <v>Q3</v>
      </c>
      <c r="E1629" s="11">
        <f>MONTH(SalesDataTable[[#This Row],[Order Date]])</f>
        <v>8</v>
      </c>
      <c r="F1629" s="17"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row>
    <row r="1630" spans="1:20" ht="15.6">
      <c r="A1630" s="2">
        <v>1101</v>
      </c>
      <c r="B1630" s="3">
        <v>46246</v>
      </c>
      <c r="C1630" s="4">
        <f>YEAR(SalesDataTable[[#This Row],[Order Date]])</f>
        <v>2026</v>
      </c>
      <c r="D1630" s="14" t="str">
        <f>"Q"&amp;ROUNDUP(MONTH(SalesDataTable[[#This Row],[Order Date]])/3,0)</f>
        <v>Q3</v>
      </c>
      <c r="E1630" s="11">
        <f>MONTH(SalesDataTable[[#This Row],[Order Date]])</f>
        <v>8</v>
      </c>
      <c r="F1630" s="17"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row>
    <row r="1631" spans="1:20" ht="15.6">
      <c r="A1631" s="2">
        <v>1564</v>
      </c>
      <c r="B1631" s="3">
        <v>46246</v>
      </c>
      <c r="C1631" s="4">
        <f>YEAR(SalesDataTable[[#This Row],[Order Date]])</f>
        <v>2026</v>
      </c>
      <c r="D1631" s="14" t="str">
        <f>"Q"&amp;ROUNDUP(MONTH(SalesDataTable[[#This Row],[Order Date]])/3,0)</f>
        <v>Q3</v>
      </c>
      <c r="E1631" s="11">
        <f>MONTH(SalesDataTable[[#This Row],[Order Date]])</f>
        <v>8</v>
      </c>
      <c r="F1631" s="17"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100"/>
        <v>103.68</v>
      </c>
      <c r="R1631" s="5">
        <f t="shared" si="101"/>
        <v>43.24</v>
      </c>
      <c r="S1631" s="5">
        <f t="shared" si="102"/>
        <v>60.440000000000005</v>
      </c>
      <c r="T1631" s="7">
        <f t="shared" si="103"/>
        <v>0.58294753086419759</v>
      </c>
    </row>
    <row r="1632" spans="1:20" ht="15.6">
      <c r="A1632" s="2">
        <v>3712</v>
      </c>
      <c r="B1632" s="3">
        <v>46246</v>
      </c>
      <c r="C1632" s="4">
        <f>YEAR(SalesDataTable[[#This Row],[Order Date]])</f>
        <v>2026</v>
      </c>
      <c r="D1632" s="14" t="str">
        <f>"Q"&amp;ROUNDUP(MONTH(SalesDataTable[[#This Row],[Order Date]])/3,0)</f>
        <v>Q3</v>
      </c>
      <c r="E1632" s="11">
        <f>MONTH(SalesDataTable[[#This Row],[Order Date]])</f>
        <v>8</v>
      </c>
      <c r="F1632" s="17"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row>
    <row r="1633" spans="1:20" ht="15.6">
      <c r="A1633" s="2">
        <v>771</v>
      </c>
      <c r="B1633" s="3">
        <v>46247</v>
      </c>
      <c r="C1633" s="4">
        <f>YEAR(SalesDataTable[[#This Row],[Order Date]])</f>
        <v>2026</v>
      </c>
      <c r="D1633" s="14" t="str">
        <f>"Q"&amp;ROUNDUP(MONTH(SalesDataTable[[#This Row],[Order Date]])/3,0)</f>
        <v>Q3</v>
      </c>
      <c r="E1633" s="11">
        <f>MONTH(SalesDataTable[[#This Row],[Order Date]])</f>
        <v>8</v>
      </c>
      <c r="F1633" s="17"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100"/>
        <v>91.78</v>
      </c>
      <c r="R1633" s="5">
        <f t="shared" si="101"/>
        <v>46.15</v>
      </c>
      <c r="S1633" s="5">
        <f t="shared" si="102"/>
        <v>45.63</v>
      </c>
      <c r="T1633" s="7">
        <f t="shared" si="103"/>
        <v>0.49716713881019831</v>
      </c>
    </row>
    <row r="1634" spans="1:20" ht="15.6">
      <c r="A1634" s="2">
        <v>2749</v>
      </c>
      <c r="B1634" s="3">
        <v>46247</v>
      </c>
      <c r="C1634" s="4">
        <f>YEAR(SalesDataTable[[#This Row],[Order Date]])</f>
        <v>2026</v>
      </c>
      <c r="D1634" s="14" t="str">
        <f>"Q"&amp;ROUNDUP(MONTH(SalesDataTable[[#This Row],[Order Date]])/3,0)</f>
        <v>Q3</v>
      </c>
      <c r="E1634" s="11">
        <f>MONTH(SalesDataTable[[#This Row],[Order Date]])</f>
        <v>8</v>
      </c>
      <c r="F1634" s="17"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100"/>
        <v>186.26</v>
      </c>
      <c r="R1634" s="5">
        <f t="shared" si="101"/>
        <v>91.36</v>
      </c>
      <c r="S1634" s="5">
        <f t="shared" si="102"/>
        <v>94.899999999999991</v>
      </c>
      <c r="T1634" s="7">
        <f t="shared" si="103"/>
        <v>0.50950284548480618</v>
      </c>
    </row>
    <row r="1635" spans="1:20" ht="15.6">
      <c r="A1635" s="2">
        <v>4252</v>
      </c>
      <c r="B1635" s="3">
        <v>46247</v>
      </c>
      <c r="C1635" s="4">
        <f>YEAR(SalesDataTable[[#This Row],[Order Date]])</f>
        <v>2026</v>
      </c>
      <c r="D1635" s="14" t="str">
        <f>"Q"&amp;ROUNDUP(MONTH(SalesDataTable[[#This Row],[Order Date]])/3,0)</f>
        <v>Q3</v>
      </c>
      <c r="E1635" s="11">
        <f>MONTH(SalesDataTable[[#This Row],[Order Date]])</f>
        <v>8</v>
      </c>
      <c r="F1635" s="17"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100"/>
        <v>33.003</v>
      </c>
      <c r="R1635" s="5">
        <f t="shared" si="101"/>
        <v>13.18</v>
      </c>
      <c r="S1635" s="5">
        <f t="shared" si="102"/>
        <v>19.823</v>
      </c>
      <c r="T1635" s="7">
        <f t="shared" si="103"/>
        <v>0.60064236584552921</v>
      </c>
    </row>
    <row r="1636" spans="1:20" ht="15.6">
      <c r="A1636" s="2">
        <v>4665</v>
      </c>
      <c r="B1636" s="3">
        <v>46247</v>
      </c>
      <c r="C1636" s="4">
        <f>YEAR(SalesDataTable[[#This Row],[Order Date]])</f>
        <v>2026</v>
      </c>
      <c r="D1636" s="14" t="str">
        <f>"Q"&amp;ROUNDUP(MONTH(SalesDataTable[[#This Row],[Order Date]])/3,0)</f>
        <v>Q3</v>
      </c>
      <c r="E1636" s="11">
        <f>MONTH(SalesDataTable[[#This Row],[Order Date]])</f>
        <v>8</v>
      </c>
      <c r="F1636" s="17"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100"/>
        <v>184.5</v>
      </c>
      <c r="R1636" s="5">
        <f t="shared" si="101"/>
        <v>87.08</v>
      </c>
      <c r="S1636" s="5">
        <f t="shared" si="102"/>
        <v>97.42</v>
      </c>
      <c r="T1636" s="7">
        <f t="shared" si="103"/>
        <v>0.52802168021680218</v>
      </c>
    </row>
    <row r="1637" spans="1:20" ht="15.6">
      <c r="A1637" s="2">
        <v>4767</v>
      </c>
      <c r="B1637" s="3">
        <v>46247</v>
      </c>
      <c r="C1637" s="4">
        <f>YEAR(SalesDataTable[[#This Row],[Order Date]])</f>
        <v>2026</v>
      </c>
      <c r="D1637" s="14" t="str">
        <f>"Q"&amp;ROUNDUP(MONTH(SalesDataTable[[#This Row],[Order Date]])/3,0)</f>
        <v>Q3</v>
      </c>
      <c r="E1637" s="11">
        <f>MONTH(SalesDataTable[[#This Row],[Order Date]])</f>
        <v>8</v>
      </c>
      <c r="F1637" s="17"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100"/>
        <v>35.649000000000001</v>
      </c>
      <c r="R1637" s="5">
        <f t="shared" si="101"/>
        <v>14.85</v>
      </c>
      <c r="S1637" s="5">
        <f t="shared" si="102"/>
        <v>20.798999999999999</v>
      </c>
      <c r="T1637" s="7">
        <f t="shared" si="103"/>
        <v>0.58343852562484222</v>
      </c>
    </row>
    <row r="1638" spans="1:20" ht="15.6">
      <c r="A1638" s="2">
        <v>4832</v>
      </c>
      <c r="B1638" s="3">
        <v>46247</v>
      </c>
      <c r="C1638" s="4">
        <f>YEAR(SalesDataTable[[#This Row],[Order Date]])</f>
        <v>2026</v>
      </c>
      <c r="D1638" s="14" t="str">
        <f>"Q"&amp;ROUNDUP(MONTH(SalesDataTable[[#This Row],[Order Date]])/3,0)</f>
        <v>Q3</v>
      </c>
      <c r="E1638" s="11">
        <f>MONTH(SalesDataTable[[#This Row],[Order Date]])</f>
        <v>8</v>
      </c>
      <c r="F1638" s="17"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100"/>
        <v>138.703</v>
      </c>
      <c r="R1638" s="5">
        <f t="shared" si="101"/>
        <v>87.8</v>
      </c>
      <c r="S1638" s="5">
        <f t="shared" si="102"/>
        <v>50.903000000000006</v>
      </c>
      <c r="T1638" s="7">
        <f t="shared" si="103"/>
        <v>0.3669927831409559</v>
      </c>
    </row>
    <row r="1639" spans="1:20" ht="15.6">
      <c r="A1639" s="2">
        <v>747</v>
      </c>
      <c r="B1639" s="3">
        <v>46248</v>
      </c>
      <c r="C1639" s="4">
        <f>YEAR(SalesDataTable[[#This Row],[Order Date]])</f>
        <v>2026</v>
      </c>
      <c r="D1639" s="14" t="str">
        <f>"Q"&amp;ROUNDUP(MONTH(SalesDataTable[[#This Row],[Order Date]])/3,0)</f>
        <v>Q3</v>
      </c>
      <c r="E1639" s="11">
        <f>MONTH(SalesDataTable[[#This Row],[Order Date]])</f>
        <v>8</v>
      </c>
      <c r="F1639" s="17"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row>
    <row r="1640" spans="1:20" ht="15.6">
      <c r="A1640" s="2">
        <v>2281</v>
      </c>
      <c r="B1640" s="3">
        <v>46248</v>
      </c>
      <c r="C1640" s="4">
        <f>YEAR(SalesDataTable[[#This Row],[Order Date]])</f>
        <v>2026</v>
      </c>
      <c r="D1640" s="14" t="str">
        <f>"Q"&amp;ROUNDUP(MONTH(SalesDataTable[[#This Row],[Order Date]])/3,0)</f>
        <v>Q3</v>
      </c>
      <c r="E1640" s="11">
        <f>MONTH(SalesDataTable[[#This Row],[Order Date]])</f>
        <v>8</v>
      </c>
      <c r="F1640" s="17"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100"/>
        <v>70.91</v>
      </c>
      <c r="R1640" s="5">
        <f t="shared" si="101"/>
        <v>33.11</v>
      </c>
      <c r="S1640" s="5">
        <f t="shared" si="102"/>
        <v>37.799999999999997</v>
      </c>
      <c r="T1640" s="7">
        <f t="shared" si="103"/>
        <v>0.53307008884501483</v>
      </c>
    </row>
    <row r="1641" spans="1:20" ht="15.6">
      <c r="A1641" s="2">
        <v>2414</v>
      </c>
      <c r="B1641" s="3">
        <v>46248</v>
      </c>
      <c r="C1641" s="4">
        <f>YEAR(SalesDataTable[[#This Row],[Order Date]])</f>
        <v>2026</v>
      </c>
      <c r="D1641" s="14" t="str">
        <f>"Q"&amp;ROUNDUP(MONTH(SalesDataTable[[#This Row],[Order Date]])/3,0)</f>
        <v>Q3</v>
      </c>
      <c r="E1641" s="11">
        <f>MONTH(SalesDataTable[[#This Row],[Order Date]])</f>
        <v>8</v>
      </c>
      <c r="F1641" s="17"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100"/>
        <v>275.07600000000002</v>
      </c>
      <c r="R1641" s="5">
        <f t="shared" si="101"/>
        <v>136.56</v>
      </c>
      <c r="S1641" s="5">
        <f t="shared" si="102"/>
        <v>138.51600000000002</v>
      </c>
      <c r="T1641" s="7">
        <f t="shared" si="103"/>
        <v>0.50355538105832576</v>
      </c>
    </row>
    <row r="1642" spans="1:20" ht="15.6">
      <c r="A1642" s="2">
        <v>3162</v>
      </c>
      <c r="B1642" s="3">
        <v>46248</v>
      </c>
      <c r="C1642" s="4">
        <f>YEAR(SalesDataTable[[#This Row],[Order Date]])</f>
        <v>2026</v>
      </c>
      <c r="D1642" s="14" t="str">
        <f>"Q"&amp;ROUNDUP(MONTH(SalesDataTable[[#This Row],[Order Date]])/3,0)</f>
        <v>Q3</v>
      </c>
      <c r="E1642" s="11">
        <f>MONTH(SalesDataTable[[#This Row],[Order Date]])</f>
        <v>8</v>
      </c>
      <c r="F1642" s="17"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row>
    <row r="1643" spans="1:20" ht="15.6">
      <c r="A1643" s="2">
        <v>3200</v>
      </c>
      <c r="B1643" s="3">
        <v>46248</v>
      </c>
      <c r="C1643" s="4">
        <f>YEAR(SalesDataTable[[#This Row],[Order Date]])</f>
        <v>2026</v>
      </c>
      <c r="D1643" s="14" t="str">
        <f>"Q"&amp;ROUNDUP(MONTH(SalesDataTable[[#This Row],[Order Date]])/3,0)</f>
        <v>Q3</v>
      </c>
      <c r="E1643" s="11">
        <f>MONTH(SalesDataTable[[#This Row],[Order Date]])</f>
        <v>8</v>
      </c>
      <c r="F1643" s="17"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3521</v>
      </c>
      <c r="B1644" s="3">
        <v>46248</v>
      </c>
      <c r="C1644" s="4">
        <f>YEAR(SalesDataTable[[#This Row],[Order Date]])</f>
        <v>2026</v>
      </c>
      <c r="D1644" s="14" t="str">
        <f>"Q"&amp;ROUNDUP(MONTH(SalesDataTable[[#This Row],[Order Date]])/3,0)</f>
        <v>Q3</v>
      </c>
      <c r="E1644" s="11">
        <f>MONTH(SalesDataTable[[#This Row],[Order Date]])</f>
        <v>8</v>
      </c>
      <c r="F1644" s="17"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100"/>
        <v>91.58</v>
      </c>
      <c r="R1644" s="5">
        <f t="shared" si="101"/>
        <v>36.46</v>
      </c>
      <c r="S1644" s="5">
        <f t="shared" si="102"/>
        <v>55.12</v>
      </c>
      <c r="T1644" s="7">
        <f t="shared" si="103"/>
        <v>0.60187813933173184</v>
      </c>
    </row>
    <row r="1645" spans="1:20" ht="15.6">
      <c r="A1645" s="2">
        <v>4447</v>
      </c>
      <c r="B1645" s="3">
        <v>46248</v>
      </c>
      <c r="C1645" s="4">
        <f>YEAR(SalesDataTable[[#This Row],[Order Date]])</f>
        <v>2026</v>
      </c>
      <c r="D1645" s="14" t="str">
        <f>"Q"&amp;ROUNDUP(MONTH(SalesDataTable[[#This Row],[Order Date]])/3,0)</f>
        <v>Q3</v>
      </c>
      <c r="E1645" s="11">
        <f>MONTH(SalesDataTable[[#This Row],[Order Date]])</f>
        <v>8</v>
      </c>
      <c r="F1645" s="17"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100"/>
        <v>161.31</v>
      </c>
      <c r="R1645" s="5">
        <f t="shared" si="101"/>
        <v>87.81</v>
      </c>
      <c r="S1645" s="5">
        <f t="shared" si="102"/>
        <v>73.5</v>
      </c>
      <c r="T1645" s="7">
        <f t="shared" si="103"/>
        <v>0.45564441138181139</v>
      </c>
    </row>
    <row r="1646" spans="1:20" ht="15.6">
      <c r="A1646" s="2">
        <v>421</v>
      </c>
      <c r="B1646" s="3">
        <v>46249</v>
      </c>
      <c r="C1646" s="4">
        <f>YEAR(SalesDataTable[[#This Row],[Order Date]])</f>
        <v>2026</v>
      </c>
      <c r="D1646" s="14" t="str">
        <f>"Q"&amp;ROUNDUP(MONTH(SalesDataTable[[#This Row],[Order Date]])/3,0)</f>
        <v>Q3</v>
      </c>
      <c r="E1646" s="11">
        <f>MONTH(SalesDataTable[[#This Row],[Order Date]])</f>
        <v>8</v>
      </c>
      <c r="F1646" s="17"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100"/>
        <v>68.342999999999989</v>
      </c>
      <c r="R1646" s="5">
        <f t="shared" si="101"/>
        <v>28.56</v>
      </c>
      <c r="S1646" s="5">
        <f t="shared" si="102"/>
        <v>39.782999999999987</v>
      </c>
      <c r="T1646" s="7">
        <f t="shared" si="103"/>
        <v>0.58210789693165343</v>
      </c>
    </row>
    <row r="1647" spans="1:20" ht="15.6">
      <c r="A1647" s="2">
        <v>962</v>
      </c>
      <c r="B1647" s="3">
        <v>46249</v>
      </c>
      <c r="C1647" s="4">
        <f>YEAR(SalesDataTable[[#This Row],[Order Date]])</f>
        <v>2026</v>
      </c>
      <c r="D1647" s="14" t="str">
        <f>"Q"&amp;ROUNDUP(MONTH(SalesDataTable[[#This Row],[Order Date]])/3,0)</f>
        <v>Q3</v>
      </c>
      <c r="E1647" s="11">
        <f>MONTH(SalesDataTable[[#This Row],[Order Date]])</f>
        <v>8</v>
      </c>
      <c r="F1647" s="17"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row>
    <row r="1648" spans="1:20" ht="15.6">
      <c r="A1648" s="2">
        <v>1386</v>
      </c>
      <c r="B1648" s="3">
        <v>46249</v>
      </c>
      <c r="C1648" s="4">
        <f>YEAR(SalesDataTable[[#This Row],[Order Date]])</f>
        <v>2026</v>
      </c>
      <c r="D1648" s="14" t="str">
        <f>"Q"&amp;ROUNDUP(MONTH(SalesDataTable[[#This Row],[Order Date]])/3,0)</f>
        <v>Q3</v>
      </c>
      <c r="E1648" s="11">
        <f>MONTH(SalesDataTable[[#This Row],[Order Date]])</f>
        <v>8</v>
      </c>
      <c r="F1648" s="17"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row>
    <row r="1649" spans="1:20" ht="15.6">
      <c r="A1649" s="2">
        <v>3083</v>
      </c>
      <c r="B1649" s="3">
        <v>46249</v>
      </c>
      <c r="C1649" s="4">
        <f>YEAR(SalesDataTable[[#This Row],[Order Date]])</f>
        <v>2026</v>
      </c>
      <c r="D1649" s="14" t="str">
        <f>"Q"&amp;ROUNDUP(MONTH(SalesDataTable[[#This Row],[Order Date]])/3,0)</f>
        <v>Q3</v>
      </c>
      <c r="E1649" s="11">
        <f>MONTH(SalesDataTable[[#This Row],[Order Date]])</f>
        <v>8</v>
      </c>
      <c r="F1649" s="17"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100"/>
        <v>194.36</v>
      </c>
      <c r="R1649" s="5">
        <f t="shared" si="101"/>
        <v>106.01</v>
      </c>
      <c r="S1649" s="5">
        <f t="shared" si="102"/>
        <v>88.350000000000009</v>
      </c>
      <c r="T1649" s="7">
        <f t="shared" si="103"/>
        <v>0.45456884132537562</v>
      </c>
    </row>
    <row r="1650" spans="1:20" ht="15.6">
      <c r="A1650" s="2">
        <v>3174</v>
      </c>
      <c r="B1650" s="3">
        <v>46249</v>
      </c>
      <c r="C1650" s="4">
        <f>YEAR(SalesDataTable[[#This Row],[Order Date]])</f>
        <v>2026</v>
      </c>
      <c r="D1650" s="14" t="str">
        <f>"Q"&amp;ROUNDUP(MONTH(SalesDataTable[[#This Row],[Order Date]])/3,0)</f>
        <v>Q3</v>
      </c>
      <c r="E1650" s="11">
        <f>MONTH(SalesDataTable[[#This Row],[Order Date]])</f>
        <v>8</v>
      </c>
      <c r="F1650" s="17"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row>
    <row r="1651" spans="1:20" ht="15.6">
      <c r="A1651" s="2">
        <v>4045</v>
      </c>
      <c r="B1651" s="3">
        <v>46249</v>
      </c>
      <c r="C1651" s="4">
        <f>YEAR(SalesDataTable[[#This Row],[Order Date]])</f>
        <v>2026</v>
      </c>
      <c r="D1651" s="14" t="str">
        <f>"Q"&amp;ROUNDUP(MONTH(SalesDataTable[[#This Row],[Order Date]])/3,0)</f>
        <v>Q3</v>
      </c>
      <c r="E1651" s="11">
        <f>MONTH(SalesDataTable[[#This Row],[Order Date]])</f>
        <v>8</v>
      </c>
      <c r="F1651" s="17"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row>
    <row r="1652" spans="1:20" ht="15.6">
      <c r="A1652" s="2">
        <v>4850</v>
      </c>
      <c r="B1652" s="3">
        <v>46249</v>
      </c>
      <c r="C1652" s="4">
        <f>YEAR(SalesDataTable[[#This Row],[Order Date]])</f>
        <v>2026</v>
      </c>
      <c r="D1652" s="14" t="str">
        <f>"Q"&amp;ROUNDUP(MONTH(SalesDataTable[[#This Row],[Order Date]])/3,0)</f>
        <v>Q3</v>
      </c>
      <c r="E1652" s="11">
        <f>MONTH(SalesDataTable[[#This Row],[Order Date]])</f>
        <v>8</v>
      </c>
      <c r="F1652" s="17"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100"/>
        <v>192.82</v>
      </c>
      <c r="R1652" s="5">
        <f t="shared" si="101"/>
        <v>104.98</v>
      </c>
      <c r="S1652" s="5">
        <f t="shared" si="102"/>
        <v>87.839999999999989</v>
      </c>
      <c r="T1652" s="7">
        <f t="shared" si="103"/>
        <v>0.45555440307022088</v>
      </c>
    </row>
    <row r="1653" spans="1:20" ht="15.6">
      <c r="A1653" s="2">
        <v>71</v>
      </c>
      <c r="B1653" s="3">
        <v>46250</v>
      </c>
      <c r="C1653" s="4">
        <f>YEAR(SalesDataTable[[#This Row],[Order Date]])</f>
        <v>2026</v>
      </c>
      <c r="D1653" s="14" t="str">
        <f>"Q"&amp;ROUNDUP(MONTH(SalesDataTable[[#This Row],[Order Date]])/3,0)</f>
        <v>Q3</v>
      </c>
      <c r="E1653" s="11">
        <f>MONTH(SalesDataTable[[#This Row],[Order Date]])</f>
        <v>8</v>
      </c>
      <c r="F1653" s="17"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row>
    <row r="1654" spans="1:20" ht="15.6">
      <c r="A1654" s="2">
        <v>627</v>
      </c>
      <c r="B1654" s="3">
        <v>46250</v>
      </c>
      <c r="C1654" s="4">
        <f>YEAR(SalesDataTable[[#This Row],[Order Date]])</f>
        <v>2026</v>
      </c>
      <c r="D1654" s="14" t="str">
        <f>"Q"&amp;ROUNDUP(MONTH(SalesDataTable[[#This Row],[Order Date]])/3,0)</f>
        <v>Q3</v>
      </c>
      <c r="E1654" s="11">
        <f>MONTH(SalesDataTable[[#This Row],[Order Date]])</f>
        <v>8</v>
      </c>
      <c r="F1654" s="17"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row>
    <row r="1655" spans="1:20" ht="15.6">
      <c r="A1655" s="2">
        <v>959</v>
      </c>
      <c r="B1655" s="3">
        <v>46250</v>
      </c>
      <c r="C1655" s="4">
        <f>YEAR(SalesDataTable[[#This Row],[Order Date]])</f>
        <v>2026</v>
      </c>
      <c r="D1655" s="14" t="str">
        <f>"Q"&amp;ROUNDUP(MONTH(SalesDataTable[[#This Row],[Order Date]])/3,0)</f>
        <v>Q3</v>
      </c>
      <c r="E1655" s="11">
        <f>MONTH(SalesDataTable[[#This Row],[Order Date]])</f>
        <v>8</v>
      </c>
      <c r="F1655" s="17"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100"/>
        <v>161.84</v>
      </c>
      <c r="R1655" s="5">
        <f t="shared" si="101"/>
        <v>60.48</v>
      </c>
      <c r="S1655" s="5">
        <f t="shared" si="102"/>
        <v>101.36000000000001</v>
      </c>
      <c r="T1655" s="7">
        <f t="shared" si="103"/>
        <v>0.62629757785467133</v>
      </c>
    </row>
    <row r="1656" spans="1:20" ht="15.6">
      <c r="A1656" s="2">
        <v>967</v>
      </c>
      <c r="B1656" s="3">
        <v>46250</v>
      </c>
      <c r="C1656" s="4">
        <f>YEAR(SalesDataTable[[#This Row],[Order Date]])</f>
        <v>2026</v>
      </c>
      <c r="D1656" s="14" t="str">
        <f>"Q"&amp;ROUNDUP(MONTH(SalesDataTable[[#This Row],[Order Date]])/3,0)</f>
        <v>Q3</v>
      </c>
      <c r="E1656" s="11">
        <f>MONTH(SalesDataTable[[#This Row],[Order Date]])</f>
        <v>8</v>
      </c>
      <c r="F1656" s="17"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row>
    <row r="1657" spans="1:20" ht="15.6">
      <c r="A1657" s="2">
        <v>1267</v>
      </c>
      <c r="B1657" s="3">
        <v>46250</v>
      </c>
      <c r="C1657" s="4">
        <f>YEAR(SalesDataTable[[#This Row],[Order Date]])</f>
        <v>2026</v>
      </c>
      <c r="D1657" s="14" t="str">
        <f>"Q"&amp;ROUNDUP(MONTH(SalesDataTable[[#This Row],[Order Date]])/3,0)</f>
        <v>Q3</v>
      </c>
      <c r="E1657" s="11">
        <f>MONTH(SalesDataTable[[#This Row],[Order Date]])</f>
        <v>8</v>
      </c>
      <c r="F1657" s="17"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row>
    <row r="1658" spans="1:20" ht="15.6">
      <c r="A1658" s="2">
        <v>1394</v>
      </c>
      <c r="B1658" s="3">
        <v>46250</v>
      </c>
      <c r="C1658" s="4">
        <f>YEAR(SalesDataTable[[#This Row],[Order Date]])</f>
        <v>2026</v>
      </c>
      <c r="D1658" s="14" t="str">
        <f>"Q"&amp;ROUNDUP(MONTH(SalesDataTable[[#This Row],[Order Date]])/3,0)</f>
        <v>Q3</v>
      </c>
      <c r="E1658" s="11">
        <f>MONTH(SalesDataTable[[#This Row],[Order Date]])</f>
        <v>8</v>
      </c>
      <c r="F1658" s="17"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100"/>
        <v>377.25</v>
      </c>
      <c r="R1658" s="5">
        <f t="shared" si="101"/>
        <v>186.14999999999998</v>
      </c>
      <c r="S1658" s="5">
        <f t="shared" si="102"/>
        <v>191.10000000000002</v>
      </c>
      <c r="T1658" s="7">
        <f t="shared" si="103"/>
        <v>0.50656063618290259</v>
      </c>
    </row>
    <row r="1659" spans="1:20" ht="15.6">
      <c r="A1659" s="2">
        <v>1652</v>
      </c>
      <c r="B1659" s="3">
        <v>46250</v>
      </c>
      <c r="C1659" s="4">
        <f>YEAR(SalesDataTable[[#This Row],[Order Date]])</f>
        <v>2026</v>
      </c>
      <c r="D1659" s="14" t="str">
        <f>"Q"&amp;ROUNDUP(MONTH(SalesDataTable[[#This Row],[Order Date]])/3,0)</f>
        <v>Q3</v>
      </c>
      <c r="E1659" s="11">
        <f>MONTH(SalesDataTable[[#This Row],[Order Date]])</f>
        <v>8</v>
      </c>
      <c r="F1659" s="17"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100"/>
        <v>32.058</v>
      </c>
      <c r="R1659" s="5">
        <f t="shared" si="101"/>
        <v>13.55</v>
      </c>
      <c r="S1659" s="5">
        <f t="shared" si="102"/>
        <v>18.507999999999999</v>
      </c>
      <c r="T1659" s="7">
        <f t="shared" si="103"/>
        <v>0.57732859192713204</v>
      </c>
    </row>
    <row r="1660" spans="1:20" ht="15.6">
      <c r="A1660" s="2">
        <v>2126</v>
      </c>
      <c r="B1660" s="3">
        <v>46250</v>
      </c>
      <c r="C1660" s="4">
        <f>YEAR(SalesDataTable[[#This Row],[Order Date]])</f>
        <v>2026</v>
      </c>
      <c r="D1660" s="14" t="str">
        <f>"Q"&amp;ROUNDUP(MONTH(SalesDataTable[[#This Row],[Order Date]])/3,0)</f>
        <v>Q3</v>
      </c>
      <c r="E1660" s="11">
        <f>MONTH(SalesDataTable[[#This Row],[Order Date]])</f>
        <v>8</v>
      </c>
      <c r="F1660" s="17"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100"/>
        <v>208.04</v>
      </c>
      <c r="R1660" s="5">
        <f t="shared" si="101"/>
        <v>100.52</v>
      </c>
      <c r="S1660" s="5">
        <f t="shared" si="102"/>
        <v>107.52</v>
      </c>
      <c r="T1660" s="7">
        <f t="shared" si="103"/>
        <v>0.51682368775235532</v>
      </c>
    </row>
    <row r="1661" spans="1:20" ht="15.6">
      <c r="A1661" s="2">
        <v>2282</v>
      </c>
      <c r="B1661" s="3">
        <v>46250</v>
      </c>
      <c r="C1661" s="4">
        <f>YEAR(SalesDataTable[[#This Row],[Order Date]])</f>
        <v>2026</v>
      </c>
      <c r="D1661" s="14" t="str">
        <f>"Q"&amp;ROUNDUP(MONTH(SalesDataTable[[#This Row],[Order Date]])/3,0)</f>
        <v>Q3</v>
      </c>
      <c r="E1661" s="11">
        <f>MONTH(SalesDataTable[[#This Row],[Order Date]])</f>
        <v>8</v>
      </c>
      <c r="F1661" s="17"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100"/>
        <v>667.51199999999994</v>
      </c>
      <c r="R1661" s="5">
        <f t="shared" si="101"/>
        <v>358.64</v>
      </c>
      <c r="S1661" s="5">
        <f t="shared" si="102"/>
        <v>308.87199999999996</v>
      </c>
      <c r="T1661" s="7">
        <f t="shared" si="103"/>
        <v>0.46272126943036229</v>
      </c>
    </row>
    <row r="1662" spans="1:20" ht="15.6">
      <c r="A1662" s="2">
        <v>2426</v>
      </c>
      <c r="B1662" s="3">
        <v>46250</v>
      </c>
      <c r="C1662" s="4">
        <f>YEAR(SalesDataTable[[#This Row],[Order Date]])</f>
        <v>2026</v>
      </c>
      <c r="D1662" s="14" t="str">
        <f>"Q"&amp;ROUNDUP(MONTH(SalesDataTable[[#This Row],[Order Date]])/3,0)</f>
        <v>Q3</v>
      </c>
      <c r="E1662" s="11">
        <f>MONTH(SalesDataTable[[#This Row],[Order Date]])</f>
        <v>8</v>
      </c>
      <c r="F1662" s="17"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100"/>
        <v>90.58</v>
      </c>
      <c r="R1662" s="5">
        <f t="shared" si="101"/>
        <v>44.53</v>
      </c>
      <c r="S1662" s="5">
        <f t="shared" si="102"/>
        <v>46.05</v>
      </c>
      <c r="T1662" s="7">
        <f t="shared" si="103"/>
        <v>0.50839037315080593</v>
      </c>
    </row>
    <row r="1663" spans="1:20" ht="15.6">
      <c r="A1663" s="2">
        <v>2534</v>
      </c>
      <c r="B1663" s="3">
        <v>46250</v>
      </c>
      <c r="C1663" s="4">
        <f>YEAR(SalesDataTable[[#This Row],[Order Date]])</f>
        <v>2026</v>
      </c>
      <c r="D1663" s="14" t="str">
        <f>"Q"&amp;ROUNDUP(MONTH(SalesDataTable[[#This Row],[Order Date]])/3,0)</f>
        <v>Q3</v>
      </c>
      <c r="E1663" s="11">
        <f>MONTH(SalesDataTable[[#This Row],[Order Date]])</f>
        <v>8</v>
      </c>
      <c r="F1663" s="17"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100"/>
        <v>120.22</v>
      </c>
      <c r="R1663" s="5">
        <f t="shared" si="101"/>
        <v>62.31</v>
      </c>
      <c r="S1663" s="5">
        <f t="shared" si="102"/>
        <v>57.91</v>
      </c>
      <c r="T1663" s="7">
        <f t="shared" si="103"/>
        <v>0.48170021627017134</v>
      </c>
    </row>
    <row r="1664" spans="1:20" ht="15.6">
      <c r="A1664" s="2">
        <v>2948</v>
      </c>
      <c r="B1664" s="3">
        <v>46250</v>
      </c>
      <c r="C1664" s="4">
        <f>YEAR(SalesDataTable[[#This Row],[Order Date]])</f>
        <v>2026</v>
      </c>
      <c r="D1664" s="14" t="str">
        <f>"Q"&amp;ROUNDUP(MONTH(SalesDataTable[[#This Row],[Order Date]])/3,0)</f>
        <v>Q3</v>
      </c>
      <c r="E1664" s="11">
        <f>MONTH(SalesDataTable[[#This Row],[Order Date]])</f>
        <v>8</v>
      </c>
      <c r="F1664" s="17"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100"/>
        <v>109.05000000000001</v>
      </c>
      <c r="R1664" s="5">
        <f t="shared" si="101"/>
        <v>40.26</v>
      </c>
      <c r="S1664" s="5">
        <f t="shared" si="102"/>
        <v>68.79000000000002</v>
      </c>
      <c r="T1664" s="7">
        <f t="shared" si="103"/>
        <v>0.63081155433287495</v>
      </c>
    </row>
    <row r="1665" spans="1:20" ht="15.6">
      <c r="A1665" s="2">
        <v>3141</v>
      </c>
      <c r="B1665" s="3">
        <v>46250</v>
      </c>
      <c r="C1665" s="4">
        <f>YEAR(SalesDataTable[[#This Row],[Order Date]])</f>
        <v>2026</v>
      </c>
      <c r="D1665" s="14" t="str">
        <f>"Q"&amp;ROUNDUP(MONTH(SalesDataTable[[#This Row],[Order Date]])/3,0)</f>
        <v>Q3</v>
      </c>
      <c r="E1665" s="11">
        <f>MONTH(SalesDataTable[[#This Row],[Order Date]])</f>
        <v>8</v>
      </c>
      <c r="F1665" s="17"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100"/>
        <v>390.56</v>
      </c>
      <c r="R1665" s="5">
        <f t="shared" si="101"/>
        <v>204.48</v>
      </c>
      <c r="S1665" s="5">
        <f t="shared" si="102"/>
        <v>186.08</v>
      </c>
      <c r="T1665" s="7">
        <f t="shared" si="103"/>
        <v>0.4764440802949611</v>
      </c>
    </row>
    <row r="1666" spans="1:20" ht="15.6">
      <c r="A1666" s="2">
        <v>3935</v>
      </c>
      <c r="B1666" s="3">
        <v>46250</v>
      </c>
      <c r="C1666" s="4">
        <f>YEAR(SalesDataTable[[#This Row],[Order Date]])</f>
        <v>2026</v>
      </c>
      <c r="D1666" s="14" t="str">
        <f>"Q"&amp;ROUNDUP(MONTH(SalesDataTable[[#This Row],[Order Date]])/3,0)</f>
        <v>Q3</v>
      </c>
      <c r="E1666" s="11">
        <f>MONTH(SalesDataTable[[#This Row],[Order Date]])</f>
        <v>8</v>
      </c>
      <c r="F1666" s="17"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row>
    <row r="1667" spans="1:20" ht="15.6">
      <c r="A1667" s="2">
        <v>4636</v>
      </c>
      <c r="B1667" s="3">
        <v>46250</v>
      </c>
      <c r="C1667" s="4">
        <f>YEAR(SalesDataTable[[#This Row],[Order Date]])</f>
        <v>2026</v>
      </c>
      <c r="D1667" s="14" t="str">
        <f>"Q"&amp;ROUNDUP(MONTH(SalesDataTable[[#This Row],[Order Date]])/3,0)</f>
        <v>Q3</v>
      </c>
      <c r="E1667" s="11">
        <f>MONTH(SalesDataTable[[#This Row],[Order Date]])</f>
        <v>8</v>
      </c>
      <c r="F1667" s="17"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row>
    <row r="1668" spans="1:20" ht="15.6">
      <c r="A1668" s="2">
        <v>4895</v>
      </c>
      <c r="B1668" s="3">
        <v>46250</v>
      </c>
      <c r="C1668" s="4">
        <f>YEAR(SalesDataTable[[#This Row],[Order Date]])</f>
        <v>2026</v>
      </c>
      <c r="D1668" s="14" t="str">
        <f>"Q"&amp;ROUNDUP(MONTH(SalesDataTable[[#This Row],[Order Date]])/3,0)</f>
        <v>Q3</v>
      </c>
      <c r="E1668" s="11">
        <f>MONTH(SalesDataTable[[#This Row],[Order Date]])</f>
        <v>8</v>
      </c>
      <c r="F1668" s="17"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row>
    <row r="1669" spans="1:20" ht="15.6">
      <c r="A1669" s="2">
        <v>5029</v>
      </c>
      <c r="B1669" s="3">
        <v>46250</v>
      </c>
      <c r="C1669" s="4">
        <f>YEAR(SalesDataTable[[#This Row],[Order Date]])</f>
        <v>2026</v>
      </c>
      <c r="D1669" s="14" t="str">
        <f>"Q"&amp;ROUNDUP(MONTH(SalesDataTable[[#This Row],[Order Date]])/3,0)</f>
        <v>Q3</v>
      </c>
      <c r="E1669" s="11">
        <f>MONTH(SalesDataTable[[#This Row],[Order Date]])</f>
        <v>8</v>
      </c>
      <c r="F1669" s="17"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104"/>
        <v>156.19</v>
      </c>
      <c r="R1669" s="5">
        <f t="shared" si="105"/>
        <v>79.239999999999995</v>
      </c>
      <c r="S1669" s="5">
        <f t="shared" si="106"/>
        <v>76.95</v>
      </c>
      <c r="T1669" s="7">
        <f t="shared" si="107"/>
        <v>0.49266918496702738</v>
      </c>
    </row>
    <row r="1670" spans="1:20" ht="15.6">
      <c r="A1670" s="2">
        <v>1965</v>
      </c>
      <c r="B1670" s="3">
        <v>46251</v>
      </c>
      <c r="C1670" s="4">
        <f>YEAR(SalesDataTable[[#This Row],[Order Date]])</f>
        <v>2026</v>
      </c>
      <c r="D1670" s="14" t="str">
        <f>"Q"&amp;ROUNDUP(MONTH(SalesDataTable[[#This Row],[Order Date]])/3,0)</f>
        <v>Q3</v>
      </c>
      <c r="E1670" s="11">
        <f>MONTH(SalesDataTable[[#This Row],[Order Date]])</f>
        <v>8</v>
      </c>
      <c r="F1670" s="17"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104"/>
        <v>147.72</v>
      </c>
      <c r="R1670" s="5">
        <f t="shared" si="105"/>
        <v>53.44</v>
      </c>
      <c r="S1670" s="5">
        <f t="shared" si="106"/>
        <v>94.28</v>
      </c>
      <c r="T1670" s="7">
        <f t="shared" si="107"/>
        <v>0.63823449769834828</v>
      </c>
    </row>
    <row r="1671" spans="1:20" ht="15.6">
      <c r="A1671" s="2">
        <v>3647</v>
      </c>
      <c r="B1671" s="3">
        <v>46251</v>
      </c>
      <c r="C1671" s="4">
        <f>YEAR(SalesDataTable[[#This Row],[Order Date]])</f>
        <v>2026</v>
      </c>
      <c r="D1671" s="14" t="str">
        <f>"Q"&amp;ROUNDUP(MONTH(SalesDataTable[[#This Row],[Order Date]])/3,0)</f>
        <v>Q3</v>
      </c>
      <c r="E1671" s="11">
        <f>MONTH(SalesDataTable[[#This Row],[Order Date]])</f>
        <v>8</v>
      </c>
      <c r="F1671" s="17"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row>
    <row r="1672" spans="1:20" ht="15.6">
      <c r="A1672" s="2">
        <v>3918</v>
      </c>
      <c r="B1672" s="3">
        <v>46251</v>
      </c>
      <c r="C1672" s="4">
        <f>YEAR(SalesDataTable[[#This Row],[Order Date]])</f>
        <v>2026</v>
      </c>
      <c r="D1672" s="14" t="str">
        <f>"Q"&amp;ROUNDUP(MONTH(SalesDataTable[[#This Row],[Order Date]])/3,0)</f>
        <v>Q3</v>
      </c>
      <c r="E1672" s="11">
        <f>MONTH(SalesDataTable[[#This Row],[Order Date]])</f>
        <v>8</v>
      </c>
      <c r="F1672" s="17"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104"/>
        <v>505.53</v>
      </c>
      <c r="R1672" s="5">
        <f t="shared" si="105"/>
        <v>256.02</v>
      </c>
      <c r="S1672" s="5">
        <f t="shared" si="106"/>
        <v>249.51</v>
      </c>
      <c r="T1672" s="7">
        <f t="shared" si="107"/>
        <v>0.49356121298439265</v>
      </c>
    </row>
    <row r="1673" spans="1:20" ht="15.6">
      <c r="A1673" s="2">
        <v>4256</v>
      </c>
      <c r="B1673" s="3">
        <v>46251</v>
      </c>
      <c r="C1673" s="4">
        <f>YEAR(SalesDataTable[[#This Row],[Order Date]])</f>
        <v>2026</v>
      </c>
      <c r="D1673" s="14" t="str">
        <f>"Q"&amp;ROUNDUP(MONTH(SalesDataTable[[#This Row],[Order Date]])/3,0)</f>
        <v>Q3</v>
      </c>
      <c r="E1673" s="11">
        <f>MONTH(SalesDataTable[[#This Row],[Order Date]])</f>
        <v>8</v>
      </c>
      <c r="F1673" s="17"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104"/>
        <v>44.117999999999995</v>
      </c>
      <c r="R1673" s="5">
        <f t="shared" si="105"/>
        <v>18.59</v>
      </c>
      <c r="S1673" s="5">
        <f t="shared" si="106"/>
        <v>25.527999999999995</v>
      </c>
      <c r="T1673" s="7">
        <f t="shared" si="107"/>
        <v>0.57863003762636556</v>
      </c>
    </row>
    <row r="1674" spans="1:20" ht="15.6">
      <c r="A1674" s="2">
        <v>5087</v>
      </c>
      <c r="B1674" s="3">
        <v>46251</v>
      </c>
      <c r="C1674" s="4">
        <f>YEAR(SalesDataTable[[#This Row],[Order Date]])</f>
        <v>2026</v>
      </c>
      <c r="D1674" s="14" t="str">
        <f>"Q"&amp;ROUNDUP(MONTH(SalesDataTable[[#This Row],[Order Date]])/3,0)</f>
        <v>Q3</v>
      </c>
      <c r="E1674" s="11">
        <f>MONTH(SalesDataTable[[#This Row],[Order Date]])</f>
        <v>8</v>
      </c>
      <c r="F1674" s="17"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row>
    <row r="1675" spans="1:20" ht="15.6">
      <c r="A1675" s="2">
        <v>1921</v>
      </c>
      <c r="B1675" s="3">
        <v>46252</v>
      </c>
      <c r="C1675" s="4">
        <f>YEAR(SalesDataTable[[#This Row],[Order Date]])</f>
        <v>2026</v>
      </c>
      <c r="D1675" s="14" t="str">
        <f>"Q"&amp;ROUNDUP(MONTH(SalesDataTable[[#This Row],[Order Date]])/3,0)</f>
        <v>Q3</v>
      </c>
      <c r="E1675" s="11">
        <f>MONTH(SalesDataTable[[#This Row],[Order Date]])</f>
        <v>8</v>
      </c>
      <c r="F1675" s="17"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104"/>
        <v>79.66</v>
      </c>
      <c r="R1675" s="5">
        <f t="shared" si="105"/>
        <v>34.36</v>
      </c>
      <c r="S1675" s="5">
        <f t="shared" si="106"/>
        <v>45.3</v>
      </c>
      <c r="T1675" s="7">
        <f t="shared" si="107"/>
        <v>0.56866683404468987</v>
      </c>
    </row>
    <row r="1676" spans="1:20" ht="15.6">
      <c r="A1676" s="2">
        <v>1966</v>
      </c>
      <c r="B1676" s="3">
        <v>46252</v>
      </c>
      <c r="C1676" s="4">
        <f>YEAR(SalesDataTable[[#This Row],[Order Date]])</f>
        <v>2026</v>
      </c>
      <c r="D1676" s="14" t="str">
        <f>"Q"&amp;ROUNDUP(MONTH(SalesDataTable[[#This Row],[Order Date]])/3,0)</f>
        <v>Q3</v>
      </c>
      <c r="E1676" s="11">
        <f>MONTH(SalesDataTable[[#This Row],[Order Date]])</f>
        <v>8</v>
      </c>
      <c r="F1676" s="17"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row>
    <row r="1677" spans="1:20" ht="15.6">
      <c r="A1677" s="2">
        <v>2431</v>
      </c>
      <c r="B1677" s="3">
        <v>46252</v>
      </c>
      <c r="C1677" s="4">
        <f>YEAR(SalesDataTable[[#This Row],[Order Date]])</f>
        <v>2026</v>
      </c>
      <c r="D1677" s="14" t="str">
        <f>"Q"&amp;ROUNDUP(MONTH(SalesDataTable[[#This Row],[Order Date]])/3,0)</f>
        <v>Q3</v>
      </c>
      <c r="E1677" s="11">
        <f>MONTH(SalesDataTable[[#This Row],[Order Date]])</f>
        <v>8</v>
      </c>
      <c r="F1677" s="17"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104"/>
        <v>375.93</v>
      </c>
      <c r="R1677" s="5">
        <f t="shared" si="105"/>
        <v>202.92000000000002</v>
      </c>
      <c r="S1677" s="5">
        <f t="shared" si="106"/>
        <v>173.01</v>
      </c>
      <c r="T1677" s="7">
        <f t="shared" si="107"/>
        <v>0.46021865772883247</v>
      </c>
    </row>
    <row r="1678" spans="1:20" ht="15.6">
      <c r="A1678" s="2">
        <v>3676</v>
      </c>
      <c r="B1678" s="3">
        <v>46252</v>
      </c>
      <c r="C1678" s="4">
        <f>YEAR(SalesDataTable[[#This Row],[Order Date]])</f>
        <v>2026</v>
      </c>
      <c r="D1678" s="14" t="str">
        <f>"Q"&amp;ROUNDUP(MONTH(SalesDataTable[[#This Row],[Order Date]])/3,0)</f>
        <v>Q3</v>
      </c>
      <c r="E1678" s="11">
        <f>MONTH(SalesDataTable[[#This Row],[Order Date]])</f>
        <v>8</v>
      </c>
      <c r="F1678" s="17"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104"/>
        <v>249.75</v>
      </c>
      <c r="R1678" s="5">
        <f t="shared" si="105"/>
        <v>139.14000000000001</v>
      </c>
      <c r="S1678" s="5">
        <f t="shared" si="106"/>
        <v>110.60999999999999</v>
      </c>
      <c r="T1678" s="7">
        <f t="shared" si="107"/>
        <v>0.4428828828828828</v>
      </c>
    </row>
    <row r="1679" spans="1:20" ht="15.6">
      <c r="A1679" s="2">
        <v>3972</v>
      </c>
      <c r="B1679" s="3">
        <v>46252</v>
      </c>
      <c r="C1679" s="4">
        <f>YEAR(SalesDataTable[[#This Row],[Order Date]])</f>
        <v>2026</v>
      </c>
      <c r="D1679" s="14" t="str">
        <f>"Q"&amp;ROUNDUP(MONTH(SalesDataTable[[#This Row],[Order Date]])/3,0)</f>
        <v>Q3</v>
      </c>
      <c r="E1679" s="11">
        <f>MONTH(SalesDataTable[[#This Row],[Order Date]])</f>
        <v>8</v>
      </c>
      <c r="F1679" s="17"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104"/>
        <v>452.16</v>
      </c>
      <c r="R1679" s="5">
        <f t="shared" si="105"/>
        <v>248.35000000000002</v>
      </c>
      <c r="S1679" s="5">
        <f t="shared" si="106"/>
        <v>203.81</v>
      </c>
      <c r="T1679" s="7">
        <f t="shared" si="107"/>
        <v>0.45074752300070769</v>
      </c>
    </row>
    <row r="1680" spans="1:20" ht="15.6">
      <c r="A1680" s="2">
        <v>4056</v>
      </c>
      <c r="B1680" s="3">
        <v>46252</v>
      </c>
      <c r="C1680" s="4">
        <f>YEAR(SalesDataTable[[#This Row],[Order Date]])</f>
        <v>2026</v>
      </c>
      <c r="D1680" s="14" t="str">
        <f>"Q"&amp;ROUNDUP(MONTH(SalesDataTable[[#This Row],[Order Date]])/3,0)</f>
        <v>Q3</v>
      </c>
      <c r="E1680" s="11">
        <f>MONTH(SalesDataTable[[#This Row],[Order Date]])</f>
        <v>8</v>
      </c>
      <c r="F1680" s="17"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104"/>
        <v>159.56</v>
      </c>
      <c r="R1680" s="5">
        <f t="shared" si="105"/>
        <v>77.540000000000006</v>
      </c>
      <c r="S1680" s="5">
        <f t="shared" si="106"/>
        <v>82.02</v>
      </c>
      <c r="T1680" s="7">
        <f t="shared" si="107"/>
        <v>0.51403860616695907</v>
      </c>
    </row>
    <row r="1681" spans="1:20" ht="15.6">
      <c r="A1681" s="2">
        <v>4471</v>
      </c>
      <c r="B1681" s="3">
        <v>46252</v>
      </c>
      <c r="C1681" s="4">
        <f>YEAR(SalesDataTable[[#This Row],[Order Date]])</f>
        <v>2026</v>
      </c>
      <c r="D1681" s="14" t="str">
        <f>"Q"&amp;ROUNDUP(MONTH(SalesDataTable[[#This Row],[Order Date]])/3,0)</f>
        <v>Q3</v>
      </c>
      <c r="E1681" s="11">
        <f>MONTH(SalesDataTable[[#This Row],[Order Date]])</f>
        <v>8</v>
      </c>
      <c r="F1681" s="17"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104"/>
        <v>519.98400000000004</v>
      </c>
      <c r="R1681" s="5">
        <f t="shared" si="105"/>
        <v>310.64</v>
      </c>
      <c r="S1681" s="5">
        <f t="shared" si="106"/>
        <v>209.34400000000005</v>
      </c>
      <c r="T1681" s="7">
        <f t="shared" si="107"/>
        <v>0.4025970029847073</v>
      </c>
    </row>
    <row r="1682" spans="1:20" ht="15.6">
      <c r="A1682" s="2">
        <v>1054</v>
      </c>
      <c r="B1682" s="3">
        <v>46253</v>
      </c>
      <c r="C1682" s="4">
        <f>YEAR(SalesDataTable[[#This Row],[Order Date]])</f>
        <v>2026</v>
      </c>
      <c r="D1682" s="14" t="str">
        <f>"Q"&amp;ROUNDUP(MONTH(SalesDataTable[[#This Row],[Order Date]])/3,0)</f>
        <v>Q3</v>
      </c>
      <c r="E1682" s="11">
        <f>MONTH(SalesDataTable[[#This Row],[Order Date]])</f>
        <v>8</v>
      </c>
      <c r="F1682" s="17"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row>
    <row r="1683" spans="1:20" ht="15.6">
      <c r="A1683" s="2">
        <v>1854</v>
      </c>
      <c r="B1683" s="3">
        <v>46253</v>
      </c>
      <c r="C1683" s="4">
        <f>YEAR(SalesDataTable[[#This Row],[Order Date]])</f>
        <v>2026</v>
      </c>
      <c r="D1683" s="14" t="str">
        <f>"Q"&amp;ROUNDUP(MONTH(SalesDataTable[[#This Row],[Order Date]])/3,0)</f>
        <v>Q3</v>
      </c>
      <c r="E1683" s="11">
        <f>MONTH(SalesDataTable[[#This Row],[Order Date]])</f>
        <v>8</v>
      </c>
      <c r="F1683" s="17"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104"/>
        <v>85.851500000000001</v>
      </c>
      <c r="R1683" s="5">
        <f t="shared" si="105"/>
        <v>45.89</v>
      </c>
      <c r="S1683" s="5">
        <f t="shared" si="106"/>
        <v>39.961500000000001</v>
      </c>
      <c r="T1683" s="7">
        <f t="shared" si="107"/>
        <v>0.46547235633623174</v>
      </c>
    </row>
    <row r="1684" spans="1:20" ht="15.6">
      <c r="A1684" s="2">
        <v>2140</v>
      </c>
      <c r="B1684" s="3">
        <v>46253</v>
      </c>
      <c r="C1684" s="4">
        <f>YEAR(SalesDataTable[[#This Row],[Order Date]])</f>
        <v>2026</v>
      </c>
      <c r="D1684" s="14" t="str">
        <f>"Q"&amp;ROUNDUP(MONTH(SalesDataTable[[#This Row],[Order Date]])/3,0)</f>
        <v>Q3</v>
      </c>
      <c r="E1684" s="11">
        <f>MONTH(SalesDataTable[[#This Row],[Order Date]])</f>
        <v>8</v>
      </c>
      <c r="F1684" s="17"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row>
    <row r="1685" spans="1:20" ht="15.6">
      <c r="A1685" s="2">
        <v>2328</v>
      </c>
      <c r="B1685" s="3">
        <v>46253</v>
      </c>
      <c r="C1685" s="4">
        <f>YEAR(SalesDataTable[[#This Row],[Order Date]])</f>
        <v>2026</v>
      </c>
      <c r="D1685" s="14" t="str">
        <f>"Q"&amp;ROUNDUP(MONTH(SalesDataTable[[#This Row],[Order Date]])/3,0)</f>
        <v>Q3</v>
      </c>
      <c r="E1685" s="11">
        <f>MONTH(SalesDataTable[[#This Row],[Order Date]])</f>
        <v>8</v>
      </c>
      <c r="F1685" s="17"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104"/>
        <v>130.94</v>
      </c>
      <c r="R1685" s="5">
        <f t="shared" si="105"/>
        <v>66.06</v>
      </c>
      <c r="S1685" s="5">
        <f t="shared" si="106"/>
        <v>64.88</v>
      </c>
      <c r="T1685" s="7">
        <f t="shared" si="107"/>
        <v>0.49549411944402011</v>
      </c>
    </row>
    <row r="1686" spans="1:20" ht="15.6">
      <c r="A1686" s="2">
        <v>4215</v>
      </c>
      <c r="B1686" s="3">
        <v>46253</v>
      </c>
      <c r="C1686" s="4">
        <f>YEAR(SalesDataTable[[#This Row],[Order Date]])</f>
        <v>2026</v>
      </c>
      <c r="D1686" s="14" t="str">
        <f>"Q"&amp;ROUNDUP(MONTH(SalesDataTable[[#This Row],[Order Date]])/3,0)</f>
        <v>Q3</v>
      </c>
      <c r="E1686" s="11">
        <f>MONTH(SalesDataTable[[#This Row],[Order Date]])</f>
        <v>8</v>
      </c>
      <c r="F1686" s="17"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104"/>
        <v>38.399000000000001</v>
      </c>
      <c r="R1686" s="5">
        <f t="shared" si="105"/>
        <v>16.62</v>
      </c>
      <c r="S1686" s="5">
        <f t="shared" si="106"/>
        <v>21.779</v>
      </c>
      <c r="T1686" s="7">
        <f t="shared" si="107"/>
        <v>0.5671762285476184</v>
      </c>
    </row>
    <row r="1687" spans="1:20" ht="15.6">
      <c r="A1687" s="2">
        <v>4563</v>
      </c>
      <c r="B1687" s="3">
        <v>46253</v>
      </c>
      <c r="C1687" s="4">
        <f>YEAR(SalesDataTable[[#This Row],[Order Date]])</f>
        <v>2026</v>
      </c>
      <c r="D1687" s="14" t="str">
        <f>"Q"&amp;ROUNDUP(MONTH(SalesDataTable[[#This Row],[Order Date]])/3,0)</f>
        <v>Q3</v>
      </c>
      <c r="E1687" s="11">
        <f>MONTH(SalesDataTable[[#This Row],[Order Date]])</f>
        <v>8</v>
      </c>
      <c r="F1687" s="17"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104"/>
        <v>287.6825</v>
      </c>
      <c r="R1687" s="5">
        <f t="shared" si="105"/>
        <v>197.2</v>
      </c>
      <c r="S1687" s="5">
        <f t="shared" si="106"/>
        <v>90.482500000000016</v>
      </c>
      <c r="T1687" s="7">
        <f t="shared" si="107"/>
        <v>0.31452208598020392</v>
      </c>
    </row>
    <row r="1688" spans="1:20" ht="15.6">
      <c r="A1688" s="2">
        <v>4775</v>
      </c>
      <c r="B1688" s="3">
        <v>46253</v>
      </c>
      <c r="C1688" s="4">
        <f>YEAR(SalesDataTable[[#This Row],[Order Date]])</f>
        <v>2026</v>
      </c>
      <c r="D1688" s="14" t="str">
        <f>"Q"&amp;ROUNDUP(MONTH(SalesDataTable[[#This Row],[Order Date]])/3,0)</f>
        <v>Q3</v>
      </c>
      <c r="E1688" s="11">
        <f>MONTH(SalesDataTable[[#This Row],[Order Date]])</f>
        <v>8</v>
      </c>
      <c r="F1688" s="17"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row>
    <row r="1689" spans="1:20" ht="15.6">
      <c r="A1689" s="2">
        <v>247</v>
      </c>
      <c r="B1689" s="3">
        <v>46254</v>
      </c>
      <c r="C1689" s="4">
        <f>YEAR(SalesDataTable[[#This Row],[Order Date]])</f>
        <v>2026</v>
      </c>
      <c r="D1689" s="14" t="str">
        <f>"Q"&amp;ROUNDUP(MONTH(SalesDataTable[[#This Row],[Order Date]])/3,0)</f>
        <v>Q3</v>
      </c>
      <c r="E1689" s="11">
        <f>MONTH(SalesDataTable[[#This Row],[Order Date]])</f>
        <v>8</v>
      </c>
      <c r="F1689" s="17"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row>
    <row r="1690" spans="1:20" ht="15.6">
      <c r="A1690" s="2">
        <v>827</v>
      </c>
      <c r="B1690" s="3">
        <v>46254</v>
      </c>
      <c r="C1690" s="4">
        <f>YEAR(SalesDataTable[[#This Row],[Order Date]])</f>
        <v>2026</v>
      </c>
      <c r="D1690" s="14" t="str">
        <f>"Q"&amp;ROUNDUP(MONTH(SalesDataTable[[#This Row],[Order Date]])/3,0)</f>
        <v>Q3</v>
      </c>
      <c r="E1690" s="11">
        <f>MONTH(SalesDataTable[[#This Row],[Order Date]])</f>
        <v>8</v>
      </c>
      <c r="F1690" s="17"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104"/>
        <v>597.67200000000003</v>
      </c>
      <c r="R1690" s="5">
        <f t="shared" si="105"/>
        <v>351.96</v>
      </c>
      <c r="S1690" s="5">
        <f t="shared" si="106"/>
        <v>245.71200000000005</v>
      </c>
      <c r="T1690" s="7">
        <f t="shared" si="107"/>
        <v>0.4111151266915633</v>
      </c>
    </row>
    <row r="1691" spans="1:20" ht="15.6">
      <c r="A1691" s="2">
        <v>1156</v>
      </c>
      <c r="B1691" s="3">
        <v>46254</v>
      </c>
      <c r="C1691" s="4">
        <f>YEAR(SalesDataTable[[#This Row],[Order Date]])</f>
        <v>2026</v>
      </c>
      <c r="D1691" s="14" t="str">
        <f>"Q"&amp;ROUNDUP(MONTH(SalesDataTable[[#This Row],[Order Date]])/3,0)</f>
        <v>Q3</v>
      </c>
      <c r="E1691" s="11">
        <f>MONTH(SalesDataTable[[#This Row],[Order Date]])</f>
        <v>8</v>
      </c>
      <c r="F1691" s="17"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104"/>
        <v>91.062000000000012</v>
      </c>
      <c r="R1691" s="5">
        <f t="shared" si="105"/>
        <v>45.36</v>
      </c>
      <c r="S1691" s="5">
        <f t="shared" si="106"/>
        <v>45.702000000000012</v>
      </c>
      <c r="T1691" s="7">
        <f t="shared" si="107"/>
        <v>0.5018778414706464</v>
      </c>
    </row>
    <row r="1692" spans="1:20" ht="15.6">
      <c r="A1692" s="2">
        <v>1543</v>
      </c>
      <c r="B1692" s="3">
        <v>46254</v>
      </c>
      <c r="C1692" s="4">
        <f>YEAR(SalesDataTable[[#This Row],[Order Date]])</f>
        <v>2026</v>
      </c>
      <c r="D1692" s="14" t="str">
        <f>"Q"&amp;ROUNDUP(MONTH(SalesDataTable[[#This Row],[Order Date]])/3,0)</f>
        <v>Q3</v>
      </c>
      <c r="E1692" s="11">
        <f>MONTH(SalesDataTable[[#This Row],[Order Date]])</f>
        <v>8</v>
      </c>
      <c r="F1692" s="17"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row>
    <row r="1693" spans="1:20" ht="15.6">
      <c r="A1693" s="2">
        <v>2613</v>
      </c>
      <c r="B1693" s="3">
        <v>46254</v>
      </c>
      <c r="C1693" s="4">
        <f>YEAR(SalesDataTable[[#This Row],[Order Date]])</f>
        <v>2026</v>
      </c>
      <c r="D1693" s="14" t="str">
        <f>"Q"&amp;ROUNDUP(MONTH(SalesDataTable[[#This Row],[Order Date]])/3,0)</f>
        <v>Q3</v>
      </c>
      <c r="E1693" s="11">
        <f>MONTH(SalesDataTable[[#This Row],[Order Date]])</f>
        <v>8</v>
      </c>
      <c r="F1693" s="17"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104"/>
        <v>34.561</v>
      </c>
      <c r="R1693" s="5">
        <f t="shared" si="105"/>
        <v>14.2</v>
      </c>
      <c r="S1693" s="5">
        <f t="shared" si="106"/>
        <v>20.361000000000001</v>
      </c>
      <c r="T1693" s="7">
        <f t="shared" si="107"/>
        <v>0.58913225890454557</v>
      </c>
    </row>
    <row r="1694" spans="1:20" ht="15.6">
      <c r="A1694" s="2">
        <v>3002</v>
      </c>
      <c r="B1694" s="3">
        <v>46254</v>
      </c>
      <c r="C1694" s="4">
        <f>YEAR(SalesDataTable[[#This Row],[Order Date]])</f>
        <v>2026</v>
      </c>
      <c r="D1694" s="14" t="str">
        <f>"Q"&amp;ROUNDUP(MONTH(SalesDataTable[[#This Row],[Order Date]])/3,0)</f>
        <v>Q3</v>
      </c>
      <c r="E1694" s="11">
        <f>MONTH(SalesDataTable[[#This Row],[Order Date]])</f>
        <v>8</v>
      </c>
      <c r="F1694" s="17"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104"/>
        <v>248.18</v>
      </c>
      <c r="R1694" s="5">
        <f t="shared" si="105"/>
        <v>120.78</v>
      </c>
      <c r="S1694" s="5">
        <f t="shared" si="106"/>
        <v>127.4</v>
      </c>
      <c r="T1694" s="7">
        <f t="shared" si="107"/>
        <v>0.513337094044645</v>
      </c>
    </row>
    <row r="1695" spans="1:20" ht="15.6">
      <c r="A1695" s="2">
        <v>3103</v>
      </c>
      <c r="B1695" s="3">
        <v>46254</v>
      </c>
      <c r="C1695" s="4">
        <f>YEAR(SalesDataTable[[#This Row],[Order Date]])</f>
        <v>2026</v>
      </c>
      <c r="D1695" s="14" t="str">
        <f>"Q"&amp;ROUNDUP(MONTH(SalesDataTable[[#This Row],[Order Date]])/3,0)</f>
        <v>Q3</v>
      </c>
      <c r="E1695" s="11">
        <f>MONTH(SalesDataTable[[#This Row],[Order Date]])</f>
        <v>8</v>
      </c>
      <c r="F1695" s="17"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row>
    <row r="1696" spans="1:20" ht="15.6">
      <c r="A1696" s="2">
        <v>3234</v>
      </c>
      <c r="B1696" s="3">
        <v>46254</v>
      </c>
      <c r="C1696" s="4">
        <f>YEAR(SalesDataTable[[#This Row],[Order Date]])</f>
        <v>2026</v>
      </c>
      <c r="D1696" s="14" t="str">
        <f>"Q"&amp;ROUNDUP(MONTH(SalesDataTable[[#This Row],[Order Date]])/3,0)</f>
        <v>Q3</v>
      </c>
      <c r="E1696" s="11">
        <f>MONTH(SalesDataTable[[#This Row],[Order Date]])</f>
        <v>8</v>
      </c>
      <c r="F1696" s="17"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row>
    <row r="1697" spans="1:20" ht="15.6">
      <c r="A1697" s="2">
        <v>3281</v>
      </c>
      <c r="B1697" s="3">
        <v>46254</v>
      </c>
      <c r="C1697" s="4">
        <f>YEAR(SalesDataTable[[#This Row],[Order Date]])</f>
        <v>2026</v>
      </c>
      <c r="D1697" s="14" t="str">
        <f>"Q"&amp;ROUNDUP(MONTH(SalesDataTable[[#This Row],[Order Date]])/3,0)</f>
        <v>Q3</v>
      </c>
      <c r="E1697" s="11">
        <f>MONTH(SalesDataTable[[#This Row],[Order Date]])</f>
        <v>8</v>
      </c>
      <c r="F1697" s="17"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104"/>
        <v>30.242999999999999</v>
      </c>
      <c r="R1697" s="5">
        <f t="shared" si="105"/>
        <v>13.94</v>
      </c>
      <c r="S1697" s="5">
        <f t="shared" si="106"/>
        <v>16.302999999999997</v>
      </c>
      <c r="T1697" s="7">
        <f t="shared" si="107"/>
        <v>0.53906689151208542</v>
      </c>
    </row>
    <row r="1698" spans="1:20" ht="15.6">
      <c r="A1698" s="2">
        <v>3870</v>
      </c>
      <c r="B1698" s="3">
        <v>46254</v>
      </c>
      <c r="C1698" s="4">
        <f>YEAR(SalesDataTable[[#This Row],[Order Date]])</f>
        <v>2026</v>
      </c>
      <c r="D1698" s="14" t="str">
        <f>"Q"&amp;ROUNDUP(MONTH(SalesDataTable[[#This Row],[Order Date]])/3,0)</f>
        <v>Q3</v>
      </c>
      <c r="E1698" s="11">
        <f>MONTH(SalesDataTable[[#This Row],[Order Date]])</f>
        <v>8</v>
      </c>
      <c r="F1698" s="17"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104"/>
        <v>157.84</v>
      </c>
      <c r="R1698" s="5">
        <f t="shared" si="105"/>
        <v>77.87</v>
      </c>
      <c r="S1698" s="5">
        <f t="shared" si="106"/>
        <v>79.97</v>
      </c>
      <c r="T1698" s="7">
        <f t="shared" si="107"/>
        <v>0.50665230613279266</v>
      </c>
    </row>
    <row r="1699" spans="1:20" ht="15.6">
      <c r="A1699" s="2">
        <v>3938</v>
      </c>
      <c r="B1699" s="3">
        <v>46254</v>
      </c>
      <c r="C1699" s="4">
        <f>YEAR(SalesDataTable[[#This Row],[Order Date]])</f>
        <v>2026</v>
      </c>
      <c r="D1699" s="14" t="str">
        <f>"Q"&amp;ROUNDUP(MONTH(SalesDataTable[[#This Row],[Order Date]])/3,0)</f>
        <v>Q3</v>
      </c>
      <c r="E1699" s="11">
        <f>MONTH(SalesDataTable[[#This Row],[Order Date]])</f>
        <v>8</v>
      </c>
      <c r="F1699" s="17"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104"/>
        <v>336.35</v>
      </c>
      <c r="R1699" s="5">
        <f t="shared" si="105"/>
        <v>195.07</v>
      </c>
      <c r="S1699" s="5">
        <f t="shared" si="106"/>
        <v>141.28000000000003</v>
      </c>
      <c r="T1699" s="7">
        <f t="shared" si="107"/>
        <v>0.42003865021554931</v>
      </c>
    </row>
    <row r="1700" spans="1:20" ht="15.6">
      <c r="A1700" s="2">
        <v>4237</v>
      </c>
      <c r="B1700" s="3">
        <v>46254</v>
      </c>
      <c r="C1700" s="4">
        <f>YEAR(SalesDataTable[[#This Row],[Order Date]])</f>
        <v>2026</v>
      </c>
      <c r="D1700" s="14" t="str">
        <f>"Q"&amp;ROUNDUP(MONTH(SalesDataTable[[#This Row],[Order Date]])/3,0)</f>
        <v>Q3</v>
      </c>
      <c r="E1700" s="11">
        <f>MONTH(SalesDataTable[[#This Row],[Order Date]])</f>
        <v>8</v>
      </c>
      <c r="F1700" s="17"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row>
    <row r="1701" spans="1:20" ht="15.6">
      <c r="A1701" s="2">
        <v>4970</v>
      </c>
      <c r="B1701" s="3">
        <v>46254</v>
      </c>
      <c r="C1701" s="4">
        <f>YEAR(SalesDataTable[[#This Row],[Order Date]])</f>
        <v>2026</v>
      </c>
      <c r="D1701" s="14" t="str">
        <f>"Q"&amp;ROUNDUP(MONTH(SalesDataTable[[#This Row],[Order Date]])/3,0)</f>
        <v>Q3</v>
      </c>
      <c r="E1701" s="11">
        <f>MONTH(SalesDataTable[[#This Row],[Order Date]])</f>
        <v>8</v>
      </c>
      <c r="F1701" s="17"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104"/>
        <v>178.517</v>
      </c>
      <c r="R1701" s="5">
        <f t="shared" si="105"/>
        <v>101.12</v>
      </c>
      <c r="S1701" s="5">
        <f t="shared" si="106"/>
        <v>77.396999999999991</v>
      </c>
      <c r="T1701" s="7">
        <f t="shared" si="107"/>
        <v>0.43355534766996978</v>
      </c>
    </row>
    <row r="1702" spans="1:20" ht="15.6">
      <c r="A1702" s="2">
        <v>515</v>
      </c>
      <c r="B1702" s="3">
        <v>46255</v>
      </c>
      <c r="C1702" s="4">
        <f>YEAR(SalesDataTable[[#This Row],[Order Date]])</f>
        <v>2026</v>
      </c>
      <c r="D1702" s="14" t="str">
        <f>"Q"&amp;ROUNDUP(MONTH(SalesDataTable[[#This Row],[Order Date]])/3,0)</f>
        <v>Q3</v>
      </c>
      <c r="E1702" s="11">
        <f>MONTH(SalesDataTable[[#This Row],[Order Date]])</f>
        <v>8</v>
      </c>
      <c r="F1702" s="17"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104"/>
        <v>90.94</v>
      </c>
      <c r="R1702" s="5">
        <f t="shared" si="105"/>
        <v>36.54</v>
      </c>
      <c r="S1702" s="5">
        <f t="shared" si="106"/>
        <v>54.4</v>
      </c>
      <c r="T1702" s="7">
        <f t="shared" si="107"/>
        <v>0.5981966131515285</v>
      </c>
    </row>
    <row r="1703" spans="1:20" ht="15.6">
      <c r="A1703" s="2">
        <v>661</v>
      </c>
      <c r="B1703" s="3">
        <v>46255</v>
      </c>
      <c r="C1703" s="4">
        <f>YEAR(SalesDataTable[[#This Row],[Order Date]])</f>
        <v>2026</v>
      </c>
      <c r="D1703" s="14" t="str">
        <f>"Q"&amp;ROUNDUP(MONTH(SalesDataTable[[#This Row],[Order Date]])/3,0)</f>
        <v>Q3</v>
      </c>
      <c r="E1703" s="11">
        <f>MONTH(SalesDataTable[[#This Row],[Order Date]])</f>
        <v>8</v>
      </c>
      <c r="F1703" s="17"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104"/>
        <v>85.644000000000005</v>
      </c>
      <c r="R1703" s="5">
        <f t="shared" si="105"/>
        <v>36.94</v>
      </c>
      <c r="S1703" s="5">
        <f t="shared" si="106"/>
        <v>48.704000000000008</v>
      </c>
      <c r="T1703" s="7">
        <f t="shared" si="107"/>
        <v>0.56867965064686377</v>
      </c>
    </row>
    <row r="1704" spans="1:20" ht="15.6">
      <c r="A1704" s="2">
        <v>1443</v>
      </c>
      <c r="B1704" s="3">
        <v>46255</v>
      </c>
      <c r="C1704" s="4">
        <f>YEAR(SalesDataTable[[#This Row],[Order Date]])</f>
        <v>2026</v>
      </c>
      <c r="D1704" s="14" t="str">
        <f>"Q"&amp;ROUNDUP(MONTH(SalesDataTable[[#This Row],[Order Date]])/3,0)</f>
        <v>Q3</v>
      </c>
      <c r="E1704" s="11">
        <f>MONTH(SalesDataTable[[#This Row],[Order Date]])</f>
        <v>8</v>
      </c>
      <c r="F1704" s="17"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104"/>
        <v>778.25</v>
      </c>
      <c r="R1704" s="5">
        <f t="shared" si="105"/>
        <v>395.65</v>
      </c>
      <c r="S1704" s="5">
        <f t="shared" si="106"/>
        <v>382.6</v>
      </c>
      <c r="T1704" s="7">
        <f t="shared" si="107"/>
        <v>0.49161580469000965</v>
      </c>
    </row>
    <row r="1705" spans="1:20" ht="15.6">
      <c r="A1705" s="2">
        <v>1446</v>
      </c>
      <c r="B1705" s="3">
        <v>46255</v>
      </c>
      <c r="C1705" s="4">
        <f>YEAR(SalesDataTable[[#This Row],[Order Date]])</f>
        <v>2026</v>
      </c>
      <c r="D1705" s="14" t="str">
        <f>"Q"&amp;ROUNDUP(MONTH(SalesDataTable[[#This Row],[Order Date]])/3,0)</f>
        <v>Q3</v>
      </c>
      <c r="E1705" s="11">
        <f>MONTH(SalesDataTable[[#This Row],[Order Date]])</f>
        <v>8</v>
      </c>
      <c r="F1705" s="17"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104"/>
        <v>195.15</v>
      </c>
      <c r="R1705" s="5">
        <f t="shared" si="105"/>
        <v>101.99</v>
      </c>
      <c r="S1705" s="5">
        <f t="shared" si="106"/>
        <v>93.160000000000011</v>
      </c>
      <c r="T1705" s="7">
        <f t="shared" si="107"/>
        <v>0.47737637714578535</v>
      </c>
    </row>
    <row r="1706" spans="1:20" ht="15.6">
      <c r="A1706" s="2">
        <v>1524</v>
      </c>
      <c r="B1706" s="3">
        <v>46255</v>
      </c>
      <c r="C1706" s="4">
        <f>YEAR(SalesDataTable[[#This Row],[Order Date]])</f>
        <v>2026</v>
      </c>
      <c r="D1706" s="14" t="str">
        <f>"Q"&amp;ROUNDUP(MONTH(SalesDataTable[[#This Row],[Order Date]])/3,0)</f>
        <v>Q3</v>
      </c>
      <c r="E1706" s="11">
        <f>MONTH(SalesDataTable[[#This Row],[Order Date]])</f>
        <v>8</v>
      </c>
      <c r="F1706" s="17"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row>
    <row r="1707" spans="1:20" ht="15.6">
      <c r="A1707" s="2">
        <v>1946</v>
      </c>
      <c r="B1707" s="3">
        <v>46255</v>
      </c>
      <c r="C1707" s="4">
        <f>YEAR(SalesDataTable[[#This Row],[Order Date]])</f>
        <v>2026</v>
      </c>
      <c r="D1707" s="14" t="str">
        <f>"Q"&amp;ROUNDUP(MONTH(SalesDataTable[[#This Row],[Order Date]])/3,0)</f>
        <v>Q3</v>
      </c>
      <c r="E1707" s="11">
        <f>MONTH(SalesDataTable[[#This Row],[Order Date]])</f>
        <v>8</v>
      </c>
      <c r="F1707" s="17"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row>
    <row r="1708" spans="1:20" ht="15.6">
      <c r="A1708" s="2">
        <v>2285</v>
      </c>
      <c r="B1708" s="3">
        <v>46255</v>
      </c>
      <c r="C1708" s="4">
        <f>YEAR(SalesDataTable[[#This Row],[Order Date]])</f>
        <v>2026</v>
      </c>
      <c r="D1708" s="14" t="str">
        <f>"Q"&amp;ROUNDUP(MONTH(SalesDataTable[[#This Row],[Order Date]])/3,0)</f>
        <v>Q3</v>
      </c>
      <c r="E1708" s="11">
        <f>MONTH(SalesDataTable[[#This Row],[Order Date]])</f>
        <v>8</v>
      </c>
      <c r="F1708" s="17"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row>
    <row r="1709" spans="1:20" ht="15.6">
      <c r="A1709" s="2">
        <v>2978</v>
      </c>
      <c r="B1709" s="3">
        <v>46255</v>
      </c>
      <c r="C1709" s="4">
        <f>YEAR(SalesDataTable[[#This Row],[Order Date]])</f>
        <v>2026</v>
      </c>
      <c r="D1709" s="14" t="str">
        <f>"Q"&amp;ROUNDUP(MONTH(SalesDataTable[[#This Row],[Order Date]])/3,0)</f>
        <v>Q3</v>
      </c>
      <c r="E1709" s="11">
        <f>MONTH(SalesDataTable[[#This Row],[Order Date]])</f>
        <v>8</v>
      </c>
      <c r="F1709" s="17"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104"/>
        <v>80.7</v>
      </c>
      <c r="R1709" s="5">
        <f t="shared" si="105"/>
        <v>41.98</v>
      </c>
      <c r="S1709" s="5">
        <f t="shared" si="106"/>
        <v>38.720000000000006</v>
      </c>
      <c r="T1709" s="7">
        <f t="shared" si="107"/>
        <v>0.47980173482032223</v>
      </c>
    </row>
    <row r="1710" spans="1:20" ht="15.6">
      <c r="A1710" s="2">
        <v>3842</v>
      </c>
      <c r="B1710" s="3">
        <v>46255</v>
      </c>
      <c r="C1710" s="4">
        <f>YEAR(SalesDataTable[[#This Row],[Order Date]])</f>
        <v>2026</v>
      </c>
      <c r="D1710" s="14" t="str">
        <f>"Q"&amp;ROUNDUP(MONTH(SalesDataTable[[#This Row],[Order Date]])/3,0)</f>
        <v>Q3</v>
      </c>
      <c r="E1710" s="11">
        <f>MONTH(SalesDataTable[[#This Row],[Order Date]])</f>
        <v>8</v>
      </c>
      <c r="F1710" s="17"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104"/>
        <v>1332.12</v>
      </c>
      <c r="R1710" s="5">
        <f t="shared" si="105"/>
        <v>781.2</v>
      </c>
      <c r="S1710" s="5">
        <f t="shared" si="106"/>
        <v>550.91999999999985</v>
      </c>
      <c r="T1710" s="7">
        <f t="shared" si="107"/>
        <v>0.41356634537429054</v>
      </c>
    </row>
    <row r="1711" spans="1:20" ht="15.6">
      <c r="A1711" s="2">
        <v>4220</v>
      </c>
      <c r="B1711" s="3">
        <v>46255</v>
      </c>
      <c r="C1711" s="4">
        <f>YEAR(SalesDataTable[[#This Row],[Order Date]])</f>
        <v>2026</v>
      </c>
      <c r="D1711" s="14" t="str">
        <f>"Q"&amp;ROUNDUP(MONTH(SalesDataTable[[#This Row],[Order Date]])/3,0)</f>
        <v>Q3</v>
      </c>
      <c r="E1711" s="11">
        <f>MONTH(SalesDataTable[[#This Row],[Order Date]])</f>
        <v>8</v>
      </c>
      <c r="F1711" s="17"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row>
    <row r="1712" spans="1:20" ht="15.6">
      <c r="A1712" s="2">
        <v>478</v>
      </c>
      <c r="B1712" s="3">
        <v>46256</v>
      </c>
      <c r="C1712" s="4">
        <f>YEAR(SalesDataTable[[#This Row],[Order Date]])</f>
        <v>2026</v>
      </c>
      <c r="D1712" s="14" t="str">
        <f>"Q"&amp;ROUNDUP(MONTH(SalesDataTable[[#This Row],[Order Date]])/3,0)</f>
        <v>Q3</v>
      </c>
      <c r="E1712" s="11">
        <f>MONTH(SalesDataTable[[#This Row],[Order Date]])</f>
        <v>8</v>
      </c>
      <c r="F1712" s="17"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104"/>
        <v>80.44</v>
      </c>
      <c r="R1712" s="5">
        <f t="shared" si="105"/>
        <v>28.9</v>
      </c>
      <c r="S1712" s="5">
        <f t="shared" si="106"/>
        <v>51.54</v>
      </c>
      <c r="T1712" s="7">
        <f t="shared" si="107"/>
        <v>0.64072600696171056</v>
      </c>
    </row>
    <row r="1713" spans="1:20" ht="15.6">
      <c r="A1713" s="2">
        <v>491</v>
      </c>
      <c r="B1713" s="3">
        <v>46256</v>
      </c>
      <c r="C1713" s="4">
        <f>YEAR(SalesDataTable[[#This Row],[Order Date]])</f>
        <v>2026</v>
      </c>
      <c r="D1713" s="14" t="str">
        <f>"Q"&amp;ROUNDUP(MONTH(SalesDataTable[[#This Row],[Order Date]])/3,0)</f>
        <v>Q3</v>
      </c>
      <c r="E1713" s="11">
        <f>MONTH(SalesDataTable[[#This Row],[Order Date]])</f>
        <v>8</v>
      </c>
      <c r="F1713" s="17"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row>
    <row r="1714" spans="1:20" ht="15.6">
      <c r="A1714" s="2">
        <v>862</v>
      </c>
      <c r="B1714" s="3">
        <v>46256</v>
      </c>
      <c r="C1714" s="4">
        <f>YEAR(SalesDataTable[[#This Row],[Order Date]])</f>
        <v>2026</v>
      </c>
      <c r="D1714" s="14" t="str">
        <f>"Q"&amp;ROUNDUP(MONTH(SalesDataTable[[#This Row],[Order Date]])/3,0)</f>
        <v>Q3</v>
      </c>
      <c r="E1714" s="11">
        <f>MONTH(SalesDataTable[[#This Row],[Order Date]])</f>
        <v>8</v>
      </c>
      <c r="F1714" s="17"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104"/>
        <v>93.55</v>
      </c>
      <c r="R1714" s="5">
        <f t="shared" si="105"/>
        <v>44.89</v>
      </c>
      <c r="S1714" s="5">
        <f t="shared" si="106"/>
        <v>48.66</v>
      </c>
      <c r="T1714" s="7">
        <f t="shared" si="107"/>
        <v>0.5201496525921967</v>
      </c>
    </row>
    <row r="1715" spans="1:20" ht="15.6">
      <c r="A1715" s="2">
        <v>957</v>
      </c>
      <c r="B1715" s="3">
        <v>46256</v>
      </c>
      <c r="C1715" s="4">
        <f>YEAR(SalesDataTable[[#This Row],[Order Date]])</f>
        <v>2026</v>
      </c>
      <c r="D1715" s="14" t="str">
        <f>"Q"&amp;ROUNDUP(MONTH(SalesDataTable[[#This Row],[Order Date]])/3,0)</f>
        <v>Q3</v>
      </c>
      <c r="E1715" s="11">
        <f>MONTH(SalesDataTable[[#This Row],[Order Date]])</f>
        <v>8</v>
      </c>
      <c r="F1715" s="17"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row>
    <row r="1716" spans="1:20" ht="15.6">
      <c r="A1716" s="2">
        <v>1728</v>
      </c>
      <c r="B1716" s="3">
        <v>46256</v>
      </c>
      <c r="C1716" s="4">
        <f>YEAR(SalesDataTable[[#This Row],[Order Date]])</f>
        <v>2026</v>
      </c>
      <c r="D1716" s="14" t="str">
        <f>"Q"&amp;ROUNDUP(MONTH(SalesDataTable[[#This Row],[Order Date]])/3,0)</f>
        <v>Q3</v>
      </c>
      <c r="E1716" s="11">
        <f>MONTH(SalesDataTable[[#This Row],[Order Date]])</f>
        <v>8</v>
      </c>
      <c r="F1716" s="17"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104"/>
        <v>548.31600000000003</v>
      </c>
      <c r="R1716" s="5">
        <f t="shared" si="105"/>
        <v>300</v>
      </c>
      <c r="S1716" s="5">
        <f t="shared" si="106"/>
        <v>248.31600000000003</v>
      </c>
      <c r="T1716" s="7">
        <f t="shared" si="107"/>
        <v>0.45287024270676035</v>
      </c>
    </row>
    <row r="1717" spans="1:20" ht="15.6">
      <c r="A1717" s="2">
        <v>2743</v>
      </c>
      <c r="B1717" s="3">
        <v>46256</v>
      </c>
      <c r="C1717" s="4">
        <f>YEAR(SalesDataTable[[#This Row],[Order Date]])</f>
        <v>2026</v>
      </c>
      <c r="D1717" s="14" t="str">
        <f>"Q"&amp;ROUNDUP(MONTH(SalesDataTable[[#This Row],[Order Date]])/3,0)</f>
        <v>Q3</v>
      </c>
      <c r="E1717" s="11">
        <f>MONTH(SalesDataTable[[#This Row],[Order Date]])</f>
        <v>8</v>
      </c>
      <c r="F1717" s="17"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104"/>
        <v>125.14</v>
      </c>
      <c r="R1717" s="5">
        <f t="shared" si="105"/>
        <v>69.44</v>
      </c>
      <c r="S1717" s="5">
        <f t="shared" si="106"/>
        <v>55.7</v>
      </c>
      <c r="T1717" s="7">
        <f t="shared" si="107"/>
        <v>0.4451014863353045</v>
      </c>
    </row>
    <row r="1718" spans="1:20" ht="15.6">
      <c r="A1718" s="2">
        <v>3098</v>
      </c>
      <c r="B1718" s="3">
        <v>46256</v>
      </c>
      <c r="C1718" s="4">
        <f>YEAR(SalesDataTable[[#This Row],[Order Date]])</f>
        <v>2026</v>
      </c>
      <c r="D1718" s="14" t="str">
        <f>"Q"&amp;ROUNDUP(MONTH(SalesDataTable[[#This Row],[Order Date]])/3,0)</f>
        <v>Q3</v>
      </c>
      <c r="E1718" s="11">
        <f>MONTH(SalesDataTable[[#This Row],[Order Date]])</f>
        <v>8</v>
      </c>
      <c r="F1718" s="17"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row>
    <row r="1719" spans="1:20" ht="15.6">
      <c r="A1719" s="2">
        <v>3606</v>
      </c>
      <c r="B1719" s="3">
        <v>46256</v>
      </c>
      <c r="C1719" s="4">
        <f>YEAR(SalesDataTable[[#This Row],[Order Date]])</f>
        <v>2026</v>
      </c>
      <c r="D1719" s="14" t="str">
        <f>"Q"&amp;ROUNDUP(MONTH(SalesDataTable[[#This Row],[Order Date]])/3,0)</f>
        <v>Q3</v>
      </c>
      <c r="E1719" s="11">
        <f>MONTH(SalesDataTable[[#This Row],[Order Date]])</f>
        <v>8</v>
      </c>
      <c r="F1719" s="17"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104"/>
        <v>147.24</v>
      </c>
      <c r="R1719" s="5">
        <f t="shared" si="105"/>
        <v>79.11</v>
      </c>
      <c r="S1719" s="5">
        <f t="shared" si="106"/>
        <v>68.13000000000001</v>
      </c>
      <c r="T1719" s="7">
        <f t="shared" si="107"/>
        <v>0.46271393643031788</v>
      </c>
    </row>
    <row r="1720" spans="1:20" ht="15.6">
      <c r="A1720" s="2">
        <v>3815</v>
      </c>
      <c r="B1720" s="3">
        <v>46256</v>
      </c>
      <c r="C1720" s="4">
        <f>YEAR(SalesDataTable[[#This Row],[Order Date]])</f>
        <v>2026</v>
      </c>
      <c r="D1720" s="14" t="str">
        <f>"Q"&amp;ROUNDUP(MONTH(SalesDataTable[[#This Row],[Order Date]])/3,0)</f>
        <v>Q3</v>
      </c>
      <c r="E1720" s="11">
        <f>MONTH(SalesDataTable[[#This Row],[Order Date]])</f>
        <v>8</v>
      </c>
      <c r="F1720" s="17"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row>
    <row r="1721" spans="1:20" ht="15.6">
      <c r="A1721" s="2">
        <v>3979</v>
      </c>
      <c r="B1721" s="3">
        <v>46256</v>
      </c>
      <c r="C1721" s="4">
        <f>YEAR(SalesDataTable[[#This Row],[Order Date]])</f>
        <v>2026</v>
      </c>
      <c r="D1721" s="14" t="str">
        <f>"Q"&amp;ROUNDUP(MONTH(SalesDataTable[[#This Row],[Order Date]])/3,0)</f>
        <v>Q3</v>
      </c>
      <c r="E1721" s="11">
        <f>MONTH(SalesDataTable[[#This Row],[Order Date]])</f>
        <v>8</v>
      </c>
      <c r="F1721" s="17"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104"/>
        <v>38.180499999999995</v>
      </c>
      <c r="R1721" s="5">
        <f t="shared" si="105"/>
        <v>14.73</v>
      </c>
      <c r="S1721" s="5">
        <f t="shared" si="106"/>
        <v>23.450499999999995</v>
      </c>
      <c r="T1721" s="7">
        <f t="shared" si="107"/>
        <v>0.61420096646193734</v>
      </c>
    </row>
    <row r="1722" spans="1:20" ht="15.6">
      <c r="A1722" s="2">
        <v>4160</v>
      </c>
      <c r="B1722" s="3">
        <v>46256</v>
      </c>
      <c r="C1722" s="4">
        <f>YEAR(SalesDataTable[[#This Row],[Order Date]])</f>
        <v>2026</v>
      </c>
      <c r="D1722" s="14" t="str">
        <f>"Q"&amp;ROUNDUP(MONTH(SalesDataTable[[#This Row],[Order Date]])/3,0)</f>
        <v>Q3</v>
      </c>
      <c r="E1722" s="11">
        <f>MONTH(SalesDataTable[[#This Row],[Order Date]])</f>
        <v>8</v>
      </c>
      <c r="F1722" s="17"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104"/>
        <v>493.24</v>
      </c>
      <c r="R1722" s="5">
        <f t="shared" si="105"/>
        <v>276.08</v>
      </c>
      <c r="S1722" s="5">
        <f t="shared" si="106"/>
        <v>217.16000000000003</v>
      </c>
      <c r="T1722" s="7">
        <f t="shared" si="107"/>
        <v>0.44027248398345636</v>
      </c>
    </row>
    <row r="1723" spans="1:20" ht="15.6">
      <c r="A1723" s="2">
        <v>4172</v>
      </c>
      <c r="B1723" s="3">
        <v>46256</v>
      </c>
      <c r="C1723" s="4">
        <f>YEAR(SalesDataTable[[#This Row],[Order Date]])</f>
        <v>2026</v>
      </c>
      <c r="D1723" s="14" t="str">
        <f>"Q"&amp;ROUNDUP(MONTH(SalesDataTable[[#This Row],[Order Date]])/3,0)</f>
        <v>Q3</v>
      </c>
      <c r="E1723" s="11">
        <f>MONTH(SalesDataTable[[#This Row],[Order Date]])</f>
        <v>8</v>
      </c>
      <c r="F1723" s="17"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104"/>
        <v>38.180499999999995</v>
      </c>
      <c r="R1723" s="5">
        <f t="shared" si="105"/>
        <v>16.78</v>
      </c>
      <c r="S1723" s="5">
        <f t="shared" si="106"/>
        <v>21.400499999999994</v>
      </c>
      <c r="T1723" s="7">
        <f t="shared" si="107"/>
        <v>0.56050863660769235</v>
      </c>
    </row>
    <row r="1724" spans="1:20" ht="15.6">
      <c r="A1724" s="2">
        <v>4265</v>
      </c>
      <c r="B1724" s="3">
        <v>46256</v>
      </c>
      <c r="C1724" s="4">
        <f>YEAR(SalesDataTable[[#This Row],[Order Date]])</f>
        <v>2026</v>
      </c>
      <c r="D1724" s="14" t="str">
        <f>"Q"&amp;ROUNDUP(MONTH(SalesDataTable[[#This Row],[Order Date]])/3,0)</f>
        <v>Q3</v>
      </c>
      <c r="E1724" s="11">
        <f>MONTH(SalesDataTable[[#This Row],[Order Date]])</f>
        <v>8</v>
      </c>
      <c r="F1724" s="17"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row>
    <row r="1725" spans="1:20" ht="15.6">
      <c r="A1725" s="2">
        <v>4321</v>
      </c>
      <c r="B1725" s="3">
        <v>46256</v>
      </c>
      <c r="C1725" s="4">
        <f>YEAR(SalesDataTable[[#This Row],[Order Date]])</f>
        <v>2026</v>
      </c>
      <c r="D1725" s="14" t="str">
        <f>"Q"&amp;ROUNDUP(MONTH(SalesDataTable[[#This Row],[Order Date]])/3,0)</f>
        <v>Q3</v>
      </c>
      <c r="E1725" s="11">
        <f>MONTH(SalesDataTable[[#This Row],[Order Date]])</f>
        <v>8</v>
      </c>
      <c r="F1725" s="17"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row>
    <row r="1726" spans="1:20" ht="15.6">
      <c r="A1726" s="2">
        <v>4975</v>
      </c>
      <c r="B1726" s="3">
        <v>46256</v>
      </c>
      <c r="C1726" s="4">
        <f>YEAR(SalesDataTable[[#This Row],[Order Date]])</f>
        <v>2026</v>
      </c>
      <c r="D1726" s="14" t="str">
        <f>"Q"&amp;ROUNDUP(MONTH(SalesDataTable[[#This Row],[Order Date]])/3,0)</f>
        <v>Q3</v>
      </c>
      <c r="E1726" s="11">
        <f>MONTH(SalesDataTable[[#This Row],[Order Date]])</f>
        <v>8</v>
      </c>
      <c r="F1726" s="17"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104"/>
        <v>537.96</v>
      </c>
      <c r="R1726" s="5">
        <f t="shared" si="105"/>
        <v>272.68</v>
      </c>
      <c r="S1726" s="5">
        <f t="shared" si="106"/>
        <v>265.28000000000003</v>
      </c>
      <c r="T1726" s="7">
        <f t="shared" si="107"/>
        <v>0.49312216521674473</v>
      </c>
    </row>
    <row r="1727" spans="1:20" ht="15.6">
      <c r="A1727" s="2">
        <v>991</v>
      </c>
      <c r="B1727" s="3">
        <v>46257</v>
      </c>
      <c r="C1727" s="4">
        <f>YEAR(SalesDataTable[[#This Row],[Order Date]])</f>
        <v>2026</v>
      </c>
      <c r="D1727" s="14" t="str">
        <f>"Q"&amp;ROUNDUP(MONTH(SalesDataTable[[#This Row],[Order Date]])/3,0)</f>
        <v>Q3</v>
      </c>
      <c r="E1727" s="11">
        <f>MONTH(SalesDataTable[[#This Row],[Order Date]])</f>
        <v>8</v>
      </c>
      <c r="F1727" s="17"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row>
    <row r="1728" spans="1:20" ht="15.6">
      <c r="A1728" s="2">
        <v>1008</v>
      </c>
      <c r="B1728" s="3">
        <v>46257</v>
      </c>
      <c r="C1728" s="4">
        <f>YEAR(SalesDataTable[[#This Row],[Order Date]])</f>
        <v>2026</v>
      </c>
      <c r="D1728" s="14" t="str">
        <f>"Q"&amp;ROUNDUP(MONTH(SalesDataTable[[#This Row],[Order Date]])/3,0)</f>
        <v>Q3</v>
      </c>
      <c r="E1728" s="11">
        <f>MONTH(SalesDataTable[[#This Row],[Order Date]])</f>
        <v>8</v>
      </c>
      <c r="F1728" s="17"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104"/>
        <v>1480.95</v>
      </c>
      <c r="R1728" s="5">
        <f t="shared" si="105"/>
        <v>882.30000000000007</v>
      </c>
      <c r="S1728" s="5">
        <f t="shared" si="106"/>
        <v>598.65</v>
      </c>
      <c r="T1728" s="7">
        <f t="shared" si="107"/>
        <v>0.40423376886458012</v>
      </c>
    </row>
    <row r="1729" spans="1:20" ht="15.6">
      <c r="A1729" s="2">
        <v>1083</v>
      </c>
      <c r="B1729" s="3">
        <v>46257</v>
      </c>
      <c r="C1729" s="4">
        <f>YEAR(SalesDataTable[[#This Row],[Order Date]])</f>
        <v>2026</v>
      </c>
      <c r="D1729" s="14" t="str">
        <f>"Q"&amp;ROUNDUP(MONTH(SalesDataTable[[#This Row],[Order Date]])/3,0)</f>
        <v>Q3</v>
      </c>
      <c r="E1729" s="11">
        <f>MONTH(SalesDataTable[[#This Row],[Order Date]])</f>
        <v>8</v>
      </c>
      <c r="F1729" s="17"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row>
    <row r="1730" spans="1:20" ht="15.6">
      <c r="A1730" s="2">
        <v>1553</v>
      </c>
      <c r="B1730" s="3">
        <v>46257</v>
      </c>
      <c r="C1730" s="4">
        <f>YEAR(SalesDataTable[[#This Row],[Order Date]])</f>
        <v>2026</v>
      </c>
      <c r="D1730" s="14" t="str">
        <f>"Q"&amp;ROUNDUP(MONTH(SalesDataTable[[#This Row],[Order Date]])/3,0)</f>
        <v>Q3</v>
      </c>
      <c r="E1730" s="11">
        <f>MONTH(SalesDataTable[[#This Row],[Order Date]])</f>
        <v>8</v>
      </c>
      <c r="F1730" s="17"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row>
    <row r="1731" spans="1:20" ht="15.6">
      <c r="A1731" s="2">
        <v>1579</v>
      </c>
      <c r="B1731" s="3">
        <v>46257</v>
      </c>
      <c r="C1731" s="4">
        <f>YEAR(SalesDataTable[[#This Row],[Order Date]])</f>
        <v>2026</v>
      </c>
      <c r="D1731" s="14" t="str">
        <f>"Q"&amp;ROUNDUP(MONTH(SalesDataTable[[#This Row],[Order Date]])/3,0)</f>
        <v>Q3</v>
      </c>
      <c r="E1731" s="11">
        <f>MONTH(SalesDataTable[[#This Row],[Order Date]])</f>
        <v>8</v>
      </c>
      <c r="F1731" s="17"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108"/>
        <v>272.13</v>
      </c>
      <c r="R1731" s="5">
        <f t="shared" si="109"/>
        <v>136.71</v>
      </c>
      <c r="S1731" s="5">
        <f t="shared" si="110"/>
        <v>135.41999999999999</v>
      </c>
      <c r="T1731" s="7">
        <f t="shared" si="111"/>
        <v>0.49762980928232825</v>
      </c>
    </row>
    <row r="1732" spans="1:20" ht="15.6">
      <c r="A1732" s="2">
        <v>1732</v>
      </c>
      <c r="B1732" s="3">
        <v>46257</v>
      </c>
      <c r="C1732" s="4">
        <f>YEAR(SalesDataTable[[#This Row],[Order Date]])</f>
        <v>2026</v>
      </c>
      <c r="D1732" s="14" t="str">
        <f>"Q"&amp;ROUNDUP(MONTH(SalesDataTable[[#This Row],[Order Date]])/3,0)</f>
        <v>Q3</v>
      </c>
      <c r="E1732" s="11">
        <f>MONTH(SalesDataTable[[#This Row],[Order Date]])</f>
        <v>8</v>
      </c>
      <c r="F1732" s="17"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108"/>
        <v>164.36</v>
      </c>
      <c r="R1732" s="5">
        <f t="shared" si="109"/>
        <v>68</v>
      </c>
      <c r="S1732" s="5">
        <f t="shared" si="110"/>
        <v>96.360000000000014</v>
      </c>
      <c r="T1732" s="7">
        <f t="shared" si="111"/>
        <v>0.58627403261134103</v>
      </c>
    </row>
    <row r="1733" spans="1:20" ht="15.6">
      <c r="A1733" s="2">
        <v>2083</v>
      </c>
      <c r="B1733" s="3">
        <v>46257</v>
      </c>
      <c r="C1733" s="4">
        <f>YEAR(SalesDataTable[[#This Row],[Order Date]])</f>
        <v>2026</v>
      </c>
      <c r="D1733" s="14" t="str">
        <f>"Q"&amp;ROUNDUP(MONTH(SalesDataTable[[#This Row],[Order Date]])/3,0)</f>
        <v>Q3</v>
      </c>
      <c r="E1733" s="11">
        <f>MONTH(SalesDataTable[[#This Row],[Order Date]])</f>
        <v>8</v>
      </c>
      <c r="F1733" s="17"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108"/>
        <v>91.37</v>
      </c>
      <c r="R1733" s="5">
        <f t="shared" si="109"/>
        <v>46.73</v>
      </c>
      <c r="S1733" s="5">
        <f t="shared" si="110"/>
        <v>44.640000000000008</v>
      </c>
      <c r="T1733" s="7">
        <f t="shared" si="111"/>
        <v>0.48856298566269024</v>
      </c>
    </row>
    <row r="1734" spans="1:20" ht="15.6">
      <c r="A1734" s="2">
        <v>2176</v>
      </c>
      <c r="B1734" s="3">
        <v>46257</v>
      </c>
      <c r="C1734" s="4">
        <f>YEAR(SalesDataTable[[#This Row],[Order Date]])</f>
        <v>2026</v>
      </c>
      <c r="D1734" s="14" t="str">
        <f>"Q"&amp;ROUNDUP(MONTH(SalesDataTable[[#This Row],[Order Date]])/3,0)</f>
        <v>Q3</v>
      </c>
      <c r="E1734" s="11">
        <f>MONTH(SalesDataTable[[#This Row],[Order Date]])</f>
        <v>8</v>
      </c>
      <c r="F1734" s="17"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108"/>
        <v>46.92</v>
      </c>
      <c r="R1734" s="5">
        <f t="shared" si="109"/>
        <v>18.3</v>
      </c>
      <c r="S1734" s="5">
        <f t="shared" si="110"/>
        <v>28.62</v>
      </c>
      <c r="T1734" s="7">
        <f t="shared" si="111"/>
        <v>0.60997442455242967</v>
      </c>
    </row>
    <row r="1735" spans="1:20" ht="15.6">
      <c r="A1735" s="2">
        <v>2723</v>
      </c>
      <c r="B1735" s="3">
        <v>46257</v>
      </c>
      <c r="C1735" s="4">
        <f>YEAR(SalesDataTable[[#This Row],[Order Date]])</f>
        <v>2026</v>
      </c>
      <c r="D1735" s="14" t="str">
        <f>"Q"&amp;ROUNDUP(MONTH(SalesDataTable[[#This Row],[Order Date]])/3,0)</f>
        <v>Q3</v>
      </c>
      <c r="E1735" s="11">
        <f>MONTH(SalesDataTable[[#This Row],[Order Date]])</f>
        <v>8</v>
      </c>
      <c r="F1735" s="17"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row>
    <row r="1736" spans="1:20" ht="15.6">
      <c r="A1736" s="2">
        <v>3299</v>
      </c>
      <c r="B1736" s="3">
        <v>46257</v>
      </c>
      <c r="C1736" s="4">
        <f>YEAR(SalesDataTable[[#This Row],[Order Date]])</f>
        <v>2026</v>
      </c>
      <c r="D1736" s="14" t="str">
        <f>"Q"&amp;ROUNDUP(MONTH(SalesDataTable[[#This Row],[Order Date]])/3,0)</f>
        <v>Q3</v>
      </c>
      <c r="E1736" s="11">
        <f>MONTH(SalesDataTable[[#This Row],[Order Date]])</f>
        <v>8</v>
      </c>
      <c r="F1736" s="17"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row>
    <row r="1737" spans="1:20" ht="15.6">
      <c r="A1737" s="2">
        <v>3398</v>
      </c>
      <c r="B1737" s="3">
        <v>46257</v>
      </c>
      <c r="C1737" s="4">
        <f>YEAR(SalesDataTable[[#This Row],[Order Date]])</f>
        <v>2026</v>
      </c>
      <c r="D1737" s="14" t="str">
        <f>"Q"&amp;ROUNDUP(MONTH(SalesDataTable[[#This Row],[Order Date]])/3,0)</f>
        <v>Q3</v>
      </c>
      <c r="E1737" s="11">
        <f>MONTH(SalesDataTable[[#This Row],[Order Date]])</f>
        <v>8</v>
      </c>
      <c r="F1737" s="17"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row>
    <row r="1738" spans="1:20" ht="15.6">
      <c r="A1738" s="2">
        <v>4012</v>
      </c>
      <c r="B1738" s="3">
        <v>46257</v>
      </c>
      <c r="C1738" s="4">
        <f>YEAR(SalesDataTable[[#This Row],[Order Date]])</f>
        <v>2026</v>
      </c>
      <c r="D1738" s="14" t="str">
        <f>"Q"&amp;ROUNDUP(MONTH(SalesDataTable[[#This Row],[Order Date]])/3,0)</f>
        <v>Q3</v>
      </c>
      <c r="E1738" s="11">
        <f>MONTH(SalesDataTable[[#This Row],[Order Date]])</f>
        <v>8</v>
      </c>
      <c r="F1738" s="17"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108"/>
        <v>145.94</v>
      </c>
      <c r="R1738" s="5">
        <f t="shared" si="109"/>
        <v>66.5</v>
      </c>
      <c r="S1738" s="5">
        <f t="shared" si="110"/>
        <v>79.44</v>
      </c>
      <c r="T1738" s="7">
        <f t="shared" si="111"/>
        <v>0.54433328765245992</v>
      </c>
    </row>
    <row r="1739" spans="1:20" ht="15.6">
      <c r="A1739" s="2">
        <v>4064</v>
      </c>
      <c r="B1739" s="3">
        <v>46257</v>
      </c>
      <c r="C1739" s="4">
        <f>YEAR(SalesDataTable[[#This Row],[Order Date]])</f>
        <v>2026</v>
      </c>
      <c r="D1739" s="14" t="str">
        <f>"Q"&amp;ROUNDUP(MONTH(SalesDataTable[[#This Row],[Order Date]])/3,0)</f>
        <v>Q3</v>
      </c>
      <c r="E1739" s="11">
        <f>MONTH(SalesDataTable[[#This Row],[Order Date]])</f>
        <v>8</v>
      </c>
      <c r="F1739" s="17"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108"/>
        <v>103.26</v>
      </c>
      <c r="R1739" s="5">
        <f t="shared" si="109"/>
        <v>42.78</v>
      </c>
      <c r="S1739" s="5">
        <f t="shared" si="110"/>
        <v>60.480000000000004</v>
      </c>
      <c r="T1739" s="7">
        <f t="shared" si="111"/>
        <v>0.58570598489250436</v>
      </c>
    </row>
    <row r="1740" spans="1:20" ht="15.6">
      <c r="A1740" s="2">
        <v>4671</v>
      </c>
      <c r="B1740" s="3">
        <v>46257</v>
      </c>
      <c r="C1740" s="4">
        <f>YEAR(SalesDataTable[[#This Row],[Order Date]])</f>
        <v>2026</v>
      </c>
      <c r="D1740" s="14" t="str">
        <f>"Q"&amp;ROUNDUP(MONTH(SalesDataTable[[#This Row],[Order Date]])/3,0)</f>
        <v>Q3</v>
      </c>
      <c r="E1740" s="11">
        <f>MONTH(SalesDataTable[[#This Row],[Order Date]])</f>
        <v>8</v>
      </c>
      <c r="F1740" s="17"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row>
    <row r="1741" spans="1:20" ht="15.6">
      <c r="A1741" s="2">
        <v>1914</v>
      </c>
      <c r="B1741" s="3">
        <v>46258</v>
      </c>
      <c r="C1741" s="4">
        <f>YEAR(SalesDataTable[[#This Row],[Order Date]])</f>
        <v>2026</v>
      </c>
      <c r="D1741" s="14" t="str">
        <f>"Q"&amp;ROUNDUP(MONTH(SalesDataTable[[#This Row],[Order Date]])/3,0)</f>
        <v>Q3</v>
      </c>
      <c r="E1741" s="11">
        <f>MONTH(SalesDataTable[[#This Row],[Order Date]])</f>
        <v>8</v>
      </c>
      <c r="F1741" s="17"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108"/>
        <v>332.8</v>
      </c>
      <c r="R1741" s="5">
        <f t="shared" si="109"/>
        <v>159.96</v>
      </c>
      <c r="S1741" s="5">
        <f t="shared" si="110"/>
        <v>172.84</v>
      </c>
      <c r="T1741" s="7">
        <f t="shared" si="111"/>
        <v>0.5193509615384615</v>
      </c>
    </row>
    <row r="1742" spans="1:20" ht="15.6">
      <c r="A1742" s="2">
        <v>1973</v>
      </c>
      <c r="B1742" s="3">
        <v>46258</v>
      </c>
      <c r="C1742" s="4">
        <f>YEAR(SalesDataTable[[#This Row],[Order Date]])</f>
        <v>2026</v>
      </c>
      <c r="D1742" s="14" t="str">
        <f>"Q"&amp;ROUNDUP(MONTH(SalesDataTable[[#This Row],[Order Date]])/3,0)</f>
        <v>Q3</v>
      </c>
      <c r="E1742" s="11">
        <f>MONTH(SalesDataTable[[#This Row],[Order Date]])</f>
        <v>8</v>
      </c>
      <c r="F1742" s="17"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108"/>
        <v>153.87</v>
      </c>
      <c r="R1742" s="5">
        <f t="shared" si="109"/>
        <v>66.239999999999995</v>
      </c>
      <c r="S1742" s="5">
        <f t="shared" si="110"/>
        <v>87.63000000000001</v>
      </c>
      <c r="T1742" s="7">
        <f t="shared" si="111"/>
        <v>0.56950672645739919</v>
      </c>
    </row>
    <row r="1743" spans="1:20" ht="15.6">
      <c r="A1743" s="2">
        <v>2564</v>
      </c>
      <c r="B1743" s="3">
        <v>46258</v>
      </c>
      <c r="C1743" s="4">
        <f>YEAR(SalesDataTable[[#This Row],[Order Date]])</f>
        <v>2026</v>
      </c>
      <c r="D1743" s="14" t="str">
        <f>"Q"&amp;ROUNDUP(MONTH(SalesDataTable[[#This Row],[Order Date]])/3,0)</f>
        <v>Q3</v>
      </c>
      <c r="E1743" s="11">
        <f>MONTH(SalesDataTable[[#This Row],[Order Date]])</f>
        <v>8</v>
      </c>
      <c r="F1743" s="17"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108"/>
        <v>200.2</v>
      </c>
      <c r="R1743" s="5">
        <f t="shared" si="109"/>
        <v>103.38</v>
      </c>
      <c r="S1743" s="5">
        <f t="shared" si="110"/>
        <v>96.82</v>
      </c>
      <c r="T1743" s="7">
        <f t="shared" si="111"/>
        <v>0.48361638361638359</v>
      </c>
    </row>
    <row r="1744" spans="1:20" ht="15.6">
      <c r="A1744" s="2">
        <v>2791</v>
      </c>
      <c r="B1744" s="3">
        <v>46258</v>
      </c>
      <c r="C1744" s="4">
        <f>YEAR(SalesDataTable[[#This Row],[Order Date]])</f>
        <v>2026</v>
      </c>
      <c r="D1744" s="14" t="str">
        <f>"Q"&amp;ROUNDUP(MONTH(SalesDataTable[[#This Row],[Order Date]])/3,0)</f>
        <v>Q3</v>
      </c>
      <c r="E1744" s="11">
        <f>MONTH(SalesDataTable[[#This Row],[Order Date]])</f>
        <v>8</v>
      </c>
      <c r="F1744" s="17"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row>
    <row r="1745" spans="1:20" ht="15.6">
      <c r="A1745" s="2">
        <v>3559</v>
      </c>
      <c r="B1745" s="3">
        <v>46258</v>
      </c>
      <c r="C1745" s="4">
        <f>YEAR(SalesDataTable[[#This Row],[Order Date]])</f>
        <v>2026</v>
      </c>
      <c r="D1745" s="14" t="str">
        <f>"Q"&amp;ROUNDUP(MONTH(SalesDataTable[[#This Row],[Order Date]])/3,0)</f>
        <v>Q3</v>
      </c>
      <c r="E1745" s="11">
        <f>MONTH(SalesDataTable[[#This Row],[Order Date]])</f>
        <v>8</v>
      </c>
      <c r="F1745" s="17"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108"/>
        <v>32.652000000000001</v>
      </c>
      <c r="R1745" s="5">
        <f t="shared" si="109"/>
        <v>14.16</v>
      </c>
      <c r="S1745" s="5">
        <f t="shared" si="110"/>
        <v>18.492000000000001</v>
      </c>
      <c r="T1745" s="7">
        <f t="shared" si="111"/>
        <v>0.56633590591694227</v>
      </c>
    </row>
    <row r="1746" spans="1:20" ht="15.6">
      <c r="A1746" s="2">
        <v>3839</v>
      </c>
      <c r="B1746" s="3">
        <v>46258</v>
      </c>
      <c r="C1746" s="4">
        <f>YEAR(SalesDataTable[[#This Row],[Order Date]])</f>
        <v>2026</v>
      </c>
      <c r="D1746" s="14" t="str">
        <f>"Q"&amp;ROUNDUP(MONTH(SalesDataTable[[#This Row],[Order Date]])/3,0)</f>
        <v>Q3</v>
      </c>
      <c r="E1746" s="11">
        <f>MONTH(SalesDataTable[[#This Row],[Order Date]])</f>
        <v>8</v>
      </c>
      <c r="F1746" s="17"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108"/>
        <v>178.37199999999999</v>
      </c>
      <c r="R1746" s="5">
        <f t="shared" si="109"/>
        <v>93.14</v>
      </c>
      <c r="S1746" s="5">
        <f t="shared" si="110"/>
        <v>85.231999999999985</v>
      </c>
      <c r="T1746" s="7">
        <f t="shared" si="111"/>
        <v>0.47783284371986628</v>
      </c>
    </row>
    <row r="1747" spans="1:20" ht="15.6">
      <c r="A1747" s="2">
        <v>4133</v>
      </c>
      <c r="B1747" s="3">
        <v>46258</v>
      </c>
      <c r="C1747" s="4">
        <f>YEAR(SalesDataTable[[#This Row],[Order Date]])</f>
        <v>2026</v>
      </c>
      <c r="D1747" s="14" t="str">
        <f>"Q"&amp;ROUNDUP(MONTH(SalesDataTable[[#This Row],[Order Date]])/3,0)</f>
        <v>Q3</v>
      </c>
      <c r="E1747" s="11">
        <f>MONTH(SalesDataTable[[#This Row],[Order Date]])</f>
        <v>8</v>
      </c>
      <c r="F1747" s="17"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row>
    <row r="1748" spans="1:20" ht="15.6">
      <c r="A1748" s="2">
        <v>4765</v>
      </c>
      <c r="B1748" s="3">
        <v>46258</v>
      </c>
      <c r="C1748" s="4">
        <f>YEAR(SalesDataTable[[#This Row],[Order Date]])</f>
        <v>2026</v>
      </c>
      <c r="D1748" s="14" t="str">
        <f>"Q"&amp;ROUNDUP(MONTH(SalesDataTable[[#This Row],[Order Date]])/3,0)</f>
        <v>Q3</v>
      </c>
      <c r="E1748" s="11">
        <f>MONTH(SalesDataTable[[#This Row],[Order Date]])</f>
        <v>8</v>
      </c>
      <c r="F1748" s="17"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row>
    <row r="1749" spans="1:20" ht="15.6">
      <c r="A1749" s="2">
        <v>1868</v>
      </c>
      <c r="B1749" s="3">
        <v>46259</v>
      </c>
      <c r="C1749" s="4">
        <f>YEAR(SalesDataTable[[#This Row],[Order Date]])</f>
        <v>2026</v>
      </c>
      <c r="D1749" s="14" t="str">
        <f>"Q"&amp;ROUNDUP(MONTH(SalesDataTable[[#This Row],[Order Date]])/3,0)</f>
        <v>Q3</v>
      </c>
      <c r="E1749" s="11">
        <f>MONTH(SalesDataTable[[#This Row],[Order Date]])</f>
        <v>8</v>
      </c>
      <c r="F1749" s="17"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row>
    <row r="1750" spans="1:20" ht="15.6">
      <c r="A1750" s="2">
        <v>987</v>
      </c>
      <c r="B1750" s="3">
        <v>46260</v>
      </c>
      <c r="C1750" s="4">
        <f>YEAR(SalesDataTable[[#This Row],[Order Date]])</f>
        <v>2026</v>
      </c>
      <c r="D1750" s="14" t="str">
        <f>"Q"&amp;ROUNDUP(MONTH(SalesDataTable[[#This Row],[Order Date]])/3,0)</f>
        <v>Q3</v>
      </c>
      <c r="E1750" s="11">
        <f>MONTH(SalesDataTable[[#This Row],[Order Date]])</f>
        <v>8</v>
      </c>
      <c r="F1750" s="17"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108"/>
        <v>31.45</v>
      </c>
      <c r="R1750" s="5">
        <f t="shared" si="109"/>
        <v>13.68</v>
      </c>
      <c r="S1750" s="5">
        <f t="shared" si="110"/>
        <v>17.77</v>
      </c>
      <c r="T1750" s="7">
        <f t="shared" si="111"/>
        <v>0.56502384737678857</v>
      </c>
    </row>
    <row r="1751" spans="1:20" ht="15.6">
      <c r="A1751" s="2">
        <v>2503</v>
      </c>
      <c r="B1751" s="3">
        <v>46260</v>
      </c>
      <c r="C1751" s="4">
        <f>YEAR(SalesDataTable[[#This Row],[Order Date]])</f>
        <v>2026</v>
      </c>
      <c r="D1751" s="14" t="str">
        <f>"Q"&amp;ROUNDUP(MONTH(SalesDataTable[[#This Row],[Order Date]])/3,0)</f>
        <v>Q3</v>
      </c>
      <c r="E1751" s="11">
        <f>MONTH(SalesDataTable[[#This Row],[Order Date]])</f>
        <v>8</v>
      </c>
      <c r="F1751" s="17"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108"/>
        <v>100.04</v>
      </c>
      <c r="R1751" s="5">
        <f t="shared" si="109"/>
        <v>43.98</v>
      </c>
      <c r="S1751" s="5">
        <f t="shared" si="110"/>
        <v>56.060000000000009</v>
      </c>
      <c r="T1751" s="7">
        <f t="shared" si="111"/>
        <v>0.56037584966013598</v>
      </c>
    </row>
    <row r="1752" spans="1:20" ht="15.6">
      <c r="A1752" s="2">
        <v>4928</v>
      </c>
      <c r="B1752" s="3">
        <v>46260</v>
      </c>
      <c r="C1752" s="4">
        <f>YEAR(SalesDataTable[[#This Row],[Order Date]])</f>
        <v>2026</v>
      </c>
      <c r="D1752" s="14" t="str">
        <f>"Q"&amp;ROUNDUP(MONTH(SalesDataTable[[#This Row],[Order Date]])/3,0)</f>
        <v>Q3</v>
      </c>
      <c r="E1752" s="11">
        <f>MONTH(SalesDataTable[[#This Row],[Order Date]])</f>
        <v>8</v>
      </c>
      <c r="F1752" s="17"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row>
    <row r="1753" spans="1:20" ht="15.6">
      <c r="A1753" s="2">
        <v>852</v>
      </c>
      <c r="B1753" s="3">
        <v>46261</v>
      </c>
      <c r="C1753" s="4">
        <f>YEAR(SalesDataTable[[#This Row],[Order Date]])</f>
        <v>2026</v>
      </c>
      <c r="D1753" s="14" t="str">
        <f>"Q"&amp;ROUNDUP(MONTH(SalesDataTable[[#This Row],[Order Date]])/3,0)</f>
        <v>Q3</v>
      </c>
      <c r="E1753" s="11">
        <f>MONTH(SalesDataTable[[#This Row],[Order Date]])</f>
        <v>8</v>
      </c>
      <c r="F1753" s="17"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row>
    <row r="1754" spans="1:20" ht="15.6">
      <c r="A1754" s="2">
        <v>2188</v>
      </c>
      <c r="B1754" s="3">
        <v>46261</v>
      </c>
      <c r="C1754" s="4">
        <f>YEAR(SalesDataTable[[#This Row],[Order Date]])</f>
        <v>2026</v>
      </c>
      <c r="D1754" s="14" t="str">
        <f>"Q"&amp;ROUNDUP(MONTH(SalesDataTable[[#This Row],[Order Date]])/3,0)</f>
        <v>Q3</v>
      </c>
      <c r="E1754" s="11">
        <f>MONTH(SalesDataTable[[#This Row],[Order Date]])</f>
        <v>8</v>
      </c>
      <c r="F1754" s="17"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row>
    <row r="1755" spans="1:20" ht="15.6">
      <c r="A1755" s="2">
        <v>2574</v>
      </c>
      <c r="B1755" s="3">
        <v>46261</v>
      </c>
      <c r="C1755" s="4">
        <f>YEAR(SalesDataTable[[#This Row],[Order Date]])</f>
        <v>2026</v>
      </c>
      <c r="D1755" s="14" t="str">
        <f>"Q"&amp;ROUNDUP(MONTH(SalesDataTable[[#This Row],[Order Date]])/3,0)</f>
        <v>Q3</v>
      </c>
      <c r="E1755" s="11">
        <f>MONTH(SalesDataTable[[#This Row],[Order Date]])</f>
        <v>8</v>
      </c>
      <c r="F1755" s="17"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108"/>
        <v>93.897000000000006</v>
      </c>
      <c r="R1755" s="5">
        <f t="shared" si="109"/>
        <v>49.86</v>
      </c>
      <c r="S1755" s="5">
        <f t="shared" si="110"/>
        <v>44.037000000000006</v>
      </c>
      <c r="T1755" s="7">
        <f t="shared" si="111"/>
        <v>0.46899261957251032</v>
      </c>
    </row>
    <row r="1756" spans="1:20" ht="15.6">
      <c r="A1756" s="2">
        <v>2942</v>
      </c>
      <c r="B1756" s="3">
        <v>46261</v>
      </c>
      <c r="C1756" s="4">
        <f>YEAR(SalesDataTable[[#This Row],[Order Date]])</f>
        <v>2026</v>
      </c>
      <c r="D1756" s="14" t="str">
        <f>"Q"&amp;ROUNDUP(MONTH(SalesDataTable[[#This Row],[Order Date]])/3,0)</f>
        <v>Q3</v>
      </c>
      <c r="E1756" s="11">
        <f>MONTH(SalesDataTable[[#This Row],[Order Date]])</f>
        <v>8</v>
      </c>
      <c r="F1756" s="17"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row>
    <row r="1757" spans="1:20" ht="15.6">
      <c r="A1757" s="2">
        <v>3211</v>
      </c>
      <c r="B1757" s="3">
        <v>46261</v>
      </c>
      <c r="C1757" s="4">
        <f>YEAR(SalesDataTable[[#This Row],[Order Date]])</f>
        <v>2026</v>
      </c>
      <c r="D1757" s="14" t="str">
        <f>"Q"&amp;ROUNDUP(MONTH(SalesDataTable[[#This Row],[Order Date]])/3,0)</f>
        <v>Q3</v>
      </c>
      <c r="E1757" s="11">
        <f>MONTH(SalesDataTable[[#This Row],[Order Date]])</f>
        <v>8</v>
      </c>
      <c r="F1757" s="17"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108"/>
        <v>117.79049999999999</v>
      </c>
      <c r="R1757" s="5">
        <f t="shared" si="109"/>
        <v>51</v>
      </c>
      <c r="S1757" s="5">
        <f t="shared" si="110"/>
        <v>66.790499999999994</v>
      </c>
      <c r="T1757" s="7">
        <f t="shared" si="111"/>
        <v>0.56702790123142355</v>
      </c>
    </row>
    <row r="1758" spans="1:20" ht="15.6">
      <c r="A1758" s="2">
        <v>3306</v>
      </c>
      <c r="B1758" s="3">
        <v>46261</v>
      </c>
      <c r="C1758" s="4">
        <f>YEAR(SalesDataTable[[#This Row],[Order Date]])</f>
        <v>2026</v>
      </c>
      <c r="D1758" s="14" t="str">
        <f>"Q"&amp;ROUNDUP(MONTH(SalesDataTable[[#This Row],[Order Date]])/3,0)</f>
        <v>Q3</v>
      </c>
      <c r="E1758" s="11">
        <f>MONTH(SalesDataTable[[#This Row],[Order Date]])</f>
        <v>8</v>
      </c>
      <c r="F1758" s="17"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row>
    <row r="1759" spans="1:20" ht="15.6">
      <c r="A1759" s="2">
        <v>3837</v>
      </c>
      <c r="B1759" s="3">
        <v>46261</v>
      </c>
      <c r="C1759" s="4">
        <f>YEAR(SalesDataTable[[#This Row],[Order Date]])</f>
        <v>2026</v>
      </c>
      <c r="D1759" s="14" t="str">
        <f>"Q"&amp;ROUNDUP(MONTH(SalesDataTable[[#This Row],[Order Date]])/3,0)</f>
        <v>Q3</v>
      </c>
      <c r="E1759" s="11">
        <f>MONTH(SalesDataTable[[#This Row],[Order Date]])</f>
        <v>8</v>
      </c>
      <c r="F1759" s="17"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row>
    <row r="1760" spans="1:20" ht="15.6">
      <c r="A1760" s="2">
        <v>4169</v>
      </c>
      <c r="B1760" s="3">
        <v>46261</v>
      </c>
      <c r="C1760" s="4">
        <f>YEAR(SalesDataTable[[#This Row],[Order Date]])</f>
        <v>2026</v>
      </c>
      <c r="D1760" s="14" t="str">
        <f>"Q"&amp;ROUNDUP(MONTH(SalesDataTable[[#This Row],[Order Date]])/3,0)</f>
        <v>Q3</v>
      </c>
      <c r="E1760" s="11">
        <f>MONTH(SalesDataTable[[#This Row],[Order Date]])</f>
        <v>8</v>
      </c>
      <c r="F1760" s="17"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108"/>
        <v>48.164999999999999</v>
      </c>
      <c r="R1760" s="5">
        <f t="shared" si="109"/>
        <v>21.65</v>
      </c>
      <c r="S1760" s="5">
        <f t="shared" si="110"/>
        <v>26.515000000000001</v>
      </c>
      <c r="T1760" s="7">
        <f t="shared" si="111"/>
        <v>0.55050347762898377</v>
      </c>
    </row>
    <row r="1761" spans="1:20" ht="15.6">
      <c r="A1761" s="2">
        <v>4452</v>
      </c>
      <c r="B1761" s="3">
        <v>46261</v>
      </c>
      <c r="C1761" s="4">
        <f>YEAR(SalesDataTable[[#This Row],[Order Date]])</f>
        <v>2026</v>
      </c>
      <c r="D1761" s="14" t="str">
        <f>"Q"&amp;ROUNDUP(MONTH(SalesDataTable[[#This Row],[Order Date]])/3,0)</f>
        <v>Q3</v>
      </c>
      <c r="E1761" s="11">
        <f>MONTH(SalesDataTable[[#This Row],[Order Date]])</f>
        <v>8</v>
      </c>
      <c r="F1761" s="17"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row>
    <row r="1762" spans="1:20" ht="15.6">
      <c r="A1762" s="2">
        <v>4740</v>
      </c>
      <c r="B1762" s="3">
        <v>46261</v>
      </c>
      <c r="C1762" s="4">
        <f>YEAR(SalesDataTable[[#This Row],[Order Date]])</f>
        <v>2026</v>
      </c>
      <c r="D1762" s="14" t="str">
        <f>"Q"&amp;ROUNDUP(MONTH(SalesDataTable[[#This Row],[Order Date]])/3,0)</f>
        <v>Q3</v>
      </c>
      <c r="E1762" s="11">
        <f>MONTH(SalesDataTable[[#This Row],[Order Date]])</f>
        <v>8</v>
      </c>
      <c r="F1762" s="17"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108"/>
        <v>327.51</v>
      </c>
      <c r="R1762" s="5">
        <f t="shared" si="109"/>
        <v>166.25</v>
      </c>
      <c r="S1762" s="5">
        <f t="shared" si="110"/>
        <v>161.26</v>
      </c>
      <c r="T1762" s="7">
        <f t="shared" si="111"/>
        <v>0.49238191200268694</v>
      </c>
    </row>
    <row r="1763" spans="1:20" ht="15.6">
      <c r="A1763" s="2">
        <v>5000</v>
      </c>
      <c r="B1763" s="3">
        <v>46261</v>
      </c>
      <c r="C1763" s="4">
        <f>YEAR(SalesDataTable[[#This Row],[Order Date]])</f>
        <v>2026</v>
      </c>
      <c r="D1763" s="14" t="str">
        <f>"Q"&amp;ROUNDUP(MONTH(SalesDataTable[[#This Row],[Order Date]])/3,0)</f>
        <v>Q3</v>
      </c>
      <c r="E1763" s="11">
        <f>MONTH(SalesDataTable[[#This Row],[Order Date]])</f>
        <v>8</v>
      </c>
      <c r="F1763" s="17"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108"/>
        <v>74</v>
      </c>
      <c r="R1763" s="5">
        <f t="shared" si="109"/>
        <v>27.66</v>
      </c>
      <c r="S1763" s="5">
        <f t="shared" si="110"/>
        <v>46.34</v>
      </c>
      <c r="T1763" s="7">
        <f t="shared" si="111"/>
        <v>0.62621621621621626</v>
      </c>
    </row>
    <row r="1764" spans="1:20" ht="15.6">
      <c r="A1764" s="2">
        <v>5058</v>
      </c>
      <c r="B1764" s="3">
        <v>46261</v>
      </c>
      <c r="C1764" s="4">
        <f>YEAR(SalesDataTable[[#This Row],[Order Date]])</f>
        <v>2026</v>
      </c>
      <c r="D1764" s="14" t="str">
        <f>"Q"&amp;ROUNDUP(MONTH(SalesDataTable[[#This Row],[Order Date]])/3,0)</f>
        <v>Q3</v>
      </c>
      <c r="E1764" s="11">
        <f>MONTH(SalesDataTable[[#This Row],[Order Date]])</f>
        <v>8</v>
      </c>
      <c r="F1764" s="17"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108"/>
        <v>198.38400000000001</v>
      </c>
      <c r="R1764" s="5">
        <f t="shared" si="109"/>
        <v>102.12</v>
      </c>
      <c r="S1764" s="5">
        <f t="shared" si="110"/>
        <v>96.26400000000001</v>
      </c>
      <c r="T1764" s="7">
        <f t="shared" si="111"/>
        <v>0.48524074522138883</v>
      </c>
    </row>
    <row r="1765" spans="1:20" ht="15.6">
      <c r="A1765" s="2">
        <v>496</v>
      </c>
      <c r="B1765" s="3">
        <v>46262</v>
      </c>
      <c r="C1765" s="4">
        <f>YEAR(SalesDataTable[[#This Row],[Order Date]])</f>
        <v>2026</v>
      </c>
      <c r="D1765" s="14" t="str">
        <f>"Q"&amp;ROUNDUP(MONTH(SalesDataTable[[#This Row],[Order Date]])/3,0)</f>
        <v>Q3</v>
      </c>
      <c r="E1765" s="11">
        <f>MONTH(SalesDataTable[[#This Row],[Order Date]])</f>
        <v>8</v>
      </c>
      <c r="F1765" s="17"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row>
    <row r="1766" spans="1:20" ht="15.6">
      <c r="A1766" s="2">
        <v>1343</v>
      </c>
      <c r="B1766" s="3">
        <v>46262</v>
      </c>
      <c r="C1766" s="4">
        <f>YEAR(SalesDataTable[[#This Row],[Order Date]])</f>
        <v>2026</v>
      </c>
      <c r="D1766" s="14" t="str">
        <f>"Q"&amp;ROUNDUP(MONTH(SalesDataTable[[#This Row],[Order Date]])/3,0)</f>
        <v>Q3</v>
      </c>
      <c r="E1766" s="11">
        <f>MONTH(SalesDataTable[[#This Row],[Order Date]])</f>
        <v>8</v>
      </c>
      <c r="F1766" s="17"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108"/>
        <v>81.06</v>
      </c>
      <c r="R1766" s="5">
        <f t="shared" si="109"/>
        <v>38.43</v>
      </c>
      <c r="S1766" s="5">
        <f t="shared" si="110"/>
        <v>42.63</v>
      </c>
      <c r="T1766" s="7">
        <f t="shared" si="111"/>
        <v>0.52590673575129532</v>
      </c>
    </row>
    <row r="1767" spans="1:20" ht="15.6">
      <c r="A1767" s="2">
        <v>1455</v>
      </c>
      <c r="B1767" s="3">
        <v>46262</v>
      </c>
      <c r="C1767" s="4">
        <f>YEAR(SalesDataTable[[#This Row],[Order Date]])</f>
        <v>2026</v>
      </c>
      <c r="D1767" s="14" t="str">
        <f>"Q"&amp;ROUNDUP(MONTH(SalesDataTable[[#This Row],[Order Date]])/3,0)</f>
        <v>Q3</v>
      </c>
      <c r="E1767" s="11">
        <f>MONTH(SalesDataTable[[#This Row],[Order Date]])</f>
        <v>8</v>
      </c>
      <c r="F1767" s="17"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108"/>
        <v>103.82</v>
      </c>
      <c r="R1767" s="5">
        <f t="shared" si="109"/>
        <v>43.88</v>
      </c>
      <c r="S1767" s="5">
        <f t="shared" si="110"/>
        <v>59.939999999999991</v>
      </c>
      <c r="T1767" s="7">
        <f t="shared" si="111"/>
        <v>0.57734540550953573</v>
      </c>
    </row>
    <row r="1768" spans="1:20" ht="15.6">
      <c r="A1768" s="2">
        <v>1632</v>
      </c>
      <c r="B1768" s="3">
        <v>46262</v>
      </c>
      <c r="C1768" s="4">
        <f>YEAR(SalesDataTable[[#This Row],[Order Date]])</f>
        <v>2026</v>
      </c>
      <c r="D1768" s="14" t="str">
        <f>"Q"&amp;ROUNDUP(MONTH(SalesDataTable[[#This Row],[Order Date]])/3,0)</f>
        <v>Q3</v>
      </c>
      <c r="E1768" s="11">
        <f>MONTH(SalesDataTable[[#This Row],[Order Date]])</f>
        <v>8</v>
      </c>
      <c r="F1768" s="17"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row>
    <row r="1769" spans="1:20" ht="15.6">
      <c r="A1769" s="2">
        <v>1817</v>
      </c>
      <c r="B1769" s="3">
        <v>46262</v>
      </c>
      <c r="C1769" s="4">
        <f>YEAR(SalesDataTable[[#This Row],[Order Date]])</f>
        <v>2026</v>
      </c>
      <c r="D1769" s="14" t="str">
        <f>"Q"&amp;ROUNDUP(MONTH(SalesDataTable[[#This Row],[Order Date]])/3,0)</f>
        <v>Q3</v>
      </c>
      <c r="E1769" s="11">
        <f>MONTH(SalesDataTable[[#This Row],[Order Date]])</f>
        <v>8</v>
      </c>
      <c r="F1769" s="17"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row>
    <row r="1770" spans="1:20" ht="15.6">
      <c r="A1770" s="2">
        <v>2993</v>
      </c>
      <c r="B1770" s="3">
        <v>46262</v>
      </c>
      <c r="C1770" s="4">
        <f>YEAR(SalesDataTable[[#This Row],[Order Date]])</f>
        <v>2026</v>
      </c>
      <c r="D1770" s="14" t="str">
        <f>"Q"&amp;ROUNDUP(MONTH(SalesDataTable[[#This Row],[Order Date]])/3,0)</f>
        <v>Q3</v>
      </c>
      <c r="E1770" s="11">
        <f>MONTH(SalesDataTable[[#This Row],[Order Date]])</f>
        <v>8</v>
      </c>
      <c r="F1770" s="17"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row>
    <row r="1771" spans="1:20" ht="15.6">
      <c r="A1771" s="2">
        <v>4676</v>
      </c>
      <c r="B1771" s="3">
        <v>46262</v>
      </c>
      <c r="C1771" s="4">
        <f>YEAR(SalesDataTable[[#This Row],[Order Date]])</f>
        <v>2026</v>
      </c>
      <c r="D1771" s="14" t="str">
        <f>"Q"&amp;ROUNDUP(MONTH(SalesDataTable[[#This Row],[Order Date]])/3,0)</f>
        <v>Q3</v>
      </c>
      <c r="E1771" s="11">
        <f>MONTH(SalesDataTable[[#This Row],[Order Date]])</f>
        <v>8</v>
      </c>
      <c r="F1771" s="17"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108"/>
        <v>147.38399999999999</v>
      </c>
      <c r="R1771" s="5">
        <f t="shared" si="109"/>
        <v>85.74</v>
      </c>
      <c r="S1771" s="5">
        <f t="shared" si="110"/>
        <v>61.643999999999991</v>
      </c>
      <c r="T1771" s="7">
        <f t="shared" si="111"/>
        <v>0.41825435596808336</v>
      </c>
    </row>
    <row r="1772" spans="1:20" ht="15.6">
      <c r="A1772" s="2">
        <v>5105</v>
      </c>
      <c r="B1772" s="3">
        <v>46262</v>
      </c>
      <c r="C1772" s="4">
        <f>YEAR(SalesDataTable[[#This Row],[Order Date]])</f>
        <v>2026</v>
      </c>
      <c r="D1772" s="14" t="str">
        <f>"Q"&amp;ROUNDUP(MONTH(SalesDataTable[[#This Row],[Order Date]])/3,0)</f>
        <v>Q3</v>
      </c>
      <c r="E1772" s="11">
        <f>MONTH(SalesDataTable[[#This Row],[Order Date]])</f>
        <v>8</v>
      </c>
      <c r="F1772" s="17"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108"/>
        <v>186.16</v>
      </c>
      <c r="R1772" s="5">
        <f t="shared" si="109"/>
        <v>75.44</v>
      </c>
      <c r="S1772" s="5">
        <f t="shared" si="110"/>
        <v>110.72</v>
      </c>
      <c r="T1772" s="7">
        <f t="shared" si="111"/>
        <v>0.5947571981091534</v>
      </c>
    </row>
    <row r="1773" spans="1:20" ht="15.6">
      <c r="A1773" s="2">
        <v>223</v>
      </c>
      <c r="B1773" s="3">
        <v>46263</v>
      </c>
      <c r="C1773" s="4">
        <f>YEAR(SalesDataTable[[#This Row],[Order Date]])</f>
        <v>2026</v>
      </c>
      <c r="D1773" s="14" t="str">
        <f>"Q"&amp;ROUNDUP(MONTH(SalesDataTable[[#This Row],[Order Date]])/3,0)</f>
        <v>Q3</v>
      </c>
      <c r="E1773" s="11">
        <f>MONTH(SalesDataTable[[#This Row],[Order Date]])</f>
        <v>8</v>
      </c>
      <c r="F1773" s="17"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108"/>
        <v>49.79</v>
      </c>
      <c r="R1773" s="5">
        <f t="shared" si="109"/>
        <v>21.43</v>
      </c>
      <c r="S1773" s="5">
        <f t="shared" si="110"/>
        <v>28.36</v>
      </c>
      <c r="T1773" s="7">
        <f t="shared" si="111"/>
        <v>0.56959228760795344</v>
      </c>
    </row>
    <row r="1774" spans="1:20" ht="15.6">
      <c r="A1774" s="2">
        <v>1023</v>
      </c>
      <c r="B1774" s="3">
        <v>46263</v>
      </c>
      <c r="C1774" s="4">
        <f>YEAR(SalesDataTable[[#This Row],[Order Date]])</f>
        <v>2026</v>
      </c>
      <c r="D1774" s="14" t="str">
        <f>"Q"&amp;ROUNDUP(MONTH(SalesDataTable[[#This Row],[Order Date]])/3,0)</f>
        <v>Q3</v>
      </c>
      <c r="E1774" s="11">
        <f>MONTH(SalesDataTable[[#This Row],[Order Date]])</f>
        <v>8</v>
      </c>
      <c r="F1774" s="17"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108"/>
        <v>541.14</v>
      </c>
      <c r="R1774" s="5">
        <f t="shared" si="109"/>
        <v>273.65999999999997</v>
      </c>
      <c r="S1774" s="5">
        <f t="shared" si="110"/>
        <v>267.48</v>
      </c>
      <c r="T1774" s="7">
        <f t="shared" si="111"/>
        <v>0.4942898325756736</v>
      </c>
    </row>
    <row r="1775" spans="1:20" ht="15.6">
      <c r="A1775" s="2">
        <v>1694</v>
      </c>
      <c r="B1775" s="3">
        <v>46263</v>
      </c>
      <c r="C1775" s="4">
        <f>YEAR(SalesDataTable[[#This Row],[Order Date]])</f>
        <v>2026</v>
      </c>
      <c r="D1775" s="14" t="str">
        <f>"Q"&amp;ROUNDUP(MONTH(SalesDataTable[[#This Row],[Order Date]])/3,0)</f>
        <v>Q3</v>
      </c>
      <c r="E1775" s="11">
        <f>MONTH(SalesDataTable[[#This Row],[Order Date]])</f>
        <v>8</v>
      </c>
      <c r="F1775" s="17"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108"/>
        <v>59.822999999999993</v>
      </c>
      <c r="R1775" s="5">
        <f t="shared" si="109"/>
        <v>32.64</v>
      </c>
      <c r="S1775" s="5">
        <f t="shared" si="110"/>
        <v>27.182999999999993</v>
      </c>
      <c r="T1775" s="7">
        <f t="shared" si="111"/>
        <v>0.45439045183290699</v>
      </c>
    </row>
    <row r="1776" spans="1:20" ht="15.6">
      <c r="A1776" s="2">
        <v>2006</v>
      </c>
      <c r="B1776" s="3">
        <v>46263</v>
      </c>
      <c r="C1776" s="4">
        <f>YEAR(SalesDataTable[[#This Row],[Order Date]])</f>
        <v>2026</v>
      </c>
      <c r="D1776" s="14" t="str">
        <f>"Q"&amp;ROUNDUP(MONTH(SalesDataTable[[#This Row],[Order Date]])/3,0)</f>
        <v>Q3</v>
      </c>
      <c r="E1776" s="11">
        <f>MONTH(SalesDataTable[[#This Row],[Order Date]])</f>
        <v>8</v>
      </c>
      <c r="F1776" s="17"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108"/>
        <v>46.43</v>
      </c>
      <c r="R1776" s="5">
        <f t="shared" si="109"/>
        <v>18.2</v>
      </c>
      <c r="S1776" s="5">
        <f t="shared" si="110"/>
        <v>28.23</v>
      </c>
      <c r="T1776" s="7">
        <f t="shared" si="111"/>
        <v>0.60801206116734874</v>
      </c>
    </row>
    <row r="1777" spans="1:20" ht="15.6">
      <c r="A1777" s="2">
        <v>3026</v>
      </c>
      <c r="B1777" s="3">
        <v>46263</v>
      </c>
      <c r="C1777" s="4">
        <f>YEAR(SalesDataTable[[#This Row],[Order Date]])</f>
        <v>2026</v>
      </c>
      <c r="D1777" s="14" t="str">
        <f>"Q"&amp;ROUNDUP(MONTH(SalesDataTable[[#This Row],[Order Date]])/3,0)</f>
        <v>Q3</v>
      </c>
      <c r="E1777" s="11">
        <f>MONTH(SalesDataTable[[#This Row],[Order Date]])</f>
        <v>8</v>
      </c>
      <c r="F1777" s="17"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row>
    <row r="1778" spans="1:20" ht="15.6">
      <c r="A1778" s="2">
        <v>3057</v>
      </c>
      <c r="B1778" s="3">
        <v>46263</v>
      </c>
      <c r="C1778" s="4">
        <f>YEAR(SalesDataTable[[#This Row],[Order Date]])</f>
        <v>2026</v>
      </c>
      <c r="D1778" s="14" t="str">
        <f>"Q"&amp;ROUNDUP(MONTH(SalesDataTable[[#This Row],[Order Date]])/3,0)</f>
        <v>Q3</v>
      </c>
      <c r="E1778" s="11">
        <f>MONTH(SalesDataTable[[#This Row],[Order Date]])</f>
        <v>8</v>
      </c>
      <c r="F1778" s="17"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108"/>
        <v>284.32</v>
      </c>
      <c r="R1778" s="5">
        <f t="shared" si="109"/>
        <v>158.72</v>
      </c>
      <c r="S1778" s="5">
        <f t="shared" si="110"/>
        <v>125.6</v>
      </c>
      <c r="T1778" s="7">
        <f t="shared" si="111"/>
        <v>0.44175576814856499</v>
      </c>
    </row>
    <row r="1779" spans="1:20" ht="15.6">
      <c r="A1779" s="2">
        <v>3112</v>
      </c>
      <c r="B1779" s="3">
        <v>46263</v>
      </c>
      <c r="C1779" s="4">
        <f>YEAR(SalesDataTable[[#This Row],[Order Date]])</f>
        <v>2026</v>
      </c>
      <c r="D1779" s="14" t="str">
        <f>"Q"&amp;ROUNDUP(MONTH(SalesDataTable[[#This Row],[Order Date]])/3,0)</f>
        <v>Q3</v>
      </c>
      <c r="E1779" s="11">
        <f>MONTH(SalesDataTable[[#This Row],[Order Date]])</f>
        <v>8</v>
      </c>
      <c r="F1779" s="17"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108"/>
        <v>90.61099999999999</v>
      </c>
      <c r="R1779" s="5">
        <f t="shared" si="109"/>
        <v>37.6</v>
      </c>
      <c r="S1779" s="5">
        <f t="shared" si="110"/>
        <v>53.010999999999989</v>
      </c>
      <c r="T1779" s="7">
        <f t="shared" si="111"/>
        <v>0.58503934400900548</v>
      </c>
    </row>
    <row r="1780" spans="1:20" ht="15.6">
      <c r="A1780" s="2">
        <v>3137</v>
      </c>
      <c r="B1780" s="3">
        <v>46263</v>
      </c>
      <c r="C1780" s="4">
        <f>YEAR(SalesDataTable[[#This Row],[Order Date]])</f>
        <v>2026</v>
      </c>
      <c r="D1780" s="14" t="str">
        <f>"Q"&amp;ROUNDUP(MONTH(SalesDataTable[[#This Row],[Order Date]])/3,0)</f>
        <v>Q3</v>
      </c>
      <c r="E1780" s="11">
        <f>MONTH(SalesDataTable[[#This Row],[Order Date]])</f>
        <v>8</v>
      </c>
      <c r="F1780" s="17"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108"/>
        <v>493.53</v>
      </c>
      <c r="R1780" s="5">
        <f t="shared" si="109"/>
        <v>260.28000000000003</v>
      </c>
      <c r="S1780" s="5">
        <f t="shared" si="110"/>
        <v>233.24999999999994</v>
      </c>
      <c r="T1780" s="7">
        <f t="shared" si="111"/>
        <v>0.47261564646526039</v>
      </c>
    </row>
    <row r="1781" spans="1:20" ht="15.6">
      <c r="A1781" s="2">
        <v>3983</v>
      </c>
      <c r="B1781" s="3">
        <v>46263</v>
      </c>
      <c r="C1781" s="4">
        <f>YEAR(SalesDataTable[[#This Row],[Order Date]])</f>
        <v>2026</v>
      </c>
      <c r="D1781" s="14" t="str">
        <f>"Q"&amp;ROUNDUP(MONTH(SalesDataTable[[#This Row],[Order Date]])/3,0)</f>
        <v>Q3</v>
      </c>
      <c r="E1781" s="11">
        <f>MONTH(SalesDataTable[[#This Row],[Order Date]])</f>
        <v>8</v>
      </c>
      <c r="F1781" s="17"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row>
    <row r="1782" spans="1:20" ht="15.6">
      <c r="A1782" s="2">
        <v>4016</v>
      </c>
      <c r="B1782" s="3">
        <v>46263</v>
      </c>
      <c r="C1782" s="4">
        <f>YEAR(SalesDataTable[[#This Row],[Order Date]])</f>
        <v>2026</v>
      </c>
      <c r="D1782" s="14" t="str">
        <f>"Q"&amp;ROUNDUP(MONTH(SalesDataTable[[#This Row],[Order Date]])/3,0)</f>
        <v>Q3</v>
      </c>
      <c r="E1782" s="11">
        <f>MONTH(SalesDataTable[[#This Row],[Order Date]])</f>
        <v>8</v>
      </c>
      <c r="F1782" s="17"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108"/>
        <v>617.27</v>
      </c>
      <c r="R1782" s="5">
        <f t="shared" si="109"/>
        <v>388.45</v>
      </c>
      <c r="S1782" s="5">
        <f t="shared" si="110"/>
        <v>228.82</v>
      </c>
      <c r="T1782" s="7">
        <f t="shared" si="111"/>
        <v>0.37069677774717708</v>
      </c>
    </row>
    <row r="1783" spans="1:20" ht="15.6">
      <c r="A1783" s="2">
        <v>4340</v>
      </c>
      <c r="B1783" s="3">
        <v>46263</v>
      </c>
      <c r="C1783" s="4">
        <f>YEAR(SalesDataTable[[#This Row],[Order Date]])</f>
        <v>2026</v>
      </c>
      <c r="D1783" s="14" t="str">
        <f>"Q"&amp;ROUNDUP(MONTH(SalesDataTable[[#This Row],[Order Date]])/3,0)</f>
        <v>Q3</v>
      </c>
      <c r="E1783" s="11">
        <f>MONTH(SalesDataTable[[#This Row],[Order Date]])</f>
        <v>8</v>
      </c>
      <c r="F1783" s="17"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108"/>
        <v>60.52</v>
      </c>
      <c r="R1783" s="5">
        <f t="shared" si="109"/>
        <v>27.34</v>
      </c>
      <c r="S1783" s="5">
        <f t="shared" si="110"/>
        <v>33.180000000000007</v>
      </c>
      <c r="T1783" s="7">
        <f t="shared" si="111"/>
        <v>0.54824851288830145</v>
      </c>
    </row>
    <row r="1784" spans="1:20" ht="15.6">
      <c r="A1784" s="2">
        <v>4640</v>
      </c>
      <c r="B1784" s="3">
        <v>46263</v>
      </c>
      <c r="C1784" s="4">
        <f>YEAR(SalesDataTable[[#This Row],[Order Date]])</f>
        <v>2026</v>
      </c>
      <c r="D1784" s="14" t="str">
        <f>"Q"&amp;ROUNDUP(MONTH(SalesDataTable[[#This Row],[Order Date]])/3,0)</f>
        <v>Q3</v>
      </c>
      <c r="E1784" s="11">
        <f>MONTH(SalesDataTable[[#This Row],[Order Date]])</f>
        <v>8</v>
      </c>
      <c r="F1784" s="17"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108"/>
        <v>77.99499999999999</v>
      </c>
      <c r="R1784" s="5">
        <f t="shared" si="109"/>
        <v>28.94</v>
      </c>
      <c r="S1784" s="5">
        <f t="shared" si="110"/>
        <v>49.054999999999993</v>
      </c>
      <c r="T1784" s="7">
        <f t="shared" si="111"/>
        <v>0.62895057375472785</v>
      </c>
    </row>
    <row r="1785" spans="1:20" ht="15.6">
      <c r="A1785" s="2">
        <v>4733</v>
      </c>
      <c r="B1785" s="3">
        <v>46263</v>
      </c>
      <c r="C1785" s="4">
        <f>YEAR(SalesDataTable[[#This Row],[Order Date]])</f>
        <v>2026</v>
      </c>
      <c r="D1785" s="14" t="str">
        <f>"Q"&amp;ROUNDUP(MONTH(SalesDataTable[[#This Row],[Order Date]])/3,0)</f>
        <v>Q3</v>
      </c>
      <c r="E1785" s="11">
        <f>MONTH(SalesDataTable[[#This Row],[Order Date]])</f>
        <v>8</v>
      </c>
      <c r="F1785" s="17"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row>
    <row r="1786" spans="1:20" ht="15.6">
      <c r="A1786" s="2">
        <v>4827</v>
      </c>
      <c r="B1786" s="3">
        <v>46263</v>
      </c>
      <c r="C1786" s="4">
        <f>YEAR(SalesDataTable[[#This Row],[Order Date]])</f>
        <v>2026</v>
      </c>
      <c r="D1786" s="14" t="str">
        <f>"Q"&amp;ROUNDUP(MONTH(SalesDataTable[[#This Row],[Order Date]])/3,0)</f>
        <v>Q3</v>
      </c>
      <c r="E1786" s="11">
        <f>MONTH(SalesDataTable[[#This Row],[Order Date]])</f>
        <v>8</v>
      </c>
      <c r="F1786" s="17"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108"/>
        <v>183.5</v>
      </c>
      <c r="R1786" s="5">
        <f t="shared" si="109"/>
        <v>67.25</v>
      </c>
      <c r="S1786" s="5">
        <f t="shared" si="110"/>
        <v>116.25</v>
      </c>
      <c r="T1786" s="7">
        <f t="shared" si="111"/>
        <v>0.63351498637602177</v>
      </c>
    </row>
    <row r="1787" spans="1:20" ht="15.6">
      <c r="A1787" s="2">
        <v>5180</v>
      </c>
      <c r="B1787" s="3">
        <v>46263</v>
      </c>
      <c r="C1787" s="4">
        <f>YEAR(SalesDataTable[[#This Row],[Order Date]])</f>
        <v>2026</v>
      </c>
      <c r="D1787" s="14" t="str">
        <f>"Q"&amp;ROUNDUP(MONTH(SalesDataTable[[#This Row],[Order Date]])/3,0)</f>
        <v>Q3</v>
      </c>
      <c r="E1787" s="11">
        <f>MONTH(SalesDataTable[[#This Row],[Order Date]])</f>
        <v>8</v>
      </c>
      <c r="F1787" s="17"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108"/>
        <v>892.80000000000007</v>
      </c>
      <c r="R1787" s="5">
        <f t="shared" si="109"/>
        <v>494.8</v>
      </c>
      <c r="S1787" s="5">
        <f t="shared" si="110"/>
        <v>398.00000000000006</v>
      </c>
      <c r="T1787" s="7">
        <f t="shared" si="111"/>
        <v>0.44578853046594985</v>
      </c>
    </row>
    <row r="1788" spans="1:20" ht="15.6">
      <c r="A1788" s="2">
        <v>121</v>
      </c>
      <c r="B1788" s="3">
        <v>46264</v>
      </c>
      <c r="C1788" s="4">
        <f>YEAR(SalesDataTable[[#This Row],[Order Date]])</f>
        <v>2026</v>
      </c>
      <c r="D1788" s="14" t="str">
        <f>"Q"&amp;ROUNDUP(MONTH(SalesDataTable[[#This Row],[Order Date]])/3,0)</f>
        <v>Q3</v>
      </c>
      <c r="E1788" s="11">
        <f>MONTH(SalesDataTable[[#This Row],[Order Date]])</f>
        <v>8</v>
      </c>
      <c r="F1788" s="17"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108"/>
        <v>73.106999999999999</v>
      </c>
      <c r="R1788" s="5">
        <f t="shared" si="109"/>
        <v>42.65</v>
      </c>
      <c r="S1788" s="5">
        <f t="shared" si="110"/>
        <v>30.457000000000001</v>
      </c>
      <c r="T1788" s="7">
        <f t="shared" si="111"/>
        <v>0.41660853269864723</v>
      </c>
    </row>
    <row r="1789" spans="1:20" ht="15.6">
      <c r="A1789" s="2">
        <v>618</v>
      </c>
      <c r="B1789" s="3">
        <v>46264</v>
      </c>
      <c r="C1789" s="4">
        <f>YEAR(SalesDataTable[[#This Row],[Order Date]])</f>
        <v>2026</v>
      </c>
      <c r="D1789" s="14" t="str">
        <f>"Q"&amp;ROUNDUP(MONTH(SalesDataTable[[#This Row],[Order Date]])/3,0)</f>
        <v>Q3</v>
      </c>
      <c r="E1789" s="11">
        <f>MONTH(SalesDataTable[[#This Row],[Order Date]])</f>
        <v>8</v>
      </c>
      <c r="F1789" s="17"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row>
    <row r="1790" spans="1:20" ht="15.6">
      <c r="A1790" s="2">
        <v>2860</v>
      </c>
      <c r="B1790" s="3">
        <v>46264</v>
      </c>
      <c r="C1790" s="4">
        <f>YEAR(SalesDataTable[[#This Row],[Order Date]])</f>
        <v>2026</v>
      </c>
      <c r="D1790" s="14" t="str">
        <f>"Q"&amp;ROUNDUP(MONTH(SalesDataTable[[#This Row],[Order Date]])/3,0)</f>
        <v>Q3</v>
      </c>
      <c r="E1790" s="11">
        <f>MONTH(SalesDataTable[[#This Row],[Order Date]])</f>
        <v>8</v>
      </c>
      <c r="F1790" s="17"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108"/>
        <v>129.14100000000002</v>
      </c>
      <c r="R1790" s="5">
        <f t="shared" si="109"/>
        <v>80.72</v>
      </c>
      <c r="S1790" s="5">
        <f t="shared" si="110"/>
        <v>48.421000000000021</v>
      </c>
      <c r="T1790" s="7">
        <f t="shared" si="111"/>
        <v>0.3749467636149636</v>
      </c>
    </row>
    <row r="1791" spans="1:20" ht="15.6">
      <c r="A1791" s="2">
        <v>3768</v>
      </c>
      <c r="B1791" s="3">
        <v>46264</v>
      </c>
      <c r="C1791" s="4">
        <f>YEAR(SalesDataTable[[#This Row],[Order Date]])</f>
        <v>2026</v>
      </c>
      <c r="D1791" s="14" t="str">
        <f>"Q"&amp;ROUNDUP(MONTH(SalesDataTable[[#This Row],[Order Date]])/3,0)</f>
        <v>Q3</v>
      </c>
      <c r="E1791" s="11">
        <f>MONTH(SalesDataTable[[#This Row],[Order Date]])</f>
        <v>8</v>
      </c>
      <c r="F1791" s="17"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108"/>
        <v>143.38</v>
      </c>
      <c r="R1791" s="5">
        <f t="shared" si="109"/>
        <v>78.37</v>
      </c>
      <c r="S1791" s="5">
        <f t="shared" si="110"/>
        <v>65.009999999999991</v>
      </c>
      <c r="T1791" s="7">
        <f t="shared" si="111"/>
        <v>0.45341051750592826</v>
      </c>
    </row>
    <row r="1792" spans="1:20" ht="15.6">
      <c r="A1792" s="2">
        <v>3987</v>
      </c>
      <c r="B1792" s="3">
        <v>46264</v>
      </c>
      <c r="C1792" s="4">
        <f>YEAR(SalesDataTable[[#This Row],[Order Date]])</f>
        <v>2026</v>
      </c>
      <c r="D1792" s="14" t="str">
        <f>"Q"&amp;ROUNDUP(MONTH(SalesDataTable[[#This Row],[Order Date]])/3,0)</f>
        <v>Q3</v>
      </c>
      <c r="E1792" s="11">
        <f>MONTH(SalesDataTable[[#This Row],[Order Date]])</f>
        <v>8</v>
      </c>
      <c r="F1792" s="17"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108"/>
        <v>144.54</v>
      </c>
      <c r="R1792" s="5">
        <f t="shared" si="109"/>
        <v>78.77</v>
      </c>
      <c r="S1792" s="5">
        <f t="shared" si="110"/>
        <v>65.77</v>
      </c>
      <c r="T1792" s="7">
        <f t="shared" si="111"/>
        <v>0.45502974955029751</v>
      </c>
    </row>
    <row r="1793" spans="1:20" ht="15.6">
      <c r="A1793" s="2">
        <v>4990</v>
      </c>
      <c r="B1793" s="3">
        <v>46264</v>
      </c>
      <c r="C1793" s="4">
        <f>YEAR(SalesDataTable[[#This Row],[Order Date]])</f>
        <v>2026</v>
      </c>
      <c r="D1793" s="14" t="str">
        <f>"Q"&amp;ROUNDUP(MONTH(SalesDataTable[[#This Row],[Order Date]])/3,0)</f>
        <v>Q3</v>
      </c>
      <c r="E1793" s="11">
        <f>MONTH(SalesDataTable[[#This Row],[Order Date]])</f>
        <v>8</v>
      </c>
      <c r="F1793" s="17"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108"/>
        <v>36.828000000000003</v>
      </c>
      <c r="R1793" s="5">
        <f t="shared" si="109"/>
        <v>14.94</v>
      </c>
      <c r="S1793" s="5">
        <f t="shared" si="110"/>
        <v>21.888000000000005</v>
      </c>
      <c r="T1793" s="7">
        <f t="shared" si="111"/>
        <v>0.59433040078201382</v>
      </c>
    </row>
    <row r="1794" spans="1:20" ht="15.6">
      <c r="A1794" s="2">
        <v>348</v>
      </c>
      <c r="B1794" s="3">
        <v>46265</v>
      </c>
      <c r="C1794" s="4">
        <f>YEAR(SalesDataTable[[#This Row],[Order Date]])</f>
        <v>2026</v>
      </c>
      <c r="D1794" s="14" t="str">
        <f>"Q"&amp;ROUNDUP(MONTH(SalesDataTable[[#This Row],[Order Date]])/3,0)</f>
        <v>Q3</v>
      </c>
      <c r="E1794" s="11">
        <f>MONTH(SalesDataTable[[#This Row],[Order Date]])</f>
        <v>8</v>
      </c>
      <c r="F1794" s="17"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row>
    <row r="1795" spans="1:20" ht="15.6">
      <c r="A1795" s="2">
        <v>1642</v>
      </c>
      <c r="B1795" s="3">
        <v>46265</v>
      </c>
      <c r="C1795" s="4">
        <f>YEAR(SalesDataTable[[#This Row],[Order Date]])</f>
        <v>2026</v>
      </c>
      <c r="D1795" s="14" t="str">
        <f>"Q"&amp;ROUNDUP(MONTH(SalesDataTable[[#This Row],[Order Date]])/3,0)</f>
        <v>Q3</v>
      </c>
      <c r="E1795" s="11">
        <f>MONTH(SalesDataTable[[#This Row],[Order Date]])</f>
        <v>8</v>
      </c>
      <c r="F1795" s="17"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112"/>
        <v>40.770000000000003</v>
      </c>
      <c r="R1795" s="5">
        <f t="shared" si="113"/>
        <v>15.13</v>
      </c>
      <c r="S1795" s="5">
        <f t="shared" si="114"/>
        <v>25.64</v>
      </c>
      <c r="T1795" s="7">
        <f t="shared" si="115"/>
        <v>0.62889379445670834</v>
      </c>
    </row>
    <row r="1796" spans="1:20" ht="15.6">
      <c r="A1796" s="2">
        <v>2146</v>
      </c>
      <c r="B1796" s="3">
        <v>46265</v>
      </c>
      <c r="C1796" s="4">
        <f>YEAR(SalesDataTable[[#This Row],[Order Date]])</f>
        <v>2026</v>
      </c>
      <c r="D1796" s="14" t="str">
        <f>"Q"&amp;ROUNDUP(MONTH(SalesDataTable[[#This Row],[Order Date]])/3,0)</f>
        <v>Q3</v>
      </c>
      <c r="E1796" s="11">
        <f>MONTH(SalesDataTable[[#This Row],[Order Date]])</f>
        <v>8</v>
      </c>
      <c r="F1796" s="17"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112"/>
        <v>33.6965</v>
      </c>
      <c r="R1796" s="5">
        <f t="shared" si="113"/>
        <v>14.1</v>
      </c>
      <c r="S1796" s="5">
        <f t="shared" si="114"/>
        <v>19.596499999999999</v>
      </c>
      <c r="T1796" s="7">
        <f t="shared" si="115"/>
        <v>0.58155891561438122</v>
      </c>
    </row>
    <row r="1797" spans="1:20" ht="15.6">
      <c r="A1797" s="2">
        <v>2629</v>
      </c>
      <c r="B1797" s="3">
        <v>46265</v>
      </c>
      <c r="C1797" s="4">
        <f>YEAR(SalesDataTable[[#This Row],[Order Date]])</f>
        <v>2026</v>
      </c>
      <c r="D1797" s="14" t="str">
        <f>"Q"&amp;ROUNDUP(MONTH(SalesDataTable[[#This Row],[Order Date]])/3,0)</f>
        <v>Q3</v>
      </c>
      <c r="E1797" s="11">
        <f>MONTH(SalesDataTable[[#This Row],[Order Date]])</f>
        <v>8</v>
      </c>
      <c r="F1797" s="17"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112"/>
        <v>81.72</v>
      </c>
      <c r="R1797" s="5">
        <f t="shared" si="113"/>
        <v>42.38</v>
      </c>
      <c r="S1797" s="5">
        <f t="shared" si="114"/>
        <v>39.339999999999996</v>
      </c>
      <c r="T1797" s="7">
        <f t="shared" si="115"/>
        <v>0.48139990210474787</v>
      </c>
    </row>
    <row r="1798" spans="1:20" ht="15.6">
      <c r="A1798" s="2">
        <v>2870</v>
      </c>
      <c r="B1798" s="3">
        <v>46265</v>
      </c>
      <c r="C1798" s="4">
        <f>YEAR(SalesDataTable[[#This Row],[Order Date]])</f>
        <v>2026</v>
      </c>
      <c r="D1798" s="14" t="str">
        <f>"Q"&amp;ROUNDUP(MONTH(SalesDataTable[[#This Row],[Order Date]])/3,0)</f>
        <v>Q3</v>
      </c>
      <c r="E1798" s="11">
        <f>MONTH(SalesDataTable[[#This Row],[Order Date]])</f>
        <v>8</v>
      </c>
      <c r="F1798" s="17"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112"/>
        <v>45.84</v>
      </c>
      <c r="R1798" s="5">
        <f t="shared" si="113"/>
        <v>17.84</v>
      </c>
      <c r="S1798" s="5">
        <f t="shared" si="114"/>
        <v>28.000000000000004</v>
      </c>
      <c r="T1798" s="7">
        <f t="shared" si="115"/>
        <v>0.61082024432809778</v>
      </c>
    </row>
    <row r="1799" spans="1:20" ht="15.6">
      <c r="A1799" s="2">
        <v>2975</v>
      </c>
      <c r="B1799" s="3">
        <v>46265</v>
      </c>
      <c r="C1799" s="4">
        <f>YEAR(SalesDataTable[[#This Row],[Order Date]])</f>
        <v>2026</v>
      </c>
      <c r="D1799" s="14" t="str">
        <f>"Q"&amp;ROUNDUP(MONTH(SalesDataTable[[#This Row],[Order Date]])/3,0)</f>
        <v>Q3</v>
      </c>
      <c r="E1799" s="11">
        <f>MONTH(SalesDataTable[[#This Row],[Order Date]])</f>
        <v>8</v>
      </c>
      <c r="F1799" s="17"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112"/>
        <v>46.59</v>
      </c>
      <c r="R1799" s="5">
        <f t="shared" si="113"/>
        <v>18.47</v>
      </c>
      <c r="S1799" s="5">
        <f t="shared" si="114"/>
        <v>28.120000000000005</v>
      </c>
      <c r="T1799" s="7">
        <f t="shared" si="115"/>
        <v>0.60356299635114841</v>
      </c>
    </row>
    <row r="1800" spans="1:20" ht="15.6">
      <c r="A1800" s="2">
        <v>3163</v>
      </c>
      <c r="B1800" s="3">
        <v>46265</v>
      </c>
      <c r="C1800" s="4">
        <f>YEAR(SalesDataTable[[#This Row],[Order Date]])</f>
        <v>2026</v>
      </c>
      <c r="D1800" s="14" t="str">
        <f>"Q"&amp;ROUNDUP(MONTH(SalesDataTable[[#This Row],[Order Date]])/3,0)</f>
        <v>Q3</v>
      </c>
      <c r="E1800" s="11">
        <f>MONTH(SalesDataTable[[#This Row],[Order Date]])</f>
        <v>8</v>
      </c>
      <c r="F1800" s="17"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row>
    <row r="1801" spans="1:20" ht="15.6">
      <c r="A1801" s="2">
        <v>94</v>
      </c>
      <c r="B1801" s="3">
        <v>46266</v>
      </c>
      <c r="C1801" s="4">
        <f>YEAR(SalesDataTable[[#This Row],[Order Date]])</f>
        <v>2026</v>
      </c>
      <c r="D1801" s="14" t="str">
        <f>"Q"&amp;ROUNDUP(MONTH(SalesDataTable[[#This Row],[Order Date]])/3,0)</f>
        <v>Q3</v>
      </c>
      <c r="E1801" s="11">
        <f>MONTH(SalesDataTable[[#This Row],[Order Date]])</f>
        <v>9</v>
      </c>
      <c r="F1801" s="17"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112"/>
        <v>253.79999999999998</v>
      </c>
      <c r="R1801" s="5">
        <f t="shared" si="113"/>
        <v>114.45</v>
      </c>
      <c r="S1801" s="5">
        <f t="shared" si="114"/>
        <v>139.34999999999997</v>
      </c>
      <c r="T1801" s="7">
        <f t="shared" si="115"/>
        <v>0.54905437352245856</v>
      </c>
    </row>
    <row r="1802" spans="1:20" ht="15.6">
      <c r="A1802" s="2">
        <v>271</v>
      </c>
      <c r="B1802" s="3">
        <v>46266</v>
      </c>
      <c r="C1802" s="4">
        <f>YEAR(SalesDataTable[[#This Row],[Order Date]])</f>
        <v>2026</v>
      </c>
      <c r="D1802" s="14" t="str">
        <f>"Q"&amp;ROUNDUP(MONTH(SalesDataTable[[#This Row],[Order Date]])/3,0)</f>
        <v>Q3</v>
      </c>
      <c r="E1802" s="11">
        <f>MONTH(SalesDataTable[[#This Row],[Order Date]])</f>
        <v>9</v>
      </c>
      <c r="F1802" s="17"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112"/>
        <v>84.861000000000004</v>
      </c>
      <c r="R1802" s="5">
        <f t="shared" si="113"/>
        <v>45.12</v>
      </c>
      <c r="S1802" s="5">
        <f t="shared" si="114"/>
        <v>39.741000000000007</v>
      </c>
      <c r="T1802" s="7">
        <f t="shared" si="115"/>
        <v>0.46830699614663984</v>
      </c>
    </row>
    <row r="1803" spans="1:20" ht="15.6">
      <c r="A1803" s="2">
        <v>1481</v>
      </c>
      <c r="B1803" s="3">
        <v>46266</v>
      </c>
      <c r="C1803" s="4">
        <f>YEAR(SalesDataTable[[#This Row],[Order Date]])</f>
        <v>2026</v>
      </c>
      <c r="D1803" s="14" t="str">
        <f>"Q"&amp;ROUNDUP(MONTH(SalesDataTable[[#This Row],[Order Date]])/3,0)</f>
        <v>Q3</v>
      </c>
      <c r="E1803" s="11">
        <f>MONTH(SalesDataTable[[#This Row],[Order Date]])</f>
        <v>9</v>
      </c>
      <c r="F1803" s="17"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row>
    <row r="1804" spans="1:20" ht="15.6">
      <c r="A1804" s="2">
        <v>1663</v>
      </c>
      <c r="B1804" s="3">
        <v>46266</v>
      </c>
      <c r="C1804" s="4">
        <f>YEAR(SalesDataTable[[#This Row],[Order Date]])</f>
        <v>2026</v>
      </c>
      <c r="D1804" s="14" t="str">
        <f>"Q"&amp;ROUNDUP(MONTH(SalesDataTable[[#This Row],[Order Date]])/3,0)</f>
        <v>Q3</v>
      </c>
      <c r="E1804" s="11">
        <f>MONTH(SalesDataTable[[#This Row],[Order Date]])</f>
        <v>9</v>
      </c>
      <c r="F1804" s="17"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row>
    <row r="1805" spans="1:20" ht="15.6">
      <c r="A1805" s="2">
        <v>2866</v>
      </c>
      <c r="B1805" s="3">
        <v>46266</v>
      </c>
      <c r="C1805" s="4">
        <f>YEAR(SalesDataTable[[#This Row],[Order Date]])</f>
        <v>2026</v>
      </c>
      <c r="D1805" s="14" t="str">
        <f>"Q"&amp;ROUNDUP(MONTH(SalesDataTable[[#This Row],[Order Date]])/3,0)</f>
        <v>Q3</v>
      </c>
      <c r="E1805" s="11">
        <f>MONTH(SalesDataTable[[#This Row],[Order Date]])</f>
        <v>9</v>
      </c>
      <c r="F1805" s="17"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row>
    <row r="1806" spans="1:20" ht="15.6">
      <c r="A1806" s="2">
        <v>3288</v>
      </c>
      <c r="B1806" s="3">
        <v>46266</v>
      </c>
      <c r="C1806" s="4">
        <f>YEAR(SalesDataTable[[#This Row],[Order Date]])</f>
        <v>2026</v>
      </c>
      <c r="D1806" s="14" t="str">
        <f>"Q"&amp;ROUNDUP(MONTH(SalesDataTable[[#This Row],[Order Date]])/3,0)</f>
        <v>Q3</v>
      </c>
      <c r="E1806" s="11">
        <f>MONTH(SalesDataTable[[#This Row],[Order Date]])</f>
        <v>9</v>
      </c>
      <c r="F1806" s="17"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row>
    <row r="1807" spans="1:20" ht="15.6">
      <c r="A1807" s="2">
        <v>3426</v>
      </c>
      <c r="B1807" s="3">
        <v>46266</v>
      </c>
      <c r="C1807" s="4">
        <f>YEAR(SalesDataTable[[#This Row],[Order Date]])</f>
        <v>2026</v>
      </c>
      <c r="D1807" s="14" t="str">
        <f>"Q"&amp;ROUNDUP(MONTH(SalesDataTable[[#This Row],[Order Date]])/3,0)</f>
        <v>Q3</v>
      </c>
      <c r="E1807" s="11">
        <f>MONTH(SalesDataTable[[#This Row],[Order Date]])</f>
        <v>9</v>
      </c>
      <c r="F1807" s="17"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row>
    <row r="1808" spans="1:20" ht="15.6">
      <c r="A1808" s="2">
        <v>4826</v>
      </c>
      <c r="B1808" s="3">
        <v>46266</v>
      </c>
      <c r="C1808" s="4">
        <f>YEAR(SalesDataTable[[#This Row],[Order Date]])</f>
        <v>2026</v>
      </c>
      <c r="D1808" s="14" t="str">
        <f>"Q"&amp;ROUNDUP(MONTH(SalesDataTable[[#This Row],[Order Date]])/3,0)</f>
        <v>Q3</v>
      </c>
      <c r="E1808" s="11">
        <f>MONTH(SalesDataTable[[#This Row],[Order Date]])</f>
        <v>9</v>
      </c>
      <c r="F1808" s="17"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row>
    <row r="1809" spans="1:20" ht="15.6">
      <c r="A1809" s="2">
        <v>662</v>
      </c>
      <c r="B1809" s="3">
        <v>46267</v>
      </c>
      <c r="C1809" s="4">
        <f>YEAR(SalesDataTable[[#This Row],[Order Date]])</f>
        <v>2026</v>
      </c>
      <c r="D1809" s="14" t="str">
        <f>"Q"&amp;ROUNDUP(MONTH(SalesDataTable[[#This Row],[Order Date]])/3,0)</f>
        <v>Q3</v>
      </c>
      <c r="E1809" s="11">
        <f>MONTH(SalesDataTable[[#This Row],[Order Date]])</f>
        <v>9</v>
      </c>
      <c r="F1809" s="17"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112"/>
        <v>34.475999999999999</v>
      </c>
      <c r="R1809" s="5">
        <f t="shared" si="113"/>
        <v>14.28</v>
      </c>
      <c r="S1809" s="5">
        <f t="shared" si="114"/>
        <v>20.195999999999998</v>
      </c>
      <c r="T1809" s="7">
        <f t="shared" si="115"/>
        <v>0.58579881656804733</v>
      </c>
    </row>
    <row r="1810" spans="1:20" ht="15.6">
      <c r="A1810" s="2">
        <v>1393</v>
      </c>
      <c r="B1810" s="3">
        <v>46267</v>
      </c>
      <c r="C1810" s="4">
        <f>YEAR(SalesDataTable[[#This Row],[Order Date]])</f>
        <v>2026</v>
      </c>
      <c r="D1810" s="14" t="str">
        <f>"Q"&amp;ROUNDUP(MONTH(SalesDataTable[[#This Row],[Order Date]])/3,0)</f>
        <v>Q3</v>
      </c>
      <c r="E1810" s="11">
        <f>MONTH(SalesDataTable[[#This Row],[Order Date]])</f>
        <v>9</v>
      </c>
      <c r="F1810" s="17"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112"/>
        <v>292.32</v>
      </c>
      <c r="R1810" s="5">
        <f t="shared" si="113"/>
        <v>176.08</v>
      </c>
      <c r="S1810" s="5">
        <f t="shared" si="114"/>
        <v>116.23999999999998</v>
      </c>
      <c r="T1810" s="7">
        <f t="shared" si="115"/>
        <v>0.39764641488779412</v>
      </c>
    </row>
    <row r="1811" spans="1:20" ht="15.6">
      <c r="A1811" s="2">
        <v>1568</v>
      </c>
      <c r="B1811" s="3">
        <v>46267</v>
      </c>
      <c r="C1811" s="4">
        <f>YEAR(SalesDataTable[[#This Row],[Order Date]])</f>
        <v>2026</v>
      </c>
      <c r="D1811" s="14" t="str">
        <f>"Q"&amp;ROUNDUP(MONTH(SalesDataTable[[#This Row],[Order Date]])/3,0)</f>
        <v>Q3</v>
      </c>
      <c r="E1811" s="11">
        <f>MONTH(SalesDataTable[[#This Row],[Order Date]])</f>
        <v>9</v>
      </c>
      <c r="F1811" s="17"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112"/>
        <v>615.45000000000005</v>
      </c>
      <c r="R1811" s="5">
        <f t="shared" si="113"/>
        <v>351.5</v>
      </c>
      <c r="S1811" s="5">
        <f t="shared" si="114"/>
        <v>263.95000000000005</v>
      </c>
      <c r="T1811" s="7">
        <f t="shared" si="115"/>
        <v>0.42887318222438869</v>
      </c>
    </row>
    <row r="1812" spans="1:20" ht="15.6">
      <c r="A1812" s="2">
        <v>2428</v>
      </c>
      <c r="B1812" s="3">
        <v>46267</v>
      </c>
      <c r="C1812" s="4">
        <f>YEAR(SalesDataTable[[#This Row],[Order Date]])</f>
        <v>2026</v>
      </c>
      <c r="D1812" s="14" t="str">
        <f>"Q"&amp;ROUNDUP(MONTH(SalesDataTable[[#This Row],[Order Date]])/3,0)</f>
        <v>Q3</v>
      </c>
      <c r="E1812" s="11">
        <f>MONTH(SalesDataTable[[#This Row],[Order Date]])</f>
        <v>9</v>
      </c>
      <c r="F1812" s="17"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112"/>
        <v>36.69</v>
      </c>
      <c r="R1812" s="5">
        <f t="shared" si="113"/>
        <v>13.92</v>
      </c>
      <c r="S1812" s="5">
        <f t="shared" si="114"/>
        <v>22.769999999999996</v>
      </c>
      <c r="T1812" s="7">
        <f t="shared" si="115"/>
        <v>0.6206050695012264</v>
      </c>
    </row>
    <row r="1813" spans="1:20" ht="15.6">
      <c r="A1813" s="2">
        <v>2890</v>
      </c>
      <c r="B1813" s="3">
        <v>46267</v>
      </c>
      <c r="C1813" s="4">
        <f>YEAR(SalesDataTable[[#This Row],[Order Date]])</f>
        <v>2026</v>
      </c>
      <c r="D1813" s="14" t="str">
        <f>"Q"&amp;ROUNDUP(MONTH(SalesDataTable[[#This Row],[Order Date]])/3,0)</f>
        <v>Q3</v>
      </c>
      <c r="E1813" s="11">
        <f>MONTH(SalesDataTable[[#This Row],[Order Date]])</f>
        <v>9</v>
      </c>
      <c r="F1813" s="17"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row>
    <row r="1814" spans="1:20" ht="15.6">
      <c r="A1814" s="2">
        <v>2108</v>
      </c>
      <c r="B1814" s="3">
        <v>46268</v>
      </c>
      <c r="C1814" s="4">
        <f>YEAR(SalesDataTable[[#This Row],[Order Date]])</f>
        <v>2026</v>
      </c>
      <c r="D1814" s="14" t="str">
        <f>"Q"&amp;ROUNDUP(MONTH(SalesDataTable[[#This Row],[Order Date]])/3,0)</f>
        <v>Q3</v>
      </c>
      <c r="E1814" s="11">
        <f>MONTH(SalesDataTable[[#This Row],[Order Date]])</f>
        <v>9</v>
      </c>
      <c r="F1814" s="17"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row>
    <row r="1815" spans="1:20" ht="15.6">
      <c r="A1815" s="2">
        <v>2340</v>
      </c>
      <c r="B1815" s="3">
        <v>46268</v>
      </c>
      <c r="C1815" s="4">
        <f>YEAR(SalesDataTable[[#This Row],[Order Date]])</f>
        <v>2026</v>
      </c>
      <c r="D1815" s="14" t="str">
        <f>"Q"&amp;ROUNDUP(MONTH(SalesDataTable[[#This Row],[Order Date]])/3,0)</f>
        <v>Q3</v>
      </c>
      <c r="E1815" s="11">
        <f>MONTH(SalesDataTable[[#This Row],[Order Date]])</f>
        <v>9</v>
      </c>
      <c r="F1815" s="17"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112"/>
        <v>1331.72</v>
      </c>
      <c r="R1815" s="5">
        <f t="shared" si="113"/>
        <v>774.24</v>
      </c>
      <c r="S1815" s="5">
        <f t="shared" si="114"/>
        <v>557.48</v>
      </c>
      <c r="T1815" s="7">
        <f t="shared" si="115"/>
        <v>0.41861652599645571</v>
      </c>
    </row>
    <row r="1816" spans="1:20" ht="15.6">
      <c r="A1816" s="2">
        <v>3078</v>
      </c>
      <c r="B1816" s="3">
        <v>46268</v>
      </c>
      <c r="C1816" s="4">
        <f>YEAR(SalesDataTable[[#This Row],[Order Date]])</f>
        <v>2026</v>
      </c>
      <c r="D1816" s="14" t="str">
        <f>"Q"&amp;ROUNDUP(MONTH(SalesDataTable[[#This Row],[Order Date]])/3,0)</f>
        <v>Q3</v>
      </c>
      <c r="E1816" s="11">
        <f>MONTH(SalesDataTable[[#This Row],[Order Date]])</f>
        <v>9</v>
      </c>
      <c r="F1816" s="17"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112"/>
        <v>489.72</v>
      </c>
      <c r="R1816" s="5">
        <f t="shared" si="113"/>
        <v>246</v>
      </c>
      <c r="S1816" s="5">
        <f t="shared" si="114"/>
        <v>243.72000000000003</v>
      </c>
      <c r="T1816" s="7">
        <f t="shared" si="115"/>
        <v>0.49767213918157316</v>
      </c>
    </row>
    <row r="1817" spans="1:20" ht="15.6">
      <c r="A1817" s="2">
        <v>3575</v>
      </c>
      <c r="B1817" s="3">
        <v>46268</v>
      </c>
      <c r="C1817" s="4">
        <f>YEAR(SalesDataTable[[#This Row],[Order Date]])</f>
        <v>2026</v>
      </c>
      <c r="D1817" s="14" t="str">
        <f>"Q"&amp;ROUNDUP(MONTH(SalesDataTable[[#This Row],[Order Date]])/3,0)</f>
        <v>Q3</v>
      </c>
      <c r="E1817" s="11">
        <f>MONTH(SalesDataTable[[#This Row],[Order Date]])</f>
        <v>9</v>
      </c>
      <c r="F1817" s="17"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112"/>
        <v>219.02400000000003</v>
      </c>
      <c r="R1817" s="5">
        <f t="shared" si="113"/>
        <v>125.34</v>
      </c>
      <c r="S1817" s="5">
        <f t="shared" si="114"/>
        <v>93.684000000000026</v>
      </c>
      <c r="T1817" s="7">
        <f t="shared" si="115"/>
        <v>0.42773394696471628</v>
      </c>
    </row>
    <row r="1818" spans="1:20" ht="15.6">
      <c r="A1818" s="2">
        <v>3700</v>
      </c>
      <c r="B1818" s="3">
        <v>46268</v>
      </c>
      <c r="C1818" s="4">
        <f>YEAR(SalesDataTable[[#This Row],[Order Date]])</f>
        <v>2026</v>
      </c>
      <c r="D1818" s="14" t="str">
        <f>"Q"&amp;ROUNDUP(MONTH(SalesDataTable[[#This Row],[Order Date]])/3,0)</f>
        <v>Q3</v>
      </c>
      <c r="E1818" s="11">
        <f>MONTH(SalesDataTable[[#This Row],[Order Date]])</f>
        <v>9</v>
      </c>
      <c r="F1818" s="17"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row>
    <row r="1819" spans="1:20" ht="15.6">
      <c r="A1819" s="2">
        <v>3762</v>
      </c>
      <c r="B1819" s="3">
        <v>46268</v>
      </c>
      <c r="C1819" s="4">
        <f>YEAR(SalesDataTable[[#This Row],[Order Date]])</f>
        <v>2026</v>
      </c>
      <c r="D1819" s="14" t="str">
        <f>"Q"&amp;ROUNDUP(MONTH(SalesDataTable[[#This Row],[Order Date]])/3,0)</f>
        <v>Q3</v>
      </c>
      <c r="E1819" s="11">
        <f>MONTH(SalesDataTable[[#This Row],[Order Date]])</f>
        <v>9</v>
      </c>
      <c r="F1819" s="17"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row>
    <row r="1820" spans="1:20" ht="15.6">
      <c r="A1820" s="2">
        <v>2790</v>
      </c>
      <c r="B1820" s="3">
        <v>46269</v>
      </c>
      <c r="C1820" s="4">
        <f>YEAR(SalesDataTable[[#This Row],[Order Date]])</f>
        <v>2026</v>
      </c>
      <c r="D1820" s="14" t="str">
        <f>"Q"&amp;ROUNDUP(MONTH(SalesDataTable[[#This Row],[Order Date]])/3,0)</f>
        <v>Q3</v>
      </c>
      <c r="E1820" s="11">
        <f>MONTH(SalesDataTable[[#This Row],[Order Date]])</f>
        <v>9</v>
      </c>
      <c r="F1820" s="17"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112"/>
        <v>35.865000000000002</v>
      </c>
      <c r="R1820" s="5">
        <f t="shared" si="113"/>
        <v>14.96</v>
      </c>
      <c r="S1820" s="5">
        <f t="shared" si="114"/>
        <v>20.905000000000001</v>
      </c>
      <c r="T1820" s="7">
        <f t="shared" si="115"/>
        <v>0.58288024536456151</v>
      </c>
    </row>
    <row r="1821" spans="1:20" ht="15.6">
      <c r="A1821" s="2">
        <v>4149</v>
      </c>
      <c r="B1821" s="3">
        <v>46269</v>
      </c>
      <c r="C1821" s="4">
        <f>YEAR(SalesDataTable[[#This Row],[Order Date]])</f>
        <v>2026</v>
      </c>
      <c r="D1821" s="14" t="str">
        <f>"Q"&amp;ROUNDUP(MONTH(SalesDataTable[[#This Row],[Order Date]])/3,0)</f>
        <v>Q3</v>
      </c>
      <c r="E1821" s="11">
        <f>MONTH(SalesDataTable[[#This Row],[Order Date]])</f>
        <v>9</v>
      </c>
      <c r="F1821" s="17"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112"/>
        <v>38.484499999999997</v>
      </c>
      <c r="R1821" s="5">
        <f t="shared" si="113"/>
        <v>14.7</v>
      </c>
      <c r="S1821" s="5">
        <f t="shared" si="114"/>
        <v>23.784499999999998</v>
      </c>
      <c r="T1821" s="7">
        <f t="shared" si="115"/>
        <v>0.6180280372617547</v>
      </c>
    </row>
    <row r="1822" spans="1:20" ht="15.6">
      <c r="A1822" s="2">
        <v>1955</v>
      </c>
      <c r="B1822" s="3">
        <v>46270</v>
      </c>
      <c r="C1822" s="4">
        <f>YEAR(SalesDataTable[[#This Row],[Order Date]])</f>
        <v>2026</v>
      </c>
      <c r="D1822" s="14" t="str">
        <f>"Q"&amp;ROUNDUP(MONTH(SalesDataTable[[#This Row],[Order Date]])/3,0)</f>
        <v>Q3</v>
      </c>
      <c r="E1822" s="11">
        <f>MONTH(SalesDataTable[[#This Row],[Order Date]])</f>
        <v>9</v>
      </c>
      <c r="F1822" s="17"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112"/>
        <v>121.59</v>
      </c>
      <c r="R1822" s="5">
        <f t="shared" si="113"/>
        <v>62.44</v>
      </c>
      <c r="S1822" s="5">
        <f t="shared" si="114"/>
        <v>59.150000000000006</v>
      </c>
      <c r="T1822" s="7">
        <f t="shared" si="115"/>
        <v>0.4864709268854347</v>
      </c>
    </row>
    <row r="1823" spans="1:20" ht="15.6">
      <c r="A1823" s="2">
        <v>2077</v>
      </c>
      <c r="B1823" s="3">
        <v>46270</v>
      </c>
      <c r="C1823" s="4">
        <f>YEAR(SalesDataTable[[#This Row],[Order Date]])</f>
        <v>2026</v>
      </c>
      <c r="D1823" s="14" t="str">
        <f>"Q"&amp;ROUNDUP(MONTH(SalesDataTable[[#This Row],[Order Date]])/3,0)</f>
        <v>Q3</v>
      </c>
      <c r="E1823" s="11">
        <f>MONTH(SalesDataTable[[#This Row],[Order Date]])</f>
        <v>9</v>
      </c>
      <c r="F1823" s="17"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row>
    <row r="1824" spans="1:20" ht="15.6">
      <c r="A1824" s="2">
        <v>2879</v>
      </c>
      <c r="B1824" s="3">
        <v>46270</v>
      </c>
      <c r="C1824" s="4">
        <f>YEAR(SalesDataTable[[#This Row],[Order Date]])</f>
        <v>2026</v>
      </c>
      <c r="D1824" s="14" t="str">
        <f>"Q"&amp;ROUNDUP(MONTH(SalesDataTable[[#This Row],[Order Date]])/3,0)</f>
        <v>Q3</v>
      </c>
      <c r="E1824" s="11">
        <f>MONTH(SalesDataTable[[#This Row],[Order Date]])</f>
        <v>9</v>
      </c>
      <c r="F1824" s="17"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row>
    <row r="1825" spans="1:20" ht="15.6">
      <c r="A1825" s="2">
        <v>3353</v>
      </c>
      <c r="B1825" s="3">
        <v>46270</v>
      </c>
      <c r="C1825" s="4">
        <f>YEAR(SalesDataTable[[#This Row],[Order Date]])</f>
        <v>2026</v>
      </c>
      <c r="D1825" s="14" t="str">
        <f>"Q"&amp;ROUNDUP(MONTH(SalesDataTable[[#This Row],[Order Date]])/3,0)</f>
        <v>Q3</v>
      </c>
      <c r="E1825" s="11">
        <f>MONTH(SalesDataTable[[#This Row],[Order Date]])</f>
        <v>9</v>
      </c>
      <c r="F1825" s="17"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112"/>
        <v>284.88</v>
      </c>
      <c r="R1825" s="5">
        <f t="shared" si="113"/>
        <v>154.66</v>
      </c>
      <c r="S1825" s="5">
        <f t="shared" si="114"/>
        <v>130.22</v>
      </c>
      <c r="T1825" s="7">
        <f t="shared" si="115"/>
        <v>0.45710474585790506</v>
      </c>
    </row>
    <row r="1826" spans="1:20" ht="15.6">
      <c r="A1826" s="2">
        <v>3514</v>
      </c>
      <c r="B1826" s="3">
        <v>46270</v>
      </c>
      <c r="C1826" s="4">
        <f>YEAR(SalesDataTable[[#This Row],[Order Date]])</f>
        <v>2026</v>
      </c>
      <c r="D1826" s="14" t="str">
        <f>"Q"&amp;ROUNDUP(MONTH(SalesDataTable[[#This Row],[Order Date]])/3,0)</f>
        <v>Q3</v>
      </c>
      <c r="E1826" s="11">
        <f>MONTH(SalesDataTable[[#This Row],[Order Date]])</f>
        <v>9</v>
      </c>
      <c r="F1826" s="17"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112"/>
        <v>267.62</v>
      </c>
      <c r="R1826" s="5">
        <f t="shared" si="113"/>
        <v>133.56</v>
      </c>
      <c r="S1826" s="5">
        <f t="shared" si="114"/>
        <v>134.06</v>
      </c>
      <c r="T1826" s="7">
        <f t="shared" si="115"/>
        <v>0.5009341603766535</v>
      </c>
    </row>
    <row r="1827" spans="1:20" ht="15.6">
      <c r="A1827" s="2">
        <v>3964</v>
      </c>
      <c r="B1827" s="3">
        <v>46270</v>
      </c>
      <c r="C1827" s="4">
        <f>YEAR(SalesDataTable[[#This Row],[Order Date]])</f>
        <v>2026</v>
      </c>
      <c r="D1827" s="14" t="str">
        <f>"Q"&amp;ROUNDUP(MONTH(SalesDataTable[[#This Row],[Order Date]])/3,0)</f>
        <v>Q3</v>
      </c>
      <c r="E1827" s="11">
        <f>MONTH(SalesDataTable[[#This Row],[Order Date]])</f>
        <v>9</v>
      </c>
      <c r="F1827" s="17"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112"/>
        <v>68.832999999999998</v>
      </c>
      <c r="R1827" s="5">
        <f t="shared" si="113"/>
        <v>28.64</v>
      </c>
      <c r="S1827" s="5">
        <f t="shared" si="114"/>
        <v>40.192999999999998</v>
      </c>
      <c r="T1827" s="7">
        <f t="shared" si="115"/>
        <v>0.58392050324698908</v>
      </c>
    </row>
    <row r="1828" spans="1:20" ht="15.6">
      <c r="A1828" s="2">
        <v>4599</v>
      </c>
      <c r="B1828" s="3">
        <v>46270</v>
      </c>
      <c r="C1828" s="4">
        <f>YEAR(SalesDataTable[[#This Row],[Order Date]])</f>
        <v>2026</v>
      </c>
      <c r="D1828" s="14" t="str">
        <f>"Q"&amp;ROUNDUP(MONTH(SalesDataTable[[#This Row],[Order Date]])/3,0)</f>
        <v>Q3</v>
      </c>
      <c r="E1828" s="11">
        <f>MONTH(SalesDataTable[[#This Row],[Order Date]])</f>
        <v>9</v>
      </c>
      <c r="F1828" s="17"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112"/>
        <v>792.4</v>
      </c>
      <c r="R1828" s="5">
        <f t="shared" si="113"/>
        <v>406.44</v>
      </c>
      <c r="S1828" s="5">
        <f t="shared" si="114"/>
        <v>385.96</v>
      </c>
      <c r="T1828" s="7">
        <f t="shared" si="115"/>
        <v>0.48707723372034323</v>
      </c>
    </row>
    <row r="1829" spans="1:20" ht="15.6">
      <c r="A1829" s="2">
        <v>5030</v>
      </c>
      <c r="B1829" s="3">
        <v>46270</v>
      </c>
      <c r="C1829" s="4">
        <f>YEAR(SalesDataTable[[#This Row],[Order Date]])</f>
        <v>2026</v>
      </c>
      <c r="D1829" s="14" t="str">
        <f>"Q"&amp;ROUNDUP(MONTH(SalesDataTable[[#This Row],[Order Date]])/3,0)</f>
        <v>Q3</v>
      </c>
      <c r="E1829" s="11">
        <f>MONTH(SalesDataTable[[#This Row],[Order Date]])</f>
        <v>9</v>
      </c>
      <c r="F1829" s="17"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112"/>
        <v>71.170500000000004</v>
      </c>
      <c r="R1829" s="5">
        <f t="shared" si="113"/>
        <v>43.34</v>
      </c>
      <c r="S1829" s="5">
        <f t="shared" si="114"/>
        <v>27.830500000000001</v>
      </c>
      <c r="T1829" s="7">
        <f t="shared" si="115"/>
        <v>0.39103982689457006</v>
      </c>
    </row>
    <row r="1830" spans="1:20" ht="15.6">
      <c r="A1830" s="2">
        <v>1593</v>
      </c>
      <c r="B1830" s="3">
        <v>46271</v>
      </c>
      <c r="C1830" s="4">
        <f>YEAR(SalesDataTable[[#This Row],[Order Date]])</f>
        <v>2026</v>
      </c>
      <c r="D1830" s="14" t="str">
        <f>"Q"&amp;ROUNDUP(MONTH(SalesDataTable[[#This Row],[Order Date]])/3,0)</f>
        <v>Q3</v>
      </c>
      <c r="E1830" s="11">
        <f>MONTH(SalesDataTable[[#This Row],[Order Date]])</f>
        <v>9</v>
      </c>
      <c r="F1830" s="17"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112"/>
        <v>389.84</v>
      </c>
      <c r="R1830" s="5">
        <f t="shared" si="113"/>
        <v>205.32</v>
      </c>
      <c r="S1830" s="5">
        <f t="shared" si="114"/>
        <v>184.51999999999998</v>
      </c>
      <c r="T1830" s="7">
        <f t="shared" si="115"/>
        <v>0.47332238867227577</v>
      </c>
    </row>
    <row r="1831" spans="1:20" ht="15.6">
      <c r="A1831" s="2">
        <v>1818</v>
      </c>
      <c r="B1831" s="3">
        <v>46271</v>
      </c>
      <c r="C1831" s="4">
        <f>YEAR(SalesDataTable[[#This Row],[Order Date]])</f>
        <v>2026</v>
      </c>
      <c r="D1831" s="14" t="str">
        <f>"Q"&amp;ROUNDUP(MONTH(SalesDataTable[[#This Row],[Order Date]])/3,0)</f>
        <v>Q3</v>
      </c>
      <c r="E1831" s="11">
        <f>MONTH(SalesDataTable[[#This Row],[Order Date]])</f>
        <v>9</v>
      </c>
      <c r="F1831" s="17"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112"/>
        <v>161.03</v>
      </c>
      <c r="R1831" s="5">
        <f t="shared" si="113"/>
        <v>89.86</v>
      </c>
      <c r="S1831" s="5">
        <f t="shared" si="114"/>
        <v>71.17</v>
      </c>
      <c r="T1831" s="7">
        <f t="shared" si="115"/>
        <v>0.44196733527914056</v>
      </c>
    </row>
    <row r="1832" spans="1:20" ht="15.6">
      <c r="A1832" s="2">
        <v>2370</v>
      </c>
      <c r="B1832" s="3">
        <v>46271</v>
      </c>
      <c r="C1832" s="4">
        <f>YEAR(SalesDataTable[[#This Row],[Order Date]])</f>
        <v>2026</v>
      </c>
      <c r="D1832" s="14" t="str">
        <f>"Q"&amp;ROUNDUP(MONTH(SalesDataTable[[#This Row],[Order Date]])/3,0)</f>
        <v>Q3</v>
      </c>
      <c r="E1832" s="11">
        <f>MONTH(SalesDataTable[[#This Row],[Order Date]])</f>
        <v>9</v>
      </c>
      <c r="F1832" s="17"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112"/>
        <v>33.896000000000001</v>
      </c>
      <c r="R1832" s="5">
        <f t="shared" si="113"/>
        <v>13.76</v>
      </c>
      <c r="S1832" s="5">
        <f t="shared" si="114"/>
        <v>20.136000000000003</v>
      </c>
      <c r="T1832" s="7">
        <f t="shared" si="115"/>
        <v>0.59405239556289835</v>
      </c>
    </row>
    <row r="1833" spans="1:20" ht="15.6">
      <c r="A1833" s="2">
        <v>2726</v>
      </c>
      <c r="B1833" s="3">
        <v>46271</v>
      </c>
      <c r="C1833" s="4">
        <f>YEAR(SalesDataTable[[#This Row],[Order Date]])</f>
        <v>2026</v>
      </c>
      <c r="D1833" s="14" t="str">
        <f>"Q"&amp;ROUNDUP(MONTH(SalesDataTable[[#This Row],[Order Date]])/3,0)</f>
        <v>Q3</v>
      </c>
      <c r="E1833" s="11">
        <f>MONTH(SalesDataTable[[#This Row],[Order Date]])</f>
        <v>9</v>
      </c>
      <c r="F1833" s="17"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112"/>
        <v>37.695999999999998</v>
      </c>
      <c r="R1833" s="5">
        <f t="shared" si="113"/>
        <v>16.63</v>
      </c>
      <c r="S1833" s="5">
        <f t="shared" si="114"/>
        <v>21.065999999999999</v>
      </c>
      <c r="T1833" s="7">
        <f t="shared" si="115"/>
        <v>0.55883913412563668</v>
      </c>
    </row>
    <row r="1834" spans="1:20" ht="15.6">
      <c r="A1834" s="2">
        <v>2755</v>
      </c>
      <c r="B1834" s="3">
        <v>46271</v>
      </c>
      <c r="C1834" s="4">
        <f>YEAR(SalesDataTable[[#This Row],[Order Date]])</f>
        <v>2026</v>
      </c>
      <c r="D1834" s="14" t="str">
        <f>"Q"&amp;ROUNDUP(MONTH(SalesDataTable[[#This Row],[Order Date]])/3,0)</f>
        <v>Q3</v>
      </c>
      <c r="E1834" s="11">
        <f>MONTH(SalesDataTable[[#This Row],[Order Date]])</f>
        <v>9</v>
      </c>
      <c r="F1834" s="17"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112"/>
        <v>438.65999999999997</v>
      </c>
      <c r="R1834" s="5">
        <f t="shared" si="113"/>
        <v>240.39</v>
      </c>
      <c r="S1834" s="5">
        <f t="shared" si="114"/>
        <v>198.26999999999998</v>
      </c>
      <c r="T1834" s="7">
        <f t="shared" si="115"/>
        <v>0.4519901518260156</v>
      </c>
    </row>
    <row r="1835" spans="1:20" ht="15.6">
      <c r="A1835" s="2">
        <v>3187</v>
      </c>
      <c r="B1835" s="3">
        <v>46271</v>
      </c>
      <c r="C1835" s="4">
        <f>YEAR(SalesDataTable[[#This Row],[Order Date]])</f>
        <v>2026</v>
      </c>
      <c r="D1835" s="14" t="str">
        <f>"Q"&amp;ROUNDUP(MONTH(SalesDataTable[[#This Row],[Order Date]])/3,0)</f>
        <v>Q3</v>
      </c>
      <c r="E1835" s="11">
        <f>MONTH(SalesDataTable[[#This Row],[Order Date]])</f>
        <v>9</v>
      </c>
      <c r="F1835" s="17"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112"/>
        <v>71.680000000000007</v>
      </c>
      <c r="R1835" s="5">
        <f t="shared" si="113"/>
        <v>31.87</v>
      </c>
      <c r="S1835" s="5">
        <f t="shared" si="114"/>
        <v>39.81</v>
      </c>
      <c r="T1835" s="7">
        <f t="shared" si="115"/>
        <v>0.5553850446428571</v>
      </c>
    </row>
    <row r="1836" spans="1:20" ht="15.6">
      <c r="A1836" s="2">
        <v>3471</v>
      </c>
      <c r="B1836" s="3">
        <v>46271</v>
      </c>
      <c r="C1836" s="4">
        <f>YEAR(SalesDataTable[[#This Row],[Order Date]])</f>
        <v>2026</v>
      </c>
      <c r="D1836" s="14" t="str">
        <f>"Q"&amp;ROUNDUP(MONTH(SalesDataTable[[#This Row],[Order Date]])/3,0)</f>
        <v>Q3</v>
      </c>
      <c r="E1836" s="11">
        <f>MONTH(SalesDataTable[[#This Row],[Order Date]])</f>
        <v>9</v>
      </c>
      <c r="F1836" s="17"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112"/>
        <v>103.54</v>
      </c>
      <c r="R1836" s="5">
        <f t="shared" si="113"/>
        <v>42.92</v>
      </c>
      <c r="S1836" s="5">
        <f t="shared" si="114"/>
        <v>60.620000000000005</v>
      </c>
      <c r="T1836" s="7">
        <f t="shared" si="115"/>
        <v>0.58547421286459345</v>
      </c>
    </row>
    <row r="1837" spans="1:20" ht="15.6">
      <c r="A1837" s="2">
        <v>3529</v>
      </c>
      <c r="B1837" s="3">
        <v>46271</v>
      </c>
      <c r="C1837" s="4">
        <f>YEAR(SalesDataTable[[#This Row],[Order Date]])</f>
        <v>2026</v>
      </c>
      <c r="D1837" s="14" t="str">
        <f>"Q"&amp;ROUNDUP(MONTH(SalesDataTable[[#This Row],[Order Date]])/3,0)</f>
        <v>Q3</v>
      </c>
      <c r="E1837" s="11">
        <f>MONTH(SalesDataTable[[#This Row],[Order Date]])</f>
        <v>9</v>
      </c>
      <c r="F1837" s="17"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112"/>
        <v>133.95999999999998</v>
      </c>
      <c r="R1837" s="5">
        <f t="shared" si="113"/>
        <v>59.8</v>
      </c>
      <c r="S1837" s="5">
        <f t="shared" si="114"/>
        <v>74.159999999999982</v>
      </c>
      <c r="T1837" s="7">
        <f t="shared" si="115"/>
        <v>0.55359808898178553</v>
      </c>
    </row>
    <row r="1838" spans="1:20" ht="15.6">
      <c r="A1838" s="2">
        <v>3549</v>
      </c>
      <c r="B1838" s="3">
        <v>46271</v>
      </c>
      <c r="C1838" s="4">
        <f>YEAR(SalesDataTable[[#This Row],[Order Date]])</f>
        <v>2026</v>
      </c>
      <c r="D1838" s="14" t="str">
        <f>"Q"&amp;ROUNDUP(MONTH(SalesDataTable[[#This Row],[Order Date]])/3,0)</f>
        <v>Q3</v>
      </c>
      <c r="E1838" s="11">
        <f>MONTH(SalesDataTable[[#This Row],[Order Date]])</f>
        <v>9</v>
      </c>
      <c r="F1838" s="17"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112"/>
        <v>47.17</v>
      </c>
      <c r="R1838" s="5">
        <f t="shared" si="113"/>
        <v>18.64</v>
      </c>
      <c r="S1838" s="5">
        <f t="shared" si="114"/>
        <v>28.53</v>
      </c>
      <c r="T1838" s="7">
        <f t="shared" si="115"/>
        <v>0.60483358066567738</v>
      </c>
    </row>
    <row r="1839" spans="1:20" ht="15.6">
      <c r="A1839" s="2">
        <v>4003</v>
      </c>
      <c r="B1839" s="3">
        <v>46271</v>
      </c>
      <c r="C1839" s="4">
        <f>YEAR(SalesDataTable[[#This Row],[Order Date]])</f>
        <v>2026</v>
      </c>
      <c r="D1839" s="14" t="str">
        <f>"Q"&amp;ROUNDUP(MONTH(SalesDataTable[[#This Row],[Order Date]])/3,0)</f>
        <v>Q3</v>
      </c>
      <c r="E1839" s="11">
        <f>MONTH(SalesDataTable[[#This Row],[Order Date]])</f>
        <v>9</v>
      </c>
      <c r="F1839" s="17"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112"/>
        <v>90.738</v>
      </c>
      <c r="R1839" s="5">
        <f t="shared" si="113"/>
        <v>44.1</v>
      </c>
      <c r="S1839" s="5">
        <f t="shared" si="114"/>
        <v>46.637999999999998</v>
      </c>
      <c r="T1839" s="7">
        <f t="shared" si="115"/>
        <v>0.51398532037294187</v>
      </c>
    </row>
    <row r="1840" spans="1:20" ht="15.6">
      <c r="A1840" s="2">
        <v>4613</v>
      </c>
      <c r="B1840" s="3">
        <v>46271</v>
      </c>
      <c r="C1840" s="4">
        <f>YEAR(SalesDataTable[[#This Row],[Order Date]])</f>
        <v>2026</v>
      </c>
      <c r="D1840" s="14" t="str">
        <f>"Q"&amp;ROUNDUP(MONTH(SalesDataTable[[#This Row],[Order Date]])/3,0)</f>
        <v>Q3</v>
      </c>
      <c r="E1840" s="11">
        <f>MONTH(SalesDataTable[[#This Row],[Order Date]])</f>
        <v>9</v>
      </c>
      <c r="F1840" s="17"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112"/>
        <v>289.36799999999999</v>
      </c>
      <c r="R1840" s="5">
        <f t="shared" si="113"/>
        <v>170.2</v>
      </c>
      <c r="S1840" s="5">
        <f t="shared" si="114"/>
        <v>119.16800000000001</v>
      </c>
      <c r="T1840" s="7">
        <f t="shared" si="115"/>
        <v>0.41182162505874875</v>
      </c>
    </row>
    <row r="1841" spans="1:20" ht="15.6">
      <c r="A1841" s="2">
        <v>75</v>
      </c>
      <c r="B1841" s="3">
        <v>46272</v>
      </c>
      <c r="C1841" s="4">
        <f>YEAR(SalesDataTable[[#This Row],[Order Date]])</f>
        <v>2026</v>
      </c>
      <c r="D1841" s="14" t="str">
        <f>"Q"&amp;ROUNDUP(MONTH(SalesDataTable[[#This Row],[Order Date]])/3,0)</f>
        <v>Q3</v>
      </c>
      <c r="E1841" s="11">
        <f>MONTH(SalesDataTable[[#This Row],[Order Date]])</f>
        <v>9</v>
      </c>
      <c r="F1841" s="17"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112"/>
        <v>81.56</v>
      </c>
      <c r="R1841" s="5">
        <f t="shared" si="113"/>
        <v>30.08</v>
      </c>
      <c r="S1841" s="5">
        <f t="shared" si="114"/>
        <v>51.480000000000004</v>
      </c>
      <c r="T1841" s="7">
        <f t="shared" si="115"/>
        <v>0.63119176066699367</v>
      </c>
    </row>
    <row r="1842" spans="1:20" ht="15.6">
      <c r="A1842" s="2">
        <v>601</v>
      </c>
      <c r="B1842" s="3">
        <v>46272</v>
      </c>
      <c r="C1842" s="4">
        <f>YEAR(SalesDataTable[[#This Row],[Order Date]])</f>
        <v>2026</v>
      </c>
      <c r="D1842" s="14" t="str">
        <f>"Q"&amp;ROUNDUP(MONTH(SalesDataTable[[#This Row],[Order Date]])/3,0)</f>
        <v>Q3</v>
      </c>
      <c r="E1842" s="11">
        <f>MONTH(SalesDataTable[[#This Row],[Order Date]])</f>
        <v>9</v>
      </c>
      <c r="F1842" s="17"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112"/>
        <v>141.69</v>
      </c>
      <c r="R1842" s="5">
        <f t="shared" si="113"/>
        <v>80.34</v>
      </c>
      <c r="S1842" s="5">
        <f t="shared" si="114"/>
        <v>61.349999999999994</v>
      </c>
      <c r="T1842" s="7">
        <f t="shared" si="115"/>
        <v>0.43298750793986868</v>
      </c>
    </row>
    <row r="1843" spans="1:20" ht="15.6">
      <c r="A1843" s="2">
        <v>1617</v>
      </c>
      <c r="B1843" s="3">
        <v>46272</v>
      </c>
      <c r="C1843" s="4">
        <f>YEAR(SalesDataTable[[#This Row],[Order Date]])</f>
        <v>2026</v>
      </c>
      <c r="D1843" s="14" t="str">
        <f>"Q"&amp;ROUNDUP(MONTH(SalesDataTable[[#This Row],[Order Date]])/3,0)</f>
        <v>Q3</v>
      </c>
      <c r="E1843" s="11">
        <f>MONTH(SalesDataTable[[#This Row],[Order Date]])</f>
        <v>9</v>
      </c>
      <c r="F1843" s="17"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112"/>
        <v>74.951999999999998</v>
      </c>
      <c r="R1843" s="5">
        <f t="shared" si="113"/>
        <v>39.75</v>
      </c>
      <c r="S1843" s="5">
        <f t="shared" si="114"/>
        <v>35.201999999999998</v>
      </c>
      <c r="T1843" s="7">
        <f t="shared" si="115"/>
        <v>0.46966058277297468</v>
      </c>
    </row>
    <row r="1844" spans="1:20" ht="15.6">
      <c r="A1844" s="2">
        <v>2305</v>
      </c>
      <c r="B1844" s="3">
        <v>46272</v>
      </c>
      <c r="C1844" s="4">
        <f>YEAR(SalesDataTable[[#This Row],[Order Date]])</f>
        <v>2026</v>
      </c>
      <c r="D1844" s="14" t="str">
        <f>"Q"&amp;ROUNDUP(MONTH(SalesDataTable[[#This Row],[Order Date]])/3,0)</f>
        <v>Q3</v>
      </c>
      <c r="E1844" s="11">
        <f>MONTH(SalesDataTable[[#This Row],[Order Date]])</f>
        <v>9</v>
      </c>
      <c r="F1844" s="17"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112"/>
        <v>164.86</v>
      </c>
      <c r="R1844" s="5">
        <f t="shared" si="113"/>
        <v>81.02</v>
      </c>
      <c r="S1844" s="5">
        <f t="shared" si="114"/>
        <v>83.840000000000018</v>
      </c>
      <c r="T1844" s="7">
        <f t="shared" si="115"/>
        <v>0.50855271139148372</v>
      </c>
    </row>
    <row r="1845" spans="1:20" ht="15.6">
      <c r="A1845" s="2">
        <v>2344</v>
      </c>
      <c r="B1845" s="3">
        <v>46272</v>
      </c>
      <c r="C1845" s="4">
        <f>YEAR(SalesDataTable[[#This Row],[Order Date]])</f>
        <v>2026</v>
      </c>
      <c r="D1845" s="14" t="str">
        <f>"Q"&amp;ROUNDUP(MONTH(SalesDataTable[[#This Row],[Order Date]])/3,0)</f>
        <v>Q3</v>
      </c>
      <c r="E1845" s="11">
        <f>MONTH(SalesDataTable[[#This Row],[Order Date]])</f>
        <v>9</v>
      </c>
      <c r="F1845" s="17"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row>
    <row r="1846" spans="1:20" ht="15.6">
      <c r="A1846" s="2">
        <v>2601</v>
      </c>
      <c r="B1846" s="3">
        <v>46272</v>
      </c>
      <c r="C1846" s="4">
        <f>YEAR(SalesDataTable[[#This Row],[Order Date]])</f>
        <v>2026</v>
      </c>
      <c r="D1846" s="14" t="str">
        <f>"Q"&amp;ROUNDUP(MONTH(SalesDataTable[[#This Row],[Order Date]])/3,0)</f>
        <v>Q3</v>
      </c>
      <c r="E1846" s="11">
        <f>MONTH(SalesDataTable[[#This Row],[Order Date]])</f>
        <v>9</v>
      </c>
      <c r="F1846" s="17"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112"/>
        <v>82.86</v>
      </c>
      <c r="R1846" s="5">
        <f t="shared" si="113"/>
        <v>43.33</v>
      </c>
      <c r="S1846" s="5">
        <f t="shared" si="114"/>
        <v>39.53</v>
      </c>
      <c r="T1846" s="7">
        <f t="shared" si="115"/>
        <v>0.47706975621530295</v>
      </c>
    </row>
    <row r="1847" spans="1:20" ht="15.6">
      <c r="A1847" s="2">
        <v>2831</v>
      </c>
      <c r="B1847" s="3">
        <v>46272</v>
      </c>
      <c r="C1847" s="4">
        <f>YEAR(SalesDataTable[[#This Row],[Order Date]])</f>
        <v>2026</v>
      </c>
      <c r="D1847" s="14" t="str">
        <f>"Q"&amp;ROUNDUP(MONTH(SalesDataTable[[#This Row],[Order Date]])/3,0)</f>
        <v>Q3</v>
      </c>
      <c r="E1847" s="11">
        <f>MONTH(SalesDataTable[[#This Row],[Order Date]])</f>
        <v>9</v>
      </c>
      <c r="F1847" s="17"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112"/>
        <v>44.117999999999995</v>
      </c>
      <c r="R1847" s="5">
        <f t="shared" si="113"/>
        <v>17.88</v>
      </c>
      <c r="S1847" s="5">
        <f t="shared" si="114"/>
        <v>26.237999999999996</v>
      </c>
      <c r="T1847" s="7">
        <f t="shared" si="115"/>
        <v>0.59472324221406225</v>
      </c>
    </row>
    <row r="1848" spans="1:20" ht="15.6">
      <c r="A1848" s="2">
        <v>2845</v>
      </c>
      <c r="B1848" s="3">
        <v>46272</v>
      </c>
      <c r="C1848" s="4">
        <f>YEAR(SalesDataTable[[#This Row],[Order Date]])</f>
        <v>2026</v>
      </c>
      <c r="D1848" s="14" t="str">
        <f>"Q"&amp;ROUNDUP(MONTH(SalesDataTable[[#This Row],[Order Date]])/3,0)</f>
        <v>Q3</v>
      </c>
      <c r="E1848" s="11">
        <f>MONTH(SalesDataTable[[#This Row],[Order Date]])</f>
        <v>9</v>
      </c>
      <c r="F1848" s="17"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row>
    <row r="1849" spans="1:20" ht="15.6">
      <c r="A1849" s="2">
        <v>3679</v>
      </c>
      <c r="B1849" s="3">
        <v>46272</v>
      </c>
      <c r="C1849" s="4">
        <f>YEAR(SalesDataTable[[#This Row],[Order Date]])</f>
        <v>2026</v>
      </c>
      <c r="D1849" s="14" t="str">
        <f>"Q"&amp;ROUNDUP(MONTH(SalesDataTable[[#This Row],[Order Date]])/3,0)</f>
        <v>Q3</v>
      </c>
      <c r="E1849" s="11">
        <f>MONTH(SalesDataTable[[#This Row],[Order Date]])</f>
        <v>9</v>
      </c>
      <c r="F1849" s="17"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row>
    <row r="1850" spans="1:20" ht="15.6">
      <c r="A1850" s="2">
        <v>3828</v>
      </c>
      <c r="B1850" s="3">
        <v>46272</v>
      </c>
      <c r="C1850" s="4">
        <f>YEAR(SalesDataTable[[#This Row],[Order Date]])</f>
        <v>2026</v>
      </c>
      <c r="D1850" s="14" t="str">
        <f>"Q"&amp;ROUNDUP(MONTH(SalesDataTable[[#This Row],[Order Date]])/3,0)</f>
        <v>Q3</v>
      </c>
      <c r="E1850" s="11">
        <f>MONTH(SalesDataTable[[#This Row],[Order Date]])</f>
        <v>9</v>
      </c>
      <c r="F1850" s="17"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112"/>
        <v>282.42099999999999</v>
      </c>
      <c r="R1850" s="5">
        <f t="shared" si="113"/>
        <v>173.42</v>
      </c>
      <c r="S1850" s="5">
        <f t="shared" si="114"/>
        <v>109.001</v>
      </c>
      <c r="T1850" s="7">
        <f t="shared" si="115"/>
        <v>0.38595217777714835</v>
      </c>
    </row>
    <row r="1851" spans="1:20" ht="15.6">
      <c r="A1851" s="2">
        <v>4226</v>
      </c>
      <c r="B1851" s="3">
        <v>46272</v>
      </c>
      <c r="C1851" s="4">
        <f>YEAR(SalesDataTable[[#This Row],[Order Date]])</f>
        <v>2026</v>
      </c>
      <c r="D1851" s="14" t="str">
        <f>"Q"&amp;ROUNDUP(MONTH(SalesDataTable[[#This Row],[Order Date]])/3,0)</f>
        <v>Q3</v>
      </c>
      <c r="E1851" s="11">
        <f>MONTH(SalesDataTable[[#This Row],[Order Date]])</f>
        <v>9</v>
      </c>
      <c r="F1851" s="17"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112"/>
        <v>51.74</v>
      </c>
      <c r="R1851" s="5">
        <f t="shared" si="113"/>
        <v>22.45</v>
      </c>
      <c r="S1851" s="5">
        <f t="shared" si="114"/>
        <v>29.290000000000003</v>
      </c>
      <c r="T1851" s="7">
        <f t="shared" si="115"/>
        <v>0.56609972941631237</v>
      </c>
    </row>
    <row r="1852" spans="1:20" ht="15.6">
      <c r="A1852" s="2">
        <v>58</v>
      </c>
      <c r="B1852" s="3">
        <v>46273</v>
      </c>
      <c r="C1852" s="4">
        <f>YEAR(SalesDataTable[[#This Row],[Order Date]])</f>
        <v>2026</v>
      </c>
      <c r="D1852" s="14" t="str">
        <f>"Q"&amp;ROUNDUP(MONTH(SalesDataTable[[#This Row],[Order Date]])/3,0)</f>
        <v>Q3</v>
      </c>
      <c r="E1852" s="11">
        <f>MONTH(SalesDataTable[[#This Row],[Order Date]])</f>
        <v>9</v>
      </c>
      <c r="F1852" s="17"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112"/>
        <v>71.7</v>
      </c>
      <c r="R1852" s="5">
        <f t="shared" si="113"/>
        <v>32</v>
      </c>
      <c r="S1852" s="5">
        <f t="shared" si="114"/>
        <v>39.700000000000003</v>
      </c>
      <c r="T1852" s="7">
        <f t="shared" si="115"/>
        <v>0.55369595536959559</v>
      </c>
    </row>
    <row r="1853" spans="1:20" ht="15.6">
      <c r="A1853" s="2">
        <v>1224</v>
      </c>
      <c r="B1853" s="3">
        <v>46273</v>
      </c>
      <c r="C1853" s="4">
        <f>YEAR(SalesDataTable[[#This Row],[Order Date]])</f>
        <v>2026</v>
      </c>
      <c r="D1853" s="14" t="str">
        <f>"Q"&amp;ROUNDUP(MONTH(SalesDataTable[[#This Row],[Order Date]])/3,0)</f>
        <v>Q3</v>
      </c>
      <c r="E1853" s="11">
        <f>MONTH(SalesDataTable[[#This Row],[Order Date]])</f>
        <v>9</v>
      </c>
      <c r="F1853" s="17"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row>
    <row r="1854" spans="1:20" ht="15.6">
      <c r="A1854" s="2">
        <v>4345</v>
      </c>
      <c r="B1854" s="3">
        <v>46273</v>
      </c>
      <c r="C1854" s="4">
        <f>YEAR(SalesDataTable[[#This Row],[Order Date]])</f>
        <v>2026</v>
      </c>
      <c r="D1854" s="14" t="str">
        <f>"Q"&amp;ROUNDUP(MONTH(SalesDataTable[[#This Row],[Order Date]])/3,0)</f>
        <v>Q3</v>
      </c>
      <c r="E1854" s="11">
        <f>MONTH(SalesDataTable[[#This Row],[Order Date]])</f>
        <v>9</v>
      </c>
      <c r="F1854" s="17"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112"/>
        <v>690.66</v>
      </c>
      <c r="R1854" s="5">
        <f t="shared" si="113"/>
        <v>396.44</v>
      </c>
      <c r="S1854" s="5">
        <f t="shared" si="114"/>
        <v>294.21999999999997</v>
      </c>
      <c r="T1854" s="7">
        <f t="shared" si="115"/>
        <v>0.42599832044710856</v>
      </c>
    </row>
    <row r="1855" spans="1:20" ht="15.6">
      <c r="A1855" s="2">
        <v>1069</v>
      </c>
      <c r="B1855" s="3">
        <v>46274</v>
      </c>
      <c r="C1855" s="4">
        <f>YEAR(SalesDataTable[[#This Row],[Order Date]])</f>
        <v>2026</v>
      </c>
      <c r="D1855" s="14" t="str">
        <f>"Q"&amp;ROUNDUP(MONTH(SalesDataTable[[#This Row],[Order Date]])/3,0)</f>
        <v>Q3</v>
      </c>
      <c r="E1855" s="11">
        <f>MONTH(SalesDataTable[[#This Row],[Order Date]])</f>
        <v>9</v>
      </c>
      <c r="F1855" s="17"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row>
    <row r="1856" spans="1:20" ht="15.6">
      <c r="A1856" s="2">
        <v>1489</v>
      </c>
      <c r="B1856" s="3">
        <v>46274</v>
      </c>
      <c r="C1856" s="4">
        <f>YEAR(SalesDataTable[[#This Row],[Order Date]])</f>
        <v>2026</v>
      </c>
      <c r="D1856" s="14" t="str">
        <f>"Q"&amp;ROUNDUP(MONTH(SalesDataTable[[#This Row],[Order Date]])/3,0)</f>
        <v>Q3</v>
      </c>
      <c r="E1856" s="11">
        <f>MONTH(SalesDataTable[[#This Row],[Order Date]])</f>
        <v>9</v>
      </c>
      <c r="F1856" s="17"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112"/>
        <v>135.08100000000002</v>
      </c>
      <c r="R1856" s="5">
        <f t="shared" si="113"/>
        <v>68.67</v>
      </c>
      <c r="S1856" s="5">
        <f t="shared" si="114"/>
        <v>66.411000000000016</v>
      </c>
      <c r="T1856" s="7">
        <f t="shared" si="115"/>
        <v>0.49163835032313952</v>
      </c>
    </row>
    <row r="1857" spans="1:20" ht="15.6">
      <c r="A1857" s="2">
        <v>2045</v>
      </c>
      <c r="B1857" s="3">
        <v>46274</v>
      </c>
      <c r="C1857" s="4">
        <f>YEAR(SalesDataTable[[#This Row],[Order Date]])</f>
        <v>2026</v>
      </c>
      <c r="D1857" s="14" t="str">
        <f>"Q"&amp;ROUNDUP(MONTH(SalesDataTable[[#This Row],[Order Date]])/3,0)</f>
        <v>Q3</v>
      </c>
      <c r="E1857" s="11">
        <f>MONTH(SalesDataTable[[#This Row],[Order Date]])</f>
        <v>9</v>
      </c>
      <c r="F1857" s="17"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112"/>
        <v>33.896000000000001</v>
      </c>
      <c r="R1857" s="5">
        <f t="shared" si="113"/>
        <v>13.37</v>
      </c>
      <c r="S1857" s="5">
        <f t="shared" si="114"/>
        <v>20.526000000000003</v>
      </c>
      <c r="T1857" s="7">
        <f t="shared" si="115"/>
        <v>0.60555817795610112</v>
      </c>
    </row>
    <row r="1858" spans="1:20" ht="15.6">
      <c r="A1858" s="2">
        <v>2610</v>
      </c>
      <c r="B1858" s="3">
        <v>46274</v>
      </c>
      <c r="C1858" s="4">
        <f>YEAR(SalesDataTable[[#This Row],[Order Date]])</f>
        <v>2026</v>
      </c>
      <c r="D1858" s="14" t="str">
        <f>"Q"&amp;ROUNDUP(MONTH(SalesDataTable[[#This Row],[Order Date]])/3,0)</f>
        <v>Q3</v>
      </c>
      <c r="E1858" s="11">
        <f>MONTH(SalesDataTable[[#This Row],[Order Date]])</f>
        <v>9</v>
      </c>
      <c r="F1858" s="17"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row>
    <row r="1859" spans="1:20" ht="15.6">
      <c r="A1859" s="2">
        <v>4210</v>
      </c>
      <c r="B1859" s="3">
        <v>46274</v>
      </c>
      <c r="C1859" s="4">
        <f>YEAR(SalesDataTable[[#This Row],[Order Date]])</f>
        <v>2026</v>
      </c>
      <c r="D1859" s="14" t="str">
        <f>"Q"&amp;ROUNDUP(MONTH(SalesDataTable[[#This Row],[Order Date]])/3,0)</f>
        <v>Q3</v>
      </c>
      <c r="E1859" s="11">
        <f>MONTH(SalesDataTable[[#This Row],[Order Date]])</f>
        <v>9</v>
      </c>
      <c r="F1859" s="17"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116"/>
        <v>164.6</v>
      </c>
      <c r="R1859" s="5">
        <f t="shared" si="117"/>
        <v>87.21</v>
      </c>
      <c r="S1859" s="5">
        <f t="shared" si="118"/>
        <v>77.39</v>
      </c>
      <c r="T1859" s="7">
        <f t="shared" si="119"/>
        <v>0.47017010935601461</v>
      </c>
    </row>
    <row r="1860" spans="1:20" ht="15.6">
      <c r="A1860" s="2">
        <v>4584</v>
      </c>
      <c r="B1860" s="3">
        <v>46274</v>
      </c>
      <c r="C1860" s="4">
        <f>YEAR(SalesDataTable[[#This Row],[Order Date]])</f>
        <v>2026</v>
      </c>
      <c r="D1860" s="14" t="str">
        <f>"Q"&amp;ROUNDUP(MONTH(SalesDataTable[[#This Row],[Order Date]])/3,0)</f>
        <v>Q3</v>
      </c>
      <c r="E1860" s="11">
        <f>MONTH(SalesDataTable[[#This Row],[Order Date]])</f>
        <v>9</v>
      </c>
      <c r="F1860" s="17"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116"/>
        <v>82.48</v>
      </c>
      <c r="R1860" s="5">
        <f t="shared" si="117"/>
        <v>28.92</v>
      </c>
      <c r="S1860" s="5">
        <f t="shared" si="118"/>
        <v>53.56</v>
      </c>
      <c r="T1860" s="7">
        <f t="shared" si="119"/>
        <v>0.64936954413191073</v>
      </c>
    </row>
    <row r="1861" spans="1:20" ht="15.6">
      <c r="A1861" s="2">
        <v>44</v>
      </c>
      <c r="B1861" s="3">
        <v>46275</v>
      </c>
      <c r="C1861" s="4">
        <f>YEAR(SalesDataTable[[#This Row],[Order Date]])</f>
        <v>2026</v>
      </c>
      <c r="D1861" s="14" t="str">
        <f>"Q"&amp;ROUNDUP(MONTH(SalesDataTable[[#This Row],[Order Date]])/3,0)</f>
        <v>Q3</v>
      </c>
      <c r="E1861" s="11">
        <f>MONTH(SalesDataTable[[#This Row],[Order Date]])</f>
        <v>9</v>
      </c>
      <c r="F1861" s="17"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116"/>
        <v>40.1</v>
      </c>
      <c r="R1861" s="5">
        <f t="shared" si="117"/>
        <v>16.920000000000002</v>
      </c>
      <c r="S1861" s="5">
        <f t="shared" si="118"/>
        <v>23.18</v>
      </c>
      <c r="T1861" s="7">
        <f t="shared" si="119"/>
        <v>0.57805486284289276</v>
      </c>
    </row>
    <row r="1862" spans="1:20" ht="15.6">
      <c r="A1862" s="2">
        <v>97</v>
      </c>
      <c r="B1862" s="3">
        <v>46275</v>
      </c>
      <c r="C1862" s="4">
        <f>YEAR(SalesDataTable[[#This Row],[Order Date]])</f>
        <v>2026</v>
      </c>
      <c r="D1862" s="14" t="str">
        <f>"Q"&amp;ROUNDUP(MONTH(SalesDataTable[[#This Row],[Order Date]])/3,0)</f>
        <v>Q3</v>
      </c>
      <c r="E1862" s="11">
        <f>MONTH(SalesDataTable[[#This Row],[Order Date]])</f>
        <v>9</v>
      </c>
      <c r="F1862" s="17"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row>
    <row r="1863" spans="1:20" ht="15.6">
      <c r="A1863" s="2">
        <v>1015</v>
      </c>
      <c r="B1863" s="3">
        <v>46275</v>
      </c>
      <c r="C1863" s="4">
        <f>YEAR(SalesDataTable[[#This Row],[Order Date]])</f>
        <v>2026</v>
      </c>
      <c r="D1863" s="14" t="str">
        <f>"Q"&amp;ROUNDUP(MONTH(SalesDataTable[[#This Row],[Order Date]])/3,0)</f>
        <v>Q3</v>
      </c>
      <c r="E1863" s="11">
        <f>MONTH(SalesDataTable[[#This Row],[Order Date]])</f>
        <v>9</v>
      </c>
      <c r="F1863" s="17"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row>
    <row r="1864" spans="1:20" ht="15.6">
      <c r="A1864" s="2">
        <v>1128</v>
      </c>
      <c r="B1864" s="3">
        <v>46275</v>
      </c>
      <c r="C1864" s="4">
        <f>YEAR(SalesDataTable[[#This Row],[Order Date]])</f>
        <v>2026</v>
      </c>
      <c r="D1864" s="14" t="str">
        <f>"Q"&amp;ROUNDUP(MONTH(SalesDataTable[[#This Row],[Order Date]])/3,0)</f>
        <v>Q3</v>
      </c>
      <c r="E1864" s="11">
        <f>MONTH(SalesDataTable[[#This Row],[Order Date]])</f>
        <v>9</v>
      </c>
      <c r="F1864" s="17"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116"/>
        <v>46.188000000000002</v>
      </c>
      <c r="R1864" s="5">
        <f t="shared" si="117"/>
        <v>22.67</v>
      </c>
      <c r="S1864" s="5">
        <f t="shared" si="118"/>
        <v>23.518000000000001</v>
      </c>
      <c r="T1864" s="7">
        <f t="shared" si="119"/>
        <v>0.50917987356023209</v>
      </c>
    </row>
    <row r="1865" spans="1:20" ht="15.6">
      <c r="A1865" s="2">
        <v>3548</v>
      </c>
      <c r="B1865" s="3">
        <v>46275</v>
      </c>
      <c r="C1865" s="4">
        <f>YEAR(SalesDataTable[[#This Row],[Order Date]])</f>
        <v>2026</v>
      </c>
      <c r="D1865" s="14" t="str">
        <f>"Q"&amp;ROUNDUP(MONTH(SalesDataTable[[#This Row],[Order Date]])/3,0)</f>
        <v>Q3</v>
      </c>
      <c r="E1865" s="11">
        <f>MONTH(SalesDataTable[[#This Row],[Order Date]])</f>
        <v>9</v>
      </c>
      <c r="F1865" s="17"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116"/>
        <v>145.22</v>
      </c>
      <c r="R1865" s="5">
        <f t="shared" si="117"/>
        <v>65.36</v>
      </c>
      <c r="S1865" s="5">
        <f t="shared" si="118"/>
        <v>79.86</v>
      </c>
      <c r="T1865" s="7">
        <f t="shared" si="119"/>
        <v>0.54992425285773305</v>
      </c>
    </row>
    <row r="1866" spans="1:20" ht="15.6">
      <c r="A1866" s="2">
        <v>242</v>
      </c>
      <c r="B1866" s="3">
        <v>46276</v>
      </c>
      <c r="C1866" s="4">
        <f>YEAR(SalesDataTable[[#This Row],[Order Date]])</f>
        <v>2026</v>
      </c>
      <c r="D1866" s="14" t="str">
        <f>"Q"&amp;ROUNDUP(MONTH(SalesDataTable[[#This Row],[Order Date]])/3,0)</f>
        <v>Q3</v>
      </c>
      <c r="E1866" s="11">
        <f>MONTH(SalesDataTable[[#This Row],[Order Date]])</f>
        <v>9</v>
      </c>
      <c r="F1866" s="17"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116"/>
        <v>204.7</v>
      </c>
      <c r="R1866" s="5">
        <f t="shared" si="117"/>
        <v>73.899999999999991</v>
      </c>
      <c r="S1866" s="5">
        <f t="shared" si="118"/>
        <v>130.80000000000001</v>
      </c>
      <c r="T1866" s="7">
        <f t="shared" si="119"/>
        <v>0.6389838788470934</v>
      </c>
    </row>
    <row r="1867" spans="1:20" ht="15.6">
      <c r="A1867" s="2">
        <v>784</v>
      </c>
      <c r="B1867" s="3">
        <v>46276</v>
      </c>
      <c r="C1867" s="4">
        <f>YEAR(SalesDataTable[[#This Row],[Order Date]])</f>
        <v>2026</v>
      </c>
      <c r="D1867" s="14" t="str">
        <f>"Q"&amp;ROUNDUP(MONTH(SalesDataTable[[#This Row],[Order Date]])/3,0)</f>
        <v>Q3</v>
      </c>
      <c r="E1867" s="11">
        <f>MONTH(SalesDataTable[[#This Row],[Order Date]])</f>
        <v>9</v>
      </c>
      <c r="F1867" s="17"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116"/>
        <v>326.76</v>
      </c>
      <c r="R1867" s="5">
        <f t="shared" si="117"/>
        <v>168.92</v>
      </c>
      <c r="S1867" s="5">
        <f t="shared" si="118"/>
        <v>157.84</v>
      </c>
      <c r="T1867" s="7">
        <f t="shared" si="119"/>
        <v>0.48304566042355246</v>
      </c>
    </row>
    <row r="1868" spans="1:20" ht="15.6">
      <c r="A1868" s="2">
        <v>1535</v>
      </c>
      <c r="B1868" s="3">
        <v>46276</v>
      </c>
      <c r="C1868" s="4">
        <f>YEAR(SalesDataTable[[#This Row],[Order Date]])</f>
        <v>2026</v>
      </c>
      <c r="D1868" s="14" t="str">
        <f>"Q"&amp;ROUNDUP(MONTH(SalesDataTable[[#This Row],[Order Date]])/3,0)</f>
        <v>Q3</v>
      </c>
      <c r="E1868" s="11">
        <f>MONTH(SalesDataTable[[#This Row],[Order Date]])</f>
        <v>9</v>
      </c>
      <c r="F1868" s="17"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116"/>
        <v>48.6875</v>
      </c>
      <c r="R1868" s="5">
        <f t="shared" si="117"/>
        <v>21.99</v>
      </c>
      <c r="S1868" s="5">
        <f t="shared" si="118"/>
        <v>26.697500000000002</v>
      </c>
      <c r="T1868" s="7">
        <f t="shared" si="119"/>
        <v>0.54834403080872918</v>
      </c>
    </row>
    <row r="1869" spans="1:20" ht="15.6">
      <c r="A1869" s="2">
        <v>1687</v>
      </c>
      <c r="B1869" s="3">
        <v>46276</v>
      </c>
      <c r="C1869" s="4">
        <f>YEAR(SalesDataTable[[#This Row],[Order Date]])</f>
        <v>2026</v>
      </c>
      <c r="D1869" s="14" t="str">
        <f>"Q"&amp;ROUNDUP(MONTH(SalesDataTable[[#This Row],[Order Date]])/3,0)</f>
        <v>Q3</v>
      </c>
      <c r="E1869" s="11">
        <f>MONTH(SalesDataTable[[#This Row],[Order Date]])</f>
        <v>9</v>
      </c>
      <c r="F1869" s="17"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116"/>
        <v>48.241</v>
      </c>
      <c r="R1869" s="5">
        <f t="shared" si="117"/>
        <v>22.52</v>
      </c>
      <c r="S1869" s="5">
        <f t="shared" si="118"/>
        <v>25.721</v>
      </c>
      <c r="T1869" s="7">
        <f t="shared" si="119"/>
        <v>0.5331771729441761</v>
      </c>
    </row>
    <row r="1870" spans="1:20" ht="15.6">
      <c r="A1870" s="2">
        <v>2162</v>
      </c>
      <c r="B1870" s="3">
        <v>46276</v>
      </c>
      <c r="C1870" s="4">
        <f>YEAR(SalesDataTable[[#This Row],[Order Date]])</f>
        <v>2026</v>
      </c>
      <c r="D1870" s="14" t="str">
        <f>"Q"&amp;ROUNDUP(MONTH(SalesDataTable[[#This Row],[Order Date]])/3,0)</f>
        <v>Q3</v>
      </c>
      <c r="E1870" s="11">
        <f>MONTH(SalesDataTable[[#This Row],[Order Date]])</f>
        <v>9</v>
      </c>
      <c r="F1870" s="17"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row>
    <row r="1871" spans="1:20" ht="15.6">
      <c r="A1871" s="2">
        <v>2307</v>
      </c>
      <c r="B1871" s="3">
        <v>46276</v>
      </c>
      <c r="C1871" s="4">
        <f>YEAR(SalesDataTable[[#This Row],[Order Date]])</f>
        <v>2026</v>
      </c>
      <c r="D1871" s="14" t="str">
        <f>"Q"&amp;ROUNDUP(MONTH(SalesDataTable[[#This Row],[Order Date]])/3,0)</f>
        <v>Q3</v>
      </c>
      <c r="E1871" s="11">
        <f>MONTH(SalesDataTable[[#This Row],[Order Date]])</f>
        <v>9</v>
      </c>
      <c r="F1871" s="17"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116"/>
        <v>162.06</v>
      </c>
      <c r="R1871" s="5">
        <f t="shared" si="117"/>
        <v>86.95</v>
      </c>
      <c r="S1871" s="5">
        <f t="shared" si="118"/>
        <v>75.11</v>
      </c>
      <c r="T1871" s="7">
        <f t="shared" si="119"/>
        <v>0.4634703196347032</v>
      </c>
    </row>
    <row r="1872" spans="1:20" ht="15.6">
      <c r="A1872" s="2">
        <v>3976</v>
      </c>
      <c r="B1872" s="3">
        <v>46276</v>
      </c>
      <c r="C1872" s="4">
        <f>YEAR(SalesDataTable[[#This Row],[Order Date]])</f>
        <v>2026</v>
      </c>
      <c r="D1872" s="14" t="str">
        <f>"Q"&amp;ROUNDUP(MONTH(SalesDataTable[[#This Row],[Order Date]])/3,0)</f>
        <v>Q3</v>
      </c>
      <c r="E1872" s="11">
        <f>MONTH(SalesDataTable[[#This Row],[Order Date]])</f>
        <v>9</v>
      </c>
      <c r="F1872" s="17"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116"/>
        <v>66.654000000000011</v>
      </c>
      <c r="R1872" s="5">
        <f t="shared" si="117"/>
        <v>26.92</v>
      </c>
      <c r="S1872" s="5">
        <f t="shared" si="118"/>
        <v>39.734000000000009</v>
      </c>
      <c r="T1872" s="7">
        <f t="shared" si="119"/>
        <v>0.59612326342004984</v>
      </c>
    </row>
    <row r="1873" spans="1:20" ht="15.6">
      <c r="A1873" s="2">
        <v>5066</v>
      </c>
      <c r="B1873" s="3">
        <v>46276</v>
      </c>
      <c r="C1873" s="4">
        <f>YEAR(SalesDataTable[[#This Row],[Order Date]])</f>
        <v>2026</v>
      </c>
      <c r="D1873" s="14" t="str">
        <f>"Q"&amp;ROUNDUP(MONTH(SalesDataTable[[#This Row],[Order Date]])/3,0)</f>
        <v>Q3</v>
      </c>
      <c r="E1873" s="11">
        <f>MONTH(SalesDataTable[[#This Row],[Order Date]])</f>
        <v>9</v>
      </c>
      <c r="F1873" s="17"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116"/>
        <v>338.01</v>
      </c>
      <c r="R1873" s="5">
        <f t="shared" si="117"/>
        <v>190.89</v>
      </c>
      <c r="S1873" s="5">
        <f t="shared" si="118"/>
        <v>147.12</v>
      </c>
      <c r="T1873" s="7">
        <f t="shared" si="119"/>
        <v>0.43525339486997427</v>
      </c>
    </row>
    <row r="1874" spans="1:20" ht="15.6">
      <c r="A1874" s="2">
        <v>78</v>
      </c>
      <c r="B1874" s="3">
        <v>46277</v>
      </c>
      <c r="C1874" s="4">
        <f>YEAR(SalesDataTable[[#This Row],[Order Date]])</f>
        <v>2026</v>
      </c>
      <c r="D1874" s="14" t="str">
        <f>"Q"&amp;ROUNDUP(MONTH(SalesDataTable[[#This Row],[Order Date]])/3,0)</f>
        <v>Q3</v>
      </c>
      <c r="E1874" s="11">
        <f>MONTH(SalesDataTable[[#This Row],[Order Date]])</f>
        <v>9</v>
      </c>
      <c r="F1874" s="17"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116"/>
        <v>193.70499999999998</v>
      </c>
      <c r="R1874" s="5">
        <f t="shared" si="117"/>
        <v>74.7</v>
      </c>
      <c r="S1874" s="5">
        <f t="shared" si="118"/>
        <v>119.00499999999998</v>
      </c>
      <c r="T1874" s="7">
        <f t="shared" si="119"/>
        <v>0.61436204537828132</v>
      </c>
    </row>
    <row r="1875" spans="1:20" ht="15.6">
      <c r="A1875" s="2">
        <v>354</v>
      </c>
      <c r="B1875" s="3">
        <v>46277</v>
      </c>
      <c r="C1875" s="4">
        <f>YEAR(SalesDataTable[[#This Row],[Order Date]])</f>
        <v>2026</v>
      </c>
      <c r="D1875" s="14" t="str">
        <f>"Q"&amp;ROUNDUP(MONTH(SalesDataTable[[#This Row],[Order Date]])/3,0)</f>
        <v>Q3</v>
      </c>
      <c r="E1875" s="11">
        <f>MONTH(SalesDataTable[[#This Row],[Order Date]])</f>
        <v>9</v>
      </c>
      <c r="F1875" s="17"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116"/>
        <v>205.88</v>
      </c>
      <c r="R1875" s="5">
        <f t="shared" si="117"/>
        <v>87.6</v>
      </c>
      <c r="S1875" s="5">
        <f t="shared" si="118"/>
        <v>118.28</v>
      </c>
      <c r="T1875" s="7">
        <f t="shared" si="119"/>
        <v>0.57450942296483387</v>
      </c>
    </row>
    <row r="1876" spans="1:20" ht="15.6">
      <c r="A1876" s="2">
        <v>1738</v>
      </c>
      <c r="B1876" s="3">
        <v>46277</v>
      </c>
      <c r="C1876" s="4">
        <f>YEAR(SalesDataTable[[#This Row],[Order Date]])</f>
        <v>2026</v>
      </c>
      <c r="D1876" s="14" t="str">
        <f>"Q"&amp;ROUNDUP(MONTH(SalesDataTable[[#This Row],[Order Date]])/3,0)</f>
        <v>Q3</v>
      </c>
      <c r="E1876" s="11">
        <f>MONTH(SalesDataTable[[#This Row],[Order Date]])</f>
        <v>9</v>
      </c>
      <c r="F1876" s="17"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row>
    <row r="1877" spans="1:20" ht="15.6">
      <c r="A1877" s="2">
        <v>1900</v>
      </c>
      <c r="B1877" s="3">
        <v>46277</v>
      </c>
      <c r="C1877" s="4">
        <f>YEAR(SalesDataTable[[#This Row],[Order Date]])</f>
        <v>2026</v>
      </c>
      <c r="D1877" s="14" t="str">
        <f>"Q"&amp;ROUNDUP(MONTH(SalesDataTable[[#This Row],[Order Date]])/3,0)</f>
        <v>Q3</v>
      </c>
      <c r="E1877" s="11">
        <f>MONTH(SalesDataTable[[#This Row],[Order Date]])</f>
        <v>9</v>
      </c>
      <c r="F1877" s="17"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116"/>
        <v>46.206000000000003</v>
      </c>
      <c r="R1877" s="5">
        <f t="shared" si="117"/>
        <v>22.63</v>
      </c>
      <c r="S1877" s="5">
        <f t="shared" si="118"/>
        <v>23.576000000000004</v>
      </c>
      <c r="T1877" s="7">
        <f t="shared" si="119"/>
        <v>0.51023676578799293</v>
      </c>
    </row>
    <row r="1878" spans="1:20" ht="15.6">
      <c r="A1878" s="2">
        <v>3375</v>
      </c>
      <c r="B1878" s="3">
        <v>46277</v>
      </c>
      <c r="C1878" s="4">
        <f>YEAR(SalesDataTable[[#This Row],[Order Date]])</f>
        <v>2026</v>
      </c>
      <c r="D1878" s="14" t="str">
        <f>"Q"&amp;ROUNDUP(MONTH(SalesDataTable[[#This Row],[Order Date]])/3,0)</f>
        <v>Q3</v>
      </c>
      <c r="E1878" s="11">
        <f>MONTH(SalesDataTable[[#This Row],[Order Date]])</f>
        <v>9</v>
      </c>
      <c r="F1878" s="17"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row>
    <row r="1879" spans="1:20" ht="15.6">
      <c r="A1879" s="2">
        <v>3567</v>
      </c>
      <c r="B1879" s="3">
        <v>46277</v>
      </c>
      <c r="C1879" s="4">
        <f>YEAR(SalesDataTable[[#This Row],[Order Date]])</f>
        <v>2026</v>
      </c>
      <c r="D1879" s="14" t="str">
        <f>"Q"&amp;ROUNDUP(MONTH(SalesDataTable[[#This Row],[Order Date]])/3,0)</f>
        <v>Q3</v>
      </c>
      <c r="E1879" s="11">
        <f>MONTH(SalesDataTable[[#This Row],[Order Date]])</f>
        <v>9</v>
      </c>
      <c r="F1879" s="17"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row>
    <row r="1880" spans="1:20" ht="15.6">
      <c r="A1880" s="2">
        <v>4106</v>
      </c>
      <c r="B1880" s="3">
        <v>46277</v>
      </c>
      <c r="C1880" s="4">
        <f>YEAR(SalesDataTable[[#This Row],[Order Date]])</f>
        <v>2026</v>
      </c>
      <c r="D1880" s="14" t="str">
        <f>"Q"&amp;ROUNDUP(MONTH(SalesDataTable[[#This Row],[Order Date]])/3,0)</f>
        <v>Q3</v>
      </c>
      <c r="E1880" s="11">
        <f>MONTH(SalesDataTable[[#This Row],[Order Date]])</f>
        <v>9</v>
      </c>
      <c r="F1880" s="17"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row>
    <row r="1881" spans="1:20" ht="15.6">
      <c r="A1881" s="2">
        <v>4293</v>
      </c>
      <c r="B1881" s="3">
        <v>46277</v>
      </c>
      <c r="C1881" s="4">
        <f>YEAR(SalesDataTable[[#This Row],[Order Date]])</f>
        <v>2026</v>
      </c>
      <c r="D1881" s="14" t="str">
        <f>"Q"&amp;ROUNDUP(MONTH(SalesDataTable[[#This Row],[Order Date]])/3,0)</f>
        <v>Q3</v>
      </c>
      <c r="E1881" s="11">
        <f>MONTH(SalesDataTable[[#This Row],[Order Date]])</f>
        <v>9</v>
      </c>
      <c r="F1881" s="17"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row>
    <row r="1882" spans="1:20" ht="15.6">
      <c r="A1882" s="2">
        <v>4859</v>
      </c>
      <c r="B1882" s="3">
        <v>46277</v>
      </c>
      <c r="C1882" s="4">
        <f>YEAR(SalesDataTable[[#This Row],[Order Date]])</f>
        <v>2026</v>
      </c>
      <c r="D1882" s="14" t="str">
        <f>"Q"&amp;ROUNDUP(MONTH(SalesDataTable[[#This Row],[Order Date]])/3,0)</f>
        <v>Q3</v>
      </c>
      <c r="E1882" s="11">
        <f>MONTH(SalesDataTable[[#This Row],[Order Date]])</f>
        <v>9</v>
      </c>
      <c r="F1882" s="17"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116"/>
        <v>80.39</v>
      </c>
      <c r="R1882" s="5">
        <f t="shared" si="117"/>
        <v>42.85</v>
      </c>
      <c r="S1882" s="5">
        <f t="shared" si="118"/>
        <v>37.54</v>
      </c>
      <c r="T1882" s="7">
        <f t="shared" si="119"/>
        <v>0.46697350416718497</v>
      </c>
    </row>
    <row r="1883" spans="1:20" ht="15.6">
      <c r="A1883" s="2">
        <v>770</v>
      </c>
      <c r="B1883" s="3">
        <v>46278</v>
      </c>
      <c r="C1883" s="4">
        <f>YEAR(SalesDataTable[[#This Row],[Order Date]])</f>
        <v>2026</v>
      </c>
      <c r="D1883" s="14" t="str">
        <f>"Q"&amp;ROUNDUP(MONTH(SalesDataTable[[#This Row],[Order Date]])/3,0)</f>
        <v>Q3</v>
      </c>
      <c r="E1883" s="11">
        <f>MONTH(SalesDataTable[[#This Row],[Order Date]])</f>
        <v>9</v>
      </c>
      <c r="F1883" s="17"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row>
    <row r="1884" spans="1:20" ht="15.6">
      <c r="A1884" s="2">
        <v>1375</v>
      </c>
      <c r="B1884" s="3">
        <v>46278</v>
      </c>
      <c r="C1884" s="4">
        <f>YEAR(SalesDataTable[[#This Row],[Order Date]])</f>
        <v>2026</v>
      </c>
      <c r="D1884" s="14" t="str">
        <f>"Q"&amp;ROUNDUP(MONTH(SalesDataTable[[#This Row],[Order Date]])/3,0)</f>
        <v>Q3</v>
      </c>
      <c r="E1884" s="11">
        <f>MONTH(SalesDataTable[[#This Row],[Order Date]])</f>
        <v>9</v>
      </c>
      <c r="F1884" s="17"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116"/>
        <v>35.86</v>
      </c>
      <c r="R1884" s="5">
        <f t="shared" si="117"/>
        <v>13.33</v>
      </c>
      <c r="S1884" s="5">
        <f t="shared" si="118"/>
        <v>22.53</v>
      </c>
      <c r="T1884" s="7">
        <f t="shared" si="119"/>
        <v>0.62827663134411604</v>
      </c>
    </row>
    <row r="1885" spans="1:20" ht="15.6">
      <c r="A1885" s="2">
        <v>2063</v>
      </c>
      <c r="B1885" s="3">
        <v>46278</v>
      </c>
      <c r="C1885" s="4">
        <f>YEAR(SalesDataTable[[#This Row],[Order Date]])</f>
        <v>2026</v>
      </c>
      <c r="D1885" s="14" t="str">
        <f>"Q"&amp;ROUNDUP(MONTH(SalesDataTable[[#This Row],[Order Date]])/3,0)</f>
        <v>Q3</v>
      </c>
      <c r="E1885" s="11">
        <f>MONTH(SalesDataTable[[#This Row],[Order Date]])</f>
        <v>9</v>
      </c>
      <c r="F1885" s="17"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row>
    <row r="1886" spans="1:20" ht="15.6">
      <c r="A1886" s="2">
        <v>2563</v>
      </c>
      <c r="B1886" s="3">
        <v>46278</v>
      </c>
      <c r="C1886" s="4">
        <f>YEAR(SalesDataTable[[#This Row],[Order Date]])</f>
        <v>2026</v>
      </c>
      <c r="D1886" s="14" t="str">
        <f>"Q"&amp;ROUNDUP(MONTH(SalesDataTable[[#This Row],[Order Date]])/3,0)</f>
        <v>Q3</v>
      </c>
      <c r="E1886" s="11">
        <f>MONTH(SalesDataTable[[#This Row],[Order Date]])</f>
        <v>9</v>
      </c>
      <c r="F1886" s="17"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row>
    <row r="1887" spans="1:20" ht="15.6">
      <c r="A1887" s="2">
        <v>2786</v>
      </c>
      <c r="B1887" s="3">
        <v>46278</v>
      </c>
      <c r="C1887" s="4">
        <f>YEAR(SalesDataTable[[#This Row],[Order Date]])</f>
        <v>2026</v>
      </c>
      <c r="D1887" s="14" t="str">
        <f>"Q"&amp;ROUNDUP(MONTH(SalesDataTable[[#This Row],[Order Date]])/3,0)</f>
        <v>Q3</v>
      </c>
      <c r="E1887" s="11">
        <f>MONTH(SalesDataTable[[#This Row],[Order Date]])</f>
        <v>9</v>
      </c>
      <c r="F1887" s="17"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116"/>
        <v>81.66</v>
      </c>
      <c r="R1887" s="5">
        <f t="shared" si="117"/>
        <v>29.12</v>
      </c>
      <c r="S1887" s="5">
        <f t="shared" si="118"/>
        <v>52.539999999999992</v>
      </c>
      <c r="T1887" s="7">
        <f t="shared" si="119"/>
        <v>0.64339946118050451</v>
      </c>
    </row>
    <row r="1888" spans="1:20" ht="15.6">
      <c r="A1888" s="2">
        <v>3269</v>
      </c>
      <c r="B1888" s="3">
        <v>46278</v>
      </c>
      <c r="C1888" s="4">
        <f>YEAR(SalesDataTable[[#This Row],[Order Date]])</f>
        <v>2026</v>
      </c>
      <c r="D1888" s="14" t="str">
        <f>"Q"&amp;ROUNDUP(MONTH(SalesDataTable[[#This Row],[Order Date]])/3,0)</f>
        <v>Q3</v>
      </c>
      <c r="E1888" s="11">
        <f>MONTH(SalesDataTable[[#This Row],[Order Date]])</f>
        <v>9</v>
      </c>
      <c r="F1888" s="17"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116"/>
        <v>74.239999999999995</v>
      </c>
      <c r="R1888" s="5">
        <f t="shared" si="117"/>
        <v>28.52</v>
      </c>
      <c r="S1888" s="5">
        <f t="shared" si="118"/>
        <v>45.72</v>
      </c>
      <c r="T1888" s="7">
        <f t="shared" si="119"/>
        <v>0.61584051724137934</v>
      </c>
    </row>
    <row r="1889" spans="1:20" ht="15.6">
      <c r="A1889" s="2">
        <v>3346</v>
      </c>
      <c r="B1889" s="3">
        <v>46278</v>
      </c>
      <c r="C1889" s="4">
        <f>YEAR(SalesDataTable[[#This Row],[Order Date]])</f>
        <v>2026</v>
      </c>
      <c r="D1889" s="14" t="str">
        <f>"Q"&amp;ROUNDUP(MONTH(SalesDataTable[[#This Row],[Order Date]])/3,0)</f>
        <v>Q3</v>
      </c>
      <c r="E1889" s="11">
        <f>MONTH(SalesDataTable[[#This Row],[Order Date]])</f>
        <v>9</v>
      </c>
      <c r="F1889" s="17"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row>
    <row r="1890" spans="1:20" ht="15.6">
      <c r="A1890" s="2">
        <v>4097</v>
      </c>
      <c r="B1890" s="3">
        <v>46278</v>
      </c>
      <c r="C1890" s="4">
        <f>YEAR(SalesDataTable[[#This Row],[Order Date]])</f>
        <v>2026</v>
      </c>
      <c r="D1890" s="14" t="str">
        <f>"Q"&amp;ROUNDUP(MONTH(SalesDataTable[[#This Row],[Order Date]])/3,0)</f>
        <v>Q3</v>
      </c>
      <c r="E1890" s="11">
        <f>MONTH(SalesDataTable[[#This Row],[Order Date]])</f>
        <v>9</v>
      </c>
      <c r="F1890" s="17"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row>
    <row r="1891" spans="1:20" ht="15.6">
      <c r="A1891" s="2">
        <v>4208</v>
      </c>
      <c r="B1891" s="3">
        <v>46278</v>
      </c>
      <c r="C1891" s="4">
        <f>YEAR(SalesDataTable[[#This Row],[Order Date]])</f>
        <v>2026</v>
      </c>
      <c r="D1891" s="14" t="str">
        <f>"Q"&amp;ROUNDUP(MONTH(SalesDataTable[[#This Row],[Order Date]])/3,0)</f>
        <v>Q3</v>
      </c>
      <c r="E1891" s="11">
        <f>MONTH(SalesDataTable[[#This Row],[Order Date]])</f>
        <v>9</v>
      </c>
      <c r="F1891" s="17"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116"/>
        <v>562.19399999999996</v>
      </c>
      <c r="R1891" s="5">
        <f t="shared" si="117"/>
        <v>294</v>
      </c>
      <c r="S1891" s="5">
        <f t="shared" si="118"/>
        <v>268.19399999999996</v>
      </c>
      <c r="T1891" s="7">
        <f t="shared" si="119"/>
        <v>0.47704884790659446</v>
      </c>
    </row>
    <row r="1892" spans="1:20" ht="15.6">
      <c r="A1892" s="2">
        <v>4606</v>
      </c>
      <c r="B1892" s="3">
        <v>46278</v>
      </c>
      <c r="C1892" s="4">
        <f>YEAR(SalesDataTable[[#This Row],[Order Date]])</f>
        <v>2026</v>
      </c>
      <c r="D1892" s="14" t="str">
        <f>"Q"&amp;ROUNDUP(MONTH(SalesDataTable[[#This Row],[Order Date]])/3,0)</f>
        <v>Q3</v>
      </c>
      <c r="E1892" s="11">
        <f>MONTH(SalesDataTable[[#This Row],[Order Date]])</f>
        <v>9</v>
      </c>
      <c r="F1892" s="17"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row>
    <row r="1893" spans="1:20" ht="15.6">
      <c r="A1893" s="2">
        <v>222</v>
      </c>
      <c r="B1893" s="3">
        <v>46279</v>
      </c>
      <c r="C1893" s="4">
        <f>YEAR(SalesDataTable[[#This Row],[Order Date]])</f>
        <v>2026</v>
      </c>
      <c r="D1893" s="14" t="str">
        <f>"Q"&amp;ROUNDUP(MONTH(SalesDataTable[[#This Row],[Order Date]])/3,0)</f>
        <v>Q3</v>
      </c>
      <c r="E1893" s="11">
        <f>MONTH(SalesDataTable[[#This Row],[Order Date]])</f>
        <v>9</v>
      </c>
      <c r="F1893" s="17"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116"/>
        <v>94.410999999999987</v>
      </c>
      <c r="R1893" s="5">
        <f t="shared" si="117"/>
        <v>45.1</v>
      </c>
      <c r="S1893" s="5">
        <f t="shared" si="118"/>
        <v>49.310999999999986</v>
      </c>
      <c r="T1893" s="7">
        <f t="shared" si="119"/>
        <v>0.52230142674052804</v>
      </c>
    </row>
    <row r="1894" spans="1:20" ht="15.6">
      <c r="A1894" s="2">
        <v>241</v>
      </c>
      <c r="B1894" s="3">
        <v>46279</v>
      </c>
      <c r="C1894" s="4">
        <f>YEAR(SalesDataTable[[#This Row],[Order Date]])</f>
        <v>2026</v>
      </c>
      <c r="D1894" s="14" t="str">
        <f>"Q"&amp;ROUNDUP(MONTH(SalesDataTable[[#This Row],[Order Date]])/3,0)</f>
        <v>Q3</v>
      </c>
      <c r="E1894" s="11">
        <f>MONTH(SalesDataTable[[#This Row],[Order Date]])</f>
        <v>9</v>
      </c>
      <c r="F1894" s="17"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116"/>
        <v>202</v>
      </c>
      <c r="R1894" s="5">
        <f t="shared" si="117"/>
        <v>92.08</v>
      </c>
      <c r="S1894" s="5">
        <f t="shared" si="118"/>
        <v>109.92</v>
      </c>
      <c r="T1894" s="7">
        <f t="shared" si="119"/>
        <v>0.5441584158415842</v>
      </c>
    </row>
    <row r="1895" spans="1:20" ht="15.6">
      <c r="A1895" s="2">
        <v>753</v>
      </c>
      <c r="B1895" s="3">
        <v>46279</v>
      </c>
      <c r="C1895" s="4">
        <f>YEAR(SalesDataTable[[#This Row],[Order Date]])</f>
        <v>2026</v>
      </c>
      <c r="D1895" s="14" t="str">
        <f>"Q"&amp;ROUNDUP(MONTH(SalesDataTable[[#This Row],[Order Date]])/3,0)</f>
        <v>Q3</v>
      </c>
      <c r="E1895" s="11">
        <f>MONTH(SalesDataTable[[#This Row],[Order Date]])</f>
        <v>9</v>
      </c>
      <c r="F1895" s="17"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row>
    <row r="1896" spans="1:20" ht="15.6">
      <c r="A1896" s="2">
        <v>2530</v>
      </c>
      <c r="B1896" s="3">
        <v>46279</v>
      </c>
      <c r="C1896" s="4">
        <f>YEAR(SalesDataTable[[#This Row],[Order Date]])</f>
        <v>2026</v>
      </c>
      <c r="D1896" s="14" t="str">
        <f>"Q"&amp;ROUNDUP(MONTH(SalesDataTable[[#This Row],[Order Date]])/3,0)</f>
        <v>Q3</v>
      </c>
      <c r="E1896" s="11">
        <f>MONTH(SalesDataTable[[#This Row],[Order Date]])</f>
        <v>9</v>
      </c>
      <c r="F1896" s="17"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116"/>
        <v>249.26399999999998</v>
      </c>
      <c r="R1896" s="5">
        <f t="shared" si="117"/>
        <v>110.34</v>
      </c>
      <c r="S1896" s="5">
        <f t="shared" si="118"/>
        <v>138.92399999999998</v>
      </c>
      <c r="T1896" s="7">
        <f t="shared" si="119"/>
        <v>0.55733679953783932</v>
      </c>
    </row>
    <row r="1897" spans="1:20" ht="15.6">
      <c r="A1897" s="2">
        <v>572</v>
      </c>
      <c r="B1897" s="3">
        <v>46280</v>
      </c>
      <c r="C1897" s="4">
        <f>YEAR(SalesDataTable[[#This Row],[Order Date]])</f>
        <v>2026</v>
      </c>
      <c r="D1897" s="14" t="str">
        <f>"Q"&amp;ROUNDUP(MONTH(SalesDataTable[[#This Row],[Order Date]])/3,0)</f>
        <v>Q3</v>
      </c>
      <c r="E1897" s="11">
        <f>MONTH(SalesDataTable[[#This Row],[Order Date]])</f>
        <v>9</v>
      </c>
      <c r="F1897" s="17"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row>
    <row r="1898" spans="1:20" ht="15.6">
      <c r="A1898" s="2">
        <v>874</v>
      </c>
      <c r="B1898" s="3">
        <v>46280</v>
      </c>
      <c r="C1898" s="4">
        <f>YEAR(SalesDataTable[[#This Row],[Order Date]])</f>
        <v>2026</v>
      </c>
      <c r="D1898" s="14" t="str">
        <f>"Q"&amp;ROUNDUP(MONTH(SalesDataTable[[#This Row],[Order Date]])/3,0)</f>
        <v>Q3</v>
      </c>
      <c r="E1898" s="11">
        <f>MONTH(SalesDataTable[[#This Row],[Order Date]])</f>
        <v>9</v>
      </c>
      <c r="F1898" s="17"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row>
    <row r="1899" spans="1:20" ht="15.6">
      <c r="A1899" s="2">
        <v>937</v>
      </c>
      <c r="B1899" s="3">
        <v>46280</v>
      </c>
      <c r="C1899" s="4">
        <f>YEAR(SalesDataTable[[#This Row],[Order Date]])</f>
        <v>2026</v>
      </c>
      <c r="D1899" s="14" t="str">
        <f>"Q"&amp;ROUNDUP(MONTH(SalesDataTable[[#This Row],[Order Date]])/3,0)</f>
        <v>Q3</v>
      </c>
      <c r="E1899" s="11">
        <f>MONTH(SalesDataTable[[#This Row],[Order Date]])</f>
        <v>9</v>
      </c>
      <c r="F1899" s="17"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116"/>
        <v>124.4485</v>
      </c>
      <c r="R1899" s="5">
        <f t="shared" si="117"/>
        <v>80.87</v>
      </c>
      <c r="S1899" s="5">
        <f t="shared" si="118"/>
        <v>43.578499999999991</v>
      </c>
      <c r="T1899" s="7">
        <f t="shared" si="119"/>
        <v>0.35017296311325563</v>
      </c>
    </row>
    <row r="1900" spans="1:20" ht="15.6">
      <c r="A1900" s="2">
        <v>1229</v>
      </c>
      <c r="B1900" s="3">
        <v>46280</v>
      </c>
      <c r="C1900" s="4">
        <f>YEAR(SalesDataTable[[#This Row],[Order Date]])</f>
        <v>2026</v>
      </c>
      <c r="D1900" s="14" t="str">
        <f>"Q"&amp;ROUNDUP(MONTH(SalesDataTable[[#This Row],[Order Date]])/3,0)</f>
        <v>Q3</v>
      </c>
      <c r="E1900" s="11">
        <f>MONTH(SalesDataTable[[#This Row],[Order Date]])</f>
        <v>9</v>
      </c>
      <c r="F1900" s="17"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row>
    <row r="1901" spans="1:20" ht="15.6">
      <c r="A1901" s="2">
        <v>2186</v>
      </c>
      <c r="B1901" s="3">
        <v>46280</v>
      </c>
      <c r="C1901" s="4">
        <f>YEAR(SalesDataTable[[#This Row],[Order Date]])</f>
        <v>2026</v>
      </c>
      <c r="D1901" s="14" t="str">
        <f>"Q"&amp;ROUNDUP(MONTH(SalesDataTable[[#This Row],[Order Date]])/3,0)</f>
        <v>Q3</v>
      </c>
      <c r="E1901" s="11">
        <f>MONTH(SalesDataTable[[#This Row],[Order Date]])</f>
        <v>9</v>
      </c>
      <c r="F1901" s="17"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116"/>
        <v>183.2</v>
      </c>
      <c r="R1901" s="5">
        <f t="shared" si="117"/>
        <v>93.08</v>
      </c>
      <c r="S1901" s="5">
        <f t="shared" si="118"/>
        <v>90.11999999999999</v>
      </c>
      <c r="T1901" s="7">
        <f t="shared" si="119"/>
        <v>0.49192139737991264</v>
      </c>
    </row>
    <row r="1902" spans="1:20" ht="15.6">
      <c r="A1902" s="2">
        <v>2922</v>
      </c>
      <c r="B1902" s="3">
        <v>46280</v>
      </c>
      <c r="C1902" s="4">
        <f>YEAR(SalesDataTable[[#This Row],[Order Date]])</f>
        <v>2026</v>
      </c>
      <c r="D1902" s="14" t="str">
        <f>"Q"&amp;ROUNDUP(MONTH(SalesDataTable[[#This Row],[Order Date]])/3,0)</f>
        <v>Q3</v>
      </c>
      <c r="E1902" s="11">
        <f>MONTH(SalesDataTable[[#This Row],[Order Date]])</f>
        <v>9</v>
      </c>
      <c r="F1902" s="17"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row>
    <row r="1903" spans="1:20" ht="15.6">
      <c r="A1903" s="2">
        <v>3140</v>
      </c>
      <c r="B1903" s="3">
        <v>46280</v>
      </c>
      <c r="C1903" s="4">
        <f>YEAR(SalesDataTable[[#This Row],[Order Date]])</f>
        <v>2026</v>
      </c>
      <c r="D1903" s="14" t="str">
        <f>"Q"&amp;ROUNDUP(MONTH(SalesDataTable[[#This Row],[Order Date]])/3,0)</f>
        <v>Q3</v>
      </c>
      <c r="E1903" s="11">
        <f>MONTH(SalesDataTable[[#This Row],[Order Date]])</f>
        <v>9</v>
      </c>
      <c r="F1903" s="17"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116"/>
        <v>245.38</v>
      </c>
      <c r="R1903" s="5">
        <f t="shared" si="117"/>
        <v>122.8</v>
      </c>
      <c r="S1903" s="5">
        <f t="shared" si="118"/>
        <v>122.58</v>
      </c>
      <c r="T1903" s="7">
        <f t="shared" si="119"/>
        <v>0.49955171570625151</v>
      </c>
    </row>
    <row r="1904" spans="1:20" ht="15.6">
      <c r="A1904" s="2">
        <v>3369</v>
      </c>
      <c r="B1904" s="3">
        <v>46280</v>
      </c>
      <c r="C1904" s="4">
        <f>YEAR(SalesDataTable[[#This Row],[Order Date]])</f>
        <v>2026</v>
      </c>
      <c r="D1904" s="14" t="str">
        <f>"Q"&amp;ROUNDUP(MONTH(SalesDataTable[[#This Row],[Order Date]])/3,0)</f>
        <v>Q3</v>
      </c>
      <c r="E1904" s="11">
        <f>MONTH(SalesDataTable[[#This Row],[Order Date]])</f>
        <v>9</v>
      </c>
      <c r="F1904" s="17"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116"/>
        <v>45.59</v>
      </c>
      <c r="R1904" s="5">
        <f t="shared" si="117"/>
        <v>18.28</v>
      </c>
      <c r="S1904" s="5">
        <f t="shared" si="118"/>
        <v>27.310000000000002</v>
      </c>
      <c r="T1904" s="7">
        <f t="shared" si="119"/>
        <v>0.59903487606931349</v>
      </c>
    </row>
    <row r="1905" spans="1:20" ht="15.6">
      <c r="A1905" s="2">
        <v>4865</v>
      </c>
      <c r="B1905" s="3">
        <v>46280</v>
      </c>
      <c r="C1905" s="4">
        <f>YEAR(SalesDataTable[[#This Row],[Order Date]])</f>
        <v>2026</v>
      </c>
      <c r="D1905" s="14" t="str">
        <f>"Q"&amp;ROUNDUP(MONTH(SalesDataTable[[#This Row],[Order Date]])/3,0)</f>
        <v>Q3</v>
      </c>
      <c r="E1905" s="11">
        <f>MONTH(SalesDataTable[[#This Row],[Order Date]])</f>
        <v>9</v>
      </c>
      <c r="F1905" s="17"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116"/>
        <v>83.8</v>
      </c>
      <c r="R1905" s="5">
        <f t="shared" si="117"/>
        <v>42.23</v>
      </c>
      <c r="S1905" s="5">
        <f t="shared" si="118"/>
        <v>41.57</v>
      </c>
      <c r="T1905" s="7">
        <f t="shared" si="119"/>
        <v>0.49606205250596663</v>
      </c>
    </row>
    <row r="1906" spans="1:20" ht="15.6">
      <c r="A1906" s="2">
        <v>103</v>
      </c>
      <c r="B1906" s="3">
        <v>46281</v>
      </c>
      <c r="C1906" s="4">
        <f>YEAR(SalesDataTable[[#This Row],[Order Date]])</f>
        <v>2026</v>
      </c>
      <c r="D1906" s="14" t="str">
        <f>"Q"&amp;ROUNDUP(MONTH(SalesDataTable[[#This Row],[Order Date]])/3,0)</f>
        <v>Q3</v>
      </c>
      <c r="E1906" s="11">
        <f>MONTH(SalesDataTable[[#This Row],[Order Date]])</f>
        <v>9</v>
      </c>
      <c r="F1906" s="17"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row>
    <row r="1907" spans="1:20" ht="15.6">
      <c r="A1907" s="2">
        <v>4500</v>
      </c>
      <c r="B1907" s="3">
        <v>46281</v>
      </c>
      <c r="C1907" s="4">
        <f>YEAR(SalesDataTable[[#This Row],[Order Date]])</f>
        <v>2026</v>
      </c>
      <c r="D1907" s="14" t="str">
        <f>"Q"&amp;ROUNDUP(MONTH(SalesDataTable[[#This Row],[Order Date]])/3,0)</f>
        <v>Q3</v>
      </c>
      <c r="E1907" s="11">
        <f>MONTH(SalesDataTable[[#This Row],[Order Date]])</f>
        <v>9</v>
      </c>
      <c r="F1907" s="17"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116"/>
        <v>232.02799999999999</v>
      </c>
      <c r="R1907" s="5">
        <f t="shared" si="117"/>
        <v>123.52</v>
      </c>
      <c r="S1907" s="5">
        <f t="shared" si="118"/>
        <v>108.508</v>
      </c>
      <c r="T1907" s="7">
        <f t="shared" si="119"/>
        <v>0.46765045597945076</v>
      </c>
    </row>
    <row r="1908" spans="1:20" ht="15.6">
      <c r="A1908" s="2">
        <v>5093</v>
      </c>
      <c r="B1908" s="3">
        <v>46281</v>
      </c>
      <c r="C1908" s="4">
        <f>YEAR(SalesDataTable[[#This Row],[Order Date]])</f>
        <v>2026</v>
      </c>
      <c r="D1908" s="14" t="str">
        <f>"Q"&amp;ROUNDUP(MONTH(SalesDataTable[[#This Row],[Order Date]])/3,0)</f>
        <v>Q3</v>
      </c>
      <c r="E1908" s="11">
        <f>MONTH(SalesDataTable[[#This Row],[Order Date]])</f>
        <v>9</v>
      </c>
      <c r="F1908" s="17"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row>
    <row r="1909" spans="1:20" ht="15.6">
      <c r="A1909" s="2">
        <v>5147</v>
      </c>
      <c r="B1909" s="3">
        <v>46281</v>
      </c>
      <c r="C1909" s="4">
        <f>YEAR(SalesDataTable[[#This Row],[Order Date]])</f>
        <v>2026</v>
      </c>
      <c r="D1909" s="14" t="str">
        <f>"Q"&amp;ROUNDUP(MONTH(SalesDataTable[[#This Row],[Order Date]])/3,0)</f>
        <v>Q3</v>
      </c>
      <c r="E1909" s="11">
        <f>MONTH(SalesDataTable[[#This Row],[Order Date]])</f>
        <v>9</v>
      </c>
      <c r="F1909" s="17"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row>
    <row r="1910" spans="1:20" ht="15.6">
      <c r="A1910" s="2">
        <v>365</v>
      </c>
      <c r="B1910" s="3">
        <v>46282</v>
      </c>
      <c r="C1910" s="4">
        <f>YEAR(SalesDataTable[[#This Row],[Order Date]])</f>
        <v>2026</v>
      </c>
      <c r="D1910" s="14" t="str">
        <f>"Q"&amp;ROUNDUP(MONTH(SalesDataTable[[#This Row],[Order Date]])/3,0)</f>
        <v>Q3</v>
      </c>
      <c r="E1910" s="11">
        <f>MONTH(SalesDataTable[[#This Row],[Order Date]])</f>
        <v>9</v>
      </c>
      <c r="F1910" s="17"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116"/>
        <v>242.5</v>
      </c>
      <c r="R1910" s="5">
        <f t="shared" si="117"/>
        <v>123</v>
      </c>
      <c r="S1910" s="5">
        <f t="shared" si="118"/>
        <v>119.5</v>
      </c>
      <c r="T1910" s="7">
        <f t="shared" si="119"/>
        <v>0.4927835051546392</v>
      </c>
    </row>
    <row r="1911" spans="1:20" ht="15.6">
      <c r="A1911" s="2">
        <v>494</v>
      </c>
      <c r="B1911" s="3">
        <v>46282</v>
      </c>
      <c r="C1911" s="4">
        <f>YEAR(SalesDataTable[[#This Row],[Order Date]])</f>
        <v>2026</v>
      </c>
      <c r="D1911" s="14" t="str">
        <f>"Q"&amp;ROUNDUP(MONTH(SalesDataTable[[#This Row],[Order Date]])/3,0)</f>
        <v>Q3</v>
      </c>
      <c r="E1911" s="11">
        <f>MONTH(SalesDataTable[[#This Row],[Order Date]])</f>
        <v>9</v>
      </c>
      <c r="F1911" s="17"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116"/>
        <v>32.345999999999997</v>
      </c>
      <c r="R1911" s="5">
        <f t="shared" si="117"/>
        <v>13.19</v>
      </c>
      <c r="S1911" s="5">
        <f t="shared" si="118"/>
        <v>19.155999999999999</v>
      </c>
      <c r="T1911" s="7">
        <f t="shared" si="119"/>
        <v>0.59222160390774747</v>
      </c>
    </row>
    <row r="1912" spans="1:20" ht="15.6">
      <c r="A1912" s="2">
        <v>665</v>
      </c>
      <c r="B1912" s="3">
        <v>46282</v>
      </c>
      <c r="C1912" s="4">
        <f>YEAR(SalesDataTable[[#This Row],[Order Date]])</f>
        <v>2026</v>
      </c>
      <c r="D1912" s="14" t="str">
        <f>"Q"&amp;ROUNDUP(MONTH(SalesDataTable[[#This Row],[Order Date]])/3,0)</f>
        <v>Q3</v>
      </c>
      <c r="E1912" s="11">
        <f>MONTH(SalesDataTable[[#This Row],[Order Date]])</f>
        <v>9</v>
      </c>
      <c r="F1912" s="17"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116"/>
        <v>91.062000000000012</v>
      </c>
      <c r="R1912" s="5">
        <f t="shared" si="117"/>
        <v>49.38</v>
      </c>
      <c r="S1912" s="5">
        <f t="shared" si="118"/>
        <v>41.682000000000009</v>
      </c>
      <c r="T1912" s="7">
        <f t="shared" si="119"/>
        <v>0.45773209461685449</v>
      </c>
    </row>
    <row r="1913" spans="1:20" ht="15.6">
      <c r="A1913" s="2">
        <v>2067</v>
      </c>
      <c r="B1913" s="3">
        <v>46282</v>
      </c>
      <c r="C1913" s="4">
        <f>YEAR(SalesDataTable[[#This Row],[Order Date]])</f>
        <v>2026</v>
      </c>
      <c r="D1913" s="14" t="str">
        <f>"Q"&amp;ROUNDUP(MONTH(SalesDataTable[[#This Row],[Order Date]])/3,0)</f>
        <v>Q3</v>
      </c>
      <c r="E1913" s="11">
        <f>MONTH(SalesDataTable[[#This Row],[Order Date]])</f>
        <v>9</v>
      </c>
      <c r="F1913" s="17"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116"/>
        <v>164.94</v>
      </c>
      <c r="R1913" s="5">
        <f t="shared" si="117"/>
        <v>84.98</v>
      </c>
      <c r="S1913" s="5">
        <f t="shared" si="118"/>
        <v>79.959999999999994</v>
      </c>
      <c r="T1913" s="7">
        <f t="shared" si="119"/>
        <v>0.48478234509518608</v>
      </c>
    </row>
    <row r="1914" spans="1:20" ht="15.6">
      <c r="A1914" s="2">
        <v>2648</v>
      </c>
      <c r="B1914" s="3">
        <v>46282</v>
      </c>
      <c r="C1914" s="4">
        <f>YEAR(SalesDataTable[[#This Row],[Order Date]])</f>
        <v>2026</v>
      </c>
      <c r="D1914" s="14" t="str">
        <f>"Q"&amp;ROUNDUP(MONTH(SalesDataTable[[#This Row],[Order Date]])/3,0)</f>
        <v>Q3</v>
      </c>
      <c r="E1914" s="11">
        <f>MONTH(SalesDataTable[[#This Row],[Order Date]])</f>
        <v>9</v>
      </c>
      <c r="F1914" s="17"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116"/>
        <v>47.946499999999993</v>
      </c>
      <c r="R1914" s="5">
        <f t="shared" si="117"/>
        <v>22.27</v>
      </c>
      <c r="S1914" s="5">
        <f t="shared" si="118"/>
        <v>25.676499999999994</v>
      </c>
      <c r="T1914" s="7">
        <f t="shared" si="119"/>
        <v>0.53552396942425406</v>
      </c>
    </row>
    <row r="1915" spans="1:20" ht="15.6">
      <c r="A1915" s="2">
        <v>3074</v>
      </c>
      <c r="B1915" s="3">
        <v>46282</v>
      </c>
      <c r="C1915" s="4">
        <f>YEAR(SalesDataTable[[#This Row],[Order Date]])</f>
        <v>2026</v>
      </c>
      <c r="D1915" s="14" t="str">
        <f>"Q"&amp;ROUNDUP(MONTH(SalesDataTable[[#This Row],[Order Date]])/3,0)</f>
        <v>Q3</v>
      </c>
      <c r="E1915" s="11">
        <f>MONTH(SalesDataTable[[#This Row],[Order Date]])</f>
        <v>9</v>
      </c>
      <c r="F1915" s="17"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row>
    <row r="1916" spans="1:20" ht="15.6">
      <c r="A1916" s="2">
        <v>259</v>
      </c>
      <c r="B1916" s="3">
        <v>46283</v>
      </c>
      <c r="C1916" s="4">
        <f>YEAR(SalesDataTable[[#This Row],[Order Date]])</f>
        <v>2026</v>
      </c>
      <c r="D1916" s="14" t="str">
        <f>"Q"&amp;ROUNDUP(MONTH(SalesDataTable[[#This Row],[Order Date]])/3,0)</f>
        <v>Q3</v>
      </c>
      <c r="E1916" s="11">
        <f>MONTH(SalesDataTable[[#This Row],[Order Date]])</f>
        <v>9</v>
      </c>
      <c r="F1916" s="17"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116"/>
        <v>606.52800000000002</v>
      </c>
      <c r="R1916" s="5">
        <f t="shared" si="117"/>
        <v>359.4</v>
      </c>
      <c r="S1916" s="5">
        <f t="shared" si="118"/>
        <v>247.12800000000004</v>
      </c>
      <c r="T1916" s="7">
        <f t="shared" si="119"/>
        <v>0.4074469768914214</v>
      </c>
    </row>
    <row r="1917" spans="1:20" ht="15.6">
      <c r="A1917" s="2">
        <v>997</v>
      </c>
      <c r="B1917" s="3">
        <v>46283</v>
      </c>
      <c r="C1917" s="4">
        <f>YEAR(SalesDataTable[[#This Row],[Order Date]])</f>
        <v>2026</v>
      </c>
      <c r="D1917" s="14" t="str">
        <f>"Q"&amp;ROUNDUP(MONTH(SalesDataTable[[#This Row],[Order Date]])/3,0)</f>
        <v>Q3</v>
      </c>
      <c r="E1917" s="11">
        <f>MONTH(SalesDataTable[[#This Row],[Order Date]])</f>
        <v>9</v>
      </c>
      <c r="F1917" s="17"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116"/>
        <v>243.64</v>
      </c>
      <c r="R1917" s="5">
        <f t="shared" si="117"/>
        <v>123.84</v>
      </c>
      <c r="S1917" s="5">
        <f t="shared" si="118"/>
        <v>119.79999999999998</v>
      </c>
      <c r="T1917" s="7">
        <f t="shared" si="119"/>
        <v>0.49170907896897059</v>
      </c>
    </row>
    <row r="1918" spans="1:20" ht="15.6">
      <c r="A1918" s="2">
        <v>2102</v>
      </c>
      <c r="B1918" s="3">
        <v>46283</v>
      </c>
      <c r="C1918" s="4">
        <f>YEAR(SalesDataTable[[#This Row],[Order Date]])</f>
        <v>2026</v>
      </c>
      <c r="D1918" s="14" t="str">
        <f>"Q"&amp;ROUNDUP(MONTH(SalesDataTable[[#This Row],[Order Date]])/3,0)</f>
        <v>Q3</v>
      </c>
      <c r="E1918" s="11">
        <f>MONTH(SalesDataTable[[#This Row],[Order Date]])</f>
        <v>9</v>
      </c>
      <c r="F1918" s="17"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116"/>
        <v>45.018000000000001</v>
      </c>
      <c r="R1918" s="5">
        <f t="shared" si="117"/>
        <v>22.47</v>
      </c>
      <c r="S1918" s="5">
        <f t="shared" si="118"/>
        <v>22.548000000000002</v>
      </c>
      <c r="T1918" s="7">
        <f t="shared" si="119"/>
        <v>0.50086632013861121</v>
      </c>
    </row>
    <row r="1919" spans="1:20" ht="15.6">
      <c r="A1919" s="2">
        <v>2452</v>
      </c>
      <c r="B1919" s="3">
        <v>46283</v>
      </c>
      <c r="C1919" s="4">
        <f>YEAR(SalesDataTable[[#This Row],[Order Date]])</f>
        <v>2026</v>
      </c>
      <c r="D1919" s="14" t="str">
        <f>"Q"&amp;ROUNDUP(MONTH(SalesDataTable[[#This Row],[Order Date]])/3,0)</f>
        <v>Q3</v>
      </c>
      <c r="E1919" s="11">
        <f>MONTH(SalesDataTable[[#This Row],[Order Date]])</f>
        <v>9</v>
      </c>
      <c r="F1919" s="17"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116"/>
        <v>45.153000000000006</v>
      </c>
      <c r="R1919" s="5">
        <f t="shared" si="117"/>
        <v>21.99</v>
      </c>
      <c r="S1919" s="5">
        <f t="shared" si="118"/>
        <v>23.163000000000007</v>
      </c>
      <c r="T1919" s="7">
        <f t="shared" si="119"/>
        <v>0.51298917015480705</v>
      </c>
    </row>
    <row r="1920" spans="1:20" ht="15.6">
      <c r="A1920" s="2">
        <v>2761</v>
      </c>
      <c r="B1920" s="3">
        <v>46283</v>
      </c>
      <c r="C1920" s="4">
        <f>YEAR(SalesDataTable[[#This Row],[Order Date]])</f>
        <v>2026</v>
      </c>
      <c r="D1920" s="14" t="str">
        <f>"Q"&amp;ROUNDUP(MONTH(SalesDataTable[[#This Row],[Order Date]])/3,0)</f>
        <v>Q3</v>
      </c>
      <c r="E1920" s="11">
        <f>MONTH(SalesDataTable[[#This Row],[Order Date]])</f>
        <v>9</v>
      </c>
      <c r="F1920" s="17"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row>
    <row r="1921" spans="1:20" ht="15.6">
      <c r="A1921" s="2">
        <v>3993</v>
      </c>
      <c r="B1921" s="3">
        <v>46283</v>
      </c>
      <c r="C1921" s="4">
        <f>YEAR(SalesDataTable[[#This Row],[Order Date]])</f>
        <v>2026</v>
      </c>
      <c r="D1921" s="14" t="str">
        <f>"Q"&amp;ROUNDUP(MONTH(SalesDataTable[[#This Row],[Order Date]])/3,0)</f>
        <v>Q3</v>
      </c>
      <c r="E1921" s="11">
        <f>MONTH(SalesDataTable[[#This Row],[Order Date]])</f>
        <v>9</v>
      </c>
      <c r="F1921" s="17"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row>
    <row r="1922" spans="1:20" ht="15.6">
      <c r="A1922" s="2">
        <v>4343</v>
      </c>
      <c r="B1922" s="3">
        <v>46283</v>
      </c>
      <c r="C1922" s="4">
        <f>YEAR(SalesDataTable[[#This Row],[Order Date]])</f>
        <v>2026</v>
      </c>
      <c r="D1922" s="14" t="str">
        <f>"Q"&amp;ROUNDUP(MONTH(SalesDataTable[[#This Row],[Order Date]])/3,0)</f>
        <v>Q3</v>
      </c>
      <c r="E1922" s="11">
        <f>MONTH(SalesDataTable[[#This Row],[Order Date]])</f>
        <v>9</v>
      </c>
      <c r="F1922" s="17"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row>
    <row r="1923" spans="1:20" ht="15.6">
      <c r="A1923" s="2">
        <v>4429</v>
      </c>
      <c r="B1923" s="3">
        <v>46283</v>
      </c>
      <c r="C1923" s="4">
        <f>YEAR(SalesDataTable[[#This Row],[Order Date]])</f>
        <v>2026</v>
      </c>
      <c r="D1923" s="14" t="str">
        <f>"Q"&amp;ROUNDUP(MONTH(SalesDataTable[[#This Row],[Order Date]])/3,0)</f>
        <v>Q3</v>
      </c>
      <c r="E1923" s="11">
        <f>MONTH(SalesDataTable[[#This Row],[Order Date]])</f>
        <v>9</v>
      </c>
      <c r="F1923" s="17"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120"/>
        <v>261.18</v>
      </c>
      <c r="R1923" s="5">
        <f t="shared" si="121"/>
        <v>155.24</v>
      </c>
      <c r="S1923" s="5">
        <f t="shared" si="122"/>
        <v>105.94</v>
      </c>
      <c r="T1923" s="7">
        <f t="shared" si="123"/>
        <v>0.40562064476606169</v>
      </c>
    </row>
    <row r="1924" spans="1:20" ht="15.6">
      <c r="A1924" s="2">
        <v>4824</v>
      </c>
      <c r="B1924" s="3">
        <v>46283</v>
      </c>
      <c r="C1924" s="4">
        <f>YEAR(SalesDataTable[[#This Row],[Order Date]])</f>
        <v>2026</v>
      </c>
      <c r="D1924" s="14" t="str">
        <f>"Q"&amp;ROUNDUP(MONTH(SalesDataTable[[#This Row],[Order Date]])/3,0)</f>
        <v>Q3</v>
      </c>
      <c r="E1924" s="11">
        <f>MONTH(SalesDataTable[[#This Row],[Order Date]])</f>
        <v>9</v>
      </c>
      <c r="F1924" s="17"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row>
    <row r="1925" spans="1:20" ht="15.6">
      <c r="A1925" s="2">
        <v>4881</v>
      </c>
      <c r="B1925" s="3">
        <v>46283</v>
      </c>
      <c r="C1925" s="4">
        <f>YEAR(SalesDataTable[[#This Row],[Order Date]])</f>
        <v>2026</v>
      </c>
      <c r="D1925" s="14" t="str">
        <f>"Q"&amp;ROUNDUP(MONTH(SalesDataTable[[#This Row],[Order Date]])/3,0)</f>
        <v>Q3</v>
      </c>
      <c r="E1925" s="11">
        <f>MONTH(SalesDataTable[[#This Row],[Order Date]])</f>
        <v>9</v>
      </c>
      <c r="F1925" s="17"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120"/>
        <v>509.77</v>
      </c>
      <c r="R1925" s="5">
        <f t="shared" si="121"/>
        <v>262.32</v>
      </c>
      <c r="S1925" s="5">
        <f t="shared" si="122"/>
        <v>247.45</v>
      </c>
      <c r="T1925" s="7">
        <f t="shared" si="123"/>
        <v>0.48541499107440611</v>
      </c>
    </row>
    <row r="1926" spans="1:20" ht="15.6">
      <c r="A1926" s="2">
        <v>5138</v>
      </c>
      <c r="B1926" s="3">
        <v>46283</v>
      </c>
      <c r="C1926" s="4">
        <f>YEAR(SalesDataTable[[#This Row],[Order Date]])</f>
        <v>2026</v>
      </c>
      <c r="D1926" s="14" t="str">
        <f>"Q"&amp;ROUNDUP(MONTH(SalesDataTable[[#This Row],[Order Date]])/3,0)</f>
        <v>Q3</v>
      </c>
      <c r="E1926" s="11">
        <f>MONTH(SalesDataTable[[#This Row],[Order Date]])</f>
        <v>9</v>
      </c>
      <c r="F1926" s="17"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120"/>
        <v>678.31200000000001</v>
      </c>
      <c r="R1926" s="5">
        <f t="shared" si="121"/>
        <v>360.4</v>
      </c>
      <c r="S1926" s="5">
        <f t="shared" si="122"/>
        <v>317.91200000000003</v>
      </c>
      <c r="T1926" s="7">
        <f t="shared" si="123"/>
        <v>0.46868107891353833</v>
      </c>
    </row>
    <row r="1927" spans="1:20" ht="15.6">
      <c r="A1927" s="2">
        <v>1214</v>
      </c>
      <c r="B1927" s="3">
        <v>46284</v>
      </c>
      <c r="C1927" s="4">
        <f>YEAR(SalesDataTable[[#This Row],[Order Date]])</f>
        <v>2026</v>
      </c>
      <c r="D1927" s="14" t="str">
        <f>"Q"&amp;ROUNDUP(MONTH(SalesDataTable[[#This Row],[Order Date]])/3,0)</f>
        <v>Q3</v>
      </c>
      <c r="E1927" s="11">
        <f>MONTH(SalesDataTable[[#This Row],[Order Date]])</f>
        <v>9</v>
      </c>
      <c r="F1927" s="17"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row>
    <row r="1928" spans="1:20" ht="15.6">
      <c r="A1928" s="2">
        <v>1346</v>
      </c>
      <c r="B1928" s="3">
        <v>46284</v>
      </c>
      <c r="C1928" s="4">
        <f>YEAR(SalesDataTable[[#This Row],[Order Date]])</f>
        <v>2026</v>
      </c>
      <c r="D1928" s="14" t="str">
        <f>"Q"&amp;ROUNDUP(MONTH(SalesDataTable[[#This Row],[Order Date]])/3,0)</f>
        <v>Q3</v>
      </c>
      <c r="E1928" s="11">
        <f>MONTH(SalesDataTable[[#This Row],[Order Date]])</f>
        <v>9</v>
      </c>
      <c r="F1928" s="17"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row>
    <row r="1929" spans="1:20" ht="15.6">
      <c r="A1929" s="2">
        <v>1361</v>
      </c>
      <c r="B1929" s="3">
        <v>46284</v>
      </c>
      <c r="C1929" s="4">
        <f>YEAR(SalesDataTable[[#This Row],[Order Date]])</f>
        <v>2026</v>
      </c>
      <c r="D1929" s="14" t="str">
        <f>"Q"&amp;ROUNDUP(MONTH(SalesDataTable[[#This Row],[Order Date]])/3,0)</f>
        <v>Q3</v>
      </c>
      <c r="E1929" s="11">
        <f>MONTH(SalesDataTable[[#This Row],[Order Date]])</f>
        <v>9</v>
      </c>
      <c r="F1929" s="17"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row>
    <row r="1930" spans="1:20" ht="15.6">
      <c r="A1930" s="2">
        <v>2728</v>
      </c>
      <c r="B1930" s="3">
        <v>46284</v>
      </c>
      <c r="C1930" s="4">
        <f>YEAR(SalesDataTable[[#This Row],[Order Date]])</f>
        <v>2026</v>
      </c>
      <c r="D1930" s="14" t="str">
        <f>"Q"&amp;ROUNDUP(MONTH(SalesDataTable[[#This Row],[Order Date]])/3,0)</f>
        <v>Q3</v>
      </c>
      <c r="E1930" s="11">
        <f>MONTH(SalesDataTable[[#This Row],[Order Date]])</f>
        <v>9</v>
      </c>
      <c r="F1930" s="17"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row>
    <row r="1931" spans="1:20" ht="15.6">
      <c r="A1931" s="2">
        <v>2788</v>
      </c>
      <c r="B1931" s="3">
        <v>46284</v>
      </c>
      <c r="C1931" s="4">
        <f>YEAR(SalesDataTable[[#This Row],[Order Date]])</f>
        <v>2026</v>
      </c>
      <c r="D1931" s="14" t="str">
        <f>"Q"&amp;ROUNDUP(MONTH(SalesDataTable[[#This Row],[Order Date]])/3,0)</f>
        <v>Q3</v>
      </c>
      <c r="E1931" s="11">
        <f>MONTH(SalesDataTable[[#This Row],[Order Date]])</f>
        <v>9</v>
      </c>
      <c r="F1931" s="17"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120"/>
        <v>70.430000000000007</v>
      </c>
      <c r="R1931" s="5">
        <f t="shared" si="121"/>
        <v>31.51</v>
      </c>
      <c r="S1931" s="5">
        <f t="shared" si="122"/>
        <v>38.92</v>
      </c>
      <c r="T1931" s="7">
        <f t="shared" si="123"/>
        <v>0.55260542382507449</v>
      </c>
    </row>
    <row r="1932" spans="1:20" ht="15.6">
      <c r="A1932" s="2">
        <v>2932</v>
      </c>
      <c r="B1932" s="3">
        <v>46284</v>
      </c>
      <c r="C1932" s="4">
        <f>YEAR(SalesDataTable[[#This Row],[Order Date]])</f>
        <v>2026</v>
      </c>
      <c r="D1932" s="14" t="str">
        <f>"Q"&amp;ROUNDUP(MONTH(SalesDataTable[[#This Row],[Order Date]])/3,0)</f>
        <v>Q3</v>
      </c>
      <c r="E1932" s="11">
        <f>MONTH(SalesDataTable[[#This Row],[Order Date]])</f>
        <v>9</v>
      </c>
      <c r="F1932" s="17"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120"/>
        <v>199.72</v>
      </c>
      <c r="R1932" s="5">
        <f t="shared" si="121"/>
        <v>91.96</v>
      </c>
      <c r="S1932" s="5">
        <f t="shared" si="122"/>
        <v>107.76</v>
      </c>
      <c r="T1932" s="7">
        <f t="shared" si="123"/>
        <v>0.53955537752853999</v>
      </c>
    </row>
    <row r="1933" spans="1:20" ht="15.6">
      <c r="A1933" s="2">
        <v>3399</v>
      </c>
      <c r="B1933" s="3">
        <v>46284</v>
      </c>
      <c r="C1933" s="4">
        <f>YEAR(SalesDataTable[[#This Row],[Order Date]])</f>
        <v>2026</v>
      </c>
      <c r="D1933" s="14" t="str">
        <f>"Q"&amp;ROUNDUP(MONTH(SalesDataTable[[#This Row],[Order Date]])/3,0)</f>
        <v>Q3</v>
      </c>
      <c r="E1933" s="11">
        <f>MONTH(SalesDataTable[[#This Row],[Order Date]])</f>
        <v>9</v>
      </c>
      <c r="F1933" s="17"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120"/>
        <v>50.18</v>
      </c>
      <c r="R1933" s="5">
        <f t="shared" si="121"/>
        <v>22.92</v>
      </c>
      <c r="S1933" s="5">
        <f t="shared" si="122"/>
        <v>27.259999999999998</v>
      </c>
      <c r="T1933" s="7">
        <f t="shared" si="123"/>
        <v>0.54324432044639293</v>
      </c>
    </row>
    <row r="1934" spans="1:20" ht="15.6">
      <c r="A1934" s="2">
        <v>3588</v>
      </c>
      <c r="B1934" s="3">
        <v>46284</v>
      </c>
      <c r="C1934" s="4">
        <f>YEAR(SalesDataTable[[#This Row],[Order Date]])</f>
        <v>2026</v>
      </c>
      <c r="D1934" s="14" t="str">
        <f>"Q"&amp;ROUNDUP(MONTH(SalesDataTable[[#This Row],[Order Date]])/3,0)</f>
        <v>Q3</v>
      </c>
      <c r="E1934" s="11">
        <f>MONTH(SalesDataTable[[#This Row],[Order Date]])</f>
        <v>9</v>
      </c>
      <c r="F1934" s="17"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row>
    <row r="1935" spans="1:20" ht="15.6">
      <c r="A1935" s="2">
        <v>3603</v>
      </c>
      <c r="B1935" s="3">
        <v>46284</v>
      </c>
      <c r="C1935" s="4">
        <f>YEAR(SalesDataTable[[#This Row],[Order Date]])</f>
        <v>2026</v>
      </c>
      <c r="D1935" s="14" t="str">
        <f>"Q"&amp;ROUNDUP(MONTH(SalesDataTable[[#This Row],[Order Date]])/3,0)</f>
        <v>Q3</v>
      </c>
      <c r="E1935" s="11">
        <f>MONTH(SalesDataTable[[#This Row],[Order Date]])</f>
        <v>9</v>
      </c>
      <c r="F1935" s="17"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120"/>
        <v>167.54</v>
      </c>
      <c r="R1935" s="5">
        <f t="shared" si="121"/>
        <v>86.64</v>
      </c>
      <c r="S1935" s="5">
        <f t="shared" si="122"/>
        <v>80.899999999999991</v>
      </c>
      <c r="T1935" s="7">
        <f t="shared" si="123"/>
        <v>0.4828697624447893</v>
      </c>
    </row>
    <row r="1936" spans="1:20" ht="15.6">
      <c r="A1936" s="2">
        <v>3845</v>
      </c>
      <c r="B1936" s="3">
        <v>46284</v>
      </c>
      <c r="C1936" s="4">
        <f>YEAR(SalesDataTable[[#This Row],[Order Date]])</f>
        <v>2026</v>
      </c>
      <c r="D1936" s="14" t="str">
        <f>"Q"&amp;ROUNDUP(MONTH(SalesDataTable[[#This Row],[Order Date]])/3,0)</f>
        <v>Q3</v>
      </c>
      <c r="E1936" s="11">
        <f>MONTH(SalesDataTable[[#This Row],[Order Date]])</f>
        <v>9</v>
      </c>
      <c r="F1936" s="17"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120"/>
        <v>81.84</v>
      </c>
      <c r="R1936" s="5">
        <f t="shared" si="121"/>
        <v>38.5</v>
      </c>
      <c r="S1936" s="5">
        <f t="shared" si="122"/>
        <v>43.34</v>
      </c>
      <c r="T1936" s="7">
        <f t="shared" si="123"/>
        <v>0.52956989247311825</v>
      </c>
    </row>
    <row r="1937" spans="1:20" ht="15.6">
      <c r="A1937" s="2">
        <v>4191</v>
      </c>
      <c r="B1937" s="3">
        <v>46284</v>
      </c>
      <c r="C1937" s="4">
        <f>YEAR(SalesDataTable[[#This Row],[Order Date]])</f>
        <v>2026</v>
      </c>
      <c r="D1937" s="14" t="str">
        <f>"Q"&amp;ROUNDUP(MONTH(SalesDataTable[[#This Row],[Order Date]])/3,0)</f>
        <v>Q3</v>
      </c>
      <c r="E1937" s="11">
        <f>MONTH(SalesDataTable[[#This Row],[Order Date]])</f>
        <v>9</v>
      </c>
      <c r="F1937" s="17"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120"/>
        <v>34.271999999999998</v>
      </c>
      <c r="R1937" s="5">
        <f t="shared" si="121"/>
        <v>14.39</v>
      </c>
      <c r="S1937" s="5">
        <f t="shared" si="122"/>
        <v>19.881999999999998</v>
      </c>
      <c r="T1937" s="7">
        <f t="shared" si="123"/>
        <v>0.58012371615312786</v>
      </c>
    </row>
    <row r="1938" spans="1:20" ht="15.6">
      <c r="A1938" s="2">
        <v>4269</v>
      </c>
      <c r="B1938" s="3">
        <v>46284</v>
      </c>
      <c r="C1938" s="4">
        <f>YEAR(SalesDataTable[[#This Row],[Order Date]])</f>
        <v>2026</v>
      </c>
      <c r="D1938" s="14" t="str">
        <f>"Q"&amp;ROUNDUP(MONTH(SalesDataTable[[#This Row],[Order Date]])/3,0)</f>
        <v>Q3</v>
      </c>
      <c r="E1938" s="11">
        <f>MONTH(SalesDataTable[[#This Row],[Order Date]])</f>
        <v>9</v>
      </c>
      <c r="F1938" s="17"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row>
    <row r="1939" spans="1:20" ht="15.6">
      <c r="A1939" s="2">
        <v>5</v>
      </c>
      <c r="B1939" s="3">
        <v>46285</v>
      </c>
      <c r="C1939" s="4">
        <f>YEAR(SalesDataTable[[#This Row],[Order Date]])</f>
        <v>2026</v>
      </c>
      <c r="D1939" s="14" t="str">
        <f>"Q"&amp;ROUNDUP(MONTH(SalesDataTable[[#This Row],[Order Date]])/3,0)</f>
        <v>Q3</v>
      </c>
      <c r="E1939" s="11">
        <f>MONTH(SalesDataTable[[#This Row],[Order Date]])</f>
        <v>9</v>
      </c>
      <c r="F1939" s="17"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120"/>
        <v>51.83</v>
      </c>
      <c r="R1939" s="5">
        <f t="shared" si="121"/>
        <v>21.9</v>
      </c>
      <c r="S1939" s="5">
        <f t="shared" si="122"/>
        <v>29.93</v>
      </c>
      <c r="T1939" s="7">
        <f t="shared" si="123"/>
        <v>0.57746478873239437</v>
      </c>
    </row>
    <row r="1940" spans="1:20" ht="15.6">
      <c r="A1940" s="2">
        <v>210</v>
      </c>
      <c r="B1940" s="3">
        <v>46285</v>
      </c>
      <c r="C1940" s="4">
        <f>YEAR(SalesDataTable[[#This Row],[Order Date]])</f>
        <v>2026</v>
      </c>
      <c r="D1940" s="14" t="str">
        <f>"Q"&amp;ROUNDUP(MONTH(SalesDataTable[[#This Row],[Order Date]])/3,0)</f>
        <v>Q3</v>
      </c>
      <c r="E1940" s="11">
        <f>MONTH(SalesDataTable[[#This Row],[Order Date]])</f>
        <v>9</v>
      </c>
      <c r="F1940" s="17"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row>
    <row r="1941" spans="1:20" ht="15.6">
      <c r="A1941" s="2">
        <v>462</v>
      </c>
      <c r="B1941" s="3">
        <v>46285</v>
      </c>
      <c r="C1941" s="4">
        <f>YEAR(SalesDataTable[[#This Row],[Order Date]])</f>
        <v>2026</v>
      </c>
      <c r="D1941" s="14" t="str">
        <f>"Q"&amp;ROUNDUP(MONTH(SalesDataTable[[#This Row],[Order Date]])/3,0)</f>
        <v>Q3</v>
      </c>
      <c r="E1941" s="11">
        <f>MONTH(SalesDataTable[[#This Row],[Order Date]])</f>
        <v>9</v>
      </c>
      <c r="F1941" s="17"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row>
    <row r="1942" spans="1:20" ht="15.6">
      <c r="A1942" s="2">
        <v>725</v>
      </c>
      <c r="B1942" s="3">
        <v>46285</v>
      </c>
      <c r="C1942" s="4">
        <f>YEAR(SalesDataTable[[#This Row],[Order Date]])</f>
        <v>2026</v>
      </c>
      <c r="D1942" s="14" t="str">
        <f>"Q"&amp;ROUNDUP(MONTH(SalesDataTable[[#This Row],[Order Date]])/3,0)</f>
        <v>Q3</v>
      </c>
      <c r="E1942" s="11">
        <f>MONTH(SalesDataTable[[#This Row],[Order Date]])</f>
        <v>9</v>
      </c>
      <c r="F1942" s="17"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120"/>
        <v>77.975999999999999</v>
      </c>
      <c r="R1942" s="5">
        <f t="shared" si="121"/>
        <v>43.18</v>
      </c>
      <c r="S1942" s="5">
        <f t="shared" si="122"/>
        <v>34.795999999999999</v>
      </c>
      <c r="T1942" s="7">
        <f t="shared" si="123"/>
        <v>0.44623986867754178</v>
      </c>
    </row>
    <row r="1943" spans="1:20" ht="15.6">
      <c r="A1943" s="2">
        <v>918</v>
      </c>
      <c r="B1943" s="3">
        <v>46285</v>
      </c>
      <c r="C1943" s="4">
        <f>YEAR(SalesDataTable[[#This Row],[Order Date]])</f>
        <v>2026</v>
      </c>
      <c r="D1943" s="14" t="str">
        <f>"Q"&amp;ROUNDUP(MONTH(SalesDataTable[[#This Row],[Order Date]])/3,0)</f>
        <v>Q3</v>
      </c>
      <c r="E1943" s="11">
        <f>MONTH(SalesDataTable[[#This Row],[Order Date]])</f>
        <v>9</v>
      </c>
      <c r="F1943" s="17"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120"/>
        <v>47.784999999999997</v>
      </c>
      <c r="R1943" s="5">
        <f t="shared" si="121"/>
        <v>22.14</v>
      </c>
      <c r="S1943" s="5">
        <f t="shared" si="122"/>
        <v>25.644999999999996</v>
      </c>
      <c r="T1943" s="7">
        <f t="shared" si="123"/>
        <v>0.53667468870984614</v>
      </c>
    </row>
    <row r="1944" spans="1:20" ht="15.6">
      <c r="A1944" s="2">
        <v>1442</v>
      </c>
      <c r="B1944" s="3">
        <v>46285</v>
      </c>
      <c r="C1944" s="4">
        <f>YEAR(SalesDataTable[[#This Row],[Order Date]])</f>
        <v>2026</v>
      </c>
      <c r="D1944" s="14" t="str">
        <f>"Q"&amp;ROUNDUP(MONTH(SalesDataTable[[#This Row],[Order Date]])/3,0)</f>
        <v>Q3</v>
      </c>
      <c r="E1944" s="11">
        <f>MONTH(SalesDataTable[[#This Row],[Order Date]])</f>
        <v>9</v>
      </c>
      <c r="F1944" s="17"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120"/>
        <v>42.911999999999999</v>
      </c>
      <c r="R1944" s="5">
        <f t="shared" si="121"/>
        <v>18.03</v>
      </c>
      <c r="S1944" s="5">
        <f t="shared" si="122"/>
        <v>24.881999999999998</v>
      </c>
      <c r="T1944" s="7">
        <f t="shared" si="123"/>
        <v>0.57983780760626391</v>
      </c>
    </row>
    <row r="1945" spans="1:20" ht="15.6">
      <c r="A1945" s="2">
        <v>4290</v>
      </c>
      <c r="B1945" s="3">
        <v>46285</v>
      </c>
      <c r="C1945" s="4">
        <f>YEAR(SalesDataTable[[#This Row],[Order Date]])</f>
        <v>2026</v>
      </c>
      <c r="D1945" s="14" t="str">
        <f>"Q"&amp;ROUNDUP(MONTH(SalesDataTable[[#This Row],[Order Date]])/3,0)</f>
        <v>Q3</v>
      </c>
      <c r="E1945" s="11">
        <f>MONTH(SalesDataTable[[#This Row],[Order Date]])</f>
        <v>9</v>
      </c>
      <c r="F1945" s="17"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120"/>
        <v>97.811999999999983</v>
      </c>
      <c r="R1945" s="5">
        <f t="shared" si="121"/>
        <v>44.76</v>
      </c>
      <c r="S1945" s="5">
        <f t="shared" si="122"/>
        <v>53.051999999999985</v>
      </c>
      <c r="T1945" s="7">
        <f t="shared" si="123"/>
        <v>0.54238743712427917</v>
      </c>
    </row>
    <row r="1946" spans="1:20" ht="15.6">
      <c r="A1946" s="2">
        <v>4666</v>
      </c>
      <c r="B1946" s="3">
        <v>46285</v>
      </c>
      <c r="C1946" s="4">
        <f>YEAR(SalesDataTable[[#This Row],[Order Date]])</f>
        <v>2026</v>
      </c>
      <c r="D1946" s="14" t="str">
        <f>"Q"&amp;ROUNDUP(MONTH(SalesDataTable[[#This Row],[Order Date]])/3,0)</f>
        <v>Q3</v>
      </c>
      <c r="E1946" s="11">
        <f>MONTH(SalesDataTable[[#This Row],[Order Date]])</f>
        <v>9</v>
      </c>
      <c r="F1946" s="17"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row>
    <row r="1947" spans="1:20" ht="15.6">
      <c r="A1947" s="2">
        <v>234</v>
      </c>
      <c r="B1947" s="3">
        <v>46286</v>
      </c>
      <c r="C1947" s="4">
        <f>YEAR(SalesDataTable[[#This Row],[Order Date]])</f>
        <v>2026</v>
      </c>
      <c r="D1947" s="14" t="str">
        <f>"Q"&amp;ROUNDUP(MONTH(SalesDataTable[[#This Row],[Order Date]])/3,0)</f>
        <v>Q3</v>
      </c>
      <c r="E1947" s="11">
        <f>MONTH(SalesDataTable[[#This Row],[Order Date]])</f>
        <v>9</v>
      </c>
      <c r="F1947" s="17"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120"/>
        <v>293.62</v>
      </c>
      <c r="R1947" s="5">
        <f t="shared" si="121"/>
        <v>159.44</v>
      </c>
      <c r="S1947" s="5">
        <f t="shared" si="122"/>
        <v>134.18</v>
      </c>
      <c r="T1947" s="7">
        <f t="shared" si="123"/>
        <v>0.45698521899053202</v>
      </c>
    </row>
    <row r="1948" spans="1:20" ht="15.6">
      <c r="A1948" s="2">
        <v>802</v>
      </c>
      <c r="B1948" s="3">
        <v>46286</v>
      </c>
      <c r="C1948" s="4">
        <f>YEAR(SalesDataTable[[#This Row],[Order Date]])</f>
        <v>2026</v>
      </c>
      <c r="D1948" s="14" t="str">
        <f>"Q"&amp;ROUNDUP(MONTH(SalesDataTable[[#This Row],[Order Date]])/3,0)</f>
        <v>Q3</v>
      </c>
      <c r="E1948" s="11">
        <f>MONTH(SalesDataTable[[#This Row],[Order Date]])</f>
        <v>9</v>
      </c>
      <c r="F1948" s="17"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120"/>
        <v>334.32</v>
      </c>
      <c r="R1948" s="5">
        <f t="shared" si="121"/>
        <v>177.02</v>
      </c>
      <c r="S1948" s="5">
        <f t="shared" si="122"/>
        <v>157.29999999999998</v>
      </c>
      <c r="T1948" s="7">
        <f t="shared" si="123"/>
        <v>0.4705072983967456</v>
      </c>
    </row>
    <row r="1949" spans="1:20" ht="15.6">
      <c r="A1949" s="2">
        <v>1942</v>
      </c>
      <c r="B1949" s="3">
        <v>46286</v>
      </c>
      <c r="C1949" s="4">
        <f>YEAR(SalesDataTable[[#This Row],[Order Date]])</f>
        <v>2026</v>
      </c>
      <c r="D1949" s="14" t="str">
        <f>"Q"&amp;ROUNDUP(MONTH(SalesDataTable[[#This Row],[Order Date]])/3,0)</f>
        <v>Q3</v>
      </c>
      <c r="E1949" s="11">
        <f>MONTH(SalesDataTable[[#This Row],[Order Date]])</f>
        <v>9</v>
      </c>
      <c r="F1949" s="17"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120"/>
        <v>83.69</v>
      </c>
      <c r="R1949" s="5">
        <f t="shared" si="121"/>
        <v>42.76</v>
      </c>
      <c r="S1949" s="5">
        <f t="shared" si="122"/>
        <v>40.93</v>
      </c>
      <c r="T1949" s="7">
        <f t="shared" si="123"/>
        <v>0.48906679412116144</v>
      </c>
    </row>
    <row r="1950" spans="1:20" ht="15.6">
      <c r="A1950" s="2">
        <v>2200</v>
      </c>
      <c r="B1950" s="3">
        <v>46286</v>
      </c>
      <c r="C1950" s="4">
        <f>YEAR(SalesDataTable[[#This Row],[Order Date]])</f>
        <v>2026</v>
      </c>
      <c r="D1950" s="14" t="str">
        <f>"Q"&amp;ROUNDUP(MONTH(SalesDataTable[[#This Row],[Order Date]])/3,0)</f>
        <v>Q3</v>
      </c>
      <c r="E1950" s="11">
        <f>MONTH(SalesDataTable[[#This Row],[Order Date]])</f>
        <v>9</v>
      </c>
      <c r="F1950" s="17"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120"/>
        <v>34.339999999999996</v>
      </c>
      <c r="R1950" s="5">
        <f t="shared" si="121"/>
        <v>16.47</v>
      </c>
      <c r="S1950" s="5">
        <f t="shared" si="122"/>
        <v>17.869999999999997</v>
      </c>
      <c r="T1950" s="7">
        <f t="shared" si="123"/>
        <v>0.52038439138031445</v>
      </c>
    </row>
    <row r="1951" spans="1:20" ht="15.6">
      <c r="A1951" s="2">
        <v>2236</v>
      </c>
      <c r="B1951" s="3">
        <v>46286</v>
      </c>
      <c r="C1951" s="4">
        <f>YEAR(SalesDataTable[[#This Row],[Order Date]])</f>
        <v>2026</v>
      </c>
      <c r="D1951" s="14" t="str">
        <f>"Q"&amp;ROUNDUP(MONTH(SalesDataTable[[#This Row],[Order Date]])/3,0)</f>
        <v>Q3</v>
      </c>
      <c r="E1951" s="11">
        <f>MONTH(SalesDataTable[[#This Row],[Order Date]])</f>
        <v>9</v>
      </c>
      <c r="F1951" s="17"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120"/>
        <v>429.93</v>
      </c>
      <c r="R1951" s="5">
        <f t="shared" si="121"/>
        <v>244.07999999999998</v>
      </c>
      <c r="S1951" s="5">
        <f t="shared" si="122"/>
        <v>185.85000000000002</v>
      </c>
      <c r="T1951" s="7">
        <f t="shared" si="123"/>
        <v>0.43227967343521045</v>
      </c>
    </row>
    <row r="1952" spans="1:20" ht="15.6">
      <c r="A1952" s="2">
        <v>4041</v>
      </c>
      <c r="B1952" s="3">
        <v>46286</v>
      </c>
      <c r="C1952" s="4">
        <f>YEAR(SalesDataTable[[#This Row],[Order Date]])</f>
        <v>2026</v>
      </c>
      <c r="D1952" s="14" t="str">
        <f>"Q"&amp;ROUNDUP(MONTH(SalesDataTable[[#This Row],[Order Date]])/3,0)</f>
        <v>Q3</v>
      </c>
      <c r="E1952" s="11">
        <f>MONTH(SalesDataTable[[#This Row],[Order Date]])</f>
        <v>9</v>
      </c>
      <c r="F1952" s="17"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120"/>
        <v>689.85</v>
      </c>
      <c r="R1952" s="5">
        <f t="shared" si="121"/>
        <v>328.5</v>
      </c>
      <c r="S1952" s="5">
        <f t="shared" si="122"/>
        <v>361.35</v>
      </c>
      <c r="T1952" s="7">
        <f t="shared" si="123"/>
        <v>0.52380952380952384</v>
      </c>
    </row>
    <row r="1953" spans="1:20" ht="15.6">
      <c r="A1953" s="2">
        <v>4435</v>
      </c>
      <c r="B1953" s="3">
        <v>46286</v>
      </c>
      <c r="C1953" s="4">
        <f>YEAR(SalesDataTable[[#This Row],[Order Date]])</f>
        <v>2026</v>
      </c>
      <c r="D1953" s="14" t="str">
        <f>"Q"&amp;ROUNDUP(MONTH(SalesDataTable[[#This Row],[Order Date]])/3,0)</f>
        <v>Q3</v>
      </c>
      <c r="E1953" s="11">
        <f>MONTH(SalesDataTable[[#This Row],[Order Date]])</f>
        <v>9</v>
      </c>
      <c r="F1953" s="17"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row>
    <row r="1954" spans="1:20" ht="15.6">
      <c r="A1954" s="2">
        <v>305</v>
      </c>
      <c r="B1954" s="3">
        <v>46287</v>
      </c>
      <c r="C1954" s="4">
        <f>YEAR(SalesDataTable[[#This Row],[Order Date]])</f>
        <v>2026</v>
      </c>
      <c r="D1954" s="14" t="str">
        <f>"Q"&amp;ROUNDUP(MONTH(SalesDataTable[[#This Row],[Order Date]])/3,0)</f>
        <v>Q3</v>
      </c>
      <c r="E1954" s="11">
        <f>MONTH(SalesDataTable[[#This Row],[Order Date]])</f>
        <v>9</v>
      </c>
      <c r="F1954" s="17"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row>
    <row r="1955" spans="1:20" ht="15.6">
      <c r="A1955" s="2">
        <v>808</v>
      </c>
      <c r="B1955" s="3">
        <v>46287</v>
      </c>
      <c r="C1955" s="4">
        <f>YEAR(SalesDataTable[[#This Row],[Order Date]])</f>
        <v>2026</v>
      </c>
      <c r="D1955" s="14" t="str">
        <f>"Q"&amp;ROUNDUP(MONTH(SalesDataTable[[#This Row],[Order Date]])/3,0)</f>
        <v>Q3</v>
      </c>
      <c r="E1955" s="11">
        <f>MONTH(SalesDataTable[[#This Row],[Order Date]])</f>
        <v>9</v>
      </c>
      <c r="F1955" s="17"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row>
    <row r="1956" spans="1:20" ht="15.6">
      <c r="A1956" s="2">
        <v>1029</v>
      </c>
      <c r="B1956" s="3">
        <v>46287</v>
      </c>
      <c r="C1956" s="4">
        <f>YEAR(SalesDataTable[[#This Row],[Order Date]])</f>
        <v>2026</v>
      </c>
      <c r="D1956" s="14" t="str">
        <f>"Q"&amp;ROUNDUP(MONTH(SalesDataTable[[#This Row],[Order Date]])/3,0)</f>
        <v>Q3</v>
      </c>
      <c r="E1956" s="11">
        <f>MONTH(SalesDataTable[[#This Row],[Order Date]])</f>
        <v>9</v>
      </c>
      <c r="F1956" s="17"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row>
    <row r="1957" spans="1:20" ht="15.6">
      <c r="A1957" s="2">
        <v>1721</v>
      </c>
      <c r="B1957" s="3">
        <v>46287</v>
      </c>
      <c r="C1957" s="4">
        <f>YEAR(SalesDataTable[[#This Row],[Order Date]])</f>
        <v>2026</v>
      </c>
      <c r="D1957" s="14" t="str">
        <f>"Q"&amp;ROUNDUP(MONTH(SalesDataTable[[#This Row],[Order Date]])/3,0)</f>
        <v>Q3</v>
      </c>
      <c r="E1957" s="11">
        <f>MONTH(SalesDataTable[[#This Row],[Order Date]])</f>
        <v>9</v>
      </c>
      <c r="F1957" s="17"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120"/>
        <v>156.81</v>
      </c>
      <c r="R1957" s="5">
        <f t="shared" si="121"/>
        <v>78.2</v>
      </c>
      <c r="S1957" s="5">
        <f t="shared" si="122"/>
        <v>78.61</v>
      </c>
      <c r="T1957" s="7">
        <f t="shared" si="123"/>
        <v>0.50130731458452904</v>
      </c>
    </row>
    <row r="1958" spans="1:20" ht="15.6">
      <c r="A1958" s="2">
        <v>2425</v>
      </c>
      <c r="B1958" s="3">
        <v>46287</v>
      </c>
      <c r="C1958" s="4">
        <f>YEAR(SalesDataTable[[#This Row],[Order Date]])</f>
        <v>2026</v>
      </c>
      <c r="D1958" s="14" t="str">
        <f>"Q"&amp;ROUNDUP(MONTH(SalesDataTable[[#This Row],[Order Date]])/3,0)</f>
        <v>Q3</v>
      </c>
      <c r="E1958" s="11">
        <f>MONTH(SalesDataTable[[#This Row],[Order Date]])</f>
        <v>9</v>
      </c>
      <c r="F1958" s="17"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row>
    <row r="1959" spans="1:20" ht="15.6">
      <c r="A1959" s="2">
        <v>3322</v>
      </c>
      <c r="B1959" s="3">
        <v>46287</v>
      </c>
      <c r="C1959" s="4">
        <f>YEAR(SalesDataTable[[#This Row],[Order Date]])</f>
        <v>2026</v>
      </c>
      <c r="D1959" s="14" t="str">
        <f>"Q"&amp;ROUNDUP(MONTH(SalesDataTable[[#This Row],[Order Date]])/3,0)</f>
        <v>Q3</v>
      </c>
      <c r="E1959" s="11">
        <f>MONTH(SalesDataTable[[#This Row],[Order Date]])</f>
        <v>9</v>
      </c>
      <c r="F1959" s="17"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120"/>
        <v>124.51</v>
      </c>
      <c r="R1959" s="5">
        <f t="shared" si="121"/>
        <v>59.97</v>
      </c>
      <c r="S1959" s="5">
        <f t="shared" si="122"/>
        <v>64.540000000000006</v>
      </c>
      <c r="T1959" s="7">
        <f t="shared" si="123"/>
        <v>0.51835193960324477</v>
      </c>
    </row>
    <row r="1960" spans="1:20" ht="15.6">
      <c r="A1960" s="2">
        <v>3821</v>
      </c>
      <c r="B1960" s="3">
        <v>46287</v>
      </c>
      <c r="C1960" s="4">
        <f>YEAR(SalesDataTable[[#This Row],[Order Date]])</f>
        <v>2026</v>
      </c>
      <c r="D1960" s="14" t="str">
        <f>"Q"&amp;ROUNDUP(MONTH(SalesDataTable[[#This Row],[Order Date]])/3,0)</f>
        <v>Q3</v>
      </c>
      <c r="E1960" s="11">
        <f>MONTH(SalesDataTable[[#This Row],[Order Date]])</f>
        <v>9</v>
      </c>
      <c r="F1960" s="17"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row>
    <row r="1961" spans="1:20" ht="15.6">
      <c r="A1961" s="2">
        <v>3899</v>
      </c>
      <c r="B1961" s="3">
        <v>46287</v>
      </c>
      <c r="C1961" s="4">
        <f>YEAR(SalesDataTable[[#This Row],[Order Date]])</f>
        <v>2026</v>
      </c>
      <c r="D1961" s="14" t="str">
        <f>"Q"&amp;ROUNDUP(MONTH(SalesDataTable[[#This Row],[Order Date]])/3,0)</f>
        <v>Q3</v>
      </c>
      <c r="E1961" s="11">
        <f>MONTH(SalesDataTable[[#This Row],[Order Date]])</f>
        <v>9</v>
      </c>
      <c r="F1961" s="17"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row>
    <row r="1962" spans="1:20" ht="15.6">
      <c r="A1962" s="2">
        <v>4807</v>
      </c>
      <c r="B1962" s="3">
        <v>46287</v>
      </c>
      <c r="C1962" s="4">
        <f>YEAR(SalesDataTable[[#This Row],[Order Date]])</f>
        <v>2026</v>
      </c>
      <c r="D1962" s="14" t="str">
        <f>"Q"&amp;ROUNDUP(MONTH(SalesDataTable[[#This Row],[Order Date]])/3,0)</f>
        <v>Q3</v>
      </c>
      <c r="E1962" s="11">
        <f>MONTH(SalesDataTable[[#This Row],[Order Date]])</f>
        <v>9</v>
      </c>
      <c r="F1962" s="17"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row>
    <row r="1963" spans="1:20" ht="15.6">
      <c r="A1963" s="2">
        <v>30</v>
      </c>
      <c r="B1963" s="3">
        <v>46288</v>
      </c>
      <c r="C1963" s="4">
        <f>YEAR(SalesDataTable[[#This Row],[Order Date]])</f>
        <v>2026</v>
      </c>
      <c r="D1963" s="14" t="str">
        <f>"Q"&amp;ROUNDUP(MONTH(SalesDataTable[[#This Row],[Order Date]])/3,0)</f>
        <v>Q3</v>
      </c>
      <c r="E1963" s="11">
        <f>MONTH(SalesDataTable[[#This Row],[Order Date]])</f>
        <v>9</v>
      </c>
      <c r="F1963" s="17"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120"/>
        <v>178.25799999999998</v>
      </c>
      <c r="R1963" s="5">
        <f t="shared" si="121"/>
        <v>91.14</v>
      </c>
      <c r="S1963" s="5">
        <f t="shared" si="122"/>
        <v>87.117999999999981</v>
      </c>
      <c r="T1963" s="7">
        <f t="shared" si="123"/>
        <v>0.48871859888476249</v>
      </c>
    </row>
    <row r="1964" spans="1:20" ht="15.6">
      <c r="A1964" s="2">
        <v>3027</v>
      </c>
      <c r="B1964" s="3">
        <v>46288</v>
      </c>
      <c r="C1964" s="4">
        <f>YEAR(SalesDataTable[[#This Row],[Order Date]])</f>
        <v>2026</v>
      </c>
      <c r="D1964" s="14" t="str">
        <f>"Q"&amp;ROUNDUP(MONTH(SalesDataTable[[#This Row],[Order Date]])/3,0)</f>
        <v>Q3</v>
      </c>
      <c r="E1964" s="11">
        <f>MONTH(SalesDataTable[[#This Row],[Order Date]])</f>
        <v>9</v>
      </c>
      <c r="F1964" s="17"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120"/>
        <v>1117.008</v>
      </c>
      <c r="R1964" s="5">
        <f t="shared" si="121"/>
        <v>614.96</v>
      </c>
      <c r="S1964" s="5">
        <f t="shared" si="122"/>
        <v>502.048</v>
      </c>
      <c r="T1964" s="7">
        <f t="shared" si="123"/>
        <v>0.44945783736553363</v>
      </c>
    </row>
    <row r="1965" spans="1:20" ht="15.6">
      <c r="A1965" s="2">
        <v>3690</v>
      </c>
      <c r="B1965" s="3">
        <v>46288</v>
      </c>
      <c r="C1965" s="4">
        <f>YEAR(SalesDataTable[[#This Row],[Order Date]])</f>
        <v>2026</v>
      </c>
      <c r="D1965" s="14" t="str">
        <f>"Q"&amp;ROUNDUP(MONTH(SalesDataTable[[#This Row],[Order Date]])/3,0)</f>
        <v>Q3</v>
      </c>
      <c r="E1965" s="11">
        <f>MONTH(SalesDataTable[[#This Row],[Order Date]])</f>
        <v>9</v>
      </c>
      <c r="F1965" s="17"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row>
    <row r="1966" spans="1:20" ht="15.6">
      <c r="A1966" s="2">
        <v>600</v>
      </c>
      <c r="B1966" s="3">
        <v>46289</v>
      </c>
      <c r="C1966" s="4">
        <f>YEAR(SalesDataTable[[#This Row],[Order Date]])</f>
        <v>2026</v>
      </c>
      <c r="D1966" s="14" t="str">
        <f>"Q"&amp;ROUNDUP(MONTH(SalesDataTable[[#This Row],[Order Date]])/3,0)</f>
        <v>Q3</v>
      </c>
      <c r="E1966" s="11">
        <f>MONTH(SalesDataTable[[#This Row],[Order Date]])</f>
        <v>9</v>
      </c>
      <c r="F1966" s="17"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row>
    <row r="1967" spans="1:20" ht="15.6">
      <c r="A1967" s="2">
        <v>1931</v>
      </c>
      <c r="B1967" s="3">
        <v>46289</v>
      </c>
      <c r="C1967" s="4">
        <f>YEAR(SalesDataTable[[#This Row],[Order Date]])</f>
        <v>2026</v>
      </c>
      <c r="D1967" s="14" t="str">
        <f>"Q"&amp;ROUNDUP(MONTH(SalesDataTable[[#This Row],[Order Date]])/3,0)</f>
        <v>Q3</v>
      </c>
      <c r="E1967" s="11">
        <f>MONTH(SalesDataTable[[#This Row],[Order Date]])</f>
        <v>9</v>
      </c>
      <c r="F1967" s="17"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row>
    <row r="1968" spans="1:20" ht="15.6">
      <c r="A1968" s="2">
        <v>2124</v>
      </c>
      <c r="B1968" s="3">
        <v>46289</v>
      </c>
      <c r="C1968" s="4">
        <f>YEAR(SalesDataTable[[#This Row],[Order Date]])</f>
        <v>2026</v>
      </c>
      <c r="D1968" s="14" t="str">
        <f>"Q"&amp;ROUNDUP(MONTH(SalesDataTable[[#This Row],[Order Date]])/3,0)</f>
        <v>Q3</v>
      </c>
      <c r="E1968" s="11">
        <f>MONTH(SalesDataTable[[#This Row],[Order Date]])</f>
        <v>9</v>
      </c>
      <c r="F1968" s="17"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120"/>
        <v>624.96</v>
      </c>
      <c r="R1968" s="5">
        <f t="shared" si="121"/>
        <v>310.56</v>
      </c>
      <c r="S1968" s="5">
        <f t="shared" si="122"/>
        <v>314.40000000000003</v>
      </c>
      <c r="T1968" s="7">
        <f t="shared" si="123"/>
        <v>0.50307219662058378</v>
      </c>
    </row>
    <row r="1969" spans="1:20" ht="15.6">
      <c r="A1969" s="2">
        <v>2789</v>
      </c>
      <c r="B1969" s="3">
        <v>46289</v>
      </c>
      <c r="C1969" s="4">
        <f>YEAR(SalesDataTable[[#This Row],[Order Date]])</f>
        <v>2026</v>
      </c>
      <c r="D1969" s="14" t="str">
        <f>"Q"&amp;ROUNDUP(MONTH(SalesDataTable[[#This Row],[Order Date]])/3,0)</f>
        <v>Q3</v>
      </c>
      <c r="E1969" s="11">
        <f>MONTH(SalesDataTable[[#This Row],[Order Date]])</f>
        <v>9</v>
      </c>
      <c r="F1969" s="17"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row>
    <row r="1970" spans="1:20" ht="15.6">
      <c r="A1970" s="2">
        <v>2921</v>
      </c>
      <c r="B1970" s="3">
        <v>46289</v>
      </c>
      <c r="C1970" s="4">
        <f>YEAR(SalesDataTable[[#This Row],[Order Date]])</f>
        <v>2026</v>
      </c>
      <c r="D1970" s="14" t="str">
        <f>"Q"&amp;ROUNDUP(MONTH(SalesDataTable[[#This Row],[Order Date]])/3,0)</f>
        <v>Q3</v>
      </c>
      <c r="E1970" s="11">
        <f>MONTH(SalesDataTable[[#This Row],[Order Date]])</f>
        <v>9</v>
      </c>
      <c r="F1970" s="17"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row>
    <row r="1971" spans="1:20" ht="15.6">
      <c r="A1971" s="2">
        <v>3108</v>
      </c>
      <c r="B1971" s="3">
        <v>46289</v>
      </c>
      <c r="C1971" s="4">
        <f>YEAR(SalesDataTable[[#This Row],[Order Date]])</f>
        <v>2026</v>
      </c>
      <c r="D1971" s="14" t="str">
        <f>"Q"&amp;ROUNDUP(MONTH(SalesDataTable[[#This Row],[Order Date]])/3,0)</f>
        <v>Q3</v>
      </c>
      <c r="E1971" s="11">
        <f>MONTH(SalesDataTable[[#This Row],[Order Date]])</f>
        <v>9</v>
      </c>
      <c r="F1971" s="17"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120"/>
        <v>382.71249999999998</v>
      </c>
      <c r="R1971" s="5">
        <f t="shared" si="121"/>
        <v>220.6</v>
      </c>
      <c r="S1971" s="5">
        <f t="shared" si="122"/>
        <v>162.11249999999998</v>
      </c>
      <c r="T1971" s="7">
        <f t="shared" si="123"/>
        <v>0.42358820263252439</v>
      </c>
    </row>
    <row r="1972" spans="1:20" ht="15.6">
      <c r="A1972" s="2">
        <v>3226</v>
      </c>
      <c r="B1972" s="3">
        <v>46289</v>
      </c>
      <c r="C1972" s="4">
        <f>YEAR(SalesDataTable[[#This Row],[Order Date]])</f>
        <v>2026</v>
      </c>
      <c r="D1972" s="14" t="str">
        <f>"Q"&amp;ROUNDUP(MONTH(SalesDataTable[[#This Row],[Order Date]])/3,0)</f>
        <v>Q3</v>
      </c>
      <c r="E1972" s="11">
        <f>MONTH(SalesDataTable[[#This Row],[Order Date]])</f>
        <v>9</v>
      </c>
      <c r="F1972" s="17"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120"/>
        <v>345.48</v>
      </c>
      <c r="R1972" s="5">
        <f t="shared" si="121"/>
        <v>196.31</v>
      </c>
      <c r="S1972" s="5">
        <f t="shared" si="122"/>
        <v>149.17000000000002</v>
      </c>
      <c r="T1972" s="7">
        <f t="shared" si="123"/>
        <v>0.43177607965728843</v>
      </c>
    </row>
    <row r="1973" spans="1:20" ht="15.6">
      <c r="A1973" s="2">
        <v>3286</v>
      </c>
      <c r="B1973" s="3">
        <v>46289</v>
      </c>
      <c r="C1973" s="4">
        <f>YEAR(SalesDataTable[[#This Row],[Order Date]])</f>
        <v>2026</v>
      </c>
      <c r="D1973" s="14" t="str">
        <f>"Q"&amp;ROUNDUP(MONTH(SalesDataTable[[#This Row],[Order Date]])/3,0)</f>
        <v>Q3</v>
      </c>
      <c r="E1973" s="11">
        <f>MONTH(SalesDataTable[[#This Row],[Order Date]])</f>
        <v>9</v>
      </c>
      <c r="F1973" s="17"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120"/>
        <v>41.606999999999999</v>
      </c>
      <c r="R1973" s="5">
        <f t="shared" si="121"/>
        <v>18.34</v>
      </c>
      <c r="S1973" s="5">
        <f t="shared" si="122"/>
        <v>23.266999999999999</v>
      </c>
      <c r="T1973" s="7">
        <f t="shared" si="123"/>
        <v>0.55920878698295962</v>
      </c>
    </row>
    <row r="1974" spans="1:20" ht="15.6">
      <c r="A1974" s="2">
        <v>4510</v>
      </c>
      <c r="B1974" s="3">
        <v>46289</v>
      </c>
      <c r="C1974" s="4">
        <f>YEAR(SalesDataTable[[#This Row],[Order Date]])</f>
        <v>2026</v>
      </c>
      <c r="D1974" s="14" t="str">
        <f>"Q"&amp;ROUNDUP(MONTH(SalesDataTable[[#This Row],[Order Date]])/3,0)</f>
        <v>Q3</v>
      </c>
      <c r="E1974" s="11">
        <f>MONTH(SalesDataTable[[#This Row],[Order Date]])</f>
        <v>9</v>
      </c>
      <c r="F1974" s="17"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row>
    <row r="1975" spans="1:20" ht="15.6">
      <c r="A1975" s="2">
        <v>2069</v>
      </c>
      <c r="B1975" s="3">
        <v>46290</v>
      </c>
      <c r="C1975" s="4">
        <f>YEAR(SalesDataTable[[#This Row],[Order Date]])</f>
        <v>2026</v>
      </c>
      <c r="D1975" s="14" t="str">
        <f>"Q"&amp;ROUNDUP(MONTH(SalesDataTable[[#This Row],[Order Date]])/3,0)</f>
        <v>Q3</v>
      </c>
      <c r="E1975" s="11">
        <f>MONTH(SalesDataTable[[#This Row],[Order Date]])</f>
        <v>9</v>
      </c>
      <c r="F1975" s="17"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120"/>
        <v>344.79</v>
      </c>
      <c r="R1975" s="5">
        <f t="shared" si="121"/>
        <v>189.63</v>
      </c>
      <c r="S1975" s="5">
        <f t="shared" si="122"/>
        <v>155.16000000000003</v>
      </c>
      <c r="T1975" s="7">
        <f t="shared" si="123"/>
        <v>0.45001305142260511</v>
      </c>
    </row>
    <row r="1976" spans="1:20" ht="15.6">
      <c r="A1976" s="2">
        <v>95</v>
      </c>
      <c r="B1976" s="3">
        <v>46291</v>
      </c>
      <c r="C1976" s="4">
        <f>YEAR(SalesDataTable[[#This Row],[Order Date]])</f>
        <v>2026</v>
      </c>
      <c r="D1976" s="14" t="str">
        <f>"Q"&amp;ROUNDUP(MONTH(SalesDataTable[[#This Row],[Order Date]])/3,0)</f>
        <v>Q3</v>
      </c>
      <c r="E1976" s="11">
        <f>MONTH(SalesDataTable[[#This Row],[Order Date]])</f>
        <v>9</v>
      </c>
      <c r="F1976" s="17"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120"/>
        <v>69.406999999999996</v>
      </c>
      <c r="R1976" s="5">
        <f t="shared" si="121"/>
        <v>31.42</v>
      </c>
      <c r="S1976" s="5">
        <f t="shared" si="122"/>
        <v>37.986999999999995</v>
      </c>
      <c r="T1976" s="7">
        <f t="shared" si="123"/>
        <v>0.54730790842422228</v>
      </c>
    </row>
    <row r="1977" spans="1:20" ht="15.6">
      <c r="A1977" s="2">
        <v>160</v>
      </c>
      <c r="B1977" s="3">
        <v>46291</v>
      </c>
      <c r="C1977" s="4">
        <f>YEAR(SalesDataTable[[#This Row],[Order Date]])</f>
        <v>2026</v>
      </c>
      <c r="D1977" s="14" t="str">
        <f>"Q"&amp;ROUNDUP(MONTH(SalesDataTable[[#This Row],[Order Date]])/3,0)</f>
        <v>Q3</v>
      </c>
      <c r="E1977" s="11">
        <f>MONTH(SalesDataTable[[#This Row],[Order Date]])</f>
        <v>9</v>
      </c>
      <c r="F1977" s="17"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120"/>
        <v>73.421999999999997</v>
      </c>
      <c r="R1977" s="5">
        <f t="shared" si="121"/>
        <v>38.89</v>
      </c>
      <c r="S1977" s="5">
        <f t="shared" si="122"/>
        <v>34.531999999999996</v>
      </c>
      <c r="T1977" s="7">
        <f t="shared" si="123"/>
        <v>0.47032224673803491</v>
      </c>
    </row>
    <row r="1978" spans="1:20" ht="15.6">
      <c r="A1978" s="2">
        <v>407</v>
      </c>
      <c r="B1978" s="3">
        <v>46291</v>
      </c>
      <c r="C1978" s="4">
        <f>YEAR(SalesDataTable[[#This Row],[Order Date]])</f>
        <v>2026</v>
      </c>
      <c r="D1978" s="14" t="str">
        <f>"Q"&amp;ROUNDUP(MONTH(SalesDataTable[[#This Row],[Order Date]])/3,0)</f>
        <v>Q3</v>
      </c>
      <c r="E1978" s="11">
        <f>MONTH(SalesDataTable[[#This Row],[Order Date]])</f>
        <v>9</v>
      </c>
      <c r="F1978" s="17"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120"/>
        <v>269.298</v>
      </c>
      <c r="R1978" s="5">
        <f t="shared" si="121"/>
        <v>130.5</v>
      </c>
      <c r="S1978" s="5">
        <f t="shared" si="122"/>
        <v>138.798</v>
      </c>
      <c r="T1978" s="7">
        <f t="shared" si="123"/>
        <v>0.51540672414945521</v>
      </c>
    </row>
    <row r="1979" spans="1:20" ht="15.6">
      <c r="A1979" s="2">
        <v>1395</v>
      </c>
      <c r="B1979" s="3">
        <v>46291</v>
      </c>
      <c r="C1979" s="4">
        <f>YEAR(SalesDataTable[[#This Row],[Order Date]])</f>
        <v>2026</v>
      </c>
      <c r="D1979" s="14" t="str">
        <f>"Q"&amp;ROUNDUP(MONTH(SalesDataTable[[#This Row],[Order Date]])/3,0)</f>
        <v>Q3</v>
      </c>
      <c r="E1979" s="11">
        <f>MONTH(SalesDataTable[[#This Row],[Order Date]])</f>
        <v>9</v>
      </c>
      <c r="F1979" s="17"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120"/>
        <v>75.638999999999996</v>
      </c>
      <c r="R1979" s="5">
        <f t="shared" si="121"/>
        <v>33.74</v>
      </c>
      <c r="S1979" s="5">
        <f t="shared" si="122"/>
        <v>41.898999999999994</v>
      </c>
      <c r="T1979" s="7">
        <f t="shared" si="123"/>
        <v>0.55393381721069812</v>
      </c>
    </row>
    <row r="1980" spans="1:20" ht="15.6">
      <c r="A1980" s="2">
        <v>2085</v>
      </c>
      <c r="B1980" s="3">
        <v>46291</v>
      </c>
      <c r="C1980" s="4">
        <f>YEAR(SalesDataTable[[#This Row],[Order Date]])</f>
        <v>2026</v>
      </c>
      <c r="D1980" s="14" t="str">
        <f>"Q"&amp;ROUNDUP(MONTH(SalesDataTable[[#This Row],[Order Date]])/3,0)</f>
        <v>Q3</v>
      </c>
      <c r="E1980" s="11">
        <f>MONTH(SalesDataTable[[#This Row],[Order Date]])</f>
        <v>9</v>
      </c>
      <c r="F1980" s="17"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120"/>
        <v>574.38</v>
      </c>
      <c r="R1980" s="5">
        <f t="shared" si="121"/>
        <v>312.18</v>
      </c>
      <c r="S1980" s="5">
        <f t="shared" si="122"/>
        <v>262.2</v>
      </c>
      <c r="T1980" s="7">
        <f t="shared" si="123"/>
        <v>0.45649221769560222</v>
      </c>
    </row>
    <row r="1981" spans="1:20" ht="15.6">
      <c r="A1981" s="2">
        <v>3124</v>
      </c>
      <c r="B1981" s="3">
        <v>46291</v>
      </c>
      <c r="C1981" s="4">
        <f>YEAR(SalesDataTable[[#This Row],[Order Date]])</f>
        <v>2026</v>
      </c>
      <c r="D1981" s="14" t="str">
        <f>"Q"&amp;ROUNDUP(MONTH(SalesDataTable[[#This Row],[Order Date]])/3,0)</f>
        <v>Q3</v>
      </c>
      <c r="E1981" s="11">
        <f>MONTH(SalesDataTable[[#This Row],[Order Date]])</f>
        <v>9</v>
      </c>
      <c r="F1981" s="17"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120"/>
        <v>132.46799999999999</v>
      </c>
      <c r="R1981" s="5">
        <f t="shared" si="121"/>
        <v>56.46</v>
      </c>
      <c r="S1981" s="5">
        <f t="shared" si="122"/>
        <v>76.007999999999981</v>
      </c>
      <c r="T1981" s="7">
        <f t="shared" si="123"/>
        <v>0.57378385723344494</v>
      </c>
    </row>
    <row r="1982" spans="1:20" ht="15.6">
      <c r="A1982" s="2">
        <v>3216</v>
      </c>
      <c r="B1982" s="3">
        <v>46291</v>
      </c>
      <c r="C1982" s="4">
        <f>YEAR(SalesDataTable[[#This Row],[Order Date]])</f>
        <v>2026</v>
      </c>
      <c r="D1982" s="14" t="str">
        <f>"Q"&amp;ROUNDUP(MONTH(SalesDataTable[[#This Row],[Order Date]])/3,0)</f>
        <v>Q3</v>
      </c>
      <c r="E1982" s="11">
        <f>MONTH(SalesDataTable[[#This Row],[Order Date]])</f>
        <v>9</v>
      </c>
      <c r="F1982" s="17"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120"/>
        <v>63.791999999999994</v>
      </c>
      <c r="R1982" s="5">
        <f t="shared" si="121"/>
        <v>26.4</v>
      </c>
      <c r="S1982" s="5">
        <f t="shared" si="122"/>
        <v>37.391999999999996</v>
      </c>
      <c r="T1982" s="7">
        <f t="shared" si="123"/>
        <v>0.58615500376222718</v>
      </c>
    </row>
    <row r="1983" spans="1:20" ht="15.6">
      <c r="A1983" s="2">
        <v>3743</v>
      </c>
      <c r="B1983" s="3">
        <v>46291</v>
      </c>
      <c r="C1983" s="4">
        <f>YEAR(SalesDataTable[[#This Row],[Order Date]])</f>
        <v>2026</v>
      </c>
      <c r="D1983" s="14" t="str">
        <f>"Q"&amp;ROUNDUP(MONTH(SalesDataTable[[#This Row],[Order Date]])/3,0)</f>
        <v>Q3</v>
      </c>
      <c r="E1983" s="11">
        <f>MONTH(SalesDataTable[[#This Row],[Order Date]])</f>
        <v>9</v>
      </c>
      <c r="F1983" s="17"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row>
    <row r="1984" spans="1:20" ht="15.6">
      <c r="A1984" s="2">
        <v>3788</v>
      </c>
      <c r="B1984" s="3">
        <v>46291</v>
      </c>
      <c r="C1984" s="4">
        <f>YEAR(SalesDataTable[[#This Row],[Order Date]])</f>
        <v>2026</v>
      </c>
      <c r="D1984" s="14" t="str">
        <f>"Q"&amp;ROUNDUP(MONTH(SalesDataTable[[#This Row],[Order Date]])/3,0)</f>
        <v>Q3</v>
      </c>
      <c r="E1984" s="11">
        <f>MONTH(SalesDataTable[[#This Row],[Order Date]])</f>
        <v>9</v>
      </c>
      <c r="F1984" s="17"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120"/>
        <v>71.86</v>
      </c>
      <c r="R1984" s="5">
        <f t="shared" si="121"/>
        <v>27.82</v>
      </c>
      <c r="S1984" s="5">
        <f t="shared" si="122"/>
        <v>44.04</v>
      </c>
      <c r="T1984" s="7">
        <f t="shared" si="123"/>
        <v>0.6128583356526579</v>
      </c>
    </row>
    <row r="1985" spans="1:20" ht="15.6">
      <c r="A1985" s="2">
        <v>4883</v>
      </c>
      <c r="B1985" s="3">
        <v>46291</v>
      </c>
      <c r="C1985" s="4">
        <f>YEAR(SalesDataTable[[#This Row],[Order Date]])</f>
        <v>2026</v>
      </c>
      <c r="D1985" s="14" t="str">
        <f>"Q"&amp;ROUNDUP(MONTH(SalesDataTable[[#This Row],[Order Date]])/3,0)</f>
        <v>Q3</v>
      </c>
      <c r="E1985" s="11">
        <f>MONTH(SalesDataTable[[#This Row],[Order Date]])</f>
        <v>9</v>
      </c>
      <c r="F1985" s="17"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120"/>
        <v>199.7</v>
      </c>
      <c r="R1985" s="5">
        <f t="shared" si="121"/>
        <v>103.77</v>
      </c>
      <c r="S1985" s="5">
        <f t="shared" si="122"/>
        <v>95.929999999999993</v>
      </c>
      <c r="T1985" s="7">
        <f t="shared" si="123"/>
        <v>0.4803705558337506</v>
      </c>
    </row>
    <row r="1986" spans="1:20" ht="15.6">
      <c r="A1986" s="2">
        <v>1577</v>
      </c>
      <c r="B1986" s="3">
        <v>46292</v>
      </c>
      <c r="C1986" s="4">
        <f>YEAR(SalesDataTable[[#This Row],[Order Date]])</f>
        <v>2026</v>
      </c>
      <c r="D1986" s="14" t="str">
        <f>"Q"&amp;ROUNDUP(MONTH(SalesDataTable[[#This Row],[Order Date]])/3,0)</f>
        <v>Q3</v>
      </c>
      <c r="E1986" s="11">
        <f>MONTH(SalesDataTable[[#This Row],[Order Date]])</f>
        <v>9</v>
      </c>
      <c r="F1986" s="17"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row>
    <row r="1987" spans="1:20" ht="15.6">
      <c r="A1987" s="2">
        <v>2310</v>
      </c>
      <c r="B1987" s="3">
        <v>46292</v>
      </c>
      <c r="C1987" s="4">
        <f>YEAR(SalesDataTable[[#This Row],[Order Date]])</f>
        <v>2026</v>
      </c>
      <c r="D1987" s="14" t="str">
        <f>"Q"&amp;ROUNDUP(MONTH(SalesDataTable[[#This Row],[Order Date]])/3,0)</f>
        <v>Q3</v>
      </c>
      <c r="E1987" s="11">
        <f>MONTH(SalesDataTable[[#This Row],[Order Date]])</f>
        <v>9</v>
      </c>
      <c r="F1987" s="17"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124"/>
        <v>165.44</v>
      </c>
      <c r="R1987" s="5">
        <f t="shared" si="125"/>
        <v>88.25</v>
      </c>
      <c r="S1987" s="5">
        <f t="shared" si="126"/>
        <v>77.19</v>
      </c>
      <c r="T1987" s="7">
        <f t="shared" si="127"/>
        <v>0.46657398452611215</v>
      </c>
    </row>
    <row r="1988" spans="1:20" ht="15.6">
      <c r="A1988" s="2">
        <v>2383</v>
      </c>
      <c r="B1988" s="3">
        <v>46292</v>
      </c>
      <c r="C1988" s="4">
        <f>YEAR(SalesDataTable[[#This Row],[Order Date]])</f>
        <v>2026</v>
      </c>
      <c r="D1988" s="14" t="str">
        <f>"Q"&amp;ROUNDUP(MONTH(SalesDataTable[[#This Row],[Order Date]])/3,0)</f>
        <v>Q3</v>
      </c>
      <c r="E1988" s="11">
        <f>MONTH(SalesDataTable[[#This Row],[Order Date]])</f>
        <v>9</v>
      </c>
      <c r="F1988" s="17"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row>
    <row r="1989" spans="1:20" ht="15.6">
      <c r="A1989" s="2">
        <v>2803</v>
      </c>
      <c r="B1989" s="3">
        <v>46292</v>
      </c>
      <c r="C1989" s="4">
        <f>YEAR(SalesDataTable[[#This Row],[Order Date]])</f>
        <v>2026</v>
      </c>
      <c r="D1989" s="14" t="str">
        <f>"Q"&amp;ROUNDUP(MONTH(SalesDataTable[[#This Row],[Order Date]])/3,0)</f>
        <v>Q3</v>
      </c>
      <c r="E1989" s="11">
        <f>MONTH(SalesDataTable[[#This Row],[Order Date]])</f>
        <v>9</v>
      </c>
      <c r="F1989" s="17"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row>
    <row r="1990" spans="1:20" ht="15.6">
      <c r="A1990" s="2">
        <v>4199</v>
      </c>
      <c r="B1990" s="3">
        <v>46292</v>
      </c>
      <c r="C1990" s="4">
        <f>YEAR(SalesDataTable[[#This Row],[Order Date]])</f>
        <v>2026</v>
      </c>
      <c r="D1990" s="14" t="str">
        <f>"Q"&amp;ROUNDUP(MONTH(SalesDataTable[[#This Row],[Order Date]])/3,0)</f>
        <v>Q3</v>
      </c>
      <c r="E1990" s="11">
        <f>MONTH(SalesDataTable[[#This Row],[Order Date]])</f>
        <v>9</v>
      </c>
      <c r="F1990" s="17"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124"/>
        <v>50.02</v>
      </c>
      <c r="R1990" s="5">
        <f t="shared" si="125"/>
        <v>22.65</v>
      </c>
      <c r="S1990" s="5">
        <f t="shared" si="126"/>
        <v>27.370000000000005</v>
      </c>
      <c r="T1990" s="7">
        <f t="shared" si="127"/>
        <v>0.54718112754898052</v>
      </c>
    </row>
    <row r="1991" spans="1:20" ht="15.6">
      <c r="A1991" s="2">
        <v>4517</v>
      </c>
      <c r="B1991" s="3">
        <v>46292</v>
      </c>
      <c r="C1991" s="4">
        <f>YEAR(SalesDataTable[[#This Row],[Order Date]])</f>
        <v>2026</v>
      </c>
      <c r="D1991" s="14" t="str">
        <f>"Q"&amp;ROUNDUP(MONTH(SalesDataTable[[#This Row],[Order Date]])/3,0)</f>
        <v>Q3</v>
      </c>
      <c r="E1991" s="11">
        <f>MONTH(SalesDataTable[[#This Row],[Order Date]])</f>
        <v>9</v>
      </c>
      <c r="F1991" s="17"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124"/>
        <v>79.153999999999996</v>
      </c>
      <c r="R1991" s="5">
        <f t="shared" si="125"/>
        <v>38.93</v>
      </c>
      <c r="S1991" s="5">
        <f t="shared" si="126"/>
        <v>40.223999999999997</v>
      </c>
      <c r="T1991" s="7">
        <f t="shared" si="127"/>
        <v>0.50817393940925282</v>
      </c>
    </row>
    <row r="1992" spans="1:20" ht="15.6">
      <c r="A1992" s="2">
        <v>80</v>
      </c>
      <c r="B1992" s="3">
        <v>46293</v>
      </c>
      <c r="C1992" s="4">
        <f>YEAR(SalesDataTable[[#This Row],[Order Date]])</f>
        <v>2026</v>
      </c>
      <c r="D1992" s="14" t="str">
        <f>"Q"&amp;ROUNDUP(MONTH(SalesDataTable[[#This Row],[Order Date]])/3,0)</f>
        <v>Q3</v>
      </c>
      <c r="E1992" s="11">
        <f>MONTH(SalesDataTable[[#This Row],[Order Date]])</f>
        <v>9</v>
      </c>
      <c r="F1992" s="17"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row>
    <row r="1993" spans="1:20" ht="15.6">
      <c r="A1993" s="2">
        <v>370</v>
      </c>
      <c r="B1993" s="3">
        <v>46293</v>
      </c>
      <c r="C1993" s="4">
        <f>YEAR(SalesDataTable[[#This Row],[Order Date]])</f>
        <v>2026</v>
      </c>
      <c r="D1993" s="14" t="str">
        <f>"Q"&amp;ROUNDUP(MONTH(SalesDataTable[[#This Row],[Order Date]])/3,0)</f>
        <v>Q3</v>
      </c>
      <c r="E1993" s="11">
        <f>MONTH(SalesDataTable[[#This Row],[Order Date]])</f>
        <v>9</v>
      </c>
      <c r="F1993" s="17"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row>
    <row r="1994" spans="1:20" ht="15.6">
      <c r="A1994" s="2">
        <v>417</v>
      </c>
      <c r="B1994" s="3">
        <v>46293</v>
      </c>
      <c r="C1994" s="4">
        <f>YEAR(SalesDataTable[[#This Row],[Order Date]])</f>
        <v>2026</v>
      </c>
      <c r="D1994" s="14" t="str">
        <f>"Q"&amp;ROUNDUP(MONTH(SalesDataTable[[#This Row],[Order Date]])/3,0)</f>
        <v>Q3</v>
      </c>
      <c r="E1994" s="11">
        <f>MONTH(SalesDataTable[[#This Row],[Order Date]])</f>
        <v>9</v>
      </c>
      <c r="F1994" s="17"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row>
    <row r="1995" spans="1:20" ht="15.6">
      <c r="A1995" s="2">
        <v>437</v>
      </c>
      <c r="B1995" s="3">
        <v>46293</v>
      </c>
      <c r="C1995" s="4">
        <f>YEAR(SalesDataTable[[#This Row],[Order Date]])</f>
        <v>2026</v>
      </c>
      <c r="D1995" s="14" t="str">
        <f>"Q"&amp;ROUNDUP(MONTH(SalesDataTable[[#This Row],[Order Date]])/3,0)</f>
        <v>Q3</v>
      </c>
      <c r="E1995" s="11">
        <f>MONTH(SalesDataTable[[#This Row],[Order Date]])</f>
        <v>9</v>
      </c>
      <c r="F1995" s="17"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124"/>
        <v>164.7</v>
      </c>
      <c r="R1995" s="5">
        <f t="shared" si="125"/>
        <v>86.02</v>
      </c>
      <c r="S1995" s="5">
        <f t="shared" si="126"/>
        <v>78.679999999999993</v>
      </c>
      <c r="T1995" s="7">
        <f t="shared" si="127"/>
        <v>0.47771706132361869</v>
      </c>
    </row>
    <row r="1996" spans="1:20" ht="15.6">
      <c r="A1996" s="2">
        <v>790</v>
      </c>
      <c r="B1996" s="3">
        <v>46293</v>
      </c>
      <c r="C1996" s="4">
        <f>YEAR(SalesDataTable[[#This Row],[Order Date]])</f>
        <v>2026</v>
      </c>
      <c r="D1996" s="14" t="str">
        <f>"Q"&amp;ROUNDUP(MONTH(SalesDataTable[[#This Row],[Order Date]])/3,0)</f>
        <v>Q3</v>
      </c>
      <c r="E1996" s="11">
        <f>MONTH(SalesDataTable[[#This Row],[Order Date]])</f>
        <v>9</v>
      </c>
      <c r="F1996" s="17"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row>
    <row r="1997" spans="1:20" ht="15.6">
      <c r="A1997" s="2">
        <v>1151</v>
      </c>
      <c r="B1997" s="3">
        <v>46293</v>
      </c>
      <c r="C1997" s="4">
        <f>YEAR(SalesDataTable[[#This Row],[Order Date]])</f>
        <v>2026</v>
      </c>
      <c r="D1997" s="14" t="str">
        <f>"Q"&amp;ROUNDUP(MONTH(SalesDataTable[[#This Row],[Order Date]])/3,0)</f>
        <v>Q3</v>
      </c>
      <c r="E1997" s="11">
        <f>MONTH(SalesDataTable[[#This Row],[Order Date]])</f>
        <v>9</v>
      </c>
      <c r="F1997" s="17"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124"/>
        <v>81.48</v>
      </c>
      <c r="R1997" s="5">
        <f t="shared" si="125"/>
        <v>41.47</v>
      </c>
      <c r="S1997" s="5">
        <f t="shared" si="126"/>
        <v>40.010000000000005</v>
      </c>
      <c r="T1997" s="7">
        <f t="shared" si="127"/>
        <v>0.4910407461953854</v>
      </c>
    </row>
    <row r="1998" spans="1:20" ht="15.6">
      <c r="A1998" s="2">
        <v>1331</v>
      </c>
      <c r="B1998" s="3">
        <v>46293</v>
      </c>
      <c r="C1998" s="4">
        <f>YEAR(SalesDataTable[[#This Row],[Order Date]])</f>
        <v>2026</v>
      </c>
      <c r="D1998" s="14" t="str">
        <f>"Q"&amp;ROUNDUP(MONTH(SalesDataTable[[#This Row],[Order Date]])/3,0)</f>
        <v>Q3</v>
      </c>
      <c r="E1998" s="11">
        <f>MONTH(SalesDataTable[[#This Row],[Order Date]])</f>
        <v>9</v>
      </c>
      <c r="F1998" s="17"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row>
    <row r="1999" spans="1:20" ht="15.6">
      <c r="A1999" s="2">
        <v>2388</v>
      </c>
      <c r="B1999" s="3">
        <v>46293</v>
      </c>
      <c r="C1999" s="4">
        <f>YEAR(SalesDataTable[[#This Row],[Order Date]])</f>
        <v>2026</v>
      </c>
      <c r="D1999" s="14" t="str">
        <f>"Q"&amp;ROUNDUP(MONTH(SalesDataTable[[#This Row],[Order Date]])/3,0)</f>
        <v>Q3</v>
      </c>
      <c r="E1999" s="11">
        <f>MONTH(SalesDataTable[[#This Row],[Order Date]])</f>
        <v>9</v>
      </c>
      <c r="F1999" s="17"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124"/>
        <v>279.65999999999997</v>
      </c>
      <c r="R1999" s="5">
        <f t="shared" si="125"/>
        <v>140.25</v>
      </c>
      <c r="S1999" s="5">
        <f t="shared" si="126"/>
        <v>139.40999999999997</v>
      </c>
      <c r="T1999" s="7">
        <f t="shared" si="127"/>
        <v>0.49849817635700489</v>
      </c>
    </row>
    <row r="2000" spans="1:20" ht="15.6">
      <c r="A2000" s="2">
        <v>2795</v>
      </c>
      <c r="B2000" s="3">
        <v>46293</v>
      </c>
      <c r="C2000" s="4">
        <f>YEAR(SalesDataTable[[#This Row],[Order Date]])</f>
        <v>2026</v>
      </c>
      <c r="D2000" s="14" t="str">
        <f>"Q"&amp;ROUNDUP(MONTH(SalesDataTable[[#This Row],[Order Date]])/3,0)</f>
        <v>Q3</v>
      </c>
      <c r="E2000" s="11">
        <f>MONTH(SalesDataTable[[#This Row],[Order Date]])</f>
        <v>9</v>
      </c>
      <c r="F2000" s="17"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row>
    <row r="2001" spans="1:20" ht="15.6">
      <c r="A2001" s="2">
        <v>2840</v>
      </c>
      <c r="B2001" s="3">
        <v>46293</v>
      </c>
      <c r="C2001" s="4">
        <f>YEAR(SalesDataTable[[#This Row],[Order Date]])</f>
        <v>2026</v>
      </c>
      <c r="D2001" s="14" t="str">
        <f>"Q"&amp;ROUNDUP(MONTH(SalesDataTable[[#This Row],[Order Date]])/3,0)</f>
        <v>Q3</v>
      </c>
      <c r="E2001" s="11">
        <f>MONTH(SalesDataTable[[#This Row],[Order Date]])</f>
        <v>9</v>
      </c>
      <c r="F2001" s="17"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row>
    <row r="2002" spans="1:20" ht="15.6">
      <c r="A2002" s="2">
        <v>2863</v>
      </c>
      <c r="B2002" s="3">
        <v>46293</v>
      </c>
      <c r="C2002" s="4">
        <f>YEAR(SalesDataTable[[#This Row],[Order Date]])</f>
        <v>2026</v>
      </c>
      <c r="D2002" s="14" t="str">
        <f>"Q"&amp;ROUNDUP(MONTH(SalesDataTable[[#This Row],[Order Date]])/3,0)</f>
        <v>Q3</v>
      </c>
      <c r="E2002" s="11">
        <f>MONTH(SalesDataTable[[#This Row],[Order Date]])</f>
        <v>9</v>
      </c>
      <c r="F2002" s="17"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row>
    <row r="2003" spans="1:20" ht="15.6">
      <c r="A2003" s="2">
        <v>4522</v>
      </c>
      <c r="B2003" s="3">
        <v>46293</v>
      </c>
      <c r="C2003" s="4">
        <f>YEAR(SalesDataTable[[#This Row],[Order Date]])</f>
        <v>2026</v>
      </c>
      <c r="D2003" s="14" t="str">
        <f>"Q"&amp;ROUNDUP(MONTH(SalesDataTable[[#This Row],[Order Date]])/3,0)</f>
        <v>Q3</v>
      </c>
      <c r="E2003" s="11">
        <f>MONTH(SalesDataTable[[#This Row],[Order Date]])</f>
        <v>9</v>
      </c>
      <c r="F2003" s="17"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124"/>
        <v>753.72</v>
      </c>
      <c r="R2003" s="5">
        <f t="shared" si="125"/>
        <v>368.04</v>
      </c>
      <c r="S2003" s="5">
        <f t="shared" si="126"/>
        <v>385.68</v>
      </c>
      <c r="T2003" s="7">
        <f t="shared" si="127"/>
        <v>0.51170195828689702</v>
      </c>
    </row>
    <row r="2004" spans="1:20" ht="15.6">
      <c r="A2004" s="2">
        <v>5200</v>
      </c>
      <c r="B2004" s="3">
        <v>46293</v>
      </c>
      <c r="C2004" s="4">
        <f>YEAR(SalesDataTable[[#This Row],[Order Date]])</f>
        <v>2026</v>
      </c>
      <c r="D2004" s="14" t="str">
        <f>"Q"&amp;ROUNDUP(MONTH(SalesDataTable[[#This Row],[Order Date]])/3,0)</f>
        <v>Q3</v>
      </c>
      <c r="E2004" s="11">
        <f>MONTH(SalesDataTable[[#This Row],[Order Date]])</f>
        <v>9</v>
      </c>
      <c r="F2004" s="17"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row>
    <row r="2005" spans="1:20" ht="15.6">
      <c r="A2005" s="2">
        <v>452</v>
      </c>
      <c r="B2005" s="3">
        <v>46294</v>
      </c>
      <c r="C2005" s="4">
        <f>YEAR(SalesDataTable[[#This Row],[Order Date]])</f>
        <v>2026</v>
      </c>
      <c r="D2005" s="14" t="str">
        <f>"Q"&amp;ROUNDUP(MONTH(SalesDataTable[[#This Row],[Order Date]])/3,0)</f>
        <v>Q3</v>
      </c>
      <c r="E2005" s="11">
        <f>MONTH(SalesDataTable[[#This Row],[Order Date]])</f>
        <v>9</v>
      </c>
      <c r="F2005" s="17"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row>
    <row r="2006" spans="1:20" ht="15.6">
      <c r="A2006" s="2">
        <v>871</v>
      </c>
      <c r="B2006" s="3">
        <v>46294</v>
      </c>
      <c r="C2006" s="4">
        <f>YEAR(SalesDataTable[[#This Row],[Order Date]])</f>
        <v>2026</v>
      </c>
      <c r="D2006" s="14" t="str">
        <f>"Q"&amp;ROUNDUP(MONTH(SalesDataTable[[#This Row],[Order Date]])/3,0)</f>
        <v>Q3</v>
      </c>
      <c r="E2006" s="11">
        <f>MONTH(SalesDataTable[[#This Row],[Order Date]])</f>
        <v>9</v>
      </c>
      <c r="F2006" s="17"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124"/>
        <v>47.37</v>
      </c>
      <c r="R2006" s="5">
        <f t="shared" si="125"/>
        <v>18.2</v>
      </c>
      <c r="S2006" s="5">
        <f t="shared" si="126"/>
        <v>29.169999999999998</v>
      </c>
      <c r="T2006" s="7">
        <f t="shared" si="127"/>
        <v>0.61579058475828585</v>
      </c>
    </row>
    <row r="2007" spans="1:20" ht="15.6">
      <c r="A2007" s="2">
        <v>922</v>
      </c>
      <c r="B2007" s="3">
        <v>46294</v>
      </c>
      <c r="C2007" s="4">
        <f>YEAR(SalesDataTable[[#This Row],[Order Date]])</f>
        <v>2026</v>
      </c>
      <c r="D2007" s="14" t="str">
        <f>"Q"&amp;ROUNDUP(MONTH(SalesDataTable[[#This Row],[Order Date]])/3,0)</f>
        <v>Q3</v>
      </c>
      <c r="E2007" s="11">
        <f>MONTH(SalesDataTable[[#This Row],[Order Date]])</f>
        <v>9</v>
      </c>
      <c r="F2007" s="17"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124"/>
        <v>138.339</v>
      </c>
      <c r="R2007" s="5">
        <f t="shared" si="125"/>
        <v>80.25</v>
      </c>
      <c r="S2007" s="5">
        <f t="shared" si="126"/>
        <v>58.088999999999999</v>
      </c>
      <c r="T2007" s="7">
        <f t="shared" si="127"/>
        <v>0.41990328107041397</v>
      </c>
    </row>
    <row r="2008" spans="1:20" ht="15.6">
      <c r="A2008" s="2">
        <v>1491</v>
      </c>
      <c r="B2008" s="3">
        <v>46294</v>
      </c>
      <c r="C2008" s="4">
        <f>YEAR(SalesDataTable[[#This Row],[Order Date]])</f>
        <v>2026</v>
      </c>
      <c r="D2008" s="14" t="str">
        <f>"Q"&amp;ROUNDUP(MONTH(SalesDataTable[[#This Row],[Order Date]])/3,0)</f>
        <v>Q3</v>
      </c>
      <c r="E2008" s="11">
        <f>MONTH(SalesDataTable[[#This Row],[Order Date]])</f>
        <v>9</v>
      </c>
      <c r="F2008" s="17"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124"/>
        <v>68.59</v>
      </c>
      <c r="R2008" s="5">
        <f t="shared" si="125"/>
        <v>27.42</v>
      </c>
      <c r="S2008" s="5">
        <f t="shared" si="126"/>
        <v>41.17</v>
      </c>
      <c r="T2008" s="7">
        <f t="shared" si="127"/>
        <v>0.60023327015599937</v>
      </c>
    </row>
    <row r="2009" spans="1:20" ht="15.6">
      <c r="A2009" s="2">
        <v>1548</v>
      </c>
      <c r="B2009" s="3">
        <v>46294</v>
      </c>
      <c r="C2009" s="4">
        <f>YEAR(SalesDataTable[[#This Row],[Order Date]])</f>
        <v>2026</v>
      </c>
      <c r="D2009" s="14" t="str">
        <f>"Q"&amp;ROUNDUP(MONTH(SalesDataTable[[#This Row],[Order Date]])/3,0)</f>
        <v>Q3</v>
      </c>
      <c r="E2009" s="11">
        <f>MONTH(SalesDataTable[[#This Row],[Order Date]])</f>
        <v>9</v>
      </c>
      <c r="F2009" s="17"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124"/>
        <v>138.69999999999999</v>
      </c>
      <c r="R2009" s="5">
        <f t="shared" si="125"/>
        <v>62.82</v>
      </c>
      <c r="S2009" s="5">
        <f t="shared" si="126"/>
        <v>75.88</v>
      </c>
      <c r="T2009" s="7">
        <f t="shared" si="127"/>
        <v>0.54708002883922136</v>
      </c>
    </row>
    <row r="2010" spans="1:20" ht="15.6">
      <c r="A2010" s="2">
        <v>2299</v>
      </c>
      <c r="B2010" s="3">
        <v>46294</v>
      </c>
      <c r="C2010" s="4">
        <f>YEAR(SalesDataTable[[#This Row],[Order Date]])</f>
        <v>2026</v>
      </c>
      <c r="D2010" s="14" t="str">
        <f>"Q"&amp;ROUNDUP(MONTH(SalesDataTable[[#This Row],[Order Date]])/3,0)</f>
        <v>Q3</v>
      </c>
      <c r="E2010" s="11">
        <f>MONTH(SalesDataTable[[#This Row],[Order Date]])</f>
        <v>9</v>
      </c>
      <c r="F2010" s="17"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124"/>
        <v>66.474000000000004</v>
      </c>
      <c r="R2010" s="5">
        <f t="shared" si="125"/>
        <v>26.8</v>
      </c>
      <c r="S2010" s="5">
        <f t="shared" si="126"/>
        <v>39.674000000000007</v>
      </c>
      <c r="T2010" s="7">
        <f t="shared" si="127"/>
        <v>0.59683485272437353</v>
      </c>
    </row>
    <row r="2011" spans="1:20" ht="15.6">
      <c r="A2011" s="2">
        <v>3051</v>
      </c>
      <c r="B2011" s="3">
        <v>46294</v>
      </c>
      <c r="C2011" s="4">
        <f>YEAR(SalesDataTable[[#This Row],[Order Date]])</f>
        <v>2026</v>
      </c>
      <c r="D2011" s="14" t="str">
        <f>"Q"&amp;ROUNDUP(MONTH(SalesDataTable[[#This Row],[Order Date]])/3,0)</f>
        <v>Q3</v>
      </c>
      <c r="E2011" s="11">
        <f>MONTH(SalesDataTable[[#This Row],[Order Date]])</f>
        <v>9</v>
      </c>
      <c r="F2011" s="17"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124"/>
        <v>103.04</v>
      </c>
      <c r="R2011" s="5">
        <f t="shared" si="125"/>
        <v>42.94</v>
      </c>
      <c r="S2011" s="5">
        <f t="shared" si="126"/>
        <v>60.100000000000009</v>
      </c>
      <c r="T2011" s="7">
        <f t="shared" si="127"/>
        <v>0.58326863354037273</v>
      </c>
    </row>
    <row r="2012" spans="1:20" ht="15.6">
      <c r="A2012" s="2">
        <v>4018</v>
      </c>
      <c r="B2012" s="3">
        <v>46294</v>
      </c>
      <c r="C2012" s="4">
        <f>YEAR(SalesDataTable[[#This Row],[Order Date]])</f>
        <v>2026</v>
      </c>
      <c r="D2012" s="14" t="str">
        <f>"Q"&amp;ROUNDUP(MONTH(SalesDataTable[[#This Row],[Order Date]])/3,0)</f>
        <v>Q3</v>
      </c>
      <c r="E2012" s="11">
        <f>MONTH(SalesDataTable[[#This Row],[Order Date]])</f>
        <v>9</v>
      </c>
      <c r="F2012" s="17"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124"/>
        <v>50.42</v>
      </c>
      <c r="R2012" s="5">
        <f t="shared" si="125"/>
        <v>21.68</v>
      </c>
      <c r="S2012" s="5">
        <f t="shared" si="126"/>
        <v>28.740000000000002</v>
      </c>
      <c r="T2012" s="7">
        <f t="shared" si="127"/>
        <v>0.57001190003966684</v>
      </c>
    </row>
    <row r="2013" spans="1:20" ht="15.6">
      <c r="A2013" s="2">
        <v>4118</v>
      </c>
      <c r="B2013" s="3">
        <v>46294</v>
      </c>
      <c r="C2013" s="4">
        <f>YEAR(SalesDataTable[[#This Row],[Order Date]])</f>
        <v>2026</v>
      </c>
      <c r="D2013" s="14" t="str">
        <f>"Q"&amp;ROUNDUP(MONTH(SalesDataTable[[#This Row],[Order Date]])/3,0)</f>
        <v>Q3</v>
      </c>
      <c r="E2013" s="11">
        <f>MONTH(SalesDataTable[[#This Row],[Order Date]])</f>
        <v>9</v>
      </c>
      <c r="F2013" s="17"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124"/>
        <v>1420.11</v>
      </c>
      <c r="R2013" s="5">
        <f t="shared" si="125"/>
        <v>779</v>
      </c>
      <c r="S2013" s="5">
        <f t="shared" si="126"/>
        <v>641.1099999999999</v>
      </c>
      <c r="T2013" s="7">
        <f t="shared" si="127"/>
        <v>0.4514509439409623</v>
      </c>
    </row>
    <row r="2014" spans="1:20" ht="15.6">
      <c r="A2014" s="2">
        <v>4251</v>
      </c>
      <c r="B2014" s="3">
        <v>46294</v>
      </c>
      <c r="C2014" s="4">
        <f>YEAR(SalesDataTable[[#This Row],[Order Date]])</f>
        <v>2026</v>
      </c>
      <c r="D2014" s="14" t="str">
        <f>"Q"&amp;ROUNDUP(MONTH(SalesDataTable[[#This Row],[Order Date]])/3,0)</f>
        <v>Q3</v>
      </c>
      <c r="E2014" s="11">
        <f>MONTH(SalesDataTable[[#This Row],[Order Date]])</f>
        <v>9</v>
      </c>
      <c r="F2014" s="17"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row>
    <row r="2015" spans="1:20" ht="15.6">
      <c r="A2015" s="2">
        <v>4557</v>
      </c>
      <c r="B2015" s="3">
        <v>46294</v>
      </c>
      <c r="C2015" s="4">
        <f>YEAR(SalesDataTable[[#This Row],[Order Date]])</f>
        <v>2026</v>
      </c>
      <c r="D2015" s="14" t="str">
        <f>"Q"&amp;ROUNDUP(MONTH(SalesDataTable[[#This Row],[Order Date]])/3,0)</f>
        <v>Q3</v>
      </c>
      <c r="E2015" s="11">
        <f>MONTH(SalesDataTable[[#This Row],[Order Date]])</f>
        <v>9</v>
      </c>
      <c r="F2015" s="17"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124"/>
        <v>95.322999999999993</v>
      </c>
      <c r="R2015" s="5">
        <f t="shared" si="125"/>
        <v>45.66</v>
      </c>
      <c r="S2015" s="5">
        <f t="shared" si="126"/>
        <v>49.662999999999997</v>
      </c>
      <c r="T2015" s="7">
        <f t="shared" si="127"/>
        <v>0.52099703114673268</v>
      </c>
    </row>
    <row r="2016" spans="1:20" ht="15.6">
      <c r="A2016" s="2">
        <v>4811</v>
      </c>
      <c r="B2016" s="3">
        <v>46294</v>
      </c>
      <c r="C2016" s="4">
        <f>YEAR(SalesDataTable[[#This Row],[Order Date]])</f>
        <v>2026</v>
      </c>
      <c r="D2016" s="14" t="str">
        <f>"Q"&amp;ROUNDUP(MONTH(SalesDataTable[[#This Row],[Order Date]])/3,0)</f>
        <v>Q3</v>
      </c>
      <c r="E2016" s="11">
        <f>MONTH(SalesDataTable[[#This Row],[Order Date]])</f>
        <v>9</v>
      </c>
      <c r="F2016" s="17"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124"/>
        <v>139.995</v>
      </c>
      <c r="R2016" s="5">
        <f t="shared" si="125"/>
        <v>79.2</v>
      </c>
      <c r="S2016" s="5">
        <f t="shared" si="126"/>
        <v>60.795000000000002</v>
      </c>
      <c r="T2016" s="7">
        <f t="shared" si="127"/>
        <v>0.43426550948248149</v>
      </c>
    </row>
    <row r="2017" spans="1:20" ht="15.6">
      <c r="A2017" s="2">
        <v>306</v>
      </c>
      <c r="B2017" s="3">
        <v>46295</v>
      </c>
      <c r="C2017" s="4">
        <f>YEAR(SalesDataTable[[#This Row],[Order Date]])</f>
        <v>2026</v>
      </c>
      <c r="D2017" s="14" t="str">
        <f>"Q"&amp;ROUNDUP(MONTH(SalesDataTable[[#This Row],[Order Date]])/3,0)</f>
        <v>Q3</v>
      </c>
      <c r="E2017" s="11">
        <f>MONTH(SalesDataTable[[#This Row],[Order Date]])</f>
        <v>9</v>
      </c>
      <c r="F2017" s="17"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124"/>
        <v>46.629000000000005</v>
      </c>
      <c r="R2017" s="5">
        <f t="shared" si="125"/>
        <v>22.65</v>
      </c>
      <c r="S2017" s="5">
        <f t="shared" si="126"/>
        <v>23.979000000000006</v>
      </c>
      <c r="T2017" s="7">
        <f t="shared" si="127"/>
        <v>0.51425078813613856</v>
      </c>
    </row>
    <row r="2018" spans="1:20" ht="15.6">
      <c r="A2018" s="2">
        <v>1158</v>
      </c>
      <c r="B2018" s="3">
        <v>46295</v>
      </c>
      <c r="C2018" s="4">
        <f>YEAR(SalesDataTable[[#This Row],[Order Date]])</f>
        <v>2026</v>
      </c>
      <c r="D2018" s="14" t="str">
        <f>"Q"&amp;ROUNDUP(MONTH(SalesDataTable[[#This Row],[Order Date]])/3,0)</f>
        <v>Q3</v>
      </c>
      <c r="E2018" s="11">
        <f>MONTH(SalesDataTable[[#This Row],[Order Date]])</f>
        <v>9</v>
      </c>
      <c r="F2018" s="17"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124"/>
        <v>36.548999999999999</v>
      </c>
      <c r="R2018" s="5">
        <f t="shared" si="125"/>
        <v>14.28</v>
      </c>
      <c r="S2018" s="5">
        <f t="shared" si="126"/>
        <v>22.268999999999998</v>
      </c>
      <c r="T2018" s="7">
        <f t="shared" si="127"/>
        <v>0.60929163588607071</v>
      </c>
    </row>
    <row r="2019" spans="1:20" ht="15.6">
      <c r="A2019" s="2">
        <v>1639</v>
      </c>
      <c r="B2019" s="3">
        <v>46295</v>
      </c>
      <c r="C2019" s="4">
        <f>YEAR(SalesDataTable[[#This Row],[Order Date]])</f>
        <v>2026</v>
      </c>
      <c r="D2019" s="14" t="str">
        <f>"Q"&amp;ROUNDUP(MONTH(SalesDataTable[[#This Row],[Order Date]])/3,0)</f>
        <v>Q3</v>
      </c>
      <c r="E2019" s="11">
        <f>MONTH(SalesDataTable[[#This Row],[Order Date]])</f>
        <v>9</v>
      </c>
      <c r="F2019" s="17"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124"/>
        <v>133.74099999999999</v>
      </c>
      <c r="R2019" s="5">
        <f t="shared" si="125"/>
        <v>80.8</v>
      </c>
      <c r="S2019" s="5">
        <f t="shared" si="126"/>
        <v>52.940999999999988</v>
      </c>
      <c r="T2019" s="7">
        <f t="shared" si="127"/>
        <v>0.39584719719457756</v>
      </c>
    </row>
    <row r="2020" spans="1:20" ht="15.6">
      <c r="A2020" s="2">
        <v>2247</v>
      </c>
      <c r="B2020" s="3">
        <v>46295</v>
      </c>
      <c r="C2020" s="4">
        <f>YEAR(SalesDataTable[[#This Row],[Order Date]])</f>
        <v>2026</v>
      </c>
      <c r="D2020" s="14" t="str">
        <f>"Q"&amp;ROUNDUP(MONTH(SalesDataTable[[#This Row],[Order Date]])/3,0)</f>
        <v>Q3</v>
      </c>
      <c r="E2020" s="11">
        <f>MONTH(SalesDataTable[[#This Row],[Order Date]])</f>
        <v>9</v>
      </c>
      <c r="F2020" s="17"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row>
    <row r="2021" spans="1:20" ht="15.6">
      <c r="A2021" s="2">
        <v>3119</v>
      </c>
      <c r="B2021" s="3">
        <v>46295</v>
      </c>
      <c r="C2021" s="4">
        <f>YEAR(SalesDataTable[[#This Row],[Order Date]])</f>
        <v>2026</v>
      </c>
      <c r="D2021" s="14" t="str">
        <f>"Q"&amp;ROUNDUP(MONTH(SalesDataTable[[#This Row],[Order Date]])/3,0)</f>
        <v>Q3</v>
      </c>
      <c r="E2021" s="11">
        <f>MONTH(SalesDataTable[[#This Row],[Order Date]])</f>
        <v>9</v>
      </c>
      <c r="F2021" s="17"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124"/>
        <v>70.91</v>
      </c>
      <c r="R2021" s="5">
        <f t="shared" si="125"/>
        <v>31.73</v>
      </c>
      <c r="S2021" s="5">
        <f t="shared" si="126"/>
        <v>39.179999999999993</v>
      </c>
      <c r="T2021" s="7">
        <f t="shared" si="127"/>
        <v>0.55253137780284856</v>
      </c>
    </row>
    <row r="2022" spans="1:20" ht="15.6">
      <c r="A2022" s="2">
        <v>3267</v>
      </c>
      <c r="B2022" s="3">
        <v>46295</v>
      </c>
      <c r="C2022" s="4">
        <f>YEAR(SalesDataTable[[#This Row],[Order Date]])</f>
        <v>2026</v>
      </c>
      <c r="D2022" s="14" t="str">
        <f>"Q"&amp;ROUNDUP(MONTH(SalesDataTable[[#This Row],[Order Date]])/3,0)</f>
        <v>Q3</v>
      </c>
      <c r="E2022" s="11">
        <f>MONTH(SalesDataTable[[#This Row],[Order Date]])</f>
        <v>9</v>
      </c>
      <c r="F2022" s="17"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124"/>
        <v>163.98</v>
      </c>
      <c r="R2022" s="5">
        <f t="shared" si="125"/>
        <v>87.9</v>
      </c>
      <c r="S2022" s="5">
        <f t="shared" si="126"/>
        <v>76.079999999999984</v>
      </c>
      <c r="T2022" s="7">
        <f t="shared" si="127"/>
        <v>0.46395901939260881</v>
      </c>
    </row>
    <row r="2023" spans="1:20" ht="15.6">
      <c r="A2023" s="2">
        <v>3382</v>
      </c>
      <c r="B2023" s="3">
        <v>46295</v>
      </c>
      <c r="C2023" s="4">
        <f>YEAR(SalesDataTable[[#This Row],[Order Date]])</f>
        <v>2026</v>
      </c>
      <c r="D2023" s="14" t="str">
        <f>"Q"&amp;ROUNDUP(MONTH(SalesDataTable[[#This Row],[Order Date]])/3,0)</f>
        <v>Q3</v>
      </c>
      <c r="E2023" s="11">
        <f>MONTH(SalesDataTable[[#This Row],[Order Date]])</f>
        <v>9</v>
      </c>
      <c r="F2023" s="17"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124"/>
        <v>162.26</v>
      </c>
      <c r="R2023" s="5">
        <f t="shared" si="125"/>
        <v>87.4</v>
      </c>
      <c r="S2023" s="5">
        <f t="shared" si="126"/>
        <v>74.859999999999985</v>
      </c>
      <c r="T2023" s="7">
        <f t="shared" si="127"/>
        <v>0.46135831381733017</v>
      </c>
    </row>
    <row r="2024" spans="1:20" ht="15.6">
      <c r="A2024" s="2">
        <v>3814</v>
      </c>
      <c r="B2024" s="3">
        <v>46295</v>
      </c>
      <c r="C2024" s="4">
        <f>YEAR(SalesDataTable[[#This Row],[Order Date]])</f>
        <v>2026</v>
      </c>
      <c r="D2024" s="14" t="str">
        <f>"Q"&amp;ROUNDUP(MONTH(SalesDataTable[[#This Row],[Order Date]])/3,0)</f>
        <v>Q3</v>
      </c>
      <c r="E2024" s="11">
        <f>MONTH(SalesDataTable[[#This Row],[Order Date]])</f>
        <v>9</v>
      </c>
      <c r="F2024" s="17"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row>
    <row r="2025" spans="1:20" ht="15.6">
      <c r="A2025" s="2">
        <v>3818</v>
      </c>
      <c r="B2025" s="3">
        <v>46295</v>
      </c>
      <c r="C2025" s="4">
        <f>YEAR(SalesDataTable[[#This Row],[Order Date]])</f>
        <v>2026</v>
      </c>
      <c r="D2025" s="14" t="str">
        <f>"Q"&amp;ROUNDUP(MONTH(SalesDataTable[[#This Row],[Order Date]])/3,0)</f>
        <v>Q3</v>
      </c>
      <c r="E2025" s="11">
        <f>MONTH(SalesDataTable[[#This Row],[Order Date]])</f>
        <v>9</v>
      </c>
      <c r="F2025" s="17"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124"/>
        <v>180.9</v>
      </c>
      <c r="R2025" s="5">
        <f t="shared" si="125"/>
        <v>68.3</v>
      </c>
      <c r="S2025" s="5">
        <f t="shared" si="126"/>
        <v>112.60000000000001</v>
      </c>
      <c r="T2025" s="7">
        <f t="shared" si="127"/>
        <v>0.62244333886124936</v>
      </c>
    </row>
    <row r="2026" spans="1:20" ht="15.6">
      <c r="A2026" s="2">
        <v>4347</v>
      </c>
      <c r="B2026" s="3">
        <v>46295</v>
      </c>
      <c r="C2026" s="4">
        <f>YEAR(SalesDataTable[[#This Row],[Order Date]])</f>
        <v>2026</v>
      </c>
      <c r="D2026" s="14" t="str">
        <f>"Q"&amp;ROUNDUP(MONTH(SalesDataTable[[#This Row],[Order Date]])/3,0)</f>
        <v>Q3</v>
      </c>
      <c r="E2026" s="11">
        <f>MONTH(SalesDataTable[[#This Row],[Order Date]])</f>
        <v>9</v>
      </c>
      <c r="F2026" s="17"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124"/>
        <v>77.007000000000005</v>
      </c>
      <c r="R2026" s="5">
        <f t="shared" si="125"/>
        <v>43.54</v>
      </c>
      <c r="S2026" s="5">
        <f t="shared" si="126"/>
        <v>33.467000000000006</v>
      </c>
      <c r="T2026" s="7">
        <f t="shared" si="127"/>
        <v>0.434596854831379</v>
      </c>
    </row>
    <row r="2027" spans="1:20" ht="15.6">
      <c r="A2027" s="2">
        <v>4646</v>
      </c>
      <c r="B2027" s="3">
        <v>46295</v>
      </c>
      <c r="C2027" s="4">
        <f>YEAR(SalesDataTable[[#This Row],[Order Date]])</f>
        <v>2026</v>
      </c>
      <c r="D2027" s="14" t="str">
        <f>"Q"&amp;ROUNDUP(MONTH(SalesDataTable[[#This Row],[Order Date]])/3,0)</f>
        <v>Q3</v>
      </c>
      <c r="E2027" s="11">
        <f>MONTH(SalesDataTable[[#This Row],[Order Date]])</f>
        <v>9</v>
      </c>
      <c r="F2027" s="17"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124"/>
        <v>42.083499999999994</v>
      </c>
      <c r="R2027" s="5">
        <f t="shared" si="125"/>
        <v>21.4</v>
      </c>
      <c r="S2027" s="5">
        <f t="shared" si="126"/>
        <v>20.683499999999995</v>
      </c>
      <c r="T2027" s="7">
        <f t="shared" si="127"/>
        <v>0.49148716242707946</v>
      </c>
    </row>
    <row r="2028" spans="1:20" ht="15.6">
      <c r="A2028" s="2">
        <v>5102</v>
      </c>
      <c r="B2028" s="3">
        <v>46295</v>
      </c>
      <c r="C2028" s="4">
        <f>YEAR(SalesDataTable[[#This Row],[Order Date]])</f>
        <v>2026</v>
      </c>
      <c r="D2028" s="14" t="str">
        <f>"Q"&amp;ROUNDUP(MONTH(SalesDataTable[[#This Row],[Order Date]])/3,0)</f>
        <v>Q3</v>
      </c>
      <c r="E2028" s="11">
        <f>MONTH(SalesDataTable[[#This Row],[Order Date]])</f>
        <v>9</v>
      </c>
      <c r="F2028" s="17"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row>
    <row r="2029" spans="1:20" ht="15.6">
      <c r="A2029" s="2">
        <v>5152</v>
      </c>
      <c r="B2029" s="3">
        <v>46295</v>
      </c>
      <c r="C2029" s="4">
        <f>YEAR(SalesDataTable[[#This Row],[Order Date]])</f>
        <v>2026</v>
      </c>
      <c r="D2029" s="14" t="str">
        <f>"Q"&amp;ROUNDUP(MONTH(SalesDataTable[[#This Row],[Order Date]])/3,0)</f>
        <v>Q3</v>
      </c>
      <c r="E2029" s="11">
        <f>MONTH(SalesDataTable[[#This Row],[Order Date]])</f>
        <v>9</v>
      </c>
      <c r="F2029" s="17"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124"/>
        <v>165.20400000000001</v>
      </c>
      <c r="R2029" s="5">
        <f t="shared" si="125"/>
        <v>91.02</v>
      </c>
      <c r="S2029" s="5">
        <f t="shared" si="126"/>
        <v>74.184000000000012</v>
      </c>
      <c r="T2029" s="7">
        <f t="shared" si="127"/>
        <v>0.44904481731677204</v>
      </c>
    </row>
    <row r="2030" spans="1:20" ht="15.6">
      <c r="A2030" s="2">
        <v>151</v>
      </c>
      <c r="B2030" s="3">
        <v>46296</v>
      </c>
      <c r="C2030" s="4">
        <f>YEAR(SalesDataTable[[#This Row],[Order Date]])</f>
        <v>2026</v>
      </c>
      <c r="D2030" s="14" t="str">
        <f>"Q"&amp;ROUNDUP(MONTH(SalesDataTable[[#This Row],[Order Date]])/3,0)</f>
        <v>Q4</v>
      </c>
      <c r="E2030" s="11">
        <f>MONTH(SalesDataTable[[#This Row],[Order Date]])</f>
        <v>10</v>
      </c>
      <c r="F2030" s="17"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124"/>
        <v>733.45</v>
      </c>
      <c r="R2030" s="5">
        <f t="shared" si="125"/>
        <v>395</v>
      </c>
      <c r="S2030" s="5">
        <f t="shared" si="126"/>
        <v>338.45000000000005</v>
      </c>
      <c r="T2030" s="7">
        <f t="shared" si="127"/>
        <v>0.46144931488172342</v>
      </c>
    </row>
    <row r="2031" spans="1:20" ht="15.6">
      <c r="A2031" s="2">
        <v>1292</v>
      </c>
      <c r="B2031" s="3">
        <v>46296</v>
      </c>
      <c r="C2031" s="4">
        <f>YEAR(SalesDataTable[[#This Row],[Order Date]])</f>
        <v>2026</v>
      </c>
      <c r="D2031" s="14" t="str">
        <f>"Q"&amp;ROUNDUP(MONTH(SalesDataTable[[#This Row],[Order Date]])/3,0)</f>
        <v>Q4</v>
      </c>
      <c r="E2031" s="11">
        <f>MONTH(SalesDataTable[[#This Row],[Order Date]])</f>
        <v>10</v>
      </c>
      <c r="F2031" s="17"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124"/>
        <v>79.81</v>
      </c>
      <c r="R2031" s="5">
        <f t="shared" si="125"/>
        <v>39.08</v>
      </c>
      <c r="S2031" s="5">
        <f t="shared" si="126"/>
        <v>40.730000000000004</v>
      </c>
      <c r="T2031" s="7">
        <f t="shared" si="127"/>
        <v>0.5103370504949255</v>
      </c>
    </row>
    <row r="2032" spans="1:20" ht="15.6">
      <c r="A2032" s="2">
        <v>1862</v>
      </c>
      <c r="B2032" s="3">
        <v>46296</v>
      </c>
      <c r="C2032" s="4">
        <f>YEAR(SalesDataTable[[#This Row],[Order Date]])</f>
        <v>2026</v>
      </c>
      <c r="D2032" s="14" t="str">
        <f>"Q"&amp;ROUNDUP(MONTH(SalesDataTable[[#This Row],[Order Date]])/3,0)</f>
        <v>Q4</v>
      </c>
      <c r="E2032" s="11">
        <f>MONTH(SalesDataTable[[#This Row],[Order Date]])</f>
        <v>10</v>
      </c>
      <c r="F2032" s="17"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124"/>
        <v>577.74249999999995</v>
      </c>
      <c r="R2032" s="5">
        <f t="shared" si="125"/>
        <v>308.5</v>
      </c>
      <c r="S2032" s="5">
        <f t="shared" si="126"/>
        <v>269.24249999999995</v>
      </c>
      <c r="T2032" s="7">
        <f t="shared" si="127"/>
        <v>0.46602508903187834</v>
      </c>
    </row>
    <row r="2033" spans="1:20" ht="15.6">
      <c r="A2033" s="2">
        <v>2569</v>
      </c>
      <c r="B2033" s="3">
        <v>46296</v>
      </c>
      <c r="C2033" s="4">
        <f>YEAR(SalesDataTable[[#This Row],[Order Date]])</f>
        <v>2026</v>
      </c>
      <c r="D2033" s="14" t="str">
        <f>"Q"&amp;ROUNDUP(MONTH(SalesDataTable[[#This Row],[Order Date]])/3,0)</f>
        <v>Q4</v>
      </c>
      <c r="E2033" s="11">
        <f>MONTH(SalesDataTable[[#This Row],[Order Date]])</f>
        <v>10</v>
      </c>
      <c r="F2033" s="17"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124"/>
        <v>478.99</v>
      </c>
      <c r="R2033" s="5">
        <f t="shared" si="125"/>
        <v>225</v>
      </c>
      <c r="S2033" s="5">
        <f t="shared" si="126"/>
        <v>253.99</v>
      </c>
      <c r="T2033" s="7">
        <f t="shared" si="127"/>
        <v>0.53026159210004387</v>
      </c>
    </row>
    <row r="2034" spans="1:20" ht="15.6">
      <c r="A2034" s="2">
        <v>3333</v>
      </c>
      <c r="B2034" s="3">
        <v>46296</v>
      </c>
      <c r="C2034" s="4">
        <f>YEAR(SalesDataTable[[#This Row],[Order Date]])</f>
        <v>2026</v>
      </c>
      <c r="D2034" s="14" t="str">
        <f>"Q"&amp;ROUNDUP(MONTH(SalesDataTable[[#This Row],[Order Date]])/3,0)</f>
        <v>Q4</v>
      </c>
      <c r="E2034" s="11">
        <f>MONTH(SalesDataTable[[#This Row],[Order Date]])</f>
        <v>10</v>
      </c>
      <c r="F2034" s="17"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124"/>
        <v>242.01</v>
      </c>
      <c r="R2034" s="5">
        <f t="shared" si="125"/>
        <v>119.82</v>
      </c>
      <c r="S2034" s="5">
        <f t="shared" si="126"/>
        <v>122.19</v>
      </c>
      <c r="T2034" s="7">
        <f t="shared" si="127"/>
        <v>0.50489649188050079</v>
      </c>
    </row>
    <row r="2035" spans="1:20" ht="15.6">
      <c r="A2035" s="2">
        <v>3830</v>
      </c>
      <c r="B2035" s="3">
        <v>46296</v>
      </c>
      <c r="C2035" s="4">
        <f>YEAR(SalesDataTable[[#This Row],[Order Date]])</f>
        <v>2026</v>
      </c>
      <c r="D2035" s="14" t="str">
        <f>"Q"&amp;ROUNDUP(MONTH(SalesDataTable[[#This Row],[Order Date]])/3,0)</f>
        <v>Q4</v>
      </c>
      <c r="E2035" s="11">
        <f>MONTH(SalesDataTable[[#This Row],[Order Date]])</f>
        <v>10</v>
      </c>
      <c r="F2035" s="17"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124"/>
        <v>304.24</v>
      </c>
      <c r="R2035" s="5">
        <f t="shared" si="125"/>
        <v>159.06</v>
      </c>
      <c r="S2035" s="5">
        <f t="shared" si="126"/>
        <v>145.18</v>
      </c>
      <c r="T2035" s="7">
        <f t="shared" si="127"/>
        <v>0.47718906126742044</v>
      </c>
    </row>
    <row r="2036" spans="1:20" ht="15.6">
      <c r="A2036" s="2">
        <v>4868</v>
      </c>
      <c r="B2036" s="3">
        <v>46296</v>
      </c>
      <c r="C2036" s="4">
        <f>YEAR(SalesDataTable[[#This Row],[Order Date]])</f>
        <v>2026</v>
      </c>
      <c r="D2036" s="14" t="str">
        <f>"Q"&amp;ROUNDUP(MONTH(SalesDataTable[[#This Row],[Order Date]])/3,0)</f>
        <v>Q4</v>
      </c>
      <c r="E2036" s="11">
        <f>MONTH(SalesDataTable[[#This Row],[Order Date]])</f>
        <v>10</v>
      </c>
      <c r="F2036" s="17"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row>
    <row r="2037" spans="1:20" ht="15.6">
      <c r="A2037" s="2">
        <v>2250</v>
      </c>
      <c r="B2037" s="3">
        <v>46297</v>
      </c>
      <c r="C2037" s="4">
        <f>YEAR(SalesDataTable[[#This Row],[Order Date]])</f>
        <v>2026</v>
      </c>
      <c r="D2037" s="14" t="str">
        <f>"Q"&amp;ROUNDUP(MONTH(SalesDataTable[[#This Row],[Order Date]])/3,0)</f>
        <v>Q4</v>
      </c>
      <c r="E2037" s="11">
        <f>MONTH(SalesDataTable[[#This Row],[Order Date]])</f>
        <v>10</v>
      </c>
      <c r="F2037" s="17"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124"/>
        <v>100.86</v>
      </c>
      <c r="R2037" s="5">
        <f t="shared" si="125"/>
        <v>46.08</v>
      </c>
      <c r="S2037" s="5">
        <f t="shared" si="126"/>
        <v>54.78</v>
      </c>
      <c r="T2037" s="7">
        <f t="shared" si="127"/>
        <v>0.54312908982748365</v>
      </c>
    </row>
    <row r="2038" spans="1:20" ht="15.6">
      <c r="A2038" s="2">
        <v>2516</v>
      </c>
      <c r="B2038" s="3">
        <v>46297</v>
      </c>
      <c r="C2038" s="4">
        <f>YEAR(SalesDataTable[[#This Row],[Order Date]])</f>
        <v>2026</v>
      </c>
      <c r="D2038" s="14" t="str">
        <f>"Q"&amp;ROUNDUP(MONTH(SalesDataTable[[#This Row],[Order Date]])/3,0)</f>
        <v>Q4</v>
      </c>
      <c r="E2038" s="11">
        <f>MONTH(SalesDataTable[[#This Row],[Order Date]])</f>
        <v>10</v>
      </c>
      <c r="F2038" s="17"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row>
    <row r="2039" spans="1:20" ht="15.6">
      <c r="A2039" s="2">
        <v>809</v>
      </c>
      <c r="B2039" s="3">
        <v>46298</v>
      </c>
      <c r="C2039" s="4">
        <f>YEAR(SalesDataTable[[#This Row],[Order Date]])</f>
        <v>2026</v>
      </c>
      <c r="D2039" s="14" t="str">
        <f>"Q"&amp;ROUNDUP(MONTH(SalesDataTable[[#This Row],[Order Date]])/3,0)</f>
        <v>Q4</v>
      </c>
      <c r="E2039" s="11">
        <f>MONTH(SalesDataTable[[#This Row],[Order Date]])</f>
        <v>10</v>
      </c>
      <c r="F2039" s="17"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124"/>
        <v>78.013999999999996</v>
      </c>
      <c r="R2039" s="5">
        <f t="shared" si="125"/>
        <v>29.08</v>
      </c>
      <c r="S2039" s="5">
        <f t="shared" si="126"/>
        <v>48.933999999999997</v>
      </c>
      <c r="T2039" s="7">
        <f t="shared" si="127"/>
        <v>0.62724639167328944</v>
      </c>
    </row>
    <row r="2040" spans="1:20" ht="15.6">
      <c r="A2040" s="2">
        <v>1852</v>
      </c>
      <c r="B2040" s="3">
        <v>46298</v>
      </c>
      <c r="C2040" s="4">
        <f>YEAR(SalesDataTable[[#This Row],[Order Date]])</f>
        <v>2026</v>
      </c>
      <c r="D2040" s="14" t="str">
        <f>"Q"&amp;ROUNDUP(MONTH(SalesDataTable[[#This Row],[Order Date]])/3,0)</f>
        <v>Q4</v>
      </c>
      <c r="E2040" s="11">
        <f>MONTH(SalesDataTable[[#This Row],[Order Date]])</f>
        <v>10</v>
      </c>
      <c r="F2040" s="17"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row>
    <row r="2041" spans="1:20" ht="15.6">
      <c r="A2041" s="2">
        <v>3627</v>
      </c>
      <c r="B2041" s="3">
        <v>46298</v>
      </c>
      <c r="C2041" s="4">
        <f>YEAR(SalesDataTable[[#This Row],[Order Date]])</f>
        <v>2026</v>
      </c>
      <c r="D2041" s="14" t="str">
        <f>"Q"&amp;ROUNDUP(MONTH(SalesDataTable[[#This Row],[Order Date]])/3,0)</f>
        <v>Q4</v>
      </c>
      <c r="E2041" s="11">
        <f>MONTH(SalesDataTable[[#This Row],[Order Date]])</f>
        <v>10</v>
      </c>
      <c r="F2041" s="17"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124"/>
        <v>385.98</v>
      </c>
      <c r="R2041" s="5">
        <f t="shared" si="125"/>
        <v>203.46</v>
      </c>
      <c r="S2041" s="5">
        <f t="shared" si="126"/>
        <v>182.52</v>
      </c>
      <c r="T2041" s="7">
        <f t="shared" si="127"/>
        <v>0.47287424218871443</v>
      </c>
    </row>
    <row r="2042" spans="1:20" ht="15.6">
      <c r="A2042" s="2">
        <v>4135</v>
      </c>
      <c r="B2042" s="3">
        <v>46298</v>
      </c>
      <c r="C2042" s="4">
        <f>YEAR(SalesDataTable[[#This Row],[Order Date]])</f>
        <v>2026</v>
      </c>
      <c r="D2042" s="14" t="str">
        <f>"Q"&amp;ROUNDUP(MONTH(SalesDataTable[[#This Row],[Order Date]])/3,0)</f>
        <v>Q4</v>
      </c>
      <c r="E2042" s="11">
        <f>MONTH(SalesDataTable[[#This Row],[Order Date]])</f>
        <v>10</v>
      </c>
      <c r="F2042" s="17"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124"/>
        <v>384.291</v>
      </c>
      <c r="R2042" s="5">
        <f t="shared" si="125"/>
        <v>237.57</v>
      </c>
      <c r="S2042" s="5">
        <f t="shared" si="126"/>
        <v>146.721</v>
      </c>
      <c r="T2042" s="7">
        <f t="shared" si="127"/>
        <v>0.3817966072585619</v>
      </c>
    </row>
    <row r="2043" spans="1:20" ht="15.6">
      <c r="A2043" s="2">
        <v>4138</v>
      </c>
      <c r="B2043" s="3">
        <v>46298</v>
      </c>
      <c r="C2043" s="4">
        <f>YEAR(SalesDataTable[[#This Row],[Order Date]])</f>
        <v>2026</v>
      </c>
      <c r="D2043" s="14" t="str">
        <f>"Q"&amp;ROUNDUP(MONTH(SalesDataTable[[#This Row],[Order Date]])/3,0)</f>
        <v>Q4</v>
      </c>
      <c r="E2043" s="11">
        <f>MONTH(SalesDataTable[[#This Row],[Order Date]])</f>
        <v>10</v>
      </c>
      <c r="F2043" s="17"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row>
    <row r="2044" spans="1:20" ht="15.6">
      <c r="A2044" s="2">
        <v>4286</v>
      </c>
      <c r="B2044" s="3">
        <v>46298</v>
      </c>
      <c r="C2044" s="4">
        <f>YEAR(SalesDataTable[[#This Row],[Order Date]])</f>
        <v>2026</v>
      </c>
      <c r="D2044" s="14" t="str">
        <f>"Q"&amp;ROUNDUP(MONTH(SalesDataTable[[#This Row],[Order Date]])/3,0)</f>
        <v>Q4</v>
      </c>
      <c r="E2044" s="11">
        <f>MONTH(SalesDataTable[[#This Row],[Order Date]])</f>
        <v>10</v>
      </c>
      <c r="F2044" s="17"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row>
    <row r="2045" spans="1:20" ht="15.6">
      <c r="A2045" s="2">
        <v>4371</v>
      </c>
      <c r="B2045" s="3">
        <v>46298</v>
      </c>
      <c r="C2045" s="4">
        <f>YEAR(SalesDataTable[[#This Row],[Order Date]])</f>
        <v>2026</v>
      </c>
      <c r="D2045" s="14" t="str">
        <f>"Q"&amp;ROUNDUP(MONTH(SalesDataTable[[#This Row],[Order Date]])/3,0)</f>
        <v>Q4</v>
      </c>
      <c r="E2045" s="11">
        <f>MONTH(SalesDataTable[[#This Row],[Order Date]])</f>
        <v>10</v>
      </c>
      <c r="F2045" s="17"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124"/>
        <v>123.81</v>
      </c>
      <c r="R2045" s="5">
        <f t="shared" si="125"/>
        <v>68.72</v>
      </c>
      <c r="S2045" s="5">
        <f t="shared" si="126"/>
        <v>55.09</v>
      </c>
      <c r="T2045" s="7">
        <f t="shared" si="127"/>
        <v>0.44495598093853489</v>
      </c>
    </row>
    <row r="2046" spans="1:20" ht="15.6">
      <c r="A2046" s="2">
        <v>905</v>
      </c>
      <c r="B2046" s="3">
        <v>46299</v>
      </c>
      <c r="C2046" s="4">
        <f>YEAR(SalesDataTable[[#This Row],[Order Date]])</f>
        <v>2026</v>
      </c>
      <c r="D2046" s="14" t="str">
        <f>"Q"&amp;ROUNDUP(MONTH(SalesDataTable[[#This Row],[Order Date]])/3,0)</f>
        <v>Q4</v>
      </c>
      <c r="E2046" s="11">
        <f>MONTH(SalesDataTable[[#This Row],[Order Date]])</f>
        <v>10</v>
      </c>
      <c r="F2046" s="17"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124"/>
        <v>146.1</v>
      </c>
      <c r="R2046" s="5">
        <f t="shared" si="125"/>
        <v>79.739999999999995</v>
      </c>
      <c r="S2046" s="5">
        <f t="shared" si="126"/>
        <v>66.36</v>
      </c>
      <c r="T2046" s="7">
        <f t="shared" si="127"/>
        <v>0.45420944558521564</v>
      </c>
    </row>
    <row r="2047" spans="1:20" ht="15.6">
      <c r="A2047" s="2">
        <v>1415</v>
      </c>
      <c r="B2047" s="3">
        <v>46299</v>
      </c>
      <c r="C2047" s="4">
        <f>YEAR(SalesDataTable[[#This Row],[Order Date]])</f>
        <v>2026</v>
      </c>
      <c r="D2047" s="14" t="str">
        <f>"Q"&amp;ROUNDUP(MONTH(SalesDataTable[[#This Row],[Order Date]])/3,0)</f>
        <v>Q4</v>
      </c>
      <c r="E2047" s="11">
        <f>MONTH(SalesDataTable[[#This Row],[Order Date]])</f>
        <v>10</v>
      </c>
      <c r="F2047" s="17"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row>
    <row r="2048" spans="1:20" ht="15.6">
      <c r="A2048" s="2">
        <v>2205</v>
      </c>
      <c r="B2048" s="3">
        <v>46299</v>
      </c>
      <c r="C2048" s="4">
        <f>YEAR(SalesDataTable[[#This Row],[Order Date]])</f>
        <v>2026</v>
      </c>
      <c r="D2048" s="14" t="str">
        <f>"Q"&amp;ROUNDUP(MONTH(SalesDataTable[[#This Row],[Order Date]])/3,0)</f>
        <v>Q4</v>
      </c>
      <c r="E2048" s="11">
        <f>MONTH(SalesDataTable[[#This Row],[Order Date]])</f>
        <v>10</v>
      </c>
      <c r="F2048" s="17"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124"/>
        <v>450.6</v>
      </c>
      <c r="R2048" s="5">
        <f t="shared" si="125"/>
        <v>233.35000000000002</v>
      </c>
      <c r="S2048" s="5">
        <f t="shared" si="126"/>
        <v>217.25</v>
      </c>
      <c r="T2048" s="7">
        <f t="shared" si="127"/>
        <v>0.48213493120284062</v>
      </c>
    </row>
    <row r="2049" spans="1:20" ht="15.6">
      <c r="A2049" s="2">
        <v>2374</v>
      </c>
      <c r="B2049" s="3">
        <v>46299</v>
      </c>
      <c r="C2049" s="4">
        <f>YEAR(SalesDataTable[[#This Row],[Order Date]])</f>
        <v>2026</v>
      </c>
      <c r="D2049" s="14" t="str">
        <f>"Q"&amp;ROUNDUP(MONTH(SalesDataTable[[#This Row],[Order Date]])/3,0)</f>
        <v>Q4</v>
      </c>
      <c r="E2049" s="11">
        <f>MONTH(SalesDataTable[[#This Row],[Order Date]])</f>
        <v>10</v>
      </c>
      <c r="F2049" s="17"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row>
    <row r="2050" spans="1:20" ht="15.6">
      <c r="A2050" s="2">
        <v>4840</v>
      </c>
      <c r="B2050" s="3">
        <v>46299</v>
      </c>
      <c r="C2050" s="4">
        <f>YEAR(SalesDataTable[[#This Row],[Order Date]])</f>
        <v>2026</v>
      </c>
      <c r="D2050" s="14" t="str">
        <f>"Q"&amp;ROUNDUP(MONTH(SalesDataTable[[#This Row],[Order Date]])/3,0)</f>
        <v>Q4</v>
      </c>
      <c r="E2050" s="11">
        <f>MONTH(SalesDataTable[[#This Row],[Order Date]])</f>
        <v>10</v>
      </c>
      <c r="F2050" s="17"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row>
    <row r="2051" spans="1:20" ht="15.6">
      <c r="A2051" s="2">
        <v>4984</v>
      </c>
      <c r="B2051" s="3">
        <v>46299</v>
      </c>
      <c r="C2051" s="4">
        <f>YEAR(SalesDataTable[[#This Row],[Order Date]])</f>
        <v>2026</v>
      </c>
      <c r="D2051" s="14" t="str">
        <f>"Q"&amp;ROUNDUP(MONTH(SalesDataTable[[#This Row],[Order Date]])/3,0)</f>
        <v>Q4</v>
      </c>
      <c r="E2051" s="11">
        <f>MONTH(SalesDataTable[[#This Row],[Order Date]])</f>
        <v>10</v>
      </c>
      <c r="F2051" s="17"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row>
    <row r="2052" spans="1:20" ht="15.6">
      <c r="A2052" s="2">
        <v>641</v>
      </c>
      <c r="B2052" s="3">
        <v>46300</v>
      </c>
      <c r="C2052" s="4">
        <f>YEAR(SalesDataTable[[#This Row],[Order Date]])</f>
        <v>2026</v>
      </c>
      <c r="D2052" s="14" t="str">
        <f>"Q"&amp;ROUNDUP(MONTH(SalesDataTable[[#This Row],[Order Date]])/3,0)</f>
        <v>Q4</v>
      </c>
      <c r="E2052" s="11">
        <f>MONTH(SalesDataTable[[#This Row],[Order Date]])</f>
        <v>10</v>
      </c>
      <c r="F2052" s="17"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row>
    <row r="2053" spans="1:20" ht="15.6">
      <c r="A2053" s="2">
        <v>1358</v>
      </c>
      <c r="B2053" s="3">
        <v>46300</v>
      </c>
      <c r="C2053" s="4">
        <f>YEAR(SalesDataTable[[#This Row],[Order Date]])</f>
        <v>2026</v>
      </c>
      <c r="D2053" s="14" t="str">
        <f>"Q"&amp;ROUNDUP(MONTH(SalesDataTable[[#This Row],[Order Date]])/3,0)</f>
        <v>Q4</v>
      </c>
      <c r="E2053" s="11">
        <f>MONTH(SalesDataTable[[#This Row],[Order Date]])</f>
        <v>10</v>
      </c>
      <c r="F2053" s="17"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128"/>
        <v>35.71</v>
      </c>
      <c r="R2053" s="5">
        <f t="shared" si="129"/>
        <v>13.3</v>
      </c>
      <c r="S2053" s="5">
        <f t="shared" si="130"/>
        <v>22.41</v>
      </c>
      <c r="T2053" s="7">
        <f t="shared" si="131"/>
        <v>0.62755530663679637</v>
      </c>
    </row>
    <row r="2054" spans="1:20" ht="15.6">
      <c r="A2054" s="2">
        <v>3904</v>
      </c>
      <c r="B2054" s="3">
        <v>46300</v>
      </c>
      <c r="C2054" s="4">
        <f>YEAR(SalesDataTable[[#This Row],[Order Date]])</f>
        <v>2026</v>
      </c>
      <c r="D2054" s="14" t="str">
        <f>"Q"&amp;ROUNDUP(MONTH(SalesDataTable[[#This Row],[Order Date]])/3,0)</f>
        <v>Q4</v>
      </c>
      <c r="E2054" s="11">
        <f>MONTH(SalesDataTable[[#This Row],[Order Date]])</f>
        <v>10</v>
      </c>
      <c r="F2054" s="17"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128"/>
        <v>93.44</v>
      </c>
      <c r="R2054" s="5">
        <f t="shared" si="129"/>
        <v>36.78</v>
      </c>
      <c r="S2054" s="5">
        <f t="shared" si="130"/>
        <v>56.66</v>
      </c>
      <c r="T2054" s="7">
        <f t="shared" si="131"/>
        <v>0.60637842465753422</v>
      </c>
    </row>
    <row r="2055" spans="1:20" ht="15.6">
      <c r="A2055" s="2">
        <v>4336</v>
      </c>
      <c r="B2055" s="3">
        <v>46300</v>
      </c>
      <c r="C2055" s="4">
        <f>YEAR(SalesDataTable[[#This Row],[Order Date]])</f>
        <v>2026</v>
      </c>
      <c r="D2055" s="14" t="str">
        <f>"Q"&amp;ROUNDUP(MONTH(SalesDataTable[[#This Row],[Order Date]])/3,0)</f>
        <v>Q4</v>
      </c>
      <c r="E2055" s="11">
        <f>MONTH(SalesDataTable[[#This Row],[Order Date]])</f>
        <v>10</v>
      </c>
      <c r="F2055" s="17"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row>
    <row r="2056" spans="1:20" ht="15.6">
      <c r="A2056" s="2">
        <v>4705</v>
      </c>
      <c r="B2056" s="3">
        <v>46300</v>
      </c>
      <c r="C2056" s="4">
        <f>YEAR(SalesDataTable[[#This Row],[Order Date]])</f>
        <v>2026</v>
      </c>
      <c r="D2056" s="14" t="str">
        <f>"Q"&amp;ROUNDUP(MONTH(SalesDataTable[[#This Row],[Order Date]])/3,0)</f>
        <v>Q4</v>
      </c>
      <c r="E2056" s="11">
        <f>MONTH(SalesDataTable[[#This Row],[Order Date]])</f>
        <v>10</v>
      </c>
      <c r="F2056" s="17"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128"/>
        <v>125.88</v>
      </c>
      <c r="R2056" s="5">
        <f t="shared" si="129"/>
        <v>62.46</v>
      </c>
      <c r="S2056" s="5">
        <f t="shared" si="130"/>
        <v>63.419999999999995</v>
      </c>
      <c r="T2056" s="7">
        <f t="shared" si="131"/>
        <v>0.50381315538608196</v>
      </c>
    </row>
    <row r="2057" spans="1:20" ht="15.6">
      <c r="A2057" s="2">
        <v>1094</v>
      </c>
      <c r="B2057" s="3">
        <v>46301</v>
      </c>
      <c r="C2057" s="4">
        <f>YEAR(SalesDataTable[[#This Row],[Order Date]])</f>
        <v>2026</v>
      </c>
      <c r="D2057" s="14" t="str">
        <f>"Q"&amp;ROUNDUP(MONTH(SalesDataTable[[#This Row],[Order Date]])/3,0)</f>
        <v>Q4</v>
      </c>
      <c r="E2057" s="11">
        <f>MONTH(SalesDataTable[[#This Row],[Order Date]])</f>
        <v>10</v>
      </c>
      <c r="F2057" s="17"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row>
    <row r="2058" spans="1:20" ht="15.6">
      <c r="A2058" s="2">
        <v>3926</v>
      </c>
      <c r="B2058" s="3">
        <v>46301</v>
      </c>
      <c r="C2058" s="4">
        <f>YEAR(SalesDataTable[[#This Row],[Order Date]])</f>
        <v>2026</v>
      </c>
      <c r="D2058" s="14" t="str">
        <f>"Q"&amp;ROUNDUP(MONTH(SalesDataTable[[#This Row],[Order Date]])/3,0)</f>
        <v>Q4</v>
      </c>
      <c r="E2058" s="11">
        <f>MONTH(SalesDataTable[[#This Row],[Order Date]])</f>
        <v>10</v>
      </c>
      <c r="F2058" s="17"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row>
    <row r="2059" spans="1:20" ht="15.6">
      <c r="A2059" s="2">
        <v>524</v>
      </c>
      <c r="B2059" s="3">
        <v>46302</v>
      </c>
      <c r="C2059" s="4">
        <f>YEAR(SalesDataTable[[#This Row],[Order Date]])</f>
        <v>2026</v>
      </c>
      <c r="D2059" s="14" t="str">
        <f>"Q"&amp;ROUNDUP(MONTH(SalesDataTable[[#This Row],[Order Date]])/3,0)</f>
        <v>Q4</v>
      </c>
      <c r="E2059" s="11">
        <f>MONTH(SalesDataTable[[#This Row],[Order Date]])</f>
        <v>10</v>
      </c>
      <c r="F2059" s="17"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row>
    <row r="2060" spans="1:20" ht="15.6">
      <c r="A2060" s="2">
        <v>2277</v>
      </c>
      <c r="B2060" s="3">
        <v>46302</v>
      </c>
      <c r="C2060" s="4">
        <f>YEAR(SalesDataTable[[#This Row],[Order Date]])</f>
        <v>2026</v>
      </c>
      <c r="D2060" s="14" t="str">
        <f>"Q"&amp;ROUNDUP(MONTH(SalesDataTable[[#This Row],[Order Date]])/3,0)</f>
        <v>Q4</v>
      </c>
      <c r="E2060" s="11">
        <f>MONTH(SalesDataTable[[#This Row],[Order Date]])</f>
        <v>10</v>
      </c>
      <c r="F2060" s="17"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128"/>
        <v>210</v>
      </c>
      <c r="R2060" s="5">
        <f t="shared" si="129"/>
        <v>100.6</v>
      </c>
      <c r="S2060" s="5">
        <f t="shared" si="130"/>
        <v>109.4</v>
      </c>
      <c r="T2060" s="7">
        <f t="shared" si="131"/>
        <v>0.52095238095238094</v>
      </c>
    </row>
    <row r="2061" spans="1:20" ht="15.6">
      <c r="A2061" s="2">
        <v>2442</v>
      </c>
      <c r="B2061" s="3">
        <v>46302</v>
      </c>
      <c r="C2061" s="4">
        <f>YEAR(SalesDataTable[[#This Row],[Order Date]])</f>
        <v>2026</v>
      </c>
      <c r="D2061" s="14" t="str">
        <f>"Q"&amp;ROUNDUP(MONTH(SalesDataTable[[#This Row],[Order Date]])/3,0)</f>
        <v>Q4</v>
      </c>
      <c r="E2061" s="11">
        <f>MONTH(SalesDataTable[[#This Row],[Order Date]])</f>
        <v>10</v>
      </c>
      <c r="F2061" s="17"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row>
    <row r="2062" spans="1:20" ht="15.6">
      <c r="A2062" s="2">
        <v>2809</v>
      </c>
      <c r="B2062" s="3">
        <v>46302</v>
      </c>
      <c r="C2062" s="4">
        <f>YEAR(SalesDataTable[[#This Row],[Order Date]])</f>
        <v>2026</v>
      </c>
      <c r="D2062" s="14" t="str">
        <f>"Q"&amp;ROUNDUP(MONTH(SalesDataTable[[#This Row],[Order Date]])/3,0)</f>
        <v>Q4</v>
      </c>
      <c r="E2062" s="11">
        <f>MONTH(SalesDataTable[[#This Row],[Order Date]])</f>
        <v>10</v>
      </c>
      <c r="F2062" s="17"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row>
    <row r="2063" spans="1:20" ht="15.6">
      <c r="A2063" s="2">
        <v>2946</v>
      </c>
      <c r="B2063" s="3">
        <v>46302</v>
      </c>
      <c r="C2063" s="4">
        <f>YEAR(SalesDataTable[[#This Row],[Order Date]])</f>
        <v>2026</v>
      </c>
      <c r="D2063" s="14" t="str">
        <f>"Q"&amp;ROUNDUP(MONTH(SalesDataTable[[#This Row],[Order Date]])/3,0)</f>
        <v>Q4</v>
      </c>
      <c r="E2063" s="11">
        <f>MONTH(SalesDataTable[[#This Row],[Order Date]])</f>
        <v>10</v>
      </c>
      <c r="F2063" s="17"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128"/>
        <v>93.132000000000005</v>
      </c>
      <c r="R2063" s="5">
        <f t="shared" si="129"/>
        <v>51.33</v>
      </c>
      <c r="S2063" s="5">
        <f t="shared" si="130"/>
        <v>41.802000000000007</v>
      </c>
      <c r="T2063" s="7">
        <f t="shared" si="131"/>
        <v>0.4488467980930293</v>
      </c>
    </row>
    <row r="2064" spans="1:20" ht="15.6">
      <c r="A2064" s="2">
        <v>4147</v>
      </c>
      <c r="B2064" s="3">
        <v>46302</v>
      </c>
      <c r="C2064" s="4">
        <f>YEAR(SalesDataTable[[#This Row],[Order Date]])</f>
        <v>2026</v>
      </c>
      <c r="D2064" s="14" t="str">
        <f>"Q"&amp;ROUNDUP(MONTH(SalesDataTable[[#This Row],[Order Date]])/3,0)</f>
        <v>Q4</v>
      </c>
      <c r="E2064" s="11">
        <f>MONTH(SalesDataTable[[#This Row],[Order Date]])</f>
        <v>10</v>
      </c>
      <c r="F2064" s="17"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row>
    <row r="2065" spans="1:20" ht="15.6">
      <c r="A2065" s="2">
        <v>4164</v>
      </c>
      <c r="B2065" s="3">
        <v>46302</v>
      </c>
      <c r="C2065" s="4">
        <f>YEAR(SalesDataTable[[#This Row],[Order Date]])</f>
        <v>2026</v>
      </c>
      <c r="D2065" s="14" t="str">
        <f>"Q"&amp;ROUNDUP(MONTH(SalesDataTable[[#This Row],[Order Date]])/3,0)</f>
        <v>Q4</v>
      </c>
      <c r="E2065" s="11">
        <f>MONTH(SalesDataTable[[#This Row],[Order Date]])</f>
        <v>10</v>
      </c>
      <c r="F2065" s="17"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row>
    <row r="2066" spans="1:20" ht="15.6">
      <c r="A2066" s="2">
        <v>4275</v>
      </c>
      <c r="B2066" s="3">
        <v>46302</v>
      </c>
      <c r="C2066" s="4">
        <f>YEAR(SalesDataTable[[#This Row],[Order Date]])</f>
        <v>2026</v>
      </c>
      <c r="D2066" s="14" t="str">
        <f>"Q"&amp;ROUNDUP(MONTH(SalesDataTable[[#This Row],[Order Date]])/3,0)</f>
        <v>Q4</v>
      </c>
      <c r="E2066" s="11">
        <f>MONTH(SalesDataTable[[#This Row],[Order Date]])</f>
        <v>10</v>
      </c>
      <c r="F2066" s="17"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128"/>
        <v>47.082000000000001</v>
      </c>
      <c r="R2066" s="5">
        <f t="shared" si="129"/>
        <v>22.88</v>
      </c>
      <c r="S2066" s="5">
        <f t="shared" si="130"/>
        <v>24.202000000000002</v>
      </c>
      <c r="T2066" s="7">
        <f t="shared" si="131"/>
        <v>0.51403933562720361</v>
      </c>
    </row>
    <row r="2067" spans="1:20" ht="15.6">
      <c r="A2067" s="2">
        <v>5062</v>
      </c>
      <c r="B2067" s="3">
        <v>46302</v>
      </c>
      <c r="C2067" s="4">
        <f>YEAR(SalesDataTable[[#This Row],[Order Date]])</f>
        <v>2026</v>
      </c>
      <c r="D2067" s="14" t="str">
        <f>"Q"&amp;ROUNDUP(MONTH(SalesDataTable[[#This Row],[Order Date]])/3,0)</f>
        <v>Q4</v>
      </c>
      <c r="E2067" s="11">
        <f>MONTH(SalesDataTable[[#This Row],[Order Date]])</f>
        <v>10</v>
      </c>
      <c r="F2067" s="17"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row>
    <row r="2068" spans="1:20" ht="15.6">
      <c r="A2068" s="2">
        <v>1126</v>
      </c>
      <c r="B2068" s="3">
        <v>46303</v>
      </c>
      <c r="C2068" s="4">
        <f>YEAR(SalesDataTable[[#This Row],[Order Date]])</f>
        <v>2026</v>
      </c>
      <c r="D2068" s="14" t="str">
        <f>"Q"&amp;ROUNDUP(MONTH(SalesDataTable[[#This Row],[Order Date]])/3,0)</f>
        <v>Q4</v>
      </c>
      <c r="E2068" s="11">
        <f>MONTH(SalesDataTable[[#This Row],[Order Date]])</f>
        <v>10</v>
      </c>
      <c r="F2068" s="17"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128"/>
        <v>51.35</v>
      </c>
      <c r="R2068" s="5">
        <f t="shared" si="129"/>
        <v>22.98</v>
      </c>
      <c r="S2068" s="5">
        <f t="shared" si="130"/>
        <v>28.37</v>
      </c>
      <c r="T2068" s="7">
        <f t="shared" si="131"/>
        <v>0.55248296007789677</v>
      </c>
    </row>
    <row r="2069" spans="1:20" ht="15.6">
      <c r="A2069" s="2">
        <v>1865</v>
      </c>
      <c r="B2069" s="3">
        <v>46303</v>
      </c>
      <c r="C2069" s="4">
        <f>YEAR(SalesDataTable[[#This Row],[Order Date]])</f>
        <v>2026</v>
      </c>
      <c r="D2069" s="14" t="str">
        <f>"Q"&amp;ROUNDUP(MONTH(SalesDataTable[[#This Row],[Order Date]])/3,0)</f>
        <v>Q4</v>
      </c>
      <c r="E2069" s="11">
        <f>MONTH(SalesDataTable[[#This Row],[Order Date]])</f>
        <v>10</v>
      </c>
      <c r="F2069" s="17"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row>
    <row r="2070" spans="1:20" ht="15.6">
      <c r="A2070" s="2">
        <v>2471</v>
      </c>
      <c r="B2070" s="3">
        <v>46303</v>
      </c>
      <c r="C2070" s="4">
        <f>YEAR(SalesDataTable[[#This Row],[Order Date]])</f>
        <v>2026</v>
      </c>
      <c r="D2070" s="14" t="str">
        <f>"Q"&amp;ROUNDUP(MONTH(SalesDataTable[[#This Row],[Order Date]])/3,0)</f>
        <v>Q4</v>
      </c>
      <c r="E2070" s="11">
        <f>MONTH(SalesDataTable[[#This Row],[Order Date]])</f>
        <v>10</v>
      </c>
      <c r="F2070" s="17"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128"/>
        <v>39.79</v>
      </c>
      <c r="R2070" s="5">
        <f t="shared" si="129"/>
        <v>14.76</v>
      </c>
      <c r="S2070" s="5">
        <f t="shared" si="130"/>
        <v>25.03</v>
      </c>
      <c r="T2070" s="7">
        <f t="shared" si="131"/>
        <v>0.62905252576024129</v>
      </c>
    </row>
    <row r="2071" spans="1:20" ht="15.6">
      <c r="A2071" s="2">
        <v>3208</v>
      </c>
      <c r="B2071" s="3">
        <v>46303</v>
      </c>
      <c r="C2071" s="4">
        <f>YEAR(SalesDataTable[[#This Row],[Order Date]])</f>
        <v>2026</v>
      </c>
      <c r="D2071" s="14" t="str">
        <f>"Q"&amp;ROUNDUP(MONTH(SalesDataTable[[#This Row],[Order Date]])/3,0)</f>
        <v>Q4</v>
      </c>
      <c r="E2071" s="11">
        <f>MONTH(SalesDataTable[[#This Row],[Order Date]])</f>
        <v>10</v>
      </c>
      <c r="F2071" s="17"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128"/>
        <v>222.858</v>
      </c>
      <c r="R2071" s="5">
        <f t="shared" si="129"/>
        <v>99.66</v>
      </c>
      <c r="S2071" s="5">
        <f t="shared" si="130"/>
        <v>123.19800000000001</v>
      </c>
      <c r="T2071" s="7">
        <f t="shared" si="131"/>
        <v>0.55280941227149127</v>
      </c>
    </row>
    <row r="2072" spans="1:20" ht="15.6">
      <c r="A2072" s="2">
        <v>4285</v>
      </c>
      <c r="B2072" s="3">
        <v>46303</v>
      </c>
      <c r="C2072" s="4">
        <f>YEAR(SalesDataTable[[#This Row],[Order Date]])</f>
        <v>2026</v>
      </c>
      <c r="D2072" s="14" t="str">
        <f>"Q"&amp;ROUNDUP(MONTH(SalesDataTable[[#This Row],[Order Date]])/3,0)</f>
        <v>Q4</v>
      </c>
      <c r="E2072" s="11">
        <f>MONTH(SalesDataTable[[#This Row],[Order Date]])</f>
        <v>10</v>
      </c>
      <c r="F2072" s="17"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128"/>
        <v>93.39</v>
      </c>
      <c r="R2072" s="5">
        <f t="shared" si="129"/>
        <v>45.98</v>
      </c>
      <c r="S2072" s="5">
        <f t="shared" si="130"/>
        <v>47.410000000000004</v>
      </c>
      <c r="T2072" s="7">
        <f t="shared" si="131"/>
        <v>0.50765606595995294</v>
      </c>
    </row>
    <row r="2073" spans="1:20" ht="15.6">
      <c r="A2073" s="2">
        <v>261</v>
      </c>
      <c r="B2073" s="3">
        <v>46304</v>
      </c>
      <c r="C2073" s="4">
        <f>YEAR(SalesDataTable[[#This Row],[Order Date]])</f>
        <v>2026</v>
      </c>
      <c r="D2073" s="14" t="str">
        <f>"Q"&amp;ROUNDUP(MONTH(SalesDataTable[[#This Row],[Order Date]])/3,0)</f>
        <v>Q4</v>
      </c>
      <c r="E2073" s="11">
        <f>MONTH(SalesDataTable[[#This Row],[Order Date]])</f>
        <v>10</v>
      </c>
      <c r="F2073" s="17"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128"/>
        <v>336.56</v>
      </c>
      <c r="R2073" s="5">
        <f t="shared" si="129"/>
        <v>189.74</v>
      </c>
      <c r="S2073" s="5">
        <f t="shared" si="130"/>
        <v>146.82</v>
      </c>
      <c r="T2073" s="7">
        <f t="shared" si="131"/>
        <v>0.43623722367482765</v>
      </c>
    </row>
    <row r="2074" spans="1:20" ht="15.6">
      <c r="A2074" s="2">
        <v>291</v>
      </c>
      <c r="B2074" s="3">
        <v>46304</v>
      </c>
      <c r="C2074" s="4">
        <f>YEAR(SalesDataTable[[#This Row],[Order Date]])</f>
        <v>2026</v>
      </c>
      <c r="D2074" s="14" t="str">
        <f>"Q"&amp;ROUNDUP(MONTH(SalesDataTable[[#This Row],[Order Date]])/3,0)</f>
        <v>Q4</v>
      </c>
      <c r="E2074" s="11">
        <f>MONTH(SalesDataTable[[#This Row],[Order Date]])</f>
        <v>10</v>
      </c>
      <c r="F2074" s="17"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row>
    <row r="2075" spans="1:20" ht="15.6">
      <c r="A2075" s="2">
        <v>670</v>
      </c>
      <c r="B2075" s="3">
        <v>46304</v>
      </c>
      <c r="C2075" s="4">
        <f>YEAR(SalesDataTable[[#This Row],[Order Date]])</f>
        <v>2026</v>
      </c>
      <c r="D2075" s="14" t="str">
        <f>"Q"&amp;ROUNDUP(MONTH(SalesDataTable[[#This Row],[Order Date]])/3,0)</f>
        <v>Q4</v>
      </c>
      <c r="E2075" s="11">
        <f>MONTH(SalesDataTable[[#This Row],[Order Date]])</f>
        <v>10</v>
      </c>
      <c r="F2075" s="17"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128"/>
        <v>92.59</v>
      </c>
      <c r="R2075" s="5">
        <f t="shared" si="129"/>
        <v>44.46</v>
      </c>
      <c r="S2075" s="5">
        <f t="shared" si="130"/>
        <v>48.13</v>
      </c>
      <c r="T2075" s="7">
        <f t="shared" si="131"/>
        <v>0.51981855491953777</v>
      </c>
    </row>
    <row r="2076" spans="1:20" ht="15.6">
      <c r="A2076" s="2">
        <v>1306</v>
      </c>
      <c r="B2076" s="3">
        <v>46304</v>
      </c>
      <c r="C2076" s="4">
        <f>YEAR(SalesDataTable[[#This Row],[Order Date]])</f>
        <v>2026</v>
      </c>
      <c r="D2076" s="14" t="str">
        <f>"Q"&amp;ROUNDUP(MONTH(SalesDataTable[[#This Row],[Order Date]])/3,0)</f>
        <v>Q4</v>
      </c>
      <c r="E2076" s="11">
        <f>MONTH(SalesDataTable[[#This Row],[Order Date]])</f>
        <v>10</v>
      </c>
      <c r="F2076" s="17"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row>
    <row r="2077" spans="1:20" ht="15.6">
      <c r="A2077" s="2">
        <v>2400</v>
      </c>
      <c r="B2077" s="3">
        <v>46304</v>
      </c>
      <c r="C2077" s="4">
        <f>YEAR(SalesDataTable[[#This Row],[Order Date]])</f>
        <v>2026</v>
      </c>
      <c r="D2077" s="14" t="str">
        <f>"Q"&amp;ROUNDUP(MONTH(SalesDataTable[[#This Row],[Order Date]])/3,0)</f>
        <v>Q4</v>
      </c>
      <c r="E2077" s="11">
        <f>MONTH(SalesDataTable[[#This Row],[Order Date]])</f>
        <v>10</v>
      </c>
      <c r="F2077" s="17"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128"/>
        <v>168.89400000000001</v>
      </c>
      <c r="R2077" s="5">
        <f t="shared" si="129"/>
        <v>88.54</v>
      </c>
      <c r="S2077" s="5">
        <f t="shared" si="130"/>
        <v>80.353999999999999</v>
      </c>
      <c r="T2077" s="7">
        <f t="shared" si="131"/>
        <v>0.47576586498040191</v>
      </c>
    </row>
    <row r="2078" spans="1:20" ht="15.6">
      <c r="A2078" s="2">
        <v>3816</v>
      </c>
      <c r="B2078" s="3">
        <v>46304</v>
      </c>
      <c r="C2078" s="4">
        <f>YEAR(SalesDataTable[[#This Row],[Order Date]])</f>
        <v>2026</v>
      </c>
      <c r="D2078" s="14" t="str">
        <f>"Q"&amp;ROUNDUP(MONTH(SalesDataTable[[#This Row],[Order Date]])/3,0)</f>
        <v>Q4</v>
      </c>
      <c r="E2078" s="11">
        <f>MONTH(SalesDataTable[[#This Row],[Order Date]])</f>
        <v>10</v>
      </c>
      <c r="F2078" s="17"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128"/>
        <v>36.32</v>
      </c>
      <c r="R2078" s="5">
        <f t="shared" si="129"/>
        <v>13.6</v>
      </c>
      <c r="S2078" s="5">
        <f t="shared" si="130"/>
        <v>22.72</v>
      </c>
      <c r="T2078" s="7">
        <f t="shared" si="131"/>
        <v>0.62555066079295152</v>
      </c>
    </row>
    <row r="2079" spans="1:20" ht="15.6">
      <c r="A2079" s="2">
        <v>4038</v>
      </c>
      <c r="B2079" s="3">
        <v>46304</v>
      </c>
      <c r="C2079" s="4">
        <f>YEAR(SalesDataTable[[#This Row],[Order Date]])</f>
        <v>2026</v>
      </c>
      <c r="D2079" s="14" t="str">
        <f>"Q"&amp;ROUNDUP(MONTH(SalesDataTable[[#This Row],[Order Date]])/3,0)</f>
        <v>Q4</v>
      </c>
      <c r="E2079" s="11">
        <f>MONTH(SalesDataTable[[#This Row],[Order Date]])</f>
        <v>10</v>
      </c>
      <c r="F2079" s="17"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row>
    <row r="2080" spans="1:20" ht="15.6">
      <c r="A2080" s="2">
        <v>4686</v>
      </c>
      <c r="B2080" s="3">
        <v>46304</v>
      </c>
      <c r="C2080" s="4">
        <f>YEAR(SalesDataTable[[#This Row],[Order Date]])</f>
        <v>2026</v>
      </c>
      <c r="D2080" s="14" t="str">
        <f>"Q"&amp;ROUNDUP(MONTH(SalesDataTable[[#This Row],[Order Date]])/3,0)</f>
        <v>Q4</v>
      </c>
      <c r="E2080" s="11">
        <f>MONTH(SalesDataTable[[#This Row],[Order Date]])</f>
        <v>10</v>
      </c>
      <c r="F2080" s="17"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128"/>
        <v>249.82</v>
      </c>
      <c r="R2080" s="5">
        <f t="shared" si="129"/>
        <v>120.66</v>
      </c>
      <c r="S2080" s="5">
        <f t="shared" si="130"/>
        <v>129.16</v>
      </c>
      <c r="T2080" s="7">
        <f t="shared" si="131"/>
        <v>0.51701224881914976</v>
      </c>
    </row>
    <row r="2081" spans="1:20" ht="15.6">
      <c r="A2081" s="2">
        <v>5076</v>
      </c>
      <c r="B2081" s="3">
        <v>46304</v>
      </c>
      <c r="C2081" s="4">
        <f>YEAR(SalesDataTable[[#This Row],[Order Date]])</f>
        <v>2026</v>
      </c>
      <c r="D2081" s="14" t="str">
        <f>"Q"&amp;ROUNDUP(MONTH(SalesDataTable[[#This Row],[Order Date]])/3,0)</f>
        <v>Q4</v>
      </c>
      <c r="E2081" s="11">
        <f>MONTH(SalesDataTable[[#This Row],[Order Date]])</f>
        <v>10</v>
      </c>
      <c r="F2081" s="17"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128"/>
        <v>199.32</v>
      </c>
      <c r="R2081" s="5">
        <f t="shared" si="129"/>
        <v>103.83</v>
      </c>
      <c r="S2081" s="5">
        <f t="shared" si="130"/>
        <v>95.49</v>
      </c>
      <c r="T2081" s="7">
        <f t="shared" si="131"/>
        <v>0.4790788681517158</v>
      </c>
    </row>
    <row r="2082" spans="1:20" ht="15.6">
      <c r="A2082" s="2">
        <v>1339</v>
      </c>
      <c r="B2082" s="3">
        <v>46305</v>
      </c>
      <c r="C2082" s="4">
        <f>YEAR(SalesDataTable[[#This Row],[Order Date]])</f>
        <v>2026</v>
      </c>
      <c r="D2082" s="14" t="str">
        <f>"Q"&amp;ROUNDUP(MONTH(SalesDataTable[[#This Row],[Order Date]])/3,0)</f>
        <v>Q4</v>
      </c>
      <c r="E2082" s="11">
        <f>MONTH(SalesDataTable[[#This Row],[Order Date]])</f>
        <v>10</v>
      </c>
      <c r="F2082" s="17"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row>
    <row r="2083" spans="1:20" ht="15.6">
      <c r="A2083" s="2">
        <v>1884</v>
      </c>
      <c r="B2083" s="3">
        <v>46305</v>
      </c>
      <c r="C2083" s="4">
        <f>YEAR(SalesDataTable[[#This Row],[Order Date]])</f>
        <v>2026</v>
      </c>
      <c r="D2083" s="14" t="str">
        <f>"Q"&amp;ROUNDUP(MONTH(SalesDataTable[[#This Row],[Order Date]])/3,0)</f>
        <v>Q4</v>
      </c>
      <c r="E2083" s="11">
        <f>MONTH(SalesDataTable[[#This Row],[Order Date]])</f>
        <v>10</v>
      </c>
      <c r="F2083" s="17"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row>
    <row r="2084" spans="1:20" ht="15.6">
      <c r="A2084" s="2">
        <v>3568</v>
      </c>
      <c r="B2084" s="3">
        <v>46305</v>
      </c>
      <c r="C2084" s="4">
        <f>YEAR(SalesDataTable[[#This Row],[Order Date]])</f>
        <v>2026</v>
      </c>
      <c r="D2084" s="14" t="str">
        <f>"Q"&amp;ROUNDUP(MONTH(SalesDataTable[[#This Row],[Order Date]])/3,0)</f>
        <v>Q4</v>
      </c>
      <c r="E2084" s="11">
        <f>MONTH(SalesDataTable[[#This Row],[Order Date]])</f>
        <v>10</v>
      </c>
      <c r="F2084" s="17"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row>
    <row r="2085" spans="1:20" ht="15.6">
      <c r="A2085" s="2">
        <v>4171</v>
      </c>
      <c r="B2085" s="3">
        <v>46305</v>
      </c>
      <c r="C2085" s="4">
        <f>YEAR(SalesDataTable[[#This Row],[Order Date]])</f>
        <v>2026</v>
      </c>
      <c r="D2085" s="14" t="str">
        <f>"Q"&amp;ROUNDUP(MONTH(SalesDataTable[[#This Row],[Order Date]])/3,0)</f>
        <v>Q4</v>
      </c>
      <c r="E2085" s="11">
        <f>MONTH(SalesDataTable[[#This Row],[Order Date]])</f>
        <v>10</v>
      </c>
      <c r="F2085" s="17"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128"/>
        <v>70.72</v>
      </c>
      <c r="R2085" s="5">
        <f t="shared" si="129"/>
        <v>26.98</v>
      </c>
      <c r="S2085" s="5">
        <f t="shared" si="130"/>
        <v>43.739999999999995</v>
      </c>
      <c r="T2085" s="7">
        <f t="shared" si="131"/>
        <v>0.61849547511312208</v>
      </c>
    </row>
    <row r="2086" spans="1:20" ht="15.6">
      <c r="A2086" s="2">
        <v>4477</v>
      </c>
      <c r="B2086" s="3">
        <v>46305</v>
      </c>
      <c r="C2086" s="4">
        <f>YEAR(SalesDataTable[[#This Row],[Order Date]])</f>
        <v>2026</v>
      </c>
      <c r="D2086" s="14" t="str">
        <f>"Q"&amp;ROUNDUP(MONTH(SalesDataTable[[#This Row],[Order Date]])/3,0)</f>
        <v>Q4</v>
      </c>
      <c r="E2086" s="11">
        <f>MONTH(SalesDataTable[[#This Row],[Order Date]])</f>
        <v>10</v>
      </c>
      <c r="F2086" s="17"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128"/>
        <v>46.01</v>
      </c>
      <c r="R2086" s="5">
        <f t="shared" si="129"/>
        <v>18.239999999999998</v>
      </c>
      <c r="S2086" s="5">
        <f t="shared" si="130"/>
        <v>27.77</v>
      </c>
      <c r="T2086" s="7">
        <f t="shared" si="131"/>
        <v>0.6035644425124973</v>
      </c>
    </row>
    <row r="2087" spans="1:20" ht="15.6">
      <c r="A2087" s="2">
        <v>3368</v>
      </c>
      <c r="B2087" s="3">
        <v>46306</v>
      </c>
      <c r="C2087" s="4">
        <f>YEAR(SalesDataTable[[#This Row],[Order Date]])</f>
        <v>2026</v>
      </c>
      <c r="D2087" s="14" t="str">
        <f>"Q"&amp;ROUNDUP(MONTH(SalesDataTable[[#This Row],[Order Date]])/3,0)</f>
        <v>Q4</v>
      </c>
      <c r="E2087" s="11">
        <f>MONTH(SalesDataTable[[#This Row],[Order Date]])</f>
        <v>10</v>
      </c>
      <c r="F2087" s="17"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128"/>
        <v>89.88</v>
      </c>
      <c r="R2087" s="5">
        <f t="shared" si="129"/>
        <v>46.15</v>
      </c>
      <c r="S2087" s="5">
        <f t="shared" si="130"/>
        <v>43.73</v>
      </c>
      <c r="T2087" s="7">
        <f t="shared" si="131"/>
        <v>0.48653760569648419</v>
      </c>
    </row>
    <row r="2088" spans="1:20" ht="15.6">
      <c r="A2088" s="2">
        <v>3566</v>
      </c>
      <c r="B2088" s="3">
        <v>46306</v>
      </c>
      <c r="C2088" s="4">
        <f>YEAR(SalesDataTable[[#This Row],[Order Date]])</f>
        <v>2026</v>
      </c>
      <c r="D2088" s="14" t="str">
        <f>"Q"&amp;ROUNDUP(MONTH(SalesDataTable[[#This Row],[Order Date]])/3,0)</f>
        <v>Q4</v>
      </c>
      <c r="E2088" s="11">
        <f>MONTH(SalesDataTable[[#This Row],[Order Date]])</f>
        <v>10</v>
      </c>
      <c r="F2088" s="17"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128"/>
        <v>41.33</v>
      </c>
      <c r="R2088" s="5">
        <f t="shared" si="129"/>
        <v>14.47</v>
      </c>
      <c r="S2088" s="5">
        <f t="shared" si="130"/>
        <v>26.86</v>
      </c>
      <c r="T2088" s="7">
        <f t="shared" si="131"/>
        <v>0.6498911202516332</v>
      </c>
    </row>
    <row r="2089" spans="1:20" ht="15.6">
      <c r="A2089" s="2">
        <v>4420</v>
      </c>
      <c r="B2089" s="3">
        <v>46306</v>
      </c>
      <c r="C2089" s="4">
        <f>YEAR(SalesDataTable[[#This Row],[Order Date]])</f>
        <v>2026</v>
      </c>
      <c r="D2089" s="14" t="str">
        <f>"Q"&amp;ROUNDUP(MONTH(SalesDataTable[[#This Row],[Order Date]])/3,0)</f>
        <v>Q4</v>
      </c>
      <c r="E2089" s="11">
        <f>MONTH(SalesDataTable[[#This Row],[Order Date]])</f>
        <v>10</v>
      </c>
      <c r="F2089" s="17"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row>
    <row r="2090" spans="1:20" ht="15.6">
      <c r="A2090" s="2">
        <v>513</v>
      </c>
      <c r="B2090" s="3">
        <v>46307</v>
      </c>
      <c r="C2090" s="4">
        <f>YEAR(SalesDataTable[[#This Row],[Order Date]])</f>
        <v>2026</v>
      </c>
      <c r="D2090" s="14" t="str">
        <f>"Q"&amp;ROUNDUP(MONTH(SalesDataTable[[#This Row],[Order Date]])/3,0)</f>
        <v>Q4</v>
      </c>
      <c r="E2090" s="11">
        <f>MONTH(SalesDataTable[[#This Row],[Order Date]])</f>
        <v>10</v>
      </c>
      <c r="F2090" s="17"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128"/>
        <v>163.87</v>
      </c>
      <c r="R2090" s="5">
        <f t="shared" si="129"/>
        <v>85.76</v>
      </c>
      <c r="S2090" s="5">
        <f t="shared" si="130"/>
        <v>78.11</v>
      </c>
      <c r="T2090" s="7">
        <f t="shared" si="131"/>
        <v>0.47665832672240188</v>
      </c>
    </row>
    <row r="2091" spans="1:20" ht="15.6">
      <c r="A2091" s="2">
        <v>786</v>
      </c>
      <c r="B2091" s="3">
        <v>46307</v>
      </c>
      <c r="C2091" s="4">
        <f>YEAR(SalesDataTable[[#This Row],[Order Date]])</f>
        <v>2026</v>
      </c>
      <c r="D2091" s="14" t="str">
        <f>"Q"&amp;ROUNDUP(MONTH(SalesDataTable[[#This Row],[Order Date]])/3,0)</f>
        <v>Q4</v>
      </c>
      <c r="E2091" s="11">
        <f>MONTH(SalesDataTable[[#This Row],[Order Date]])</f>
        <v>10</v>
      </c>
      <c r="F2091" s="17"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128"/>
        <v>33.6205</v>
      </c>
      <c r="R2091" s="5">
        <f t="shared" si="129"/>
        <v>13.68</v>
      </c>
      <c r="S2091" s="5">
        <f t="shared" si="130"/>
        <v>19.9405</v>
      </c>
      <c r="T2091" s="7">
        <f t="shared" si="131"/>
        <v>0.59310539700480358</v>
      </c>
    </row>
    <row r="2092" spans="1:20" ht="15.6">
      <c r="A2092" s="2">
        <v>3771</v>
      </c>
      <c r="B2092" s="3">
        <v>46307</v>
      </c>
      <c r="C2092" s="4">
        <f>YEAR(SalesDataTable[[#This Row],[Order Date]])</f>
        <v>2026</v>
      </c>
      <c r="D2092" s="14" t="str">
        <f>"Q"&amp;ROUNDUP(MONTH(SalesDataTable[[#This Row],[Order Date]])/3,0)</f>
        <v>Q4</v>
      </c>
      <c r="E2092" s="11">
        <f>MONTH(SalesDataTable[[#This Row],[Order Date]])</f>
        <v>10</v>
      </c>
      <c r="F2092" s="17"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128"/>
        <v>160.4</v>
      </c>
      <c r="R2092" s="5">
        <f t="shared" si="129"/>
        <v>79.180000000000007</v>
      </c>
      <c r="S2092" s="5">
        <f t="shared" si="130"/>
        <v>81.22</v>
      </c>
      <c r="T2092" s="7">
        <f t="shared" si="131"/>
        <v>0.50635910224438896</v>
      </c>
    </row>
    <row r="2093" spans="1:20" ht="15.6">
      <c r="A2093" s="2">
        <v>3910</v>
      </c>
      <c r="B2093" s="3">
        <v>46307</v>
      </c>
      <c r="C2093" s="4">
        <f>YEAR(SalesDataTable[[#This Row],[Order Date]])</f>
        <v>2026</v>
      </c>
      <c r="D2093" s="14" t="str">
        <f>"Q"&amp;ROUNDUP(MONTH(SalesDataTable[[#This Row],[Order Date]])/3,0)</f>
        <v>Q4</v>
      </c>
      <c r="E2093" s="11">
        <f>MONTH(SalesDataTable[[#This Row],[Order Date]])</f>
        <v>10</v>
      </c>
      <c r="F2093" s="17"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128"/>
        <v>123.27000000000001</v>
      </c>
      <c r="R2093" s="5">
        <f t="shared" si="129"/>
        <v>51.54</v>
      </c>
      <c r="S2093" s="5">
        <f t="shared" si="130"/>
        <v>71.730000000000018</v>
      </c>
      <c r="T2093" s="7">
        <f t="shared" si="131"/>
        <v>0.58189340472134354</v>
      </c>
    </row>
    <row r="2094" spans="1:20" ht="15.6">
      <c r="A2094" s="2">
        <v>330</v>
      </c>
      <c r="B2094" s="3">
        <v>46308</v>
      </c>
      <c r="C2094" s="4">
        <f>YEAR(SalesDataTable[[#This Row],[Order Date]])</f>
        <v>2026</v>
      </c>
      <c r="D2094" s="14" t="str">
        <f>"Q"&amp;ROUNDUP(MONTH(SalesDataTable[[#This Row],[Order Date]])/3,0)</f>
        <v>Q4</v>
      </c>
      <c r="E2094" s="11">
        <f>MONTH(SalesDataTable[[#This Row],[Order Date]])</f>
        <v>10</v>
      </c>
      <c r="F2094" s="17"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row>
    <row r="2095" spans="1:20" ht="15.6">
      <c r="A2095" s="2">
        <v>707</v>
      </c>
      <c r="B2095" s="3">
        <v>46308</v>
      </c>
      <c r="C2095" s="4">
        <f>YEAR(SalesDataTable[[#This Row],[Order Date]])</f>
        <v>2026</v>
      </c>
      <c r="D2095" s="14" t="str">
        <f>"Q"&amp;ROUNDUP(MONTH(SalesDataTable[[#This Row],[Order Date]])/3,0)</f>
        <v>Q4</v>
      </c>
      <c r="E2095" s="11">
        <f>MONTH(SalesDataTable[[#This Row],[Order Date]])</f>
        <v>10</v>
      </c>
      <c r="F2095" s="17"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row>
    <row r="2096" spans="1:20" ht="15.6">
      <c r="A2096" s="2">
        <v>989</v>
      </c>
      <c r="B2096" s="3">
        <v>46308</v>
      </c>
      <c r="C2096" s="4">
        <f>YEAR(SalesDataTable[[#This Row],[Order Date]])</f>
        <v>2026</v>
      </c>
      <c r="D2096" s="14" t="str">
        <f>"Q"&amp;ROUNDUP(MONTH(SalesDataTable[[#This Row],[Order Date]])/3,0)</f>
        <v>Q4</v>
      </c>
      <c r="E2096" s="11">
        <f>MONTH(SalesDataTable[[#This Row],[Order Date]])</f>
        <v>10</v>
      </c>
      <c r="F2096" s="17"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128"/>
        <v>121.26</v>
      </c>
      <c r="R2096" s="5">
        <f t="shared" si="129"/>
        <v>50.37</v>
      </c>
      <c r="S2096" s="5">
        <f t="shared" si="130"/>
        <v>70.890000000000015</v>
      </c>
      <c r="T2096" s="7">
        <f t="shared" si="131"/>
        <v>0.58461157842652167</v>
      </c>
    </row>
    <row r="2097" spans="1:20" ht="15.6">
      <c r="A2097" s="2">
        <v>1904</v>
      </c>
      <c r="B2097" s="3">
        <v>46308</v>
      </c>
      <c r="C2097" s="4">
        <f>YEAR(SalesDataTable[[#This Row],[Order Date]])</f>
        <v>2026</v>
      </c>
      <c r="D2097" s="14" t="str">
        <f>"Q"&amp;ROUNDUP(MONTH(SalesDataTable[[#This Row],[Order Date]])/3,0)</f>
        <v>Q4</v>
      </c>
      <c r="E2097" s="11">
        <f>MONTH(SalesDataTable[[#This Row],[Order Date]])</f>
        <v>10</v>
      </c>
      <c r="F2097" s="17"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128"/>
        <v>42.789000000000001</v>
      </c>
      <c r="R2097" s="5">
        <f t="shared" si="129"/>
        <v>22.56</v>
      </c>
      <c r="S2097" s="5">
        <f t="shared" si="130"/>
        <v>20.229000000000003</v>
      </c>
      <c r="T2097" s="7">
        <f t="shared" si="131"/>
        <v>0.47276169108883132</v>
      </c>
    </row>
    <row r="2098" spans="1:20" ht="15.6">
      <c r="A2098" s="2">
        <v>2854</v>
      </c>
      <c r="B2098" s="3">
        <v>46308</v>
      </c>
      <c r="C2098" s="4">
        <f>YEAR(SalesDataTable[[#This Row],[Order Date]])</f>
        <v>2026</v>
      </c>
      <c r="D2098" s="14" t="str">
        <f>"Q"&amp;ROUNDUP(MONTH(SalesDataTable[[#This Row],[Order Date]])/3,0)</f>
        <v>Q4</v>
      </c>
      <c r="E2098" s="11">
        <f>MONTH(SalesDataTable[[#This Row],[Order Date]])</f>
        <v>10</v>
      </c>
      <c r="F2098" s="17"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row>
    <row r="2099" spans="1:20" ht="15.6">
      <c r="A2099" s="2">
        <v>3212</v>
      </c>
      <c r="B2099" s="3">
        <v>46308</v>
      </c>
      <c r="C2099" s="4">
        <f>YEAR(SalesDataTable[[#This Row],[Order Date]])</f>
        <v>2026</v>
      </c>
      <c r="D2099" s="14" t="str">
        <f>"Q"&amp;ROUNDUP(MONTH(SalesDataTable[[#This Row],[Order Date]])/3,0)</f>
        <v>Q4</v>
      </c>
      <c r="E2099" s="11">
        <f>MONTH(SalesDataTable[[#This Row],[Order Date]])</f>
        <v>10</v>
      </c>
      <c r="F2099" s="17"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128"/>
        <v>540</v>
      </c>
      <c r="R2099" s="5">
        <f t="shared" si="129"/>
        <v>246.3</v>
      </c>
      <c r="S2099" s="5">
        <f t="shared" si="130"/>
        <v>293.7</v>
      </c>
      <c r="T2099" s="7">
        <f t="shared" si="131"/>
        <v>0.54388888888888887</v>
      </c>
    </row>
    <row r="2100" spans="1:20" ht="15.6">
      <c r="A2100" s="2">
        <v>4479</v>
      </c>
      <c r="B2100" s="3">
        <v>46308</v>
      </c>
      <c r="C2100" s="4">
        <f>YEAR(SalesDataTable[[#This Row],[Order Date]])</f>
        <v>2026</v>
      </c>
      <c r="D2100" s="14" t="str">
        <f>"Q"&amp;ROUNDUP(MONTH(SalesDataTable[[#This Row],[Order Date]])/3,0)</f>
        <v>Q4</v>
      </c>
      <c r="E2100" s="11">
        <f>MONTH(SalesDataTable[[#This Row],[Order Date]])</f>
        <v>10</v>
      </c>
      <c r="F2100" s="17"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128"/>
        <v>144.096</v>
      </c>
      <c r="R2100" s="5">
        <f t="shared" si="129"/>
        <v>78.98</v>
      </c>
      <c r="S2100" s="5">
        <f t="shared" si="130"/>
        <v>65.116</v>
      </c>
      <c r="T2100" s="7">
        <f t="shared" si="131"/>
        <v>0.45189318232289583</v>
      </c>
    </row>
    <row r="2101" spans="1:20" ht="15.6">
      <c r="A2101" s="2">
        <v>4574</v>
      </c>
      <c r="B2101" s="3">
        <v>46308</v>
      </c>
      <c r="C2101" s="4">
        <f>YEAR(SalesDataTable[[#This Row],[Order Date]])</f>
        <v>2026</v>
      </c>
      <c r="D2101" s="14" t="str">
        <f>"Q"&amp;ROUNDUP(MONTH(SalesDataTable[[#This Row],[Order Date]])/3,0)</f>
        <v>Q4</v>
      </c>
      <c r="E2101" s="11">
        <f>MONTH(SalesDataTable[[#This Row],[Order Date]])</f>
        <v>10</v>
      </c>
      <c r="F2101" s="17"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128"/>
        <v>36.53</v>
      </c>
      <c r="R2101" s="5">
        <f t="shared" si="129"/>
        <v>14.01</v>
      </c>
      <c r="S2101" s="5">
        <f t="shared" si="130"/>
        <v>22.520000000000003</v>
      </c>
      <c r="T2101" s="7">
        <f t="shared" si="131"/>
        <v>0.61647960580344929</v>
      </c>
    </row>
    <row r="2102" spans="1:20" ht="15.6">
      <c r="A2102" s="2">
        <v>4815</v>
      </c>
      <c r="B2102" s="3">
        <v>46308</v>
      </c>
      <c r="C2102" s="4">
        <f>YEAR(SalesDataTable[[#This Row],[Order Date]])</f>
        <v>2026</v>
      </c>
      <c r="D2102" s="14" t="str">
        <f>"Q"&amp;ROUNDUP(MONTH(SalesDataTable[[#This Row],[Order Date]])/3,0)</f>
        <v>Q4</v>
      </c>
      <c r="E2102" s="11">
        <f>MONTH(SalesDataTable[[#This Row],[Order Date]])</f>
        <v>10</v>
      </c>
      <c r="F2102" s="17"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128"/>
        <v>37.895499999999998</v>
      </c>
      <c r="R2102" s="5">
        <f t="shared" si="129"/>
        <v>16.91</v>
      </c>
      <c r="S2102" s="5">
        <f t="shared" si="130"/>
        <v>20.985499999999998</v>
      </c>
      <c r="T2102" s="7">
        <f t="shared" si="131"/>
        <v>0.55377287540737019</v>
      </c>
    </row>
    <row r="2103" spans="1:20" ht="15.6">
      <c r="A2103" s="2">
        <v>5027</v>
      </c>
      <c r="B2103" s="3">
        <v>46308</v>
      </c>
      <c r="C2103" s="4">
        <f>YEAR(SalesDataTable[[#This Row],[Order Date]])</f>
        <v>2026</v>
      </c>
      <c r="D2103" s="14" t="str">
        <f>"Q"&amp;ROUNDUP(MONTH(SalesDataTable[[#This Row],[Order Date]])/3,0)</f>
        <v>Q4</v>
      </c>
      <c r="E2103" s="11">
        <f>MONTH(SalesDataTable[[#This Row],[Order Date]])</f>
        <v>10</v>
      </c>
      <c r="F2103" s="17"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row>
    <row r="2104" spans="1:20" ht="15.6">
      <c r="A2104" s="2">
        <v>1794</v>
      </c>
      <c r="B2104" s="3">
        <v>46309</v>
      </c>
      <c r="C2104" s="4">
        <f>YEAR(SalesDataTable[[#This Row],[Order Date]])</f>
        <v>2026</v>
      </c>
      <c r="D2104" s="14" t="str">
        <f>"Q"&amp;ROUNDUP(MONTH(SalesDataTable[[#This Row],[Order Date]])/3,0)</f>
        <v>Q4</v>
      </c>
      <c r="E2104" s="11">
        <f>MONTH(SalesDataTable[[#This Row],[Order Date]])</f>
        <v>10</v>
      </c>
      <c r="F2104" s="17"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128"/>
        <v>96.215999999999994</v>
      </c>
      <c r="R2104" s="5">
        <f t="shared" si="129"/>
        <v>44.56</v>
      </c>
      <c r="S2104" s="5">
        <f t="shared" si="130"/>
        <v>51.655999999999992</v>
      </c>
      <c r="T2104" s="7">
        <f t="shared" si="131"/>
        <v>0.53687536376486233</v>
      </c>
    </row>
    <row r="2105" spans="1:20" ht="15.6">
      <c r="A2105" s="2">
        <v>1867</v>
      </c>
      <c r="B2105" s="3">
        <v>46309</v>
      </c>
      <c r="C2105" s="4">
        <f>YEAR(SalesDataTable[[#This Row],[Order Date]])</f>
        <v>2026</v>
      </c>
      <c r="D2105" s="14" t="str">
        <f>"Q"&amp;ROUNDUP(MONTH(SalesDataTable[[#This Row],[Order Date]])/3,0)</f>
        <v>Q4</v>
      </c>
      <c r="E2105" s="11">
        <f>MONTH(SalesDataTable[[#This Row],[Order Date]])</f>
        <v>10</v>
      </c>
      <c r="F2105" s="17"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row>
    <row r="2106" spans="1:20" ht="15.6">
      <c r="A2106" s="2">
        <v>2088</v>
      </c>
      <c r="B2106" s="3">
        <v>46309</v>
      </c>
      <c r="C2106" s="4">
        <f>YEAR(SalesDataTable[[#This Row],[Order Date]])</f>
        <v>2026</v>
      </c>
      <c r="D2106" s="14" t="str">
        <f>"Q"&amp;ROUNDUP(MONTH(SalesDataTable[[#This Row],[Order Date]])/3,0)</f>
        <v>Q4</v>
      </c>
      <c r="E2106" s="11">
        <f>MONTH(SalesDataTable[[#This Row],[Order Date]])</f>
        <v>10</v>
      </c>
      <c r="F2106" s="17"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row>
    <row r="2107" spans="1:20" ht="15.6">
      <c r="A2107" s="2">
        <v>2270</v>
      </c>
      <c r="B2107" s="3">
        <v>46309</v>
      </c>
      <c r="C2107" s="4">
        <f>YEAR(SalesDataTable[[#This Row],[Order Date]])</f>
        <v>2026</v>
      </c>
      <c r="D2107" s="14" t="str">
        <f>"Q"&amp;ROUNDUP(MONTH(SalesDataTable[[#This Row],[Order Date]])/3,0)</f>
        <v>Q4</v>
      </c>
      <c r="E2107" s="11">
        <f>MONTH(SalesDataTable[[#This Row],[Order Date]])</f>
        <v>10</v>
      </c>
      <c r="F2107" s="17"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row>
    <row r="2108" spans="1:20" ht="15.6">
      <c r="A2108" s="2">
        <v>3789</v>
      </c>
      <c r="B2108" s="3">
        <v>46309</v>
      </c>
      <c r="C2108" s="4">
        <f>YEAR(SalesDataTable[[#This Row],[Order Date]])</f>
        <v>2026</v>
      </c>
      <c r="D2108" s="14" t="str">
        <f>"Q"&amp;ROUNDUP(MONTH(SalesDataTable[[#This Row],[Order Date]])/3,0)</f>
        <v>Q4</v>
      </c>
      <c r="E2108" s="11">
        <f>MONTH(SalesDataTable[[#This Row],[Order Date]])</f>
        <v>10</v>
      </c>
      <c r="F2108" s="17"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128"/>
        <v>101.12</v>
      </c>
      <c r="R2108" s="5">
        <f t="shared" si="129"/>
        <v>46.08</v>
      </c>
      <c r="S2108" s="5">
        <f t="shared" si="130"/>
        <v>55.040000000000006</v>
      </c>
      <c r="T2108" s="7">
        <f t="shared" si="131"/>
        <v>0.54430379746835444</v>
      </c>
    </row>
    <row r="2109" spans="1:20" ht="15.6">
      <c r="A2109" s="2">
        <v>4323</v>
      </c>
      <c r="B2109" s="3">
        <v>46309</v>
      </c>
      <c r="C2109" s="4">
        <f>YEAR(SalesDataTable[[#This Row],[Order Date]])</f>
        <v>2026</v>
      </c>
      <c r="D2109" s="14" t="str">
        <f>"Q"&amp;ROUNDUP(MONTH(SalesDataTable[[#This Row],[Order Date]])/3,0)</f>
        <v>Q4</v>
      </c>
      <c r="E2109" s="11">
        <f>MONTH(SalesDataTable[[#This Row],[Order Date]])</f>
        <v>10</v>
      </c>
      <c r="F2109" s="17"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128"/>
        <v>47.38</v>
      </c>
      <c r="R2109" s="5">
        <f t="shared" si="129"/>
        <v>17.86</v>
      </c>
      <c r="S2109" s="5">
        <f t="shared" si="130"/>
        <v>29.520000000000003</v>
      </c>
      <c r="T2109" s="7">
        <f t="shared" si="131"/>
        <v>0.62304769945124527</v>
      </c>
    </row>
    <row r="2110" spans="1:20" ht="15.6">
      <c r="A2110" s="2">
        <v>276</v>
      </c>
      <c r="B2110" s="3">
        <v>46310</v>
      </c>
      <c r="C2110" s="4">
        <f>YEAR(SalesDataTable[[#This Row],[Order Date]])</f>
        <v>2026</v>
      </c>
      <c r="D2110" s="14" t="str">
        <f>"Q"&amp;ROUNDUP(MONTH(SalesDataTable[[#This Row],[Order Date]])/3,0)</f>
        <v>Q4</v>
      </c>
      <c r="E2110" s="11">
        <f>MONTH(SalesDataTable[[#This Row],[Order Date]])</f>
        <v>10</v>
      </c>
      <c r="F2110" s="17"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128"/>
        <v>78.828999999999994</v>
      </c>
      <c r="R2110" s="5">
        <f t="shared" si="129"/>
        <v>44.52</v>
      </c>
      <c r="S2110" s="5">
        <f t="shared" si="130"/>
        <v>34.30899999999999</v>
      </c>
      <c r="T2110" s="7">
        <f t="shared" si="131"/>
        <v>0.43523322635070844</v>
      </c>
    </row>
    <row r="2111" spans="1:20" ht="15.6">
      <c r="A2111" s="2">
        <v>791</v>
      </c>
      <c r="B2111" s="3">
        <v>46310</v>
      </c>
      <c r="C2111" s="4">
        <f>YEAR(SalesDataTable[[#This Row],[Order Date]])</f>
        <v>2026</v>
      </c>
      <c r="D2111" s="14" t="str">
        <f>"Q"&amp;ROUNDUP(MONTH(SalesDataTable[[#This Row],[Order Date]])/3,0)</f>
        <v>Q4</v>
      </c>
      <c r="E2111" s="11">
        <f>MONTH(SalesDataTable[[#This Row],[Order Date]])</f>
        <v>10</v>
      </c>
      <c r="F2111" s="17"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row>
    <row r="2112" spans="1:20" ht="15.6">
      <c r="A2112" s="2">
        <v>1033</v>
      </c>
      <c r="B2112" s="3">
        <v>46310</v>
      </c>
      <c r="C2112" s="4">
        <f>YEAR(SalesDataTable[[#This Row],[Order Date]])</f>
        <v>2026</v>
      </c>
      <c r="D2112" s="14" t="str">
        <f>"Q"&amp;ROUNDUP(MONTH(SalesDataTable[[#This Row],[Order Date]])/3,0)</f>
        <v>Q4</v>
      </c>
      <c r="E2112" s="11">
        <f>MONTH(SalesDataTable[[#This Row],[Order Date]])</f>
        <v>10</v>
      </c>
      <c r="F2112" s="17"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128"/>
        <v>63.423000000000002</v>
      </c>
      <c r="R2112" s="5">
        <f t="shared" si="129"/>
        <v>31.52</v>
      </c>
      <c r="S2112" s="5">
        <f t="shared" si="130"/>
        <v>31.903000000000002</v>
      </c>
      <c r="T2112" s="7">
        <f t="shared" si="131"/>
        <v>0.50301940936253409</v>
      </c>
    </row>
    <row r="2113" spans="1:20" ht="15.6">
      <c r="A2113" s="2">
        <v>1247</v>
      </c>
      <c r="B2113" s="3">
        <v>46310</v>
      </c>
      <c r="C2113" s="4">
        <f>YEAR(SalesDataTable[[#This Row],[Order Date]])</f>
        <v>2026</v>
      </c>
      <c r="D2113" s="14" t="str">
        <f>"Q"&amp;ROUNDUP(MONTH(SalesDataTable[[#This Row],[Order Date]])/3,0)</f>
        <v>Q4</v>
      </c>
      <c r="E2113" s="11">
        <f>MONTH(SalesDataTable[[#This Row],[Order Date]])</f>
        <v>10</v>
      </c>
      <c r="F2113" s="17"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128"/>
        <v>71.05</v>
      </c>
      <c r="R2113" s="5">
        <f t="shared" si="129"/>
        <v>33.32</v>
      </c>
      <c r="S2113" s="5">
        <f t="shared" si="130"/>
        <v>37.729999999999997</v>
      </c>
      <c r="T2113" s="7">
        <f t="shared" si="131"/>
        <v>0.53103448275862064</v>
      </c>
    </row>
    <row r="2114" spans="1:20" ht="15.6">
      <c r="A2114" s="2">
        <v>1321</v>
      </c>
      <c r="B2114" s="3">
        <v>46310</v>
      </c>
      <c r="C2114" s="4">
        <f>YEAR(SalesDataTable[[#This Row],[Order Date]])</f>
        <v>2026</v>
      </c>
      <c r="D2114" s="14" t="str">
        <f>"Q"&amp;ROUNDUP(MONTH(SalesDataTable[[#This Row],[Order Date]])/3,0)</f>
        <v>Q4</v>
      </c>
      <c r="E2114" s="11">
        <f>MONTH(SalesDataTable[[#This Row],[Order Date]])</f>
        <v>10</v>
      </c>
      <c r="F2114" s="17"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row>
    <row r="2115" spans="1:20" ht="15.6">
      <c r="A2115" s="2">
        <v>2048</v>
      </c>
      <c r="B2115" s="3">
        <v>46310</v>
      </c>
      <c r="C2115" s="4">
        <f>YEAR(SalesDataTable[[#This Row],[Order Date]])</f>
        <v>2026</v>
      </c>
      <c r="D2115" s="14" t="str">
        <f>"Q"&amp;ROUNDUP(MONTH(SalesDataTable[[#This Row],[Order Date]])/3,0)</f>
        <v>Q4</v>
      </c>
      <c r="E2115" s="11">
        <f>MONTH(SalesDataTable[[#This Row],[Order Date]])</f>
        <v>10</v>
      </c>
      <c r="F2115" s="17"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132"/>
        <v>141.07499999999999</v>
      </c>
      <c r="R2115" s="5">
        <f t="shared" si="133"/>
        <v>66</v>
      </c>
      <c r="S2115" s="5">
        <f t="shared" si="134"/>
        <v>75.074999999999989</v>
      </c>
      <c r="T2115" s="7">
        <f t="shared" si="135"/>
        <v>0.53216374269005839</v>
      </c>
    </row>
    <row r="2116" spans="1:20" ht="15.6">
      <c r="A2116" s="2">
        <v>2082</v>
      </c>
      <c r="B2116" s="3">
        <v>46310</v>
      </c>
      <c r="C2116" s="4">
        <f>YEAR(SalesDataTable[[#This Row],[Order Date]])</f>
        <v>2026</v>
      </c>
      <c r="D2116" s="14" t="str">
        <f>"Q"&amp;ROUNDUP(MONTH(SalesDataTable[[#This Row],[Order Date]])/3,0)</f>
        <v>Q4</v>
      </c>
      <c r="E2116" s="11">
        <f>MONTH(SalesDataTable[[#This Row],[Order Date]])</f>
        <v>10</v>
      </c>
      <c r="F2116" s="17"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132"/>
        <v>91.99</v>
      </c>
      <c r="R2116" s="5">
        <f t="shared" si="133"/>
        <v>44.86</v>
      </c>
      <c r="S2116" s="5">
        <f t="shared" si="134"/>
        <v>47.129999999999995</v>
      </c>
      <c r="T2116" s="7">
        <f t="shared" si="135"/>
        <v>0.51233829764104788</v>
      </c>
    </row>
    <row r="2117" spans="1:20" ht="15.6">
      <c r="A2117" s="2">
        <v>2177</v>
      </c>
      <c r="B2117" s="3">
        <v>46310</v>
      </c>
      <c r="C2117" s="4">
        <f>YEAR(SalesDataTable[[#This Row],[Order Date]])</f>
        <v>2026</v>
      </c>
      <c r="D2117" s="14" t="str">
        <f>"Q"&amp;ROUNDUP(MONTH(SalesDataTable[[#This Row],[Order Date]])/3,0)</f>
        <v>Q4</v>
      </c>
      <c r="E2117" s="11">
        <f>MONTH(SalesDataTable[[#This Row],[Order Date]])</f>
        <v>10</v>
      </c>
      <c r="F2117" s="17"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132"/>
        <v>75.790999999999997</v>
      </c>
      <c r="R2117" s="5">
        <f t="shared" si="133"/>
        <v>41.59</v>
      </c>
      <c r="S2117" s="5">
        <f t="shared" si="134"/>
        <v>34.200999999999993</v>
      </c>
      <c r="T2117" s="7">
        <f t="shared" si="135"/>
        <v>0.45125410668812915</v>
      </c>
    </row>
    <row r="2118" spans="1:20" ht="15.6">
      <c r="A2118" s="2">
        <v>3776</v>
      </c>
      <c r="B2118" s="3">
        <v>46310</v>
      </c>
      <c r="C2118" s="4">
        <f>YEAR(SalesDataTable[[#This Row],[Order Date]])</f>
        <v>2026</v>
      </c>
      <c r="D2118" s="14" t="str">
        <f>"Q"&amp;ROUNDUP(MONTH(SalesDataTable[[#This Row],[Order Date]])/3,0)</f>
        <v>Q4</v>
      </c>
      <c r="E2118" s="11">
        <f>MONTH(SalesDataTable[[#This Row],[Order Date]])</f>
        <v>10</v>
      </c>
      <c r="F2118" s="17"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132"/>
        <v>82.97</v>
      </c>
      <c r="R2118" s="5">
        <f t="shared" si="133"/>
        <v>43.09</v>
      </c>
      <c r="S2118" s="5">
        <f t="shared" si="134"/>
        <v>39.879999999999995</v>
      </c>
      <c r="T2118" s="7">
        <f t="shared" si="135"/>
        <v>0.48065565867180904</v>
      </c>
    </row>
    <row r="2119" spans="1:20" ht="15.6">
      <c r="A2119" s="2">
        <v>4542</v>
      </c>
      <c r="B2119" s="3">
        <v>46310</v>
      </c>
      <c r="C2119" s="4">
        <f>YEAR(SalesDataTable[[#This Row],[Order Date]])</f>
        <v>2026</v>
      </c>
      <c r="D2119" s="14" t="str">
        <f>"Q"&amp;ROUNDUP(MONTH(SalesDataTable[[#This Row],[Order Date]])/3,0)</f>
        <v>Q4</v>
      </c>
      <c r="E2119" s="11">
        <f>MONTH(SalesDataTable[[#This Row],[Order Date]])</f>
        <v>10</v>
      </c>
      <c r="F2119" s="17"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132"/>
        <v>103.33</v>
      </c>
      <c r="R2119" s="5">
        <f t="shared" si="133"/>
        <v>50.85</v>
      </c>
      <c r="S2119" s="5">
        <f t="shared" si="134"/>
        <v>52.48</v>
      </c>
      <c r="T2119" s="7">
        <f t="shared" si="135"/>
        <v>0.5078873512048776</v>
      </c>
    </row>
    <row r="2120" spans="1:20" ht="15.6">
      <c r="A2120" s="2">
        <v>36</v>
      </c>
      <c r="B2120" s="3">
        <v>46311</v>
      </c>
      <c r="C2120" s="4">
        <f>YEAR(SalesDataTable[[#This Row],[Order Date]])</f>
        <v>2026</v>
      </c>
      <c r="D2120" s="14" t="str">
        <f>"Q"&amp;ROUNDUP(MONTH(SalesDataTable[[#This Row],[Order Date]])/3,0)</f>
        <v>Q4</v>
      </c>
      <c r="E2120" s="11">
        <f>MONTH(SalesDataTable[[#This Row],[Order Date]])</f>
        <v>10</v>
      </c>
      <c r="F2120" s="17"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row>
    <row r="2121" spans="1:20" ht="15.6">
      <c r="A2121" s="2">
        <v>64</v>
      </c>
      <c r="B2121" s="3">
        <v>46311</v>
      </c>
      <c r="C2121" s="4">
        <f>YEAR(SalesDataTable[[#This Row],[Order Date]])</f>
        <v>2026</v>
      </c>
      <c r="D2121" s="14" t="str">
        <f>"Q"&amp;ROUNDUP(MONTH(SalesDataTable[[#This Row],[Order Date]])/3,0)</f>
        <v>Q4</v>
      </c>
      <c r="E2121" s="11">
        <f>MONTH(SalesDataTable[[#This Row],[Order Date]])</f>
        <v>10</v>
      </c>
      <c r="F2121" s="17"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132"/>
        <v>248.77800000000002</v>
      </c>
      <c r="R2121" s="5">
        <f t="shared" si="133"/>
        <v>139.29</v>
      </c>
      <c r="S2121" s="5">
        <f t="shared" si="134"/>
        <v>109.48800000000003</v>
      </c>
      <c r="T2121" s="7">
        <f t="shared" si="135"/>
        <v>0.44010322456165746</v>
      </c>
    </row>
    <row r="2122" spans="1:20" ht="15.6">
      <c r="A2122" s="2">
        <v>529</v>
      </c>
      <c r="B2122" s="3">
        <v>46311</v>
      </c>
      <c r="C2122" s="4">
        <f>YEAR(SalesDataTable[[#This Row],[Order Date]])</f>
        <v>2026</v>
      </c>
      <c r="D2122" s="14" t="str">
        <f>"Q"&amp;ROUNDUP(MONTH(SalesDataTable[[#This Row],[Order Date]])/3,0)</f>
        <v>Q4</v>
      </c>
      <c r="E2122" s="11">
        <f>MONTH(SalesDataTable[[#This Row],[Order Date]])</f>
        <v>10</v>
      </c>
      <c r="F2122" s="17"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132"/>
        <v>330.46</v>
      </c>
      <c r="R2122" s="5">
        <f t="shared" si="133"/>
        <v>177.74</v>
      </c>
      <c r="S2122" s="5">
        <f t="shared" si="134"/>
        <v>152.71999999999997</v>
      </c>
      <c r="T2122" s="7">
        <f t="shared" si="135"/>
        <v>0.46214367850874533</v>
      </c>
    </row>
    <row r="2123" spans="1:20" ht="15.6">
      <c r="A2123" s="2">
        <v>1815</v>
      </c>
      <c r="B2123" s="3">
        <v>46311</v>
      </c>
      <c r="C2123" s="4">
        <f>YEAR(SalesDataTable[[#This Row],[Order Date]])</f>
        <v>2026</v>
      </c>
      <c r="D2123" s="14" t="str">
        <f>"Q"&amp;ROUNDUP(MONTH(SalesDataTable[[#This Row],[Order Date]])/3,0)</f>
        <v>Q4</v>
      </c>
      <c r="E2123" s="11">
        <f>MONTH(SalesDataTable[[#This Row],[Order Date]])</f>
        <v>10</v>
      </c>
      <c r="F2123" s="17"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132"/>
        <v>121.92</v>
      </c>
      <c r="R2123" s="5">
        <f t="shared" si="133"/>
        <v>71.02</v>
      </c>
      <c r="S2123" s="5">
        <f t="shared" si="134"/>
        <v>50.900000000000006</v>
      </c>
      <c r="T2123" s="7">
        <f t="shared" si="135"/>
        <v>0.41748687664042</v>
      </c>
    </row>
    <row r="2124" spans="1:20" ht="15.6">
      <c r="A2124" s="2">
        <v>1820</v>
      </c>
      <c r="B2124" s="3">
        <v>46311</v>
      </c>
      <c r="C2124" s="4">
        <f>YEAR(SalesDataTable[[#This Row],[Order Date]])</f>
        <v>2026</v>
      </c>
      <c r="D2124" s="14" t="str">
        <f>"Q"&amp;ROUNDUP(MONTH(SalesDataTable[[#This Row],[Order Date]])/3,0)</f>
        <v>Q4</v>
      </c>
      <c r="E2124" s="11">
        <f>MONTH(SalesDataTable[[#This Row],[Order Date]])</f>
        <v>10</v>
      </c>
      <c r="F2124" s="17"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132"/>
        <v>103.91099999999999</v>
      </c>
      <c r="R2124" s="5">
        <f t="shared" si="133"/>
        <v>41.7</v>
      </c>
      <c r="S2124" s="5">
        <f t="shared" si="134"/>
        <v>62.210999999999984</v>
      </c>
      <c r="T2124" s="7">
        <f t="shared" si="135"/>
        <v>0.5986950370990558</v>
      </c>
    </row>
    <row r="2125" spans="1:20" ht="15.6">
      <c r="A2125" s="2">
        <v>2028</v>
      </c>
      <c r="B2125" s="3">
        <v>46311</v>
      </c>
      <c r="C2125" s="4">
        <f>YEAR(SalesDataTable[[#This Row],[Order Date]])</f>
        <v>2026</v>
      </c>
      <c r="D2125" s="14" t="str">
        <f>"Q"&amp;ROUNDUP(MONTH(SalesDataTable[[#This Row],[Order Date]])/3,0)</f>
        <v>Q4</v>
      </c>
      <c r="E2125" s="11">
        <f>MONTH(SalesDataTable[[#This Row],[Order Date]])</f>
        <v>10</v>
      </c>
      <c r="F2125" s="17"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row>
    <row r="2126" spans="1:20" ht="15.6">
      <c r="A2126" s="2">
        <v>2741</v>
      </c>
      <c r="B2126" s="3">
        <v>46311</v>
      </c>
      <c r="C2126" s="4">
        <f>YEAR(SalesDataTable[[#This Row],[Order Date]])</f>
        <v>2026</v>
      </c>
      <c r="D2126" s="14" t="str">
        <f>"Q"&amp;ROUNDUP(MONTH(SalesDataTable[[#This Row],[Order Date]])/3,0)</f>
        <v>Q4</v>
      </c>
      <c r="E2126" s="11">
        <f>MONTH(SalesDataTable[[#This Row],[Order Date]])</f>
        <v>10</v>
      </c>
      <c r="F2126" s="17"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132"/>
        <v>40.75</v>
      </c>
      <c r="R2126" s="5">
        <f t="shared" si="133"/>
        <v>14.7</v>
      </c>
      <c r="S2126" s="5">
        <f t="shared" si="134"/>
        <v>26.05</v>
      </c>
      <c r="T2126" s="7">
        <f t="shared" si="135"/>
        <v>0.63926380368098157</v>
      </c>
    </row>
    <row r="2127" spans="1:20" ht="15.6">
      <c r="A2127" s="2">
        <v>3602</v>
      </c>
      <c r="B2127" s="3">
        <v>46311</v>
      </c>
      <c r="C2127" s="4">
        <f>YEAR(SalesDataTable[[#This Row],[Order Date]])</f>
        <v>2026</v>
      </c>
      <c r="D2127" s="14" t="str">
        <f>"Q"&amp;ROUNDUP(MONTH(SalesDataTable[[#This Row],[Order Date]])/3,0)</f>
        <v>Q4</v>
      </c>
      <c r="E2127" s="11">
        <f>MONTH(SalesDataTable[[#This Row],[Order Date]])</f>
        <v>10</v>
      </c>
      <c r="F2127" s="17"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row>
    <row r="2128" spans="1:20" ht="15.6">
      <c r="A2128" s="2">
        <v>4116</v>
      </c>
      <c r="B2128" s="3">
        <v>46311</v>
      </c>
      <c r="C2128" s="4">
        <f>YEAR(SalesDataTable[[#This Row],[Order Date]])</f>
        <v>2026</v>
      </c>
      <c r="D2128" s="14" t="str">
        <f>"Q"&amp;ROUNDUP(MONTH(SalesDataTable[[#This Row],[Order Date]])/3,0)</f>
        <v>Q4</v>
      </c>
      <c r="E2128" s="11">
        <f>MONTH(SalesDataTable[[#This Row],[Order Date]])</f>
        <v>10</v>
      </c>
      <c r="F2128" s="17"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132"/>
        <v>74.2</v>
      </c>
      <c r="R2128" s="5">
        <f t="shared" si="133"/>
        <v>26.62</v>
      </c>
      <c r="S2128" s="5">
        <f t="shared" si="134"/>
        <v>47.58</v>
      </c>
      <c r="T2128" s="7">
        <f t="shared" si="135"/>
        <v>0.64123989218328836</v>
      </c>
    </row>
    <row r="2129" spans="1:20" ht="15.6">
      <c r="A2129" s="2">
        <v>4197</v>
      </c>
      <c r="B2129" s="3">
        <v>46311</v>
      </c>
      <c r="C2129" s="4">
        <f>YEAR(SalesDataTable[[#This Row],[Order Date]])</f>
        <v>2026</v>
      </c>
      <c r="D2129" s="14" t="str">
        <f>"Q"&amp;ROUNDUP(MONTH(SalesDataTable[[#This Row],[Order Date]])/3,0)</f>
        <v>Q4</v>
      </c>
      <c r="E2129" s="11">
        <f>MONTH(SalesDataTable[[#This Row],[Order Date]])</f>
        <v>10</v>
      </c>
      <c r="F2129" s="17"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132"/>
        <v>282.57</v>
      </c>
      <c r="R2129" s="5">
        <f t="shared" si="133"/>
        <v>134.67000000000002</v>
      </c>
      <c r="S2129" s="5">
        <f t="shared" si="134"/>
        <v>147.89999999999998</v>
      </c>
      <c r="T2129" s="7">
        <f t="shared" si="135"/>
        <v>0.52341012846374346</v>
      </c>
    </row>
    <row r="2130" spans="1:20" ht="15.6">
      <c r="A2130" s="2">
        <v>360</v>
      </c>
      <c r="B2130" s="3">
        <v>46312</v>
      </c>
      <c r="C2130" s="4">
        <f>YEAR(SalesDataTable[[#This Row],[Order Date]])</f>
        <v>2026</v>
      </c>
      <c r="D2130" s="14" t="str">
        <f>"Q"&amp;ROUNDUP(MONTH(SalesDataTable[[#This Row],[Order Date]])/3,0)</f>
        <v>Q4</v>
      </c>
      <c r="E2130" s="11">
        <f>MONTH(SalesDataTable[[#This Row],[Order Date]])</f>
        <v>10</v>
      </c>
      <c r="F2130" s="17"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132"/>
        <v>156.78799999999998</v>
      </c>
      <c r="R2130" s="5">
        <f t="shared" si="133"/>
        <v>77.22</v>
      </c>
      <c r="S2130" s="5">
        <f t="shared" si="134"/>
        <v>79.567999999999984</v>
      </c>
      <c r="T2130" s="7">
        <f t="shared" si="135"/>
        <v>0.50748781794525089</v>
      </c>
    </row>
    <row r="2131" spans="1:20" ht="15.6">
      <c r="A2131" s="2">
        <v>427</v>
      </c>
      <c r="B2131" s="3">
        <v>46312</v>
      </c>
      <c r="C2131" s="4">
        <f>YEAR(SalesDataTable[[#This Row],[Order Date]])</f>
        <v>2026</v>
      </c>
      <c r="D2131" s="14" t="str">
        <f>"Q"&amp;ROUNDUP(MONTH(SalesDataTable[[#This Row],[Order Date]])/3,0)</f>
        <v>Q4</v>
      </c>
      <c r="E2131" s="11">
        <f>MONTH(SalesDataTable[[#This Row],[Order Date]])</f>
        <v>10</v>
      </c>
      <c r="F2131" s="17"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132"/>
        <v>155.16</v>
      </c>
      <c r="R2131" s="5">
        <f t="shared" si="133"/>
        <v>78.84</v>
      </c>
      <c r="S2131" s="5">
        <f t="shared" si="134"/>
        <v>76.319999999999993</v>
      </c>
      <c r="T2131" s="7">
        <f t="shared" si="135"/>
        <v>0.49187935034802782</v>
      </c>
    </row>
    <row r="2132" spans="1:20" ht="15.6">
      <c r="A2132" s="2">
        <v>1018</v>
      </c>
      <c r="B2132" s="3">
        <v>46312</v>
      </c>
      <c r="C2132" s="4">
        <f>YEAR(SalesDataTable[[#This Row],[Order Date]])</f>
        <v>2026</v>
      </c>
      <c r="D2132" s="14" t="str">
        <f>"Q"&amp;ROUNDUP(MONTH(SalesDataTable[[#This Row],[Order Date]])/3,0)</f>
        <v>Q4</v>
      </c>
      <c r="E2132" s="11">
        <f>MONTH(SalesDataTable[[#This Row],[Order Date]])</f>
        <v>10</v>
      </c>
      <c r="F2132" s="17"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row>
    <row r="2133" spans="1:20" ht="15.6">
      <c r="A2133" s="2">
        <v>1179</v>
      </c>
      <c r="B2133" s="3">
        <v>46312</v>
      </c>
      <c r="C2133" s="4">
        <f>YEAR(SalesDataTable[[#This Row],[Order Date]])</f>
        <v>2026</v>
      </c>
      <c r="D2133" s="14" t="str">
        <f>"Q"&amp;ROUNDUP(MONTH(SalesDataTable[[#This Row],[Order Date]])/3,0)</f>
        <v>Q4</v>
      </c>
      <c r="E2133" s="11">
        <f>MONTH(SalesDataTable[[#This Row],[Order Date]])</f>
        <v>10</v>
      </c>
      <c r="F2133" s="17"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132"/>
        <v>81.47</v>
      </c>
      <c r="R2133" s="5">
        <f t="shared" si="133"/>
        <v>43.67</v>
      </c>
      <c r="S2133" s="5">
        <f t="shared" si="134"/>
        <v>37.799999999999997</v>
      </c>
      <c r="T2133" s="7">
        <f t="shared" si="135"/>
        <v>0.463974469129741</v>
      </c>
    </row>
    <row r="2134" spans="1:20" ht="15.6">
      <c r="A2134" s="2">
        <v>2267</v>
      </c>
      <c r="B2134" s="3">
        <v>46312</v>
      </c>
      <c r="C2134" s="4">
        <f>YEAR(SalesDataTable[[#This Row],[Order Date]])</f>
        <v>2026</v>
      </c>
      <c r="D2134" s="14" t="str">
        <f>"Q"&amp;ROUNDUP(MONTH(SalesDataTable[[#This Row],[Order Date]])/3,0)</f>
        <v>Q4</v>
      </c>
      <c r="E2134" s="11">
        <f>MONTH(SalesDataTable[[#This Row],[Order Date]])</f>
        <v>10</v>
      </c>
      <c r="F2134" s="17"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row>
    <row r="2135" spans="1:20" ht="15.6">
      <c r="A2135" s="2">
        <v>2656</v>
      </c>
      <c r="B2135" s="3">
        <v>46312</v>
      </c>
      <c r="C2135" s="4">
        <f>YEAR(SalesDataTable[[#This Row],[Order Date]])</f>
        <v>2026</v>
      </c>
      <c r="D2135" s="14" t="str">
        <f>"Q"&amp;ROUNDUP(MONTH(SalesDataTable[[#This Row],[Order Date]])/3,0)</f>
        <v>Q4</v>
      </c>
      <c r="E2135" s="11">
        <f>MONTH(SalesDataTable[[#This Row],[Order Date]])</f>
        <v>10</v>
      </c>
      <c r="F2135" s="17"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132"/>
        <v>123.11</v>
      </c>
      <c r="R2135" s="5">
        <f t="shared" si="133"/>
        <v>58.99</v>
      </c>
      <c r="S2135" s="5">
        <f t="shared" si="134"/>
        <v>64.12</v>
      </c>
      <c r="T2135" s="7">
        <f t="shared" si="135"/>
        <v>0.52083502558687356</v>
      </c>
    </row>
    <row r="2136" spans="1:20" ht="15.6">
      <c r="A2136" s="2">
        <v>2867</v>
      </c>
      <c r="B2136" s="3">
        <v>46312</v>
      </c>
      <c r="C2136" s="4">
        <f>YEAR(SalesDataTable[[#This Row],[Order Date]])</f>
        <v>2026</v>
      </c>
      <c r="D2136" s="14" t="str">
        <f>"Q"&amp;ROUNDUP(MONTH(SalesDataTable[[#This Row],[Order Date]])/3,0)</f>
        <v>Q4</v>
      </c>
      <c r="E2136" s="11">
        <f>MONTH(SalesDataTable[[#This Row],[Order Date]])</f>
        <v>10</v>
      </c>
      <c r="F2136" s="17"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row>
    <row r="2137" spans="1:20" ht="15.6">
      <c r="A2137" s="2">
        <v>3335</v>
      </c>
      <c r="B2137" s="3">
        <v>46312</v>
      </c>
      <c r="C2137" s="4">
        <f>YEAR(SalesDataTable[[#This Row],[Order Date]])</f>
        <v>2026</v>
      </c>
      <c r="D2137" s="14" t="str">
        <f>"Q"&amp;ROUNDUP(MONTH(SalesDataTable[[#This Row],[Order Date]])/3,0)</f>
        <v>Q4</v>
      </c>
      <c r="E2137" s="11">
        <f>MONTH(SalesDataTable[[#This Row],[Order Date]])</f>
        <v>10</v>
      </c>
      <c r="F2137" s="17"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132"/>
        <v>60.188499999999998</v>
      </c>
      <c r="R2137" s="5">
        <f t="shared" si="133"/>
        <v>32.93</v>
      </c>
      <c r="S2137" s="5">
        <f t="shared" si="134"/>
        <v>27.258499999999998</v>
      </c>
      <c r="T2137" s="7">
        <f t="shared" si="135"/>
        <v>0.45288551799762411</v>
      </c>
    </row>
    <row r="2138" spans="1:20" ht="15.6">
      <c r="A2138" s="2">
        <v>3770</v>
      </c>
      <c r="B2138" s="3">
        <v>46312</v>
      </c>
      <c r="C2138" s="4">
        <f>YEAR(SalesDataTable[[#This Row],[Order Date]])</f>
        <v>2026</v>
      </c>
      <c r="D2138" s="14" t="str">
        <f>"Q"&amp;ROUNDUP(MONTH(SalesDataTable[[#This Row],[Order Date]])/3,0)</f>
        <v>Q4</v>
      </c>
      <c r="E2138" s="11">
        <f>MONTH(SalesDataTable[[#This Row],[Order Date]])</f>
        <v>10</v>
      </c>
      <c r="F2138" s="17"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132"/>
        <v>1201.56</v>
      </c>
      <c r="R2138" s="5">
        <f t="shared" si="133"/>
        <v>640.26</v>
      </c>
      <c r="S2138" s="5">
        <f t="shared" si="134"/>
        <v>561.29999999999995</v>
      </c>
      <c r="T2138" s="7">
        <f t="shared" si="135"/>
        <v>0.46714271447118744</v>
      </c>
    </row>
    <row r="2139" spans="1:20" ht="15.6">
      <c r="A2139" s="2">
        <v>4065</v>
      </c>
      <c r="B2139" s="3">
        <v>46312</v>
      </c>
      <c r="C2139" s="4">
        <f>YEAR(SalesDataTable[[#This Row],[Order Date]])</f>
        <v>2026</v>
      </c>
      <c r="D2139" s="14" t="str">
        <f>"Q"&amp;ROUNDUP(MONTH(SalesDataTable[[#This Row],[Order Date]])/3,0)</f>
        <v>Q4</v>
      </c>
      <c r="E2139" s="11">
        <f>MONTH(SalesDataTable[[#This Row],[Order Date]])</f>
        <v>10</v>
      </c>
      <c r="F2139" s="17"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132"/>
        <v>104.7375</v>
      </c>
      <c r="R2139" s="5">
        <f t="shared" si="133"/>
        <v>41.13</v>
      </c>
      <c r="S2139" s="5">
        <f t="shared" si="134"/>
        <v>63.607499999999995</v>
      </c>
      <c r="T2139" s="7">
        <f t="shared" si="135"/>
        <v>0.60730397422126747</v>
      </c>
    </row>
    <row r="2140" spans="1:20" ht="15.6">
      <c r="A2140" s="2">
        <v>4222</v>
      </c>
      <c r="B2140" s="3">
        <v>46312</v>
      </c>
      <c r="C2140" s="4">
        <f>YEAR(SalesDataTable[[#This Row],[Order Date]])</f>
        <v>2026</v>
      </c>
      <c r="D2140" s="14" t="str">
        <f>"Q"&amp;ROUNDUP(MONTH(SalesDataTable[[#This Row],[Order Date]])/3,0)</f>
        <v>Q4</v>
      </c>
      <c r="E2140" s="11">
        <f>MONTH(SalesDataTable[[#This Row],[Order Date]])</f>
        <v>10</v>
      </c>
      <c r="F2140" s="17"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132"/>
        <v>166.33799999999999</v>
      </c>
      <c r="R2140" s="5">
        <f t="shared" si="133"/>
        <v>90.84</v>
      </c>
      <c r="S2140" s="5">
        <f t="shared" si="134"/>
        <v>75.49799999999999</v>
      </c>
      <c r="T2140" s="7">
        <f t="shared" si="135"/>
        <v>0.4538830573891714</v>
      </c>
    </row>
    <row r="2141" spans="1:20" ht="15.6">
      <c r="A2141" s="2">
        <v>4304</v>
      </c>
      <c r="B2141" s="3">
        <v>46312</v>
      </c>
      <c r="C2141" s="4">
        <f>YEAR(SalesDataTable[[#This Row],[Order Date]])</f>
        <v>2026</v>
      </c>
      <c r="D2141" s="14" t="str">
        <f>"Q"&amp;ROUNDUP(MONTH(SalesDataTable[[#This Row],[Order Date]])/3,0)</f>
        <v>Q4</v>
      </c>
      <c r="E2141" s="11">
        <f>MONTH(SalesDataTable[[#This Row],[Order Date]])</f>
        <v>10</v>
      </c>
      <c r="F2141" s="17"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132"/>
        <v>40.67</v>
      </c>
      <c r="R2141" s="5">
        <f t="shared" si="133"/>
        <v>15.09</v>
      </c>
      <c r="S2141" s="5">
        <f t="shared" si="134"/>
        <v>25.580000000000002</v>
      </c>
      <c r="T2141" s="7">
        <f t="shared" si="135"/>
        <v>0.62896483894762722</v>
      </c>
    </row>
    <row r="2142" spans="1:20" ht="15.6">
      <c r="A2142" s="2">
        <v>109</v>
      </c>
      <c r="B2142" s="3">
        <v>46313</v>
      </c>
      <c r="C2142" s="4">
        <f>YEAR(SalesDataTable[[#This Row],[Order Date]])</f>
        <v>2026</v>
      </c>
      <c r="D2142" s="14" t="str">
        <f>"Q"&amp;ROUNDUP(MONTH(SalesDataTable[[#This Row],[Order Date]])/3,0)</f>
        <v>Q4</v>
      </c>
      <c r="E2142" s="11">
        <f>MONTH(SalesDataTable[[#This Row],[Order Date]])</f>
        <v>10</v>
      </c>
      <c r="F2142" s="17"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132"/>
        <v>90.09</v>
      </c>
      <c r="R2142" s="5">
        <f t="shared" si="133"/>
        <v>45.17</v>
      </c>
      <c r="S2142" s="5">
        <f t="shared" si="134"/>
        <v>44.92</v>
      </c>
      <c r="T2142" s="7">
        <f t="shared" si="135"/>
        <v>0.49861249861249862</v>
      </c>
    </row>
    <row r="2143" spans="1:20" ht="15.6">
      <c r="A2143" s="2">
        <v>744</v>
      </c>
      <c r="B2143" s="3">
        <v>46313</v>
      </c>
      <c r="C2143" s="4">
        <f>YEAR(SalesDataTable[[#This Row],[Order Date]])</f>
        <v>2026</v>
      </c>
      <c r="D2143" s="14" t="str">
        <f>"Q"&amp;ROUNDUP(MONTH(SalesDataTable[[#This Row],[Order Date]])/3,0)</f>
        <v>Q4</v>
      </c>
      <c r="E2143" s="11">
        <f>MONTH(SalesDataTable[[#This Row],[Order Date]])</f>
        <v>10</v>
      </c>
      <c r="F2143" s="17"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132"/>
        <v>36.83</v>
      </c>
      <c r="R2143" s="5">
        <f t="shared" si="133"/>
        <v>13.64</v>
      </c>
      <c r="S2143" s="5">
        <f t="shared" si="134"/>
        <v>23.189999999999998</v>
      </c>
      <c r="T2143" s="7">
        <f t="shared" si="135"/>
        <v>0.62964974205810476</v>
      </c>
    </row>
    <row r="2144" spans="1:20" ht="15.6">
      <c r="A2144" s="2">
        <v>960</v>
      </c>
      <c r="B2144" s="3">
        <v>46313</v>
      </c>
      <c r="C2144" s="4">
        <f>YEAR(SalesDataTable[[#This Row],[Order Date]])</f>
        <v>2026</v>
      </c>
      <c r="D2144" s="14" t="str">
        <f>"Q"&amp;ROUNDUP(MONTH(SalesDataTable[[#This Row],[Order Date]])/3,0)</f>
        <v>Q4</v>
      </c>
      <c r="E2144" s="11">
        <f>MONTH(SalesDataTable[[#This Row],[Order Date]])</f>
        <v>10</v>
      </c>
      <c r="F2144" s="17"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row>
    <row r="2145" spans="1:20" ht="15.6">
      <c r="A2145" s="2">
        <v>1389</v>
      </c>
      <c r="B2145" s="3">
        <v>46313</v>
      </c>
      <c r="C2145" s="4">
        <f>YEAR(SalesDataTable[[#This Row],[Order Date]])</f>
        <v>2026</v>
      </c>
      <c r="D2145" s="14" t="str">
        <f>"Q"&amp;ROUNDUP(MONTH(SalesDataTable[[#This Row],[Order Date]])/3,0)</f>
        <v>Q4</v>
      </c>
      <c r="E2145" s="11">
        <f>MONTH(SalesDataTable[[#This Row],[Order Date]])</f>
        <v>10</v>
      </c>
      <c r="F2145" s="17"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132"/>
        <v>187.46</v>
      </c>
      <c r="R2145" s="5">
        <f t="shared" si="133"/>
        <v>89.58</v>
      </c>
      <c r="S2145" s="5">
        <f t="shared" si="134"/>
        <v>97.88000000000001</v>
      </c>
      <c r="T2145" s="7">
        <f t="shared" si="135"/>
        <v>0.52213805611863873</v>
      </c>
    </row>
    <row r="2146" spans="1:20" ht="15.6">
      <c r="A2146" s="2">
        <v>1493</v>
      </c>
      <c r="B2146" s="3">
        <v>46313</v>
      </c>
      <c r="C2146" s="4">
        <f>YEAR(SalesDataTable[[#This Row],[Order Date]])</f>
        <v>2026</v>
      </c>
      <c r="D2146" s="14" t="str">
        <f>"Q"&amp;ROUNDUP(MONTH(SalesDataTable[[#This Row],[Order Date]])/3,0)</f>
        <v>Q4</v>
      </c>
      <c r="E2146" s="11">
        <f>MONTH(SalesDataTable[[#This Row],[Order Date]])</f>
        <v>10</v>
      </c>
      <c r="F2146" s="17"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132"/>
        <v>34.637</v>
      </c>
      <c r="R2146" s="5">
        <f t="shared" si="133"/>
        <v>13.35</v>
      </c>
      <c r="S2146" s="5">
        <f t="shared" si="134"/>
        <v>21.286999999999999</v>
      </c>
      <c r="T2146" s="7">
        <f t="shared" si="135"/>
        <v>0.61457401045125148</v>
      </c>
    </row>
    <row r="2147" spans="1:20" ht="15.6">
      <c r="A2147" s="2">
        <v>1967</v>
      </c>
      <c r="B2147" s="3">
        <v>46313</v>
      </c>
      <c r="C2147" s="4">
        <f>YEAR(SalesDataTable[[#This Row],[Order Date]])</f>
        <v>2026</v>
      </c>
      <c r="D2147" s="14" t="str">
        <f>"Q"&amp;ROUNDUP(MONTH(SalesDataTable[[#This Row],[Order Date]])/3,0)</f>
        <v>Q4</v>
      </c>
      <c r="E2147" s="11">
        <f>MONTH(SalesDataTable[[#This Row],[Order Date]])</f>
        <v>10</v>
      </c>
      <c r="F2147" s="17"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132"/>
        <v>251.82</v>
      </c>
      <c r="R2147" s="5">
        <f t="shared" si="133"/>
        <v>123.9</v>
      </c>
      <c r="S2147" s="5">
        <f t="shared" si="134"/>
        <v>127.91999999999999</v>
      </c>
      <c r="T2147" s="7">
        <f t="shared" si="135"/>
        <v>0.50798189182749576</v>
      </c>
    </row>
    <row r="2148" spans="1:20" ht="15.6">
      <c r="A2148" s="2">
        <v>2132</v>
      </c>
      <c r="B2148" s="3">
        <v>46313</v>
      </c>
      <c r="C2148" s="4">
        <f>YEAR(SalesDataTable[[#This Row],[Order Date]])</f>
        <v>2026</v>
      </c>
      <c r="D2148" s="14" t="str">
        <f>"Q"&amp;ROUNDUP(MONTH(SalesDataTable[[#This Row],[Order Date]])/3,0)</f>
        <v>Q4</v>
      </c>
      <c r="E2148" s="11">
        <f>MONTH(SalesDataTable[[#This Row],[Order Date]])</f>
        <v>10</v>
      </c>
      <c r="F2148" s="17"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132"/>
        <v>83.304000000000002</v>
      </c>
      <c r="R2148" s="5">
        <f t="shared" si="133"/>
        <v>44.23</v>
      </c>
      <c r="S2148" s="5">
        <f t="shared" si="134"/>
        <v>39.074000000000005</v>
      </c>
      <c r="T2148" s="7">
        <f t="shared" si="135"/>
        <v>0.46905310669355621</v>
      </c>
    </row>
    <row r="2149" spans="1:20" ht="15.6">
      <c r="A2149" s="2">
        <v>2882</v>
      </c>
      <c r="B2149" s="3">
        <v>46313</v>
      </c>
      <c r="C2149" s="4">
        <f>YEAR(SalesDataTable[[#This Row],[Order Date]])</f>
        <v>2026</v>
      </c>
      <c r="D2149" s="14" t="str">
        <f>"Q"&amp;ROUNDUP(MONTH(SalesDataTable[[#This Row],[Order Date]])/3,0)</f>
        <v>Q4</v>
      </c>
      <c r="E2149" s="11">
        <f>MONTH(SalesDataTable[[#This Row],[Order Date]])</f>
        <v>10</v>
      </c>
      <c r="F2149" s="17"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132"/>
        <v>280.08</v>
      </c>
      <c r="R2149" s="5">
        <f t="shared" si="133"/>
        <v>131.44</v>
      </c>
      <c r="S2149" s="5">
        <f t="shared" si="134"/>
        <v>148.63999999999999</v>
      </c>
      <c r="T2149" s="7">
        <f t="shared" si="135"/>
        <v>0.53070551271065403</v>
      </c>
    </row>
    <row r="2150" spans="1:20" ht="15.6">
      <c r="A2150" s="2">
        <v>3345</v>
      </c>
      <c r="B2150" s="3">
        <v>46313</v>
      </c>
      <c r="C2150" s="4">
        <f>YEAR(SalesDataTable[[#This Row],[Order Date]])</f>
        <v>2026</v>
      </c>
      <c r="D2150" s="14" t="str">
        <f>"Q"&amp;ROUNDUP(MONTH(SalesDataTable[[#This Row],[Order Date]])/3,0)</f>
        <v>Q4</v>
      </c>
      <c r="E2150" s="11">
        <f>MONTH(SalesDataTable[[#This Row],[Order Date]])</f>
        <v>10</v>
      </c>
      <c r="F2150" s="17"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row>
    <row r="2151" spans="1:20" ht="15.6">
      <c r="A2151" s="2">
        <v>4089</v>
      </c>
      <c r="B2151" s="3">
        <v>46313</v>
      </c>
      <c r="C2151" s="4">
        <f>YEAR(SalesDataTable[[#This Row],[Order Date]])</f>
        <v>2026</v>
      </c>
      <c r="D2151" s="14" t="str">
        <f>"Q"&amp;ROUNDUP(MONTH(SalesDataTable[[#This Row],[Order Date]])/3,0)</f>
        <v>Q4</v>
      </c>
      <c r="E2151" s="11">
        <f>MONTH(SalesDataTable[[#This Row],[Order Date]])</f>
        <v>10</v>
      </c>
      <c r="F2151" s="17"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132"/>
        <v>196.39</v>
      </c>
      <c r="R2151" s="5">
        <f t="shared" si="133"/>
        <v>104.66</v>
      </c>
      <c r="S2151" s="5">
        <f t="shared" si="134"/>
        <v>91.72999999999999</v>
      </c>
      <c r="T2151" s="7">
        <f t="shared" si="135"/>
        <v>0.46708080859514228</v>
      </c>
    </row>
    <row r="2152" spans="1:20" ht="15.6">
      <c r="A2152" s="2">
        <v>4119</v>
      </c>
      <c r="B2152" s="3">
        <v>46313</v>
      </c>
      <c r="C2152" s="4">
        <f>YEAR(SalesDataTable[[#This Row],[Order Date]])</f>
        <v>2026</v>
      </c>
      <c r="D2152" s="14" t="str">
        <f>"Q"&amp;ROUNDUP(MONTH(SalesDataTable[[#This Row],[Order Date]])/3,0)</f>
        <v>Q4</v>
      </c>
      <c r="E2152" s="11">
        <f>MONTH(SalesDataTable[[#This Row],[Order Date]])</f>
        <v>10</v>
      </c>
      <c r="F2152" s="17"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132"/>
        <v>371.34</v>
      </c>
      <c r="R2152" s="5">
        <f t="shared" si="133"/>
        <v>150.6</v>
      </c>
      <c r="S2152" s="5">
        <f t="shared" si="134"/>
        <v>220.73999999999998</v>
      </c>
      <c r="T2152" s="7">
        <f t="shared" si="135"/>
        <v>0.59444175149458711</v>
      </c>
    </row>
    <row r="2153" spans="1:20" ht="15.6">
      <c r="A2153" s="2">
        <v>4968</v>
      </c>
      <c r="B2153" s="3">
        <v>46313</v>
      </c>
      <c r="C2153" s="4">
        <f>YEAR(SalesDataTable[[#This Row],[Order Date]])</f>
        <v>2026</v>
      </c>
      <c r="D2153" s="14" t="str">
        <f>"Q"&amp;ROUNDUP(MONTH(SalesDataTable[[#This Row],[Order Date]])/3,0)</f>
        <v>Q4</v>
      </c>
      <c r="E2153" s="11">
        <f>MONTH(SalesDataTable[[#This Row],[Order Date]])</f>
        <v>10</v>
      </c>
      <c r="F2153" s="17"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row>
    <row r="2154" spans="1:20" ht="15.6">
      <c r="A2154" s="2">
        <v>5197</v>
      </c>
      <c r="B2154" s="3">
        <v>46313</v>
      </c>
      <c r="C2154" s="4">
        <f>YEAR(SalesDataTable[[#This Row],[Order Date]])</f>
        <v>2026</v>
      </c>
      <c r="D2154" s="14" t="str">
        <f>"Q"&amp;ROUNDUP(MONTH(SalesDataTable[[#This Row],[Order Date]])/3,0)</f>
        <v>Q4</v>
      </c>
      <c r="E2154" s="11">
        <f>MONTH(SalesDataTable[[#This Row],[Order Date]])</f>
        <v>10</v>
      </c>
      <c r="F2154" s="17"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132"/>
        <v>49.5</v>
      </c>
      <c r="R2154" s="5">
        <f t="shared" si="133"/>
        <v>22.36</v>
      </c>
      <c r="S2154" s="5">
        <f t="shared" si="134"/>
        <v>27.14</v>
      </c>
      <c r="T2154" s="7">
        <f t="shared" si="135"/>
        <v>0.54828282828282826</v>
      </c>
    </row>
    <row r="2155" spans="1:20" ht="15.6">
      <c r="A2155" s="2">
        <v>66</v>
      </c>
      <c r="B2155" s="3">
        <v>46314</v>
      </c>
      <c r="C2155" s="4">
        <f>YEAR(SalesDataTable[[#This Row],[Order Date]])</f>
        <v>2026</v>
      </c>
      <c r="D2155" s="14" t="str">
        <f>"Q"&amp;ROUNDUP(MONTH(SalesDataTable[[#This Row],[Order Date]])/3,0)</f>
        <v>Q4</v>
      </c>
      <c r="E2155" s="11">
        <f>MONTH(SalesDataTable[[#This Row],[Order Date]])</f>
        <v>10</v>
      </c>
      <c r="F2155" s="17"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132"/>
        <v>80.58</v>
      </c>
      <c r="R2155" s="5">
        <f t="shared" si="133"/>
        <v>40.43</v>
      </c>
      <c r="S2155" s="5">
        <f t="shared" si="134"/>
        <v>40.15</v>
      </c>
      <c r="T2155" s="7">
        <f t="shared" si="135"/>
        <v>0.49826259617771157</v>
      </c>
    </row>
    <row r="2156" spans="1:20" ht="15.6">
      <c r="A2156" s="2">
        <v>585</v>
      </c>
      <c r="B2156" s="3">
        <v>46314</v>
      </c>
      <c r="C2156" s="4">
        <f>YEAR(SalesDataTable[[#This Row],[Order Date]])</f>
        <v>2026</v>
      </c>
      <c r="D2156" s="14" t="str">
        <f>"Q"&amp;ROUNDUP(MONTH(SalesDataTable[[#This Row],[Order Date]])/3,0)</f>
        <v>Q4</v>
      </c>
      <c r="E2156" s="11">
        <f>MONTH(SalesDataTable[[#This Row],[Order Date]])</f>
        <v>10</v>
      </c>
      <c r="F2156" s="17"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row>
    <row r="2157" spans="1:20" ht="15.6">
      <c r="A2157" s="2">
        <v>856</v>
      </c>
      <c r="B2157" s="3">
        <v>46314</v>
      </c>
      <c r="C2157" s="4">
        <f>YEAR(SalesDataTable[[#This Row],[Order Date]])</f>
        <v>2026</v>
      </c>
      <c r="D2157" s="14" t="str">
        <f>"Q"&amp;ROUNDUP(MONTH(SalesDataTable[[#This Row],[Order Date]])/3,0)</f>
        <v>Q4</v>
      </c>
      <c r="E2157" s="11">
        <f>MONTH(SalesDataTable[[#This Row],[Order Date]])</f>
        <v>10</v>
      </c>
      <c r="F2157" s="17"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row>
    <row r="2158" spans="1:20" ht="15.6">
      <c r="A2158" s="2">
        <v>1793</v>
      </c>
      <c r="B2158" s="3">
        <v>46314</v>
      </c>
      <c r="C2158" s="4">
        <f>YEAR(SalesDataTable[[#This Row],[Order Date]])</f>
        <v>2026</v>
      </c>
      <c r="D2158" s="14" t="str">
        <f>"Q"&amp;ROUNDUP(MONTH(SalesDataTable[[#This Row],[Order Date]])/3,0)</f>
        <v>Q4</v>
      </c>
      <c r="E2158" s="11">
        <f>MONTH(SalesDataTable[[#This Row],[Order Date]])</f>
        <v>10</v>
      </c>
      <c r="F2158" s="17"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132"/>
        <v>164.25</v>
      </c>
      <c r="R2158" s="5">
        <f t="shared" si="133"/>
        <v>86.6</v>
      </c>
      <c r="S2158" s="5">
        <f t="shared" si="134"/>
        <v>77.650000000000006</v>
      </c>
      <c r="T2158" s="7">
        <f t="shared" si="135"/>
        <v>0.47275494672754947</v>
      </c>
    </row>
    <row r="2159" spans="1:20" ht="15.6">
      <c r="A2159" s="2">
        <v>4763</v>
      </c>
      <c r="B2159" s="3">
        <v>46314</v>
      </c>
      <c r="C2159" s="4">
        <f>YEAR(SalesDataTable[[#This Row],[Order Date]])</f>
        <v>2026</v>
      </c>
      <c r="D2159" s="14" t="str">
        <f>"Q"&amp;ROUNDUP(MONTH(SalesDataTable[[#This Row],[Order Date]])/3,0)</f>
        <v>Q4</v>
      </c>
      <c r="E2159" s="11">
        <f>MONTH(SalesDataTable[[#This Row],[Order Date]])</f>
        <v>10</v>
      </c>
      <c r="F2159" s="17"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132"/>
        <v>609.59999999999991</v>
      </c>
      <c r="R2159" s="5">
        <f t="shared" si="133"/>
        <v>301.02</v>
      </c>
      <c r="S2159" s="5">
        <f t="shared" si="134"/>
        <v>308.57999999999993</v>
      </c>
      <c r="T2159" s="7">
        <f t="shared" si="135"/>
        <v>0.50620078740157481</v>
      </c>
    </row>
    <row r="2160" spans="1:20" ht="15.6">
      <c r="A2160" s="2">
        <v>1716</v>
      </c>
      <c r="B2160" s="3">
        <v>46315</v>
      </c>
      <c r="C2160" s="4">
        <f>YEAR(SalesDataTable[[#This Row],[Order Date]])</f>
        <v>2026</v>
      </c>
      <c r="D2160" s="14" t="str">
        <f>"Q"&amp;ROUNDUP(MONTH(SalesDataTable[[#This Row],[Order Date]])/3,0)</f>
        <v>Q4</v>
      </c>
      <c r="E2160" s="11">
        <f>MONTH(SalesDataTable[[#This Row],[Order Date]])</f>
        <v>10</v>
      </c>
      <c r="F2160" s="17"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132"/>
        <v>179.95000000000002</v>
      </c>
      <c r="R2160" s="5">
        <f t="shared" si="133"/>
        <v>70.95</v>
      </c>
      <c r="S2160" s="5">
        <f t="shared" si="134"/>
        <v>109.00000000000001</v>
      </c>
      <c r="T2160" s="7">
        <f t="shared" si="135"/>
        <v>0.60572381217004723</v>
      </c>
    </row>
    <row r="2161" spans="1:20" ht="15.6">
      <c r="A2161" s="2">
        <v>1759</v>
      </c>
      <c r="B2161" s="3">
        <v>46315</v>
      </c>
      <c r="C2161" s="4">
        <f>YEAR(SalesDataTable[[#This Row],[Order Date]])</f>
        <v>2026</v>
      </c>
      <c r="D2161" s="14" t="str">
        <f>"Q"&amp;ROUNDUP(MONTH(SalesDataTable[[#This Row],[Order Date]])/3,0)</f>
        <v>Q4</v>
      </c>
      <c r="E2161" s="11">
        <f>MONTH(SalesDataTable[[#This Row],[Order Date]])</f>
        <v>10</v>
      </c>
      <c r="F2161" s="17"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132"/>
        <v>65.826000000000008</v>
      </c>
      <c r="R2161" s="5">
        <f t="shared" si="133"/>
        <v>27.58</v>
      </c>
      <c r="S2161" s="5">
        <f t="shared" si="134"/>
        <v>38.246000000000009</v>
      </c>
      <c r="T2161" s="7">
        <f t="shared" si="135"/>
        <v>0.58101661957281325</v>
      </c>
    </row>
    <row r="2162" spans="1:20" ht="15.6">
      <c r="A2162" s="2">
        <v>1811</v>
      </c>
      <c r="B2162" s="3">
        <v>46315</v>
      </c>
      <c r="C2162" s="4">
        <f>YEAR(SalesDataTable[[#This Row],[Order Date]])</f>
        <v>2026</v>
      </c>
      <c r="D2162" s="14" t="str">
        <f>"Q"&amp;ROUNDUP(MONTH(SalesDataTable[[#This Row],[Order Date]])/3,0)</f>
        <v>Q4</v>
      </c>
      <c r="E2162" s="11">
        <f>MONTH(SalesDataTable[[#This Row],[Order Date]])</f>
        <v>10</v>
      </c>
      <c r="F2162" s="17"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132"/>
        <v>36.891000000000005</v>
      </c>
      <c r="R2162" s="5">
        <f t="shared" si="133"/>
        <v>17.16</v>
      </c>
      <c r="S2162" s="5">
        <f t="shared" si="134"/>
        <v>19.731000000000005</v>
      </c>
      <c r="T2162" s="7">
        <f t="shared" si="135"/>
        <v>0.5348458973733432</v>
      </c>
    </row>
    <row r="2163" spans="1:20" ht="15.6">
      <c r="A2163" s="2">
        <v>2918</v>
      </c>
      <c r="B2163" s="3">
        <v>46315</v>
      </c>
      <c r="C2163" s="4">
        <f>YEAR(SalesDataTable[[#This Row],[Order Date]])</f>
        <v>2026</v>
      </c>
      <c r="D2163" s="14" t="str">
        <f>"Q"&amp;ROUNDUP(MONTH(SalesDataTable[[#This Row],[Order Date]])/3,0)</f>
        <v>Q4</v>
      </c>
      <c r="E2163" s="11">
        <f>MONTH(SalesDataTable[[#This Row],[Order Date]])</f>
        <v>10</v>
      </c>
      <c r="F2163" s="17"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row>
    <row r="2164" spans="1:20" ht="15.6">
      <c r="A2164" s="2">
        <v>4150</v>
      </c>
      <c r="B2164" s="3">
        <v>46315</v>
      </c>
      <c r="C2164" s="4">
        <f>YEAR(SalesDataTable[[#This Row],[Order Date]])</f>
        <v>2026</v>
      </c>
      <c r="D2164" s="14" t="str">
        <f>"Q"&amp;ROUNDUP(MONTH(SalesDataTable[[#This Row],[Order Date]])/3,0)</f>
        <v>Q4</v>
      </c>
      <c r="E2164" s="11">
        <f>MONTH(SalesDataTable[[#This Row],[Order Date]])</f>
        <v>10</v>
      </c>
      <c r="F2164" s="17"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132"/>
        <v>701.59999999999991</v>
      </c>
      <c r="R2164" s="5">
        <f t="shared" si="133"/>
        <v>400.4</v>
      </c>
      <c r="S2164" s="5">
        <f t="shared" si="134"/>
        <v>301.19999999999993</v>
      </c>
      <c r="T2164" s="7">
        <f t="shared" si="135"/>
        <v>0.4293044469783352</v>
      </c>
    </row>
    <row r="2165" spans="1:20" ht="15.6">
      <c r="A2165" s="2">
        <v>4830</v>
      </c>
      <c r="B2165" s="3">
        <v>46315</v>
      </c>
      <c r="C2165" s="4">
        <f>YEAR(SalesDataTable[[#This Row],[Order Date]])</f>
        <v>2026</v>
      </c>
      <c r="D2165" s="14" t="str">
        <f>"Q"&amp;ROUNDUP(MONTH(SalesDataTable[[#This Row],[Order Date]])/3,0)</f>
        <v>Q4</v>
      </c>
      <c r="E2165" s="11">
        <f>MONTH(SalesDataTable[[#This Row],[Order Date]])</f>
        <v>10</v>
      </c>
      <c r="F2165" s="17"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row>
    <row r="2166" spans="1:20" ht="15.6">
      <c r="A2166" s="2">
        <v>4698</v>
      </c>
      <c r="B2166" s="3">
        <v>46316</v>
      </c>
      <c r="C2166" s="4">
        <f>YEAR(SalesDataTable[[#This Row],[Order Date]])</f>
        <v>2026</v>
      </c>
      <c r="D2166" s="14" t="str">
        <f>"Q"&amp;ROUNDUP(MONTH(SalesDataTable[[#This Row],[Order Date]])/3,0)</f>
        <v>Q4</v>
      </c>
      <c r="E2166" s="11">
        <f>MONTH(SalesDataTable[[#This Row],[Order Date]])</f>
        <v>10</v>
      </c>
      <c r="F2166" s="17"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row>
    <row r="2167" spans="1:20" ht="15.6">
      <c r="A2167" s="2">
        <v>4846</v>
      </c>
      <c r="B2167" s="3">
        <v>46316</v>
      </c>
      <c r="C2167" s="4">
        <f>YEAR(SalesDataTable[[#This Row],[Order Date]])</f>
        <v>2026</v>
      </c>
      <c r="D2167" s="14" t="str">
        <f>"Q"&amp;ROUNDUP(MONTH(SalesDataTable[[#This Row],[Order Date]])/3,0)</f>
        <v>Q4</v>
      </c>
      <c r="E2167" s="11">
        <f>MONTH(SalesDataTable[[#This Row],[Order Date]])</f>
        <v>10</v>
      </c>
      <c r="F2167" s="17"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row>
    <row r="2168" spans="1:20" ht="15.6">
      <c r="A2168" s="2">
        <v>5024</v>
      </c>
      <c r="B2168" s="3">
        <v>46316</v>
      </c>
      <c r="C2168" s="4">
        <f>YEAR(SalesDataTable[[#This Row],[Order Date]])</f>
        <v>2026</v>
      </c>
      <c r="D2168" s="14" t="str">
        <f>"Q"&amp;ROUNDUP(MONTH(SalesDataTable[[#This Row],[Order Date]])/3,0)</f>
        <v>Q4</v>
      </c>
      <c r="E2168" s="11">
        <f>MONTH(SalesDataTable[[#This Row],[Order Date]])</f>
        <v>10</v>
      </c>
      <c r="F2168" s="17"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132"/>
        <v>192.62</v>
      </c>
      <c r="R2168" s="5">
        <f t="shared" si="133"/>
        <v>102.51</v>
      </c>
      <c r="S2168" s="5">
        <f t="shared" si="134"/>
        <v>90.11</v>
      </c>
      <c r="T2168" s="7">
        <f t="shared" si="135"/>
        <v>0.46781227286886096</v>
      </c>
    </row>
    <row r="2169" spans="1:20" ht="15.6">
      <c r="A2169" s="2">
        <v>1157</v>
      </c>
      <c r="B2169" s="3">
        <v>46317</v>
      </c>
      <c r="C2169" s="4">
        <f>YEAR(SalesDataTable[[#This Row],[Order Date]])</f>
        <v>2026</v>
      </c>
      <c r="D2169" s="14" t="str">
        <f>"Q"&amp;ROUNDUP(MONTH(SalesDataTable[[#This Row],[Order Date]])/3,0)</f>
        <v>Q4</v>
      </c>
      <c r="E2169" s="11">
        <f>MONTH(SalesDataTable[[#This Row],[Order Date]])</f>
        <v>10</v>
      </c>
      <c r="F2169" s="17"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132"/>
        <v>51.25</v>
      </c>
      <c r="R2169" s="5">
        <f t="shared" si="133"/>
        <v>22.58</v>
      </c>
      <c r="S2169" s="5">
        <f t="shared" si="134"/>
        <v>28.67</v>
      </c>
      <c r="T2169" s="7">
        <f t="shared" si="135"/>
        <v>0.55941463414634152</v>
      </c>
    </row>
    <row r="2170" spans="1:20" ht="15.6">
      <c r="A2170" s="2">
        <v>1427</v>
      </c>
      <c r="B2170" s="3">
        <v>46317</v>
      </c>
      <c r="C2170" s="4">
        <f>YEAR(SalesDataTable[[#This Row],[Order Date]])</f>
        <v>2026</v>
      </c>
      <c r="D2170" s="14" t="str">
        <f>"Q"&amp;ROUNDUP(MONTH(SalesDataTable[[#This Row],[Order Date]])/3,0)</f>
        <v>Q4</v>
      </c>
      <c r="E2170" s="11">
        <f>MONTH(SalesDataTable[[#This Row],[Order Date]])</f>
        <v>10</v>
      </c>
      <c r="F2170" s="17"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row>
    <row r="2171" spans="1:20" ht="15.6">
      <c r="A2171" s="2">
        <v>1622</v>
      </c>
      <c r="B2171" s="3">
        <v>46317</v>
      </c>
      <c r="C2171" s="4">
        <f>YEAR(SalesDataTable[[#This Row],[Order Date]])</f>
        <v>2026</v>
      </c>
      <c r="D2171" s="14" t="str">
        <f>"Q"&amp;ROUNDUP(MONTH(SalesDataTable[[#This Row],[Order Date]])/3,0)</f>
        <v>Q4</v>
      </c>
      <c r="E2171" s="11">
        <f>MONTH(SalesDataTable[[#This Row],[Order Date]])</f>
        <v>10</v>
      </c>
      <c r="F2171" s="17"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132"/>
        <v>123.29</v>
      </c>
      <c r="R2171" s="5">
        <f t="shared" si="133"/>
        <v>59.48</v>
      </c>
      <c r="S2171" s="5">
        <f t="shared" si="134"/>
        <v>63.810000000000009</v>
      </c>
      <c r="T2171" s="7">
        <f t="shared" si="135"/>
        <v>0.51756022386243816</v>
      </c>
    </row>
    <row r="2172" spans="1:20" ht="15.6">
      <c r="A2172" s="2">
        <v>1879</v>
      </c>
      <c r="B2172" s="3">
        <v>46317</v>
      </c>
      <c r="C2172" s="4">
        <f>YEAR(SalesDataTable[[#This Row],[Order Date]])</f>
        <v>2026</v>
      </c>
      <c r="D2172" s="14" t="str">
        <f>"Q"&amp;ROUNDUP(MONTH(SalesDataTable[[#This Row],[Order Date]])/3,0)</f>
        <v>Q4</v>
      </c>
      <c r="E2172" s="11">
        <f>MONTH(SalesDataTable[[#This Row],[Order Date]])</f>
        <v>10</v>
      </c>
      <c r="F2172" s="17"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row>
    <row r="2173" spans="1:20" ht="15.6">
      <c r="A2173" s="2">
        <v>2483</v>
      </c>
      <c r="B2173" s="3">
        <v>46317</v>
      </c>
      <c r="C2173" s="4">
        <f>YEAR(SalesDataTable[[#This Row],[Order Date]])</f>
        <v>2026</v>
      </c>
      <c r="D2173" s="14" t="str">
        <f>"Q"&amp;ROUNDUP(MONTH(SalesDataTable[[#This Row],[Order Date]])/3,0)</f>
        <v>Q4</v>
      </c>
      <c r="E2173" s="11">
        <f>MONTH(SalesDataTable[[#This Row],[Order Date]])</f>
        <v>10</v>
      </c>
      <c r="F2173" s="17"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132"/>
        <v>80.56</v>
      </c>
      <c r="R2173" s="5">
        <f t="shared" si="133"/>
        <v>39.53</v>
      </c>
      <c r="S2173" s="5">
        <f t="shared" si="134"/>
        <v>41.03</v>
      </c>
      <c r="T2173" s="7">
        <f t="shared" si="135"/>
        <v>0.5093098311817279</v>
      </c>
    </row>
    <row r="2174" spans="1:20" ht="15.6">
      <c r="A2174" s="2">
        <v>4451</v>
      </c>
      <c r="B2174" s="3">
        <v>46317</v>
      </c>
      <c r="C2174" s="4">
        <f>YEAR(SalesDataTable[[#This Row],[Order Date]])</f>
        <v>2026</v>
      </c>
      <c r="D2174" s="14" t="str">
        <f>"Q"&amp;ROUNDUP(MONTH(SalesDataTable[[#This Row],[Order Date]])/3,0)</f>
        <v>Q4</v>
      </c>
      <c r="E2174" s="11">
        <f>MONTH(SalesDataTable[[#This Row],[Order Date]])</f>
        <v>10</v>
      </c>
      <c r="F2174" s="17"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132"/>
        <v>38.4465</v>
      </c>
      <c r="R2174" s="5">
        <f t="shared" si="133"/>
        <v>16.73</v>
      </c>
      <c r="S2174" s="5">
        <f t="shared" si="134"/>
        <v>21.7165</v>
      </c>
      <c r="T2174" s="7">
        <f t="shared" si="135"/>
        <v>0.5648498562938109</v>
      </c>
    </row>
    <row r="2175" spans="1:20" ht="15.6">
      <c r="A2175" s="2">
        <v>93</v>
      </c>
      <c r="B2175" s="3">
        <v>46318</v>
      </c>
      <c r="C2175" s="4">
        <f>YEAR(SalesDataTable[[#This Row],[Order Date]])</f>
        <v>2026</v>
      </c>
      <c r="D2175" s="14" t="str">
        <f>"Q"&amp;ROUNDUP(MONTH(SalesDataTable[[#This Row],[Order Date]])/3,0)</f>
        <v>Q4</v>
      </c>
      <c r="E2175" s="11">
        <f>MONTH(SalesDataTable[[#This Row],[Order Date]])</f>
        <v>10</v>
      </c>
      <c r="F2175" s="17"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row>
    <row r="2176" spans="1:20" ht="15.6">
      <c r="A2176" s="2">
        <v>265</v>
      </c>
      <c r="B2176" s="3">
        <v>46318</v>
      </c>
      <c r="C2176" s="4">
        <f>YEAR(SalesDataTable[[#This Row],[Order Date]])</f>
        <v>2026</v>
      </c>
      <c r="D2176" s="14" t="str">
        <f>"Q"&amp;ROUNDUP(MONTH(SalesDataTable[[#This Row],[Order Date]])/3,0)</f>
        <v>Q4</v>
      </c>
      <c r="E2176" s="11">
        <f>MONTH(SalesDataTable[[#This Row],[Order Date]])</f>
        <v>10</v>
      </c>
      <c r="F2176" s="17"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132"/>
        <v>82.28</v>
      </c>
      <c r="R2176" s="5">
        <f t="shared" si="133"/>
        <v>42.08</v>
      </c>
      <c r="S2176" s="5">
        <f t="shared" si="134"/>
        <v>40.200000000000003</v>
      </c>
      <c r="T2176" s="7">
        <f t="shared" si="135"/>
        <v>0.48857559552746721</v>
      </c>
    </row>
    <row r="2177" spans="1:20" ht="15.6">
      <c r="A2177" s="2">
        <v>555</v>
      </c>
      <c r="B2177" s="3">
        <v>46318</v>
      </c>
      <c r="C2177" s="4">
        <f>YEAR(SalesDataTable[[#This Row],[Order Date]])</f>
        <v>2026</v>
      </c>
      <c r="D2177" s="14" t="str">
        <f>"Q"&amp;ROUNDUP(MONTH(SalesDataTable[[#This Row],[Order Date]])/3,0)</f>
        <v>Q4</v>
      </c>
      <c r="E2177" s="11">
        <f>MONTH(SalesDataTable[[#This Row],[Order Date]])</f>
        <v>10</v>
      </c>
      <c r="F2177" s="17"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132"/>
        <v>212.88</v>
      </c>
      <c r="R2177" s="5">
        <f t="shared" si="133"/>
        <v>80.22</v>
      </c>
      <c r="S2177" s="5">
        <f t="shared" si="134"/>
        <v>132.66</v>
      </c>
      <c r="T2177" s="7">
        <f t="shared" si="135"/>
        <v>0.62316798196166856</v>
      </c>
    </row>
    <row r="2178" spans="1:20" ht="15.6">
      <c r="A2178" s="2">
        <v>1993</v>
      </c>
      <c r="B2178" s="3">
        <v>46318</v>
      </c>
      <c r="C2178" s="4">
        <f>YEAR(SalesDataTable[[#This Row],[Order Date]])</f>
        <v>2026</v>
      </c>
      <c r="D2178" s="14" t="str">
        <f>"Q"&amp;ROUNDUP(MONTH(SalesDataTable[[#This Row],[Order Date]])/3,0)</f>
        <v>Q4</v>
      </c>
      <c r="E2178" s="11">
        <f>MONTH(SalesDataTable[[#This Row],[Order Date]])</f>
        <v>10</v>
      </c>
      <c r="F2178" s="17"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row>
    <row r="2179" spans="1:20" ht="15.6">
      <c r="A2179" s="2">
        <v>3116</v>
      </c>
      <c r="B2179" s="3">
        <v>46318</v>
      </c>
      <c r="C2179" s="4">
        <f>YEAR(SalesDataTable[[#This Row],[Order Date]])</f>
        <v>2026</v>
      </c>
      <c r="D2179" s="14" t="str">
        <f>"Q"&amp;ROUNDUP(MONTH(SalesDataTable[[#This Row],[Order Date]])/3,0)</f>
        <v>Q4</v>
      </c>
      <c r="E2179" s="11">
        <f>MONTH(SalesDataTable[[#This Row],[Order Date]])</f>
        <v>10</v>
      </c>
      <c r="F2179" s="17"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36"/>
        <v>93.64</v>
      </c>
      <c r="R2179" s="5">
        <f t="shared" si="137"/>
        <v>44.34</v>
      </c>
      <c r="S2179" s="5">
        <f t="shared" si="138"/>
        <v>49.3</v>
      </c>
      <c r="T2179" s="7">
        <f t="shared" si="139"/>
        <v>0.52648440837249033</v>
      </c>
    </row>
    <row r="2180" spans="1:20" ht="15.6">
      <c r="A2180" s="2">
        <v>3631</v>
      </c>
      <c r="B2180" s="3">
        <v>46318</v>
      </c>
      <c r="C2180" s="4">
        <f>YEAR(SalesDataTable[[#This Row],[Order Date]])</f>
        <v>2026</v>
      </c>
      <c r="D2180" s="14" t="str">
        <f>"Q"&amp;ROUNDUP(MONTH(SalesDataTable[[#This Row],[Order Date]])/3,0)</f>
        <v>Q4</v>
      </c>
      <c r="E2180" s="11">
        <f>MONTH(SalesDataTable[[#This Row],[Order Date]])</f>
        <v>10</v>
      </c>
      <c r="F2180" s="17"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36"/>
        <v>123.6</v>
      </c>
      <c r="R2180" s="5">
        <f t="shared" si="137"/>
        <v>67.3</v>
      </c>
      <c r="S2180" s="5">
        <f t="shared" si="138"/>
        <v>56.3</v>
      </c>
      <c r="T2180" s="7">
        <f t="shared" si="139"/>
        <v>0.45550161812297735</v>
      </c>
    </row>
    <row r="2181" spans="1:20" ht="15.6">
      <c r="A2181" s="2">
        <v>4216</v>
      </c>
      <c r="B2181" s="3">
        <v>46318</v>
      </c>
      <c r="C2181" s="4">
        <f>YEAR(SalesDataTable[[#This Row],[Order Date]])</f>
        <v>2026</v>
      </c>
      <c r="D2181" s="14" t="str">
        <f>"Q"&amp;ROUNDUP(MONTH(SalesDataTable[[#This Row],[Order Date]])/3,0)</f>
        <v>Q4</v>
      </c>
      <c r="E2181" s="11">
        <f>MONTH(SalesDataTable[[#This Row],[Order Date]])</f>
        <v>10</v>
      </c>
      <c r="F2181" s="17"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row>
    <row r="2182" spans="1:20" ht="15.6">
      <c r="A2182" s="2">
        <v>4956</v>
      </c>
      <c r="B2182" s="3">
        <v>46318</v>
      </c>
      <c r="C2182" s="4">
        <f>YEAR(SalesDataTable[[#This Row],[Order Date]])</f>
        <v>2026</v>
      </c>
      <c r="D2182" s="14" t="str">
        <f>"Q"&amp;ROUNDUP(MONTH(SalesDataTable[[#This Row],[Order Date]])/3,0)</f>
        <v>Q4</v>
      </c>
      <c r="E2182" s="11">
        <f>MONTH(SalesDataTable[[#This Row],[Order Date]])</f>
        <v>10</v>
      </c>
      <c r="F2182" s="17"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36"/>
        <v>303.32</v>
      </c>
      <c r="R2182" s="5">
        <f t="shared" si="137"/>
        <v>154.34</v>
      </c>
      <c r="S2182" s="5">
        <f t="shared" si="138"/>
        <v>148.97999999999999</v>
      </c>
      <c r="T2182" s="7">
        <f t="shared" si="139"/>
        <v>0.49116444678886984</v>
      </c>
    </row>
    <row r="2183" spans="1:20" ht="15.6">
      <c r="A2183" s="2">
        <v>439</v>
      </c>
      <c r="B2183" s="3">
        <v>46319</v>
      </c>
      <c r="C2183" s="4">
        <f>YEAR(SalesDataTable[[#This Row],[Order Date]])</f>
        <v>2026</v>
      </c>
      <c r="D2183" s="14" t="str">
        <f>"Q"&amp;ROUNDUP(MONTH(SalesDataTable[[#This Row],[Order Date]])/3,0)</f>
        <v>Q4</v>
      </c>
      <c r="E2183" s="11">
        <f>MONTH(SalesDataTable[[#This Row],[Order Date]])</f>
        <v>10</v>
      </c>
      <c r="F2183" s="17"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36"/>
        <v>36.76</v>
      </c>
      <c r="R2183" s="5">
        <f t="shared" si="137"/>
        <v>13.18</v>
      </c>
      <c r="S2183" s="5">
        <f t="shared" si="138"/>
        <v>23.58</v>
      </c>
      <c r="T2183" s="7">
        <f t="shared" si="139"/>
        <v>0.64145810663764957</v>
      </c>
    </row>
    <row r="2184" spans="1:20" ht="15.6">
      <c r="A2184" s="2">
        <v>1076</v>
      </c>
      <c r="B2184" s="3">
        <v>46319</v>
      </c>
      <c r="C2184" s="4">
        <f>YEAR(SalesDataTable[[#This Row],[Order Date]])</f>
        <v>2026</v>
      </c>
      <c r="D2184" s="14" t="str">
        <f>"Q"&amp;ROUNDUP(MONTH(SalesDataTable[[#This Row],[Order Date]])/3,0)</f>
        <v>Q4</v>
      </c>
      <c r="E2184" s="11">
        <f>MONTH(SalesDataTable[[#This Row],[Order Date]])</f>
        <v>10</v>
      </c>
      <c r="F2184" s="17"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36"/>
        <v>195.67</v>
      </c>
      <c r="R2184" s="5">
        <f t="shared" si="137"/>
        <v>105.88</v>
      </c>
      <c r="S2184" s="5">
        <f t="shared" si="138"/>
        <v>89.789999999999992</v>
      </c>
      <c r="T2184" s="7">
        <f t="shared" si="139"/>
        <v>0.45888485715745897</v>
      </c>
    </row>
    <row r="2185" spans="1:20" ht="15.6">
      <c r="A2185" s="2">
        <v>1130</v>
      </c>
      <c r="B2185" s="3">
        <v>46319</v>
      </c>
      <c r="C2185" s="4">
        <f>YEAR(SalesDataTable[[#This Row],[Order Date]])</f>
        <v>2026</v>
      </c>
      <c r="D2185" s="14" t="str">
        <f>"Q"&amp;ROUNDUP(MONTH(SalesDataTable[[#This Row],[Order Date]])/3,0)</f>
        <v>Q4</v>
      </c>
      <c r="E2185" s="11">
        <f>MONTH(SalesDataTable[[#This Row],[Order Date]])</f>
        <v>10</v>
      </c>
      <c r="F2185" s="17"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36"/>
        <v>36.747</v>
      </c>
      <c r="R2185" s="5">
        <f t="shared" si="137"/>
        <v>16.54</v>
      </c>
      <c r="S2185" s="5">
        <f t="shared" si="138"/>
        <v>20.207000000000001</v>
      </c>
      <c r="T2185" s="7">
        <f t="shared" si="139"/>
        <v>0.54989522954254766</v>
      </c>
    </row>
    <row r="2186" spans="1:20" ht="15.6">
      <c r="A2186" s="2">
        <v>2820</v>
      </c>
      <c r="B2186" s="3">
        <v>46319</v>
      </c>
      <c r="C2186" s="4">
        <f>YEAR(SalesDataTable[[#This Row],[Order Date]])</f>
        <v>2026</v>
      </c>
      <c r="D2186" s="14" t="str">
        <f>"Q"&amp;ROUNDUP(MONTH(SalesDataTable[[#This Row],[Order Date]])/3,0)</f>
        <v>Q4</v>
      </c>
      <c r="E2186" s="11">
        <f>MONTH(SalesDataTable[[#This Row],[Order Date]])</f>
        <v>10</v>
      </c>
      <c r="F2186" s="17"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row>
    <row r="2187" spans="1:20" ht="15.6">
      <c r="A2187" s="2">
        <v>4213</v>
      </c>
      <c r="B2187" s="3">
        <v>46319</v>
      </c>
      <c r="C2187" s="4">
        <f>YEAR(SalesDataTable[[#This Row],[Order Date]])</f>
        <v>2026</v>
      </c>
      <c r="D2187" s="14" t="str">
        <f>"Q"&amp;ROUNDUP(MONTH(SalesDataTable[[#This Row],[Order Date]])/3,0)</f>
        <v>Q4</v>
      </c>
      <c r="E2187" s="11">
        <f>MONTH(SalesDataTable[[#This Row],[Order Date]])</f>
        <v>10</v>
      </c>
      <c r="F2187" s="17"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36"/>
        <v>292.428</v>
      </c>
      <c r="R2187" s="5">
        <f t="shared" si="137"/>
        <v>155.84</v>
      </c>
      <c r="S2187" s="5">
        <f t="shared" si="138"/>
        <v>136.58799999999999</v>
      </c>
      <c r="T2187" s="7">
        <f t="shared" si="139"/>
        <v>0.46708249552026482</v>
      </c>
    </row>
    <row r="2188" spans="1:20" ht="15.6">
      <c r="A2188" s="2">
        <v>4375</v>
      </c>
      <c r="B2188" s="3">
        <v>46319</v>
      </c>
      <c r="C2188" s="4">
        <f>YEAR(SalesDataTable[[#This Row],[Order Date]])</f>
        <v>2026</v>
      </c>
      <c r="D2188" s="14" t="str">
        <f>"Q"&amp;ROUNDUP(MONTH(SalesDataTable[[#This Row],[Order Date]])/3,0)</f>
        <v>Q4</v>
      </c>
      <c r="E2188" s="11">
        <f>MONTH(SalesDataTable[[#This Row],[Order Date]])</f>
        <v>10</v>
      </c>
      <c r="F2188" s="17"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36"/>
        <v>39.423000000000002</v>
      </c>
      <c r="R2188" s="5">
        <f t="shared" si="137"/>
        <v>17.87</v>
      </c>
      <c r="S2188" s="5">
        <f t="shared" si="138"/>
        <v>21.553000000000001</v>
      </c>
      <c r="T2188" s="7">
        <f t="shared" si="139"/>
        <v>0.54671131065621592</v>
      </c>
    </row>
    <row r="2189" spans="1:20" ht="15.6">
      <c r="A2189" s="2">
        <v>5072</v>
      </c>
      <c r="B2189" s="3">
        <v>46319</v>
      </c>
      <c r="C2189" s="4">
        <f>YEAR(SalesDataTable[[#This Row],[Order Date]])</f>
        <v>2026</v>
      </c>
      <c r="D2189" s="14" t="str">
        <f>"Q"&amp;ROUNDUP(MONTH(SalesDataTable[[#This Row],[Order Date]])/3,0)</f>
        <v>Q4</v>
      </c>
      <c r="E2189" s="11">
        <f>MONTH(SalesDataTable[[#This Row],[Order Date]])</f>
        <v>10</v>
      </c>
      <c r="F2189" s="17"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36"/>
        <v>206.55</v>
      </c>
      <c r="R2189" s="5">
        <f t="shared" si="137"/>
        <v>89.7</v>
      </c>
      <c r="S2189" s="5">
        <f t="shared" si="138"/>
        <v>116.85000000000001</v>
      </c>
      <c r="T2189" s="7">
        <f t="shared" si="139"/>
        <v>0.56572258533042852</v>
      </c>
    </row>
    <row r="2190" spans="1:20" ht="15.6">
      <c r="A2190" s="2">
        <v>310</v>
      </c>
      <c r="B2190" s="3">
        <v>46320</v>
      </c>
      <c r="C2190" s="4">
        <f>YEAR(SalesDataTable[[#This Row],[Order Date]])</f>
        <v>2026</v>
      </c>
      <c r="D2190" s="14" t="str">
        <f>"Q"&amp;ROUNDUP(MONTH(SalesDataTable[[#This Row],[Order Date]])/3,0)</f>
        <v>Q4</v>
      </c>
      <c r="E2190" s="11">
        <f>MONTH(SalesDataTable[[#This Row],[Order Date]])</f>
        <v>10</v>
      </c>
      <c r="F2190" s="17"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row>
    <row r="2191" spans="1:20" ht="15.6">
      <c r="A2191" s="2">
        <v>317</v>
      </c>
      <c r="B2191" s="3">
        <v>46320</v>
      </c>
      <c r="C2191" s="4">
        <f>YEAR(SalesDataTable[[#This Row],[Order Date]])</f>
        <v>2026</v>
      </c>
      <c r="D2191" s="14" t="str">
        <f>"Q"&amp;ROUNDUP(MONTH(SalesDataTable[[#This Row],[Order Date]])/3,0)</f>
        <v>Q4</v>
      </c>
      <c r="E2191" s="11">
        <f>MONTH(SalesDataTable[[#This Row],[Order Date]])</f>
        <v>10</v>
      </c>
      <c r="F2191" s="17"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36"/>
        <v>153.31099999999998</v>
      </c>
      <c r="R2191" s="5">
        <f t="shared" si="137"/>
        <v>87.62</v>
      </c>
      <c r="S2191" s="5">
        <f t="shared" si="138"/>
        <v>65.690999999999974</v>
      </c>
      <c r="T2191" s="7">
        <f t="shared" si="139"/>
        <v>0.42848197454846676</v>
      </c>
    </row>
    <row r="2192" spans="1:20" ht="15.6">
      <c r="A2192" s="2">
        <v>684</v>
      </c>
      <c r="B2192" s="3">
        <v>46320</v>
      </c>
      <c r="C2192" s="4">
        <f>YEAR(SalesDataTable[[#This Row],[Order Date]])</f>
        <v>2026</v>
      </c>
      <c r="D2192" s="14" t="str">
        <f>"Q"&amp;ROUNDUP(MONTH(SalesDataTable[[#This Row],[Order Date]])/3,0)</f>
        <v>Q4</v>
      </c>
      <c r="E2192" s="11">
        <f>MONTH(SalesDataTable[[#This Row],[Order Date]])</f>
        <v>10</v>
      </c>
      <c r="F2192" s="17"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36"/>
        <v>191.91</v>
      </c>
      <c r="R2192" s="5">
        <f t="shared" si="137"/>
        <v>101.89</v>
      </c>
      <c r="S2192" s="5">
        <f t="shared" si="138"/>
        <v>90.02</v>
      </c>
      <c r="T2192" s="7">
        <f t="shared" si="139"/>
        <v>0.46907404512531914</v>
      </c>
    </row>
    <row r="2193" spans="1:20" ht="15.6">
      <c r="A2193" s="2">
        <v>1430</v>
      </c>
      <c r="B2193" s="3">
        <v>46320</v>
      </c>
      <c r="C2193" s="4">
        <f>YEAR(SalesDataTable[[#This Row],[Order Date]])</f>
        <v>2026</v>
      </c>
      <c r="D2193" s="14" t="str">
        <f>"Q"&amp;ROUNDUP(MONTH(SalesDataTable[[#This Row],[Order Date]])/3,0)</f>
        <v>Q4</v>
      </c>
      <c r="E2193" s="11">
        <f>MONTH(SalesDataTable[[#This Row],[Order Date]])</f>
        <v>10</v>
      </c>
      <c r="F2193" s="17"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row>
    <row r="2194" spans="1:20" ht="15.6">
      <c r="A2194" s="2">
        <v>2049</v>
      </c>
      <c r="B2194" s="3">
        <v>46320</v>
      </c>
      <c r="C2194" s="4">
        <f>YEAR(SalesDataTable[[#This Row],[Order Date]])</f>
        <v>2026</v>
      </c>
      <c r="D2194" s="14" t="str">
        <f>"Q"&amp;ROUNDUP(MONTH(SalesDataTable[[#This Row],[Order Date]])/3,0)</f>
        <v>Q4</v>
      </c>
      <c r="E2194" s="11">
        <f>MONTH(SalesDataTable[[#This Row],[Order Date]])</f>
        <v>10</v>
      </c>
      <c r="F2194" s="17"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row>
    <row r="2195" spans="1:20" ht="15.6">
      <c r="A2195" s="2">
        <v>2199</v>
      </c>
      <c r="B2195" s="3">
        <v>46320</v>
      </c>
      <c r="C2195" s="4">
        <f>YEAR(SalesDataTable[[#This Row],[Order Date]])</f>
        <v>2026</v>
      </c>
      <c r="D2195" s="14" t="str">
        <f>"Q"&amp;ROUNDUP(MONTH(SalesDataTable[[#This Row],[Order Date]])/3,0)</f>
        <v>Q4</v>
      </c>
      <c r="E2195" s="11">
        <f>MONTH(SalesDataTable[[#This Row],[Order Date]])</f>
        <v>10</v>
      </c>
      <c r="F2195" s="17"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row>
    <row r="2196" spans="1:20" ht="15.6">
      <c r="A2196" s="2">
        <v>2954</v>
      </c>
      <c r="B2196" s="3">
        <v>46320</v>
      </c>
      <c r="C2196" s="4">
        <f>YEAR(SalesDataTable[[#This Row],[Order Date]])</f>
        <v>2026</v>
      </c>
      <c r="D2196" s="14" t="str">
        <f>"Q"&amp;ROUNDUP(MONTH(SalesDataTable[[#This Row],[Order Date]])/3,0)</f>
        <v>Q4</v>
      </c>
      <c r="E2196" s="11">
        <f>MONTH(SalesDataTable[[#This Row],[Order Date]])</f>
        <v>10</v>
      </c>
      <c r="F2196" s="17"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36"/>
        <v>71.17</v>
      </c>
      <c r="R2196" s="5">
        <f t="shared" si="137"/>
        <v>32.57</v>
      </c>
      <c r="S2196" s="5">
        <f t="shared" si="138"/>
        <v>38.6</v>
      </c>
      <c r="T2196" s="7">
        <f t="shared" si="139"/>
        <v>0.54236335534635383</v>
      </c>
    </row>
    <row r="2197" spans="1:20" ht="15.6">
      <c r="A2197" s="2">
        <v>3218</v>
      </c>
      <c r="B2197" s="3">
        <v>46320</v>
      </c>
      <c r="C2197" s="4">
        <f>YEAR(SalesDataTable[[#This Row],[Order Date]])</f>
        <v>2026</v>
      </c>
      <c r="D2197" s="14" t="str">
        <f>"Q"&amp;ROUNDUP(MONTH(SalesDataTable[[#This Row],[Order Date]])/3,0)</f>
        <v>Q4</v>
      </c>
      <c r="E2197" s="11">
        <f>MONTH(SalesDataTable[[#This Row],[Order Date]])</f>
        <v>10</v>
      </c>
      <c r="F2197" s="17"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row>
    <row r="2198" spans="1:20" ht="15.6">
      <c r="A2198" s="2">
        <v>3965</v>
      </c>
      <c r="B2198" s="3">
        <v>46320</v>
      </c>
      <c r="C2198" s="4">
        <f>YEAR(SalesDataTable[[#This Row],[Order Date]])</f>
        <v>2026</v>
      </c>
      <c r="D2198" s="14" t="str">
        <f>"Q"&amp;ROUNDUP(MONTH(SalesDataTable[[#This Row],[Order Date]])/3,0)</f>
        <v>Q4</v>
      </c>
      <c r="E2198" s="11">
        <f>MONTH(SalesDataTable[[#This Row],[Order Date]])</f>
        <v>10</v>
      </c>
      <c r="F2198" s="17"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row>
    <row r="2199" spans="1:20" ht="15.6">
      <c r="A2199" s="2">
        <v>2278</v>
      </c>
      <c r="B2199" s="3">
        <v>46321</v>
      </c>
      <c r="C2199" s="4">
        <f>YEAR(SalesDataTable[[#This Row],[Order Date]])</f>
        <v>2026</v>
      </c>
      <c r="D2199" s="14" t="str">
        <f>"Q"&amp;ROUNDUP(MONTH(SalesDataTable[[#This Row],[Order Date]])/3,0)</f>
        <v>Q4</v>
      </c>
      <c r="E2199" s="11">
        <f>MONTH(SalesDataTable[[#This Row],[Order Date]])</f>
        <v>10</v>
      </c>
      <c r="F2199" s="17"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36"/>
        <v>231.75</v>
      </c>
      <c r="R2199" s="5">
        <f t="shared" si="137"/>
        <v>106.89999999999999</v>
      </c>
      <c r="S2199" s="5">
        <f t="shared" si="138"/>
        <v>124.85000000000001</v>
      </c>
      <c r="T2199" s="7">
        <f t="shared" si="139"/>
        <v>0.53872707659115426</v>
      </c>
    </row>
    <row r="2200" spans="1:20" ht="15.6">
      <c r="A2200" s="2">
        <v>3132</v>
      </c>
      <c r="B2200" s="3">
        <v>46321</v>
      </c>
      <c r="C2200" s="4">
        <f>YEAR(SalesDataTable[[#This Row],[Order Date]])</f>
        <v>2026</v>
      </c>
      <c r="D2200" s="14" t="str">
        <f>"Q"&amp;ROUNDUP(MONTH(SalesDataTable[[#This Row],[Order Date]])/3,0)</f>
        <v>Q4</v>
      </c>
      <c r="E2200" s="11">
        <f>MONTH(SalesDataTable[[#This Row],[Order Date]])</f>
        <v>10</v>
      </c>
      <c r="F2200" s="17"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row>
    <row r="2201" spans="1:20" ht="15.6">
      <c r="A2201" s="2">
        <v>3144</v>
      </c>
      <c r="B2201" s="3">
        <v>46321</v>
      </c>
      <c r="C2201" s="4">
        <f>YEAR(SalesDataTable[[#This Row],[Order Date]])</f>
        <v>2026</v>
      </c>
      <c r="D2201" s="14" t="str">
        <f>"Q"&amp;ROUNDUP(MONTH(SalesDataTable[[#This Row],[Order Date]])/3,0)</f>
        <v>Q4</v>
      </c>
      <c r="E2201" s="11">
        <f>MONTH(SalesDataTable[[#This Row],[Order Date]])</f>
        <v>10</v>
      </c>
      <c r="F2201" s="17"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row>
    <row r="2202" spans="1:20" ht="15.6">
      <c r="A2202" s="2">
        <v>3501</v>
      </c>
      <c r="B2202" s="3">
        <v>46321</v>
      </c>
      <c r="C2202" s="4">
        <f>YEAR(SalesDataTable[[#This Row],[Order Date]])</f>
        <v>2026</v>
      </c>
      <c r="D2202" s="14" t="str">
        <f>"Q"&amp;ROUNDUP(MONTH(SalesDataTable[[#This Row],[Order Date]])/3,0)</f>
        <v>Q4</v>
      </c>
      <c r="E2202" s="11">
        <f>MONTH(SalesDataTable[[#This Row],[Order Date]])</f>
        <v>10</v>
      </c>
      <c r="F2202" s="17"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36"/>
        <v>114.47499999999999</v>
      </c>
      <c r="R2202" s="5">
        <f t="shared" si="137"/>
        <v>61.71</v>
      </c>
      <c r="S2202" s="5">
        <f t="shared" si="138"/>
        <v>52.764999999999993</v>
      </c>
      <c r="T2202" s="7">
        <f t="shared" si="139"/>
        <v>0.4609303341340904</v>
      </c>
    </row>
    <row r="2203" spans="1:20" ht="15.6">
      <c r="A2203" s="2">
        <v>458</v>
      </c>
      <c r="B2203" s="3">
        <v>46322</v>
      </c>
      <c r="C2203" s="4">
        <f>YEAR(SalesDataTable[[#This Row],[Order Date]])</f>
        <v>2026</v>
      </c>
      <c r="D2203" s="14" t="str">
        <f>"Q"&amp;ROUNDUP(MONTH(SalesDataTable[[#This Row],[Order Date]])/3,0)</f>
        <v>Q4</v>
      </c>
      <c r="E2203" s="11">
        <f>MONTH(SalesDataTable[[#This Row],[Order Date]])</f>
        <v>10</v>
      </c>
      <c r="F2203" s="17"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row>
    <row r="2204" spans="1:20" ht="15.6">
      <c r="A2204" s="2">
        <v>1065</v>
      </c>
      <c r="B2204" s="3">
        <v>46322</v>
      </c>
      <c r="C2204" s="4">
        <f>YEAR(SalesDataTable[[#This Row],[Order Date]])</f>
        <v>2026</v>
      </c>
      <c r="D2204" s="14" t="str">
        <f>"Q"&amp;ROUNDUP(MONTH(SalesDataTable[[#This Row],[Order Date]])/3,0)</f>
        <v>Q4</v>
      </c>
      <c r="E2204" s="11">
        <f>MONTH(SalesDataTable[[#This Row],[Order Date]])</f>
        <v>10</v>
      </c>
      <c r="F2204" s="17"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row>
    <row r="2205" spans="1:20" ht="15.6">
      <c r="A2205" s="2">
        <v>1707</v>
      </c>
      <c r="B2205" s="3">
        <v>46322</v>
      </c>
      <c r="C2205" s="4">
        <f>YEAR(SalesDataTable[[#This Row],[Order Date]])</f>
        <v>2026</v>
      </c>
      <c r="D2205" s="14" t="str">
        <f>"Q"&amp;ROUNDUP(MONTH(SalesDataTable[[#This Row],[Order Date]])/3,0)</f>
        <v>Q4</v>
      </c>
      <c r="E2205" s="11">
        <f>MONTH(SalesDataTable[[#This Row],[Order Date]])</f>
        <v>10</v>
      </c>
      <c r="F2205" s="17"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36"/>
        <v>70.72</v>
      </c>
      <c r="R2205" s="5">
        <f t="shared" si="137"/>
        <v>26.66</v>
      </c>
      <c r="S2205" s="5">
        <f t="shared" si="138"/>
        <v>44.06</v>
      </c>
      <c r="T2205" s="7">
        <f t="shared" si="139"/>
        <v>0.62302036199095023</v>
      </c>
    </row>
    <row r="2206" spans="1:20" ht="15.6">
      <c r="A2206" s="2">
        <v>1989</v>
      </c>
      <c r="B2206" s="3">
        <v>46322</v>
      </c>
      <c r="C2206" s="4">
        <f>YEAR(SalesDataTable[[#This Row],[Order Date]])</f>
        <v>2026</v>
      </c>
      <c r="D2206" s="14" t="str">
        <f>"Q"&amp;ROUNDUP(MONTH(SalesDataTable[[#This Row],[Order Date]])/3,0)</f>
        <v>Q4</v>
      </c>
      <c r="E2206" s="11">
        <f>MONTH(SalesDataTable[[#This Row],[Order Date]])</f>
        <v>10</v>
      </c>
      <c r="F2206" s="17"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36"/>
        <v>671.46</v>
      </c>
      <c r="R2206" s="5">
        <f t="shared" si="137"/>
        <v>398.88</v>
      </c>
      <c r="S2206" s="5">
        <f t="shared" si="138"/>
        <v>272.58000000000004</v>
      </c>
      <c r="T2206" s="7">
        <f t="shared" si="139"/>
        <v>0.4059512107943884</v>
      </c>
    </row>
    <row r="2207" spans="1:20" ht="15.6">
      <c r="A2207" s="2">
        <v>2852</v>
      </c>
      <c r="B2207" s="3">
        <v>46322</v>
      </c>
      <c r="C2207" s="4">
        <f>YEAR(SalesDataTable[[#This Row],[Order Date]])</f>
        <v>2026</v>
      </c>
      <c r="D2207" s="14" t="str">
        <f>"Q"&amp;ROUNDUP(MONTH(SalesDataTable[[#This Row],[Order Date]])/3,0)</f>
        <v>Q4</v>
      </c>
      <c r="E2207" s="11">
        <f>MONTH(SalesDataTable[[#This Row],[Order Date]])</f>
        <v>10</v>
      </c>
      <c r="F2207" s="17"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row>
    <row r="2208" spans="1:20" ht="15.6">
      <c r="A2208" s="2">
        <v>4762</v>
      </c>
      <c r="B2208" s="3">
        <v>46322</v>
      </c>
      <c r="C2208" s="4">
        <f>YEAR(SalesDataTable[[#This Row],[Order Date]])</f>
        <v>2026</v>
      </c>
      <c r="D2208" s="14" t="str">
        <f>"Q"&amp;ROUNDUP(MONTH(SalesDataTable[[#This Row],[Order Date]])/3,0)</f>
        <v>Q4</v>
      </c>
      <c r="E2208" s="11">
        <f>MONTH(SalesDataTable[[#This Row],[Order Date]])</f>
        <v>10</v>
      </c>
      <c r="F2208" s="17"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36"/>
        <v>103.52</v>
      </c>
      <c r="R2208" s="5">
        <f t="shared" si="137"/>
        <v>43.28</v>
      </c>
      <c r="S2208" s="5">
        <f t="shared" si="138"/>
        <v>60.239999999999995</v>
      </c>
      <c r="T2208" s="7">
        <f t="shared" si="139"/>
        <v>0.58191653786707875</v>
      </c>
    </row>
    <row r="2209" spans="1:20" ht="15.6">
      <c r="A2209" s="2">
        <v>4997</v>
      </c>
      <c r="B2209" s="3">
        <v>46322</v>
      </c>
      <c r="C2209" s="4">
        <f>YEAR(SalesDataTable[[#This Row],[Order Date]])</f>
        <v>2026</v>
      </c>
      <c r="D2209" s="14" t="str">
        <f>"Q"&amp;ROUNDUP(MONTH(SalesDataTable[[#This Row],[Order Date]])/3,0)</f>
        <v>Q4</v>
      </c>
      <c r="E2209" s="11">
        <f>MONTH(SalesDataTable[[#This Row],[Order Date]])</f>
        <v>10</v>
      </c>
      <c r="F2209" s="17"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row>
    <row r="2210" spans="1:20" ht="15.6">
      <c r="A2210" s="2">
        <v>1238</v>
      </c>
      <c r="B2210" s="3">
        <v>46323</v>
      </c>
      <c r="C2210" s="4">
        <f>YEAR(SalesDataTable[[#This Row],[Order Date]])</f>
        <v>2026</v>
      </c>
      <c r="D2210" s="14" t="str">
        <f>"Q"&amp;ROUNDUP(MONTH(SalesDataTable[[#This Row],[Order Date]])/3,0)</f>
        <v>Q4</v>
      </c>
      <c r="E2210" s="11">
        <f>MONTH(SalesDataTable[[#This Row],[Order Date]])</f>
        <v>10</v>
      </c>
      <c r="F2210" s="17"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row>
    <row r="2211" spans="1:20" ht="15.6">
      <c r="A2211" s="2">
        <v>2622</v>
      </c>
      <c r="B2211" s="3">
        <v>46323</v>
      </c>
      <c r="C2211" s="4">
        <f>YEAR(SalesDataTable[[#This Row],[Order Date]])</f>
        <v>2026</v>
      </c>
      <c r="D2211" s="14" t="str">
        <f>"Q"&amp;ROUNDUP(MONTH(SalesDataTable[[#This Row],[Order Date]])/3,0)</f>
        <v>Q4</v>
      </c>
      <c r="E2211" s="11">
        <f>MONTH(SalesDataTable[[#This Row],[Order Date]])</f>
        <v>10</v>
      </c>
      <c r="F2211" s="17"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row>
    <row r="2212" spans="1:20" ht="15.6">
      <c r="A2212" s="2">
        <v>3106</v>
      </c>
      <c r="B2212" s="3">
        <v>46323</v>
      </c>
      <c r="C2212" s="4">
        <f>YEAR(SalesDataTable[[#This Row],[Order Date]])</f>
        <v>2026</v>
      </c>
      <c r="D2212" s="14" t="str">
        <f>"Q"&amp;ROUNDUP(MONTH(SalesDataTable[[#This Row],[Order Date]])/3,0)</f>
        <v>Q4</v>
      </c>
      <c r="E2212" s="11">
        <f>MONTH(SalesDataTable[[#This Row],[Order Date]])</f>
        <v>10</v>
      </c>
      <c r="F2212" s="17"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36"/>
        <v>105.42149999999999</v>
      </c>
      <c r="R2212" s="5">
        <f t="shared" si="137"/>
        <v>42.42</v>
      </c>
      <c r="S2212" s="5">
        <f t="shared" si="138"/>
        <v>63.001499999999993</v>
      </c>
      <c r="T2212" s="7">
        <f t="shared" si="139"/>
        <v>0.59761528720422297</v>
      </c>
    </row>
    <row r="2213" spans="1:20" ht="15.6">
      <c r="A2213" s="2">
        <v>3274</v>
      </c>
      <c r="B2213" s="3">
        <v>46323</v>
      </c>
      <c r="C2213" s="4">
        <f>YEAR(SalesDataTable[[#This Row],[Order Date]])</f>
        <v>2026</v>
      </c>
      <c r="D2213" s="14" t="str">
        <f>"Q"&amp;ROUNDUP(MONTH(SalesDataTable[[#This Row],[Order Date]])/3,0)</f>
        <v>Q4</v>
      </c>
      <c r="E2213" s="11">
        <f>MONTH(SalesDataTable[[#This Row],[Order Date]])</f>
        <v>10</v>
      </c>
      <c r="F2213" s="17"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36"/>
        <v>39.42</v>
      </c>
      <c r="R2213" s="5">
        <f t="shared" si="137"/>
        <v>14.58</v>
      </c>
      <c r="S2213" s="5">
        <f t="shared" si="138"/>
        <v>24.840000000000003</v>
      </c>
      <c r="T2213" s="7">
        <f t="shared" si="139"/>
        <v>0.63013698630136994</v>
      </c>
    </row>
    <row r="2214" spans="1:20" ht="15.6">
      <c r="A2214" s="2">
        <v>3542</v>
      </c>
      <c r="B2214" s="3">
        <v>46323</v>
      </c>
      <c r="C2214" s="4">
        <f>YEAR(SalesDataTable[[#This Row],[Order Date]])</f>
        <v>2026</v>
      </c>
      <c r="D2214" s="14" t="str">
        <f>"Q"&amp;ROUNDUP(MONTH(SalesDataTable[[#This Row],[Order Date]])/3,0)</f>
        <v>Q4</v>
      </c>
      <c r="E2214" s="11">
        <f>MONTH(SalesDataTable[[#This Row],[Order Date]])</f>
        <v>10</v>
      </c>
      <c r="F2214" s="17"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36"/>
        <v>101.32</v>
      </c>
      <c r="R2214" s="5">
        <f t="shared" si="137"/>
        <v>44.04</v>
      </c>
      <c r="S2214" s="5">
        <f t="shared" si="138"/>
        <v>57.279999999999994</v>
      </c>
      <c r="T2214" s="7">
        <f t="shared" si="139"/>
        <v>0.56533754441373862</v>
      </c>
    </row>
    <row r="2215" spans="1:20" ht="15.6">
      <c r="A2215" s="2">
        <v>3704</v>
      </c>
      <c r="B2215" s="3">
        <v>46323</v>
      </c>
      <c r="C2215" s="4">
        <f>YEAR(SalesDataTable[[#This Row],[Order Date]])</f>
        <v>2026</v>
      </c>
      <c r="D2215" s="14" t="str">
        <f>"Q"&amp;ROUNDUP(MONTH(SalesDataTable[[#This Row],[Order Date]])/3,0)</f>
        <v>Q4</v>
      </c>
      <c r="E2215" s="11">
        <f>MONTH(SalesDataTable[[#This Row],[Order Date]])</f>
        <v>10</v>
      </c>
      <c r="F2215" s="17"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row>
    <row r="2216" spans="1:20" ht="15.6">
      <c r="A2216" s="2">
        <v>4699</v>
      </c>
      <c r="B2216" s="3">
        <v>46323</v>
      </c>
      <c r="C2216" s="4">
        <f>YEAR(SalesDataTable[[#This Row],[Order Date]])</f>
        <v>2026</v>
      </c>
      <c r="D2216" s="14" t="str">
        <f>"Q"&amp;ROUNDUP(MONTH(SalesDataTable[[#This Row],[Order Date]])/3,0)</f>
        <v>Q4</v>
      </c>
      <c r="E2216" s="11">
        <f>MONTH(SalesDataTable[[#This Row],[Order Date]])</f>
        <v>10</v>
      </c>
      <c r="F2216" s="17"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36"/>
        <v>47.233999999999995</v>
      </c>
      <c r="R2216" s="5">
        <f t="shared" si="137"/>
        <v>22.5</v>
      </c>
      <c r="S2216" s="5">
        <f t="shared" si="138"/>
        <v>24.733999999999995</v>
      </c>
      <c r="T2216" s="7">
        <f t="shared" si="139"/>
        <v>0.52364821950290041</v>
      </c>
    </row>
    <row r="2217" spans="1:20" ht="15.6">
      <c r="A2217" s="2">
        <v>1226</v>
      </c>
      <c r="B2217" s="3">
        <v>46324</v>
      </c>
      <c r="C2217" s="4">
        <f>YEAR(SalesDataTable[[#This Row],[Order Date]])</f>
        <v>2026</v>
      </c>
      <c r="D2217" s="14" t="str">
        <f>"Q"&amp;ROUNDUP(MONTH(SalesDataTable[[#This Row],[Order Date]])/3,0)</f>
        <v>Q4</v>
      </c>
      <c r="E2217" s="11">
        <f>MONTH(SalesDataTable[[#This Row],[Order Date]])</f>
        <v>10</v>
      </c>
      <c r="F2217" s="17"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36"/>
        <v>36.58</v>
      </c>
      <c r="R2217" s="5">
        <f t="shared" si="137"/>
        <v>13.5</v>
      </c>
      <c r="S2217" s="5">
        <f t="shared" si="138"/>
        <v>23.08</v>
      </c>
      <c r="T2217" s="7">
        <f t="shared" si="139"/>
        <v>0.63094587206123565</v>
      </c>
    </row>
    <row r="2218" spans="1:20" ht="15.6">
      <c r="A2218" s="2">
        <v>1245</v>
      </c>
      <c r="B2218" s="3">
        <v>46324</v>
      </c>
      <c r="C2218" s="4">
        <f>YEAR(SalesDataTable[[#This Row],[Order Date]])</f>
        <v>2026</v>
      </c>
      <c r="D2218" s="14" t="str">
        <f>"Q"&amp;ROUNDUP(MONTH(SalesDataTable[[#This Row],[Order Date]])/3,0)</f>
        <v>Q4</v>
      </c>
      <c r="E2218" s="11">
        <f>MONTH(SalesDataTable[[#This Row],[Order Date]])</f>
        <v>10</v>
      </c>
      <c r="F2218" s="17"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36"/>
        <v>78.013999999999996</v>
      </c>
      <c r="R2218" s="5">
        <f t="shared" si="137"/>
        <v>30.14</v>
      </c>
      <c r="S2218" s="5">
        <f t="shared" si="138"/>
        <v>47.873999999999995</v>
      </c>
      <c r="T2218" s="7">
        <f t="shared" si="139"/>
        <v>0.6136590868305688</v>
      </c>
    </row>
    <row r="2219" spans="1:20" ht="15.6">
      <c r="A2219" s="2">
        <v>1477</v>
      </c>
      <c r="B2219" s="3">
        <v>46324</v>
      </c>
      <c r="C2219" s="4">
        <f>YEAR(SalesDataTable[[#This Row],[Order Date]])</f>
        <v>2026</v>
      </c>
      <c r="D2219" s="14" t="str">
        <f>"Q"&amp;ROUNDUP(MONTH(SalesDataTable[[#This Row],[Order Date]])/3,0)</f>
        <v>Q4</v>
      </c>
      <c r="E2219" s="11">
        <f>MONTH(SalesDataTable[[#This Row],[Order Date]])</f>
        <v>10</v>
      </c>
      <c r="F2219" s="17"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row>
    <row r="2220" spans="1:20" ht="15.6">
      <c r="A2220" s="2">
        <v>1575</v>
      </c>
      <c r="B2220" s="3">
        <v>46324</v>
      </c>
      <c r="C2220" s="4">
        <f>YEAR(SalesDataTable[[#This Row],[Order Date]])</f>
        <v>2026</v>
      </c>
      <c r="D2220" s="14" t="str">
        <f>"Q"&amp;ROUNDUP(MONTH(SalesDataTable[[#This Row],[Order Date]])/3,0)</f>
        <v>Q4</v>
      </c>
      <c r="E2220" s="11">
        <f>MONTH(SalesDataTable[[#This Row],[Order Date]])</f>
        <v>10</v>
      </c>
      <c r="F2220" s="17"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row>
    <row r="2221" spans="1:20" ht="15.6">
      <c r="A2221" s="2">
        <v>2830</v>
      </c>
      <c r="B2221" s="3">
        <v>46324</v>
      </c>
      <c r="C2221" s="4">
        <f>YEAR(SalesDataTable[[#This Row],[Order Date]])</f>
        <v>2026</v>
      </c>
      <c r="D2221" s="14" t="str">
        <f>"Q"&amp;ROUNDUP(MONTH(SalesDataTable[[#This Row],[Order Date]])/3,0)</f>
        <v>Q4</v>
      </c>
      <c r="E2221" s="11">
        <f>MONTH(SalesDataTable[[#This Row],[Order Date]])</f>
        <v>10</v>
      </c>
      <c r="F2221" s="17"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row>
    <row r="2222" spans="1:20" ht="15.6">
      <c r="A2222" s="2">
        <v>2884</v>
      </c>
      <c r="B2222" s="3">
        <v>46324</v>
      </c>
      <c r="C2222" s="4">
        <f>YEAR(SalesDataTable[[#This Row],[Order Date]])</f>
        <v>2026</v>
      </c>
      <c r="D2222" s="14" t="str">
        <f>"Q"&amp;ROUNDUP(MONTH(SalesDataTable[[#This Row],[Order Date]])/3,0)</f>
        <v>Q4</v>
      </c>
      <c r="E2222" s="11">
        <f>MONTH(SalesDataTable[[#This Row],[Order Date]])</f>
        <v>10</v>
      </c>
      <c r="F2222" s="17"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36"/>
        <v>167.2</v>
      </c>
      <c r="R2222" s="5">
        <f t="shared" si="137"/>
        <v>86.02</v>
      </c>
      <c r="S2222" s="5">
        <f t="shared" si="138"/>
        <v>81.179999999999993</v>
      </c>
      <c r="T2222" s="7">
        <f t="shared" si="139"/>
        <v>0.48552631578947369</v>
      </c>
    </row>
    <row r="2223" spans="1:20" ht="15.6">
      <c r="A2223" s="2">
        <v>3093</v>
      </c>
      <c r="B2223" s="3">
        <v>46324</v>
      </c>
      <c r="C2223" s="4">
        <f>YEAR(SalesDataTable[[#This Row],[Order Date]])</f>
        <v>2026</v>
      </c>
      <c r="D2223" s="14" t="str">
        <f>"Q"&amp;ROUNDUP(MONTH(SalesDataTable[[#This Row],[Order Date]])/3,0)</f>
        <v>Q4</v>
      </c>
      <c r="E2223" s="11">
        <f>MONTH(SalesDataTable[[#This Row],[Order Date]])</f>
        <v>10</v>
      </c>
      <c r="F2223" s="17"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row>
    <row r="2224" spans="1:20" ht="15.6">
      <c r="A2224" s="2">
        <v>3613</v>
      </c>
      <c r="B2224" s="3">
        <v>46324</v>
      </c>
      <c r="C2224" s="4">
        <f>YEAR(SalesDataTable[[#This Row],[Order Date]])</f>
        <v>2026</v>
      </c>
      <c r="D2224" s="14" t="str">
        <f>"Q"&amp;ROUNDUP(MONTH(SalesDataTable[[#This Row],[Order Date]])/3,0)</f>
        <v>Q4</v>
      </c>
      <c r="E2224" s="11">
        <f>MONTH(SalesDataTable[[#This Row],[Order Date]])</f>
        <v>10</v>
      </c>
      <c r="F2224" s="17"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36"/>
        <v>502.23</v>
      </c>
      <c r="R2224" s="5">
        <f t="shared" si="137"/>
        <v>255.99</v>
      </c>
      <c r="S2224" s="5">
        <f t="shared" si="138"/>
        <v>246.24</v>
      </c>
      <c r="T2224" s="7">
        <f t="shared" si="139"/>
        <v>0.49029329191804549</v>
      </c>
    </row>
    <row r="2225" spans="1:20" ht="15.6">
      <c r="A2225" s="2">
        <v>4496</v>
      </c>
      <c r="B2225" s="3">
        <v>46324</v>
      </c>
      <c r="C2225" s="4">
        <f>YEAR(SalesDataTable[[#This Row],[Order Date]])</f>
        <v>2026</v>
      </c>
      <c r="D2225" s="14" t="str">
        <f>"Q"&amp;ROUNDUP(MONTH(SalesDataTable[[#This Row],[Order Date]])/3,0)</f>
        <v>Q4</v>
      </c>
      <c r="E2225" s="11">
        <f>MONTH(SalesDataTable[[#This Row],[Order Date]])</f>
        <v>10</v>
      </c>
      <c r="F2225" s="17"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36"/>
        <v>73.494</v>
      </c>
      <c r="R2225" s="5">
        <f t="shared" si="137"/>
        <v>29.82</v>
      </c>
      <c r="S2225" s="5">
        <f t="shared" si="138"/>
        <v>43.673999999999999</v>
      </c>
      <c r="T2225" s="7">
        <f t="shared" si="139"/>
        <v>0.59425259204833047</v>
      </c>
    </row>
    <row r="2226" spans="1:20" ht="15.6">
      <c r="A2226" s="2">
        <v>5194</v>
      </c>
      <c r="B2226" s="3">
        <v>46324</v>
      </c>
      <c r="C2226" s="4">
        <f>YEAR(SalesDataTable[[#This Row],[Order Date]])</f>
        <v>2026</v>
      </c>
      <c r="D2226" s="14" t="str">
        <f>"Q"&amp;ROUNDUP(MONTH(SalesDataTable[[#This Row],[Order Date]])/3,0)</f>
        <v>Q4</v>
      </c>
      <c r="E2226" s="11">
        <f>MONTH(SalesDataTable[[#This Row],[Order Date]])</f>
        <v>10</v>
      </c>
      <c r="F2226" s="17"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36"/>
        <v>873.072</v>
      </c>
      <c r="R2226" s="5">
        <f t="shared" si="137"/>
        <v>460.68</v>
      </c>
      <c r="S2226" s="5">
        <f t="shared" si="138"/>
        <v>412.392</v>
      </c>
      <c r="T2226" s="7">
        <f t="shared" si="139"/>
        <v>0.4723459233602727</v>
      </c>
    </row>
    <row r="2227" spans="1:20" ht="15.6">
      <c r="A2227" s="2">
        <v>339</v>
      </c>
      <c r="B2227" s="3">
        <v>46325</v>
      </c>
      <c r="C2227" s="4">
        <f>YEAR(SalesDataTable[[#This Row],[Order Date]])</f>
        <v>2026</v>
      </c>
      <c r="D2227" s="14" t="str">
        <f>"Q"&amp;ROUNDUP(MONTH(SalesDataTable[[#This Row],[Order Date]])/3,0)</f>
        <v>Q4</v>
      </c>
      <c r="E2227" s="11">
        <f>MONTH(SalesDataTable[[#This Row],[Order Date]])</f>
        <v>10</v>
      </c>
      <c r="F2227" s="17"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36"/>
        <v>39.65</v>
      </c>
      <c r="R2227" s="5">
        <f t="shared" si="137"/>
        <v>16.38</v>
      </c>
      <c r="S2227" s="5">
        <f t="shared" si="138"/>
        <v>23.27</v>
      </c>
      <c r="T2227" s="7">
        <f t="shared" si="139"/>
        <v>0.58688524590163937</v>
      </c>
    </row>
    <row r="2228" spans="1:20" ht="15.6">
      <c r="A2228" s="2">
        <v>1199</v>
      </c>
      <c r="B2228" s="3">
        <v>46325</v>
      </c>
      <c r="C2228" s="4">
        <f>YEAR(SalesDataTable[[#This Row],[Order Date]])</f>
        <v>2026</v>
      </c>
      <c r="D2228" s="14" t="str">
        <f>"Q"&amp;ROUNDUP(MONTH(SalesDataTable[[#This Row],[Order Date]])/3,0)</f>
        <v>Q4</v>
      </c>
      <c r="E2228" s="11">
        <f>MONTH(SalesDataTable[[#This Row],[Order Date]])</f>
        <v>10</v>
      </c>
      <c r="F2228" s="17"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36"/>
        <v>92.222999999999999</v>
      </c>
      <c r="R2228" s="5">
        <f t="shared" si="137"/>
        <v>49.75</v>
      </c>
      <c r="S2228" s="5">
        <f t="shared" si="138"/>
        <v>42.472999999999999</v>
      </c>
      <c r="T2228" s="7">
        <f t="shared" si="139"/>
        <v>0.46054671828068922</v>
      </c>
    </row>
    <row r="2229" spans="1:20" ht="15.6">
      <c r="A2229" s="2">
        <v>1253</v>
      </c>
      <c r="B2229" s="3">
        <v>46325</v>
      </c>
      <c r="C2229" s="4">
        <f>YEAR(SalesDataTable[[#This Row],[Order Date]])</f>
        <v>2026</v>
      </c>
      <c r="D2229" s="14" t="str">
        <f>"Q"&amp;ROUNDUP(MONTH(SalesDataTable[[#This Row],[Order Date]])/3,0)</f>
        <v>Q4</v>
      </c>
      <c r="E2229" s="11">
        <f>MONTH(SalesDataTable[[#This Row],[Order Date]])</f>
        <v>10</v>
      </c>
      <c r="F2229" s="17"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36"/>
        <v>80.86</v>
      </c>
      <c r="R2229" s="5">
        <f t="shared" si="137"/>
        <v>29.76</v>
      </c>
      <c r="S2229" s="5">
        <f t="shared" si="138"/>
        <v>51.099999999999994</v>
      </c>
      <c r="T2229" s="7">
        <f t="shared" si="139"/>
        <v>0.63195646796932969</v>
      </c>
    </row>
    <row r="2230" spans="1:20" ht="15.6">
      <c r="A2230" s="2">
        <v>1407</v>
      </c>
      <c r="B2230" s="3">
        <v>46325</v>
      </c>
      <c r="C2230" s="4">
        <f>YEAR(SalesDataTable[[#This Row],[Order Date]])</f>
        <v>2026</v>
      </c>
      <c r="D2230" s="14" t="str">
        <f>"Q"&amp;ROUNDUP(MONTH(SalesDataTable[[#This Row],[Order Date]])/3,0)</f>
        <v>Q4</v>
      </c>
      <c r="E2230" s="11">
        <f>MONTH(SalesDataTable[[#This Row],[Order Date]])</f>
        <v>10</v>
      </c>
      <c r="F2230" s="17"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row>
    <row r="2231" spans="1:20" ht="15.6">
      <c r="A2231" s="2">
        <v>2532</v>
      </c>
      <c r="B2231" s="3">
        <v>46325</v>
      </c>
      <c r="C2231" s="4">
        <f>YEAR(SalesDataTable[[#This Row],[Order Date]])</f>
        <v>2026</v>
      </c>
      <c r="D2231" s="14" t="str">
        <f>"Q"&amp;ROUNDUP(MONTH(SalesDataTable[[#This Row],[Order Date]])/3,0)</f>
        <v>Q4</v>
      </c>
      <c r="E2231" s="11">
        <f>MONTH(SalesDataTable[[#This Row],[Order Date]])</f>
        <v>10</v>
      </c>
      <c r="F2231" s="17"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36"/>
        <v>80.400000000000006</v>
      </c>
      <c r="R2231" s="5">
        <f t="shared" si="137"/>
        <v>43.34</v>
      </c>
      <c r="S2231" s="5">
        <f t="shared" si="138"/>
        <v>37.06</v>
      </c>
      <c r="T2231" s="7">
        <f t="shared" si="139"/>
        <v>0.46094527363184079</v>
      </c>
    </row>
    <row r="2232" spans="1:20" ht="15.6">
      <c r="A2232" s="2">
        <v>307</v>
      </c>
      <c r="B2232" s="3">
        <v>46326</v>
      </c>
      <c r="C2232" s="4">
        <f>YEAR(SalesDataTable[[#This Row],[Order Date]])</f>
        <v>2026</v>
      </c>
      <c r="D2232" s="14" t="str">
        <f>"Q"&amp;ROUNDUP(MONTH(SalesDataTable[[#This Row],[Order Date]])/3,0)</f>
        <v>Q4</v>
      </c>
      <c r="E2232" s="11">
        <f>MONTH(SalesDataTable[[#This Row],[Order Date]])</f>
        <v>10</v>
      </c>
      <c r="F2232" s="17"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36"/>
        <v>37.08</v>
      </c>
      <c r="R2232" s="5">
        <f t="shared" si="137"/>
        <v>13.62</v>
      </c>
      <c r="S2232" s="5">
        <f t="shared" si="138"/>
        <v>23.46</v>
      </c>
      <c r="T2232" s="7">
        <f t="shared" si="139"/>
        <v>0.63268608414239491</v>
      </c>
    </row>
    <row r="2233" spans="1:20" ht="15.6">
      <c r="A2233" s="2">
        <v>3257</v>
      </c>
      <c r="B2233" s="3">
        <v>46326</v>
      </c>
      <c r="C2233" s="4">
        <f>YEAR(SalesDataTable[[#This Row],[Order Date]])</f>
        <v>2026</v>
      </c>
      <c r="D2233" s="14" t="str">
        <f>"Q"&amp;ROUNDUP(MONTH(SalesDataTable[[#This Row],[Order Date]])/3,0)</f>
        <v>Q4</v>
      </c>
      <c r="E2233" s="11">
        <f>MONTH(SalesDataTable[[#This Row],[Order Date]])</f>
        <v>10</v>
      </c>
      <c r="F2233" s="17"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36"/>
        <v>995.52</v>
      </c>
      <c r="R2233" s="5">
        <f t="shared" si="137"/>
        <v>525.29999999999995</v>
      </c>
      <c r="S2233" s="5">
        <f t="shared" si="138"/>
        <v>470.22</v>
      </c>
      <c r="T2233" s="7">
        <f t="shared" si="139"/>
        <v>0.4723360655737705</v>
      </c>
    </row>
    <row r="2234" spans="1:20" ht="15.6">
      <c r="A2234" s="2">
        <v>3739</v>
      </c>
      <c r="B2234" s="3">
        <v>46326</v>
      </c>
      <c r="C2234" s="4">
        <f>YEAR(SalesDataTable[[#This Row],[Order Date]])</f>
        <v>2026</v>
      </c>
      <c r="D2234" s="14" t="str">
        <f>"Q"&amp;ROUNDUP(MONTH(SalesDataTable[[#This Row],[Order Date]])/3,0)</f>
        <v>Q4</v>
      </c>
      <c r="E2234" s="11">
        <f>MONTH(SalesDataTable[[#This Row],[Order Date]])</f>
        <v>10</v>
      </c>
      <c r="F2234" s="17"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36"/>
        <v>135.19</v>
      </c>
      <c r="R2234" s="5">
        <f t="shared" si="137"/>
        <v>68.319999999999993</v>
      </c>
      <c r="S2234" s="5">
        <f t="shared" si="138"/>
        <v>66.87</v>
      </c>
      <c r="T2234" s="7">
        <f t="shared" si="139"/>
        <v>0.49463717730601381</v>
      </c>
    </row>
    <row r="2235" spans="1:20" ht="15.6">
      <c r="A2235" s="2">
        <v>77</v>
      </c>
      <c r="B2235" s="3">
        <v>46327</v>
      </c>
      <c r="C2235" s="4">
        <f>YEAR(SalesDataTable[[#This Row],[Order Date]])</f>
        <v>2026</v>
      </c>
      <c r="D2235" s="14" t="str">
        <f>"Q"&amp;ROUNDUP(MONTH(SalesDataTable[[#This Row],[Order Date]])/3,0)</f>
        <v>Q4</v>
      </c>
      <c r="E2235" s="11">
        <f>MONTH(SalesDataTable[[#This Row],[Order Date]])</f>
        <v>11</v>
      </c>
      <c r="F2235" s="17"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36"/>
        <v>241.12800000000001</v>
      </c>
      <c r="R2235" s="5">
        <f t="shared" si="137"/>
        <v>130.88</v>
      </c>
      <c r="S2235" s="5">
        <f t="shared" si="138"/>
        <v>110.24800000000002</v>
      </c>
      <c r="T2235" s="7">
        <f t="shared" si="139"/>
        <v>0.4572177432732823</v>
      </c>
    </row>
    <row r="2236" spans="1:20" ht="15.6">
      <c r="A2236" s="2">
        <v>461</v>
      </c>
      <c r="B2236" s="3">
        <v>46327</v>
      </c>
      <c r="C2236" s="4">
        <f>YEAR(SalesDataTable[[#This Row],[Order Date]])</f>
        <v>2026</v>
      </c>
      <c r="D2236" s="14" t="str">
        <f>"Q"&amp;ROUNDUP(MONTH(SalesDataTable[[#This Row],[Order Date]])/3,0)</f>
        <v>Q4</v>
      </c>
      <c r="E2236" s="11">
        <f>MONTH(SalesDataTable[[#This Row],[Order Date]])</f>
        <v>11</v>
      </c>
      <c r="F2236" s="17"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row>
    <row r="2237" spans="1:20" ht="15.6">
      <c r="A2237" s="2">
        <v>732</v>
      </c>
      <c r="B2237" s="3">
        <v>46327</v>
      </c>
      <c r="C2237" s="4">
        <f>YEAR(SalesDataTable[[#This Row],[Order Date]])</f>
        <v>2026</v>
      </c>
      <c r="D2237" s="14" t="str">
        <f>"Q"&amp;ROUNDUP(MONTH(SalesDataTable[[#This Row],[Order Date]])/3,0)</f>
        <v>Q4</v>
      </c>
      <c r="E2237" s="11">
        <f>MONTH(SalesDataTable[[#This Row],[Order Date]])</f>
        <v>11</v>
      </c>
      <c r="F2237" s="17"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row>
    <row r="2238" spans="1:20" ht="15.6">
      <c r="A2238" s="2">
        <v>919</v>
      </c>
      <c r="B2238" s="3">
        <v>46327</v>
      </c>
      <c r="C2238" s="4">
        <f>YEAR(SalesDataTable[[#This Row],[Order Date]])</f>
        <v>2026</v>
      </c>
      <c r="D2238" s="14" t="str">
        <f>"Q"&amp;ROUNDUP(MONTH(SalesDataTable[[#This Row],[Order Date]])/3,0)</f>
        <v>Q4</v>
      </c>
      <c r="E2238" s="11">
        <f>MONTH(SalesDataTable[[#This Row],[Order Date]])</f>
        <v>11</v>
      </c>
      <c r="F2238" s="17"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36"/>
        <v>93.177000000000007</v>
      </c>
      <c r="R2238" s="5">
        <f t="shared" si="137"/>
        <v>51.75</v>
      </c>
      <c r="S2238" s="5">
        <f t="shared" si="138"/>
        <v>41.427000000000007</v>
      </c>
      <c r="T2238" s="7">
        <f t="shared" si="139"/>
        <v>0.4446054283782479</v>
      </c>
    </row>
    <row r="2239" spans="1:20" ht="15.6">
      <c r="A2239" s="2">
        <v>949</v>
      </c>
      <c r="B2239" s="3">
        <v>46327</v>
      </c>
      <c r="C2239" s="4">
        <f>YEAR(SalesDataTable[[#This Row],[Order Date]])</f>
        <v>2026</v>
      </c>
      <c r="D2239" s="14" t="str">
        <f>"Q"&amp;ROUNDUP(MONTH(SalesDataTable[[#This Row],[Order Date]])/3,0)</f>
        <v>Q4</v>
      </c>
      <c r="E2239" s="11">
        <f>MONTH(SalesDataTable[[#This Row],[Order Date]])</f>
        <v>11</v>
      </c>
      <c r="F2239" s="17"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36"/>
        <v>413.32</v>
      </c>
      <c r="R2239" s="5">
        <f t="shared" si="137"/>
        <v>196.6</v>
      </c>
      <c r="S2239" s="5">
        <f t="shared" si="138"/>
        <v>216.72</v>
      </c>
      <c r="T2239" s="7">
        <f t="shared" si="139"/>
        <v>0.5243394948224136</v>
      </c>
    </row>
    <row r="2240" spans="1:20" ht="15.6">
      <c r="A2240" s="2">
        <v>1185</v>
      </c>
      <c r="B2240" s="3">
        <v>46327</v>
      </c>
      <c r="C2240" s="4">
        <f>YEAR(SalesDataTable[[#This Row],[Order Date]])</f>
        <v>2026</v>
      </c>
      <c r="D2240" s="14" t="str">
        <f>"Q"&amp;ROUNDUP(MONTH(SalesDataTable[[#This Row],[Order Date]])/3,0)</f>
        <v>Q4</v>
      </c>
      <c r="E2240" s="11">
        <f>MONTH(SalesDataTable[[#This Row],[Order Date]])</f>
        <v>11</v>
      </c>
      <c r="F2240" s="17"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row>
    <row r="2241" spans="1:20" ht="15.6">
      <c r="A2241" s="2">
        <v>1248</v>
      </c>
      <c r="B2241" s="3">
        <v>46327</v>
      </c>
      <c r="C2241" s="4">
        <f>YEAR(SalesDataTable[[#This Row],[Order Date]])</f>
        <v>2026</v>
      </c>
      <c r="D2241" s="14" t="str">
        <f>"Q"&amp;ROUNDUP(MONTH(SalesDataTable[[#This Row],[Order Date]])/3,0)</f>
        <v>Q4</v>
      </c>
      <c r="E2241" s="11">
        <f>MONTH(SalesDataTable[[#This Row],[Order Date]])</f>
        <v>11</v>
      </c>
      <c r="F2241" s="17"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row>
    <row r="2242" spans="1:20" ht="15.6">
      <c r="A2242" s="2">
        <v>2129</v>
      </c>
      <c r="B2242" s="3">
        <v>46327</v>
      </c>
      <c r="C2242" s="4">
        <f>YEAR(SalesDataTable[[#This Row],[Order Date]])</f>
        <v>2026</v>
      </c>
      <c r="D2242" s="14" t="str">
        <f>"Q"&amp;ROUNDUP(MONTH(SalesDataTable[[#This Row],[Order Date]])/3,0)</f>
        <v>Q4</v>
      </c>
      <c r="E2242" s="11">
        <f>MONTH(SalesDataTable[[#This Row],[Order Date]])</f>
        <v>11</v>
      </c>
      <c r="F2242" s="17"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row>
    <row r="2243" spans="1:20" ht="15.6">
      <c r="A2243" s="2">
        <v>2850</v>
      </c>
      <c r="B2243" s="3">
        <v>46327</v>
      </c>
      <c r="C2243" s="4">
        <f>YEAR(SalesDataTable[[#This Row],[Order Date]])</f>
        <v>2026</v>
      </c>
      <c r="D2243" s="14" t="str">
        <f>"Q"&amp;ROUNDUP(MONTH(SalesDataTable[[#This Row],[Order Date]])/3,0)</f>
        <v>Q4</v>
      </c>
      <c r="E2243" s="11">
        <f>MONTH(SalesDataTable[[#This Row],[Order Date]])</f>
        <v>11</v>
      </c>
      <c r="F2243" s="17"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40"/>
        <v>127.62749999999998</v>
      </c>
      <c r="R2243" s="5">
        <f t="shared" si="141"/>
        <v>67.08</v>
      </c>
      <c r="S2243" s="5">
        <f t="shared" si="142"/>
        <v>60.547499999999985</v>
      </c>
      <c r="T2243" s="7">
        <f t="shared" si="143"/>
        <v>0.47440794499618022</v>
      </c>
    </row>
    <row r="2244" spans="1:20" ht="15.6">
      <c r="A2244" s="2">
        <v>3477</v>
      </c>
      <c r="B2244" s="3">
        <v>46327</v>
      </c>
      <c r="C2244" s="4">
        <f>YEAR(SalesDataTable[[#This Row],[Order Date]])</f>
        <v>2026</v>
      </c>
      <c r="D2244" s="14" t="str">
        <f>"Q"&amp;ROUNDUP(MONTH(SalesDataTable[[#This Row],[Order Date]])/3,0)</f>
        <v>Q4</v>
      </c>
      <c r="E2244" s="11">
        <f>MONTH(SalesDataTable[[#This Row],[Order Date]])</f>
        <v>11</v>
      </c>
      <c r="F2244" s="17"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row>
    <row r="2245" spans="1:20" ht="15.6">
      <c r="A2245" s="2">
        <v>4673</v>
      </c>
      <c r="B2245" s="3">
        <v>46327</v>
      </c>
      <c r="C2245" s="4">
        <f>YEAR(SalesDataTable[[#This Row],[Order Date]])</f>
        <v>2026</v>
      </c>
      <c r="D2245" s="14" t="str">
        <f>"Q"&amp;ROUNDUP(MONTH(SalesDataTable[[#This Row],[Order Date]])/3,0)</f>
        <v>Q4</v>
      </c>
      <c r="E2245" s="11">
        <f>MONTH(SalesDataTable[[#This Row],[Order Date]])</f>
        <v>11</v>
      </c>
      <c r="F2245" s="17"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row>
    <row r="2246" spans="1:20" ht="15.6">
      <c r="A2246" s="2">
        <v>4679</v>
      </c>
      <c r="B2246" s="3">
        <v>46327</v>
      </c>
      <c r="C2246" s="4">
        <f>YEAR(SalesDataTable[[#This Row],[Order Date]])</f>
        <v>2026</v>
      </c>
      <c r="D2246" s="14" t="str">
        <f>"Q"&amp;ROUNDUP(MONTH(SalesDataTable[[#This Row],[Order Date]])/3,0)</f>
        <v>Q4</v>
      </c>
      <c r="E2246" s="11">
        <f>MONTH(SalesDataTable[[#This Row],[Order Date]])</f>
        <v>11</v>
      </c>
      <c r="F2246" s="17"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row>
    <row r="2247" spans="1:20" ht="15.6">
      <c r="A2247" s="2">
        <v>4809</v>
      </c>
      <c r="B2247" s="3">
        <v>46327</v>
      </c>
      <c r="C2247" s="4">
        <f>YEAR(SalesDataTable[[#This Row],[Order Date]])</f>
        <v>2026</v>
      </c>
      <c r="D2247" s="14" t="str">
        <f>"Q"&amp;ROUNDUP(MONTH(SalesDataTable[[#This Row],[Order Date]])/3,0)</f>
        <v>Q4</v>
      </c>
      <c r="E2247" s="11">
        <f>MONTH(SalesDataTable[[#This Row],[Order Date]])</f>
        <v>11</v>
      </c>
      <c r="F2247" s="17"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40"/>
        <v>34.646499999999996</v>
      </c>
      <c r="R2247" s="5">
        <f t="shared" si="141"/>
        <v>13.88</v>
      </c>
      <c r="S2247" s="5">
        <f t="shared" si="142"/>
        <v>20.766499999999994</v>
      </c>
      <c r="T2247" s="7">
        <f t="shared" si="143"/>
        <v>0.59938233299178834</v>
      </c>
    </row>
    <row r="2248" spans="1:20" ht="15.6">
      <c r="A2248" s="2">
        <v>4849</v>
      </c>
      <c r="B2248" s="3">
        <v>46327</v>
      </c>
      <c r="C2248" s="4">
        <f>YEAR(SalesDataTable[[#This Row],[Order Date]])</f>
        <v>2026</v>
      </c>
      <c r="D2248" s="14" t="str">
        <f>"Q"&amp;ROUNDUP(MONTH(SalesDataTable[[#This Row],[Order Date]])/3,0)</f>
        <v>Q4</v>
      </c>
      <c r="E2248" s="11">
        <f>MONTH(SalesDataTable[[#This Row],[Order Date]])</f>
        <v>11</v>
      </c>
      <c r="F2248" s="17"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40"/>
        <v>121.34599999999999</v>
      </c>
      <c r="R2248" s="5">
        <f t="shared" si="141"/>
        <v>54.08</v>
      </c>
      <c r="S2248" s="5">
        <f t="shared" si="142"/>
        <v>67.265999999999991</v>
      </c>
      <c r="T2248" s="7">
        <f t="shared" si="143"/>
        <v>0.55433224004087478</v>
      </c>
    </row>
    <row r="2249" spans="1:20" ht="15.6">
      <c r="A2249" s="2">
        <v>436</v>
      </c>
      <c r="B2249" s="3">
        <v>46328</v>
      </c>
      <c r="C2249" s="4">
        <f>YEAR(SalesDataTable[[#This Row],[Order Date]])</f>
        <v>2026</v>
      </c>
      <c r="D2249" s="14" t="str">
        <f>"Q"&amp;ROUNDUP(MONTH(SalesDataTable[[#This Row],[Order Date]])/3,0)</f>
        <v>Q4</v>
      </c>
      <c r="E2249" s="11">
        <f>MONTH(SalesDataTable[[#This Row],[Order Date]])</f>
        <v>11</v>
      </c>
      <c r="F2249" s="17"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row>
    <row r="2250" spans="1:20" ht="15.6">
      <c r="A2250" s="2">
        <v>879</v>
      </c>
      <c r="B2250" s="3">
        <v>46328</v>
      </c>
      <c r="C2250" s="4">
        <f>YEAR(SalesDataTable[[#This Row],[Order Date]])</f>
        <v>2026</v>
      </c>
      <c r="D2250" s="14" t="str">
        <f>"Q"&amp;ROUNDUP(MONTH(SalesDataTable[[#This Row],[Order Date]])/3,0)</f>
        <v>Q4</v>
      </c>
      <c r="E2250" s="11">
        <f>MONTH(SalesDataTable[[#This Row],[Order Date]])</f>
        <v>11</v>
      </c>
      <c r="F2250" s="17"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40"/>
        <v>177.83999999999997</v>
      </c>
      <c r="R2250" s="5">
        <f t="shared" si="141"/>
        <v>74.08</v>
      </c>
      <c r="S2250" s="5">
        <f t="shared" si="142"/>
        <v>103.75999999999998</v>
      </c>
      <c r="T2250" s="7">
        <f t="shared" si="143"/>
        <v>0.58344579397210972</v>
      </c>
    </row>
    <row r="2251" spans="1:20" ht="15.6">
      <c r="A2251" s="2">
        <v>955</v>
      </c>
      <c r="B2251" s="3">
        <v>46328</v>
      </c>
      <c r="C2251" s="4">
        <f>YEAR(SalesDataTable[[#This Row],[Order Date]])</f>
        <v>2026</v>
      </c>
      <c r="D2251" s="14" t="str">
        <f>"Q"&amp;ROUNDUP(MONTH(SalesDataTable[[#This Row],[Order Date]])/3,0)</f>
        <v>Q4</v>
      </c>
      <c r="E2251" s="11">
        <f>MONTH(SalesDataTable[[#This Row],[Order Date]])</f>
        <v>11</v>
      </c>
      <c r="F2251" s="17"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40"/>
        <v>188.423</v>
      </c>
      <c r="R2251" s="5">
        <f t="shared" si="141"/>
        <v>103.2</v>
      </c>
      <c r="S2251" s="5">
        <f t="shared" si="142"/>
        <v>85.222999999999999</v>
      </c>
      <c r="T2251" s="7">
        <f t="shared" si="143"/>
        <v>0.45229616341954004</v>
      </c>
    </row>
    <row r="2252" spans="1:20" ht="15.6">
      <c r="A2252" s="2">
        <v>1068</v>
      </c>
      <c r="B2252" s="3">
        <v>46328</v>
      </c>
      <c r="C2252" s="4">
        <f>YEAR(SalesDataTable[[#This Row],[Order Date]])</f>
        <v>2026</v>
      </c>
      <c r="D2252" s="14" t="str">
        <f>"Q"&amp;ROUNDUP(MONTH(SalesDataTable[[#This Row],[Order Date]])/3,0)</f>
        <v>Q4</v>
      </c>
      <c r="E2252" s="11">
        <f>MONTH(SalesDataTable[[#This Row],[Order Date]])</f>
        <v>11</v>
      </c>
      <c r="F2252" s="17"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40"/>
        <v>550.17000000000007</v>
      </c>
      <c r="R2252" s="5">
        <f t="shared" si="141"/>
        <v>341.5</v>
      </c>
      <c r="S2252" s="5">
        <f t="shared" si="142"/>
        <v>208.67000000000007</v>
      </c>
      <c r="T2252" s="7">
        <f t="shared" si="143"/>
        <v>0.37928276714470083</v>
      </c>
    </row>
    <row r="2253" spans="1:20" ht="15.6">
      <c r="A2253" s="2">
        <v>1733</v>
      </c>
      <c r="B2253" s="3">
        <v>46328</v>
      </c>
      <c r="C2253" s="4">
        <f>YEAR(SalesDataTable[[#This Row],[Order Date]])</f>
        <v>2026</v>
      </c>
      <c r="D2253" s="14" t="str">
        <f>"Q"&amp;ROUNDUP(MONTH(SalesDataTable[[#This Row],[Order Date]])/3,0)</f>
        <v>Q4</v>
      </c>
      <c r="E2253" s="11">
        <f>MONTH(SalesDataTable[[#This Row],[Order Date]])</f>
        <v>11</v>
      </c>
      <c r="F2253" s="17"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row>
    <row r="2254" spans="1:20" ht="15.6">
      <c r="A2254" s="2">
        <v>3270</v>
      </c>
      <c r="B2254" s="3">
        <v>46328</v>
      </c>
      <c r="C2254" s="4">
        <f>YEAR(SalesDataTable[[#This Row],[Order Date]])</f>
        <v>2026</v>
      </c>
      <c r="D2254" s="14" t="str">
        <f>"Q"&amp;ROUNDUP(MONTH(SalesDataTable[[#This Row],[Order Date]])/3,0)</f>
        <v>Q4</v>
      </c>
      <c r="E2254" s="11">
        <f>MONTH(SalesDataTable[[#This Row],[Order Date]])</f>
        <v>11</v>
      </c>
      <c r="F2254" s="17"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row>
    <row r="2255" spans="1:20" ht="15.6">
      <c r="A2255" s="2">
        <v>3484</v>
      </c>
      <c r="B2255" s="3">
        <v>46328</v>
      </c>
      <c r="C2255" s="4">
        <f>YEAR(SalesDataTable[[#This Row],[Order Date]])</f>
        <v>2026</v>
      </c>
      <c r="D2255" s="14" t="str">
        <f>"Q"&amp;ROUNDUP(MONTH(SalesDataTable[[#This Row],[Order Date]])/3,0)</f>
        <v>Q4</v>
      </c>
      <c r="E2255" s="11">
        <f>MONTH(SalesDataTable[[#This Row],[Order Date]])</f>
        <v>11</v>
      </c>
      <c r="F2255" s="17"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row>
    <row r="2256" spans="1:20" ht="15.6">
      <c r="A2256" s="2">
        <v>3608</v>
      </c>
      <c r="B2256" s="3">
        <v>46328</v>
      </c>
      <c r="C2256" s="4">
        <f>YEAR(SalesDataTable[[#This Row],[Order Date]])</f>
        <v>2026</v>
      </c>
      <c r="D2256" s="14" t="str">
        <f>"Q"&amp;ROUNDUP(MONTH(SalesDataTable[[#This Row],[Order Date]])/3,0)</f>
        <v>Q4</v>
      </c>
      <c r="E2256" s="11">
        <f>MONTH(SalesDataTable[[#This Row],[Order Date]])</f>
        <v>11</v>
      </c>
      <c r="F2256" s="17"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40"/>
        <v>91.35</v>
      </c>
      <c r="R2256" s="5">
        <f t="shared" si="141"/>
        <v>45.5</v>
      </c>
      <c r="S2256" s="5">
        <f t="shared" si="142"/>
        <v>45.849999999999994</v>
      </c>
      <c r="T2256" s="7">
        <f t="shared" si="143"/>
        <v>0.50191570881226055</v>
      </c>
    </row>
    <row r="2257" spans="1:20" ht="15.6">
      <c r="A2257" s="2">
        <v>4036</v>
      </c>
      <c r="B2257" s="3">
        <v>46328</v>
      </c>
      <c r="C2257" s="4">
        <f>YEAR(SalesDataTable[[#This Row],[Order Date]])</f>
        <v>2026</v>
      </c>
      <c r="D2257" s="14" t="str">
        <f>"Q"&amp;ROUNDUP(MONTH(SalesDataTable[[#This Row],[Order Date]])/3,0)</f>
        <v>Q4</v>
      </c>
      <c r="E2257" s="11">
        <f>MONTH(SalesDataTable[[#This Row],[Order Date]])</f>
        <v>11</v>
      </c>
      <c r="F2257" s="17"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40"/>
        <v>33.264000000000003</v>
      </c>
      <c r="R2257" s="5">
        <f t="shared" si="141"/>
        <v>14.18</v>
      </c>
      <c r="S2257" s="5">
        <f t="shared" si="142"/>
        <v>19.084000000000003</v>
      </c>
      <c r="T2257" s="7">
        <f t="shared" si="143"/>
        <v>0.57371332371332373</v>
      </c>
    </row>
    <row r="2258" spans="1:20" ht="15.6">
      <c r="A2258" s="2">
        <v>408</v>
      </c>
      <c r="B2258" s="3">
        <v>46329</v>
      </c>
      <c r="C2258" s="4">
        <f>YEAR(SalesDataTable[[#This Row],[Order Date]])</f>
        <v>2026</v>
      </c>
      <c r="D2258" s="14" t="str">
        <f>"Q"&amp;ROUNDUP(MONTH(SalesDataTable[[#This Row],[Order Date]])/3,0)</f>
        <v>Q4</v>
      </c>
      <c r="E2258" s="11">
        <f>MONTH(SalesDataTable[[#This Row],[Order Date]])</f>
        <v>11</v>
      </c>
      <c r="F2258" s="17"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40"/>
        <v>49.61</v>
      </c>
      <c r="R2258" s="5">
        <f t="shared" si="141"/>
        <v>22.8</v>
      </c>
      <c r="S2258" s="5">
        <f t="shared" si="142"/>
        <v>26.81</v>
      </c>
      <c r="T2258" s="7">
        <f t="shared" si="143"/>
        <v>0.54041523886313236</v>
      </c>
    </row>
    <row r="2259" spans="1:20" ht="15.6">
      <c r="A2259" s="2">
        <v>939</v>
      </c>
      <c r="B2259" s="3">
        <v>46329</v>
      </c>
      <c r="C2259" s="4">
        <f>YEAR(SalesDataTable[[#This Row],[Order Date]])</f>
        <v>2026</v>
      </c>
      <c r="D2259" s="14" t="str">
        <f>"Q"&amp;ROUNDUP(MONTH(SalesDataTable[[#This Row],[Order Date]])/3,0)</f>
        <v>Q4</v>
      </c>
      <c r="E2259" s="11">
        <f>MONTH(SalesDataTable[[#This Row],[Order Date]])</f>
        <v>11</v>
      </c>
      <c r="F2259" s="17"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40"/>
        <v>44.783999999999999</v>
      </c>
      <c r="R2259" s="5">
        <f t="shared" si="141"/>
        <v>21.94</v>
      </c>
      <c r="S2259" s="5">
        <f t="shared" si="142"/>
        <v>22.843999999999998</v>
      </c>
      <c r="T2259" s="7">
        <f t="shared" si="143"/>
        <v>0.51009289031797067</v>
      </c>
    </row>
    <row r="2260" spans="1:20" ht="15.6">
      <c r="A2260" s="2">
        <v>1022</v>
      </c>
      <c r="B2260" s="3">
        <v>46329</v>
      </c>
      <c r="C2260" s="4">
        <f>YEAR(SalesDataTable[[#This Row],[Order Date]])</f>
        <v>2026</v>
      </c>
      <c r="D2260" s="14" t="str">
        <f>"Q"&amp;ROUNDUP(MONTH(SalesDataTable[[#This Row],[Order Date]])/3,0)</f>
        <v>Q4</v>
      </c>
      <c r="E2260" s="11">
        <f>MONTH(SalesDataTable[[#This Row],[Order Date]])</f>
        <v>11</v>
      </c>
      <c r="F2260" s="17"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40"/>
        <v>35.972999999999999</v>
      </c>
      <c r="R2260" s="5">
        <f t="shared" si="141"/>
        <v>16.93</v>
      </c>
      <c r="S2260" s="5">
        <f t="shared" si="142"/>
        <v>19.042999999999999</v>
      </c>
      <c r="T2260" s="7">
        <f t="shared" si="143"/>
        <v>0.52936924915909156</v>
      </c>
    </row>
    <row r="2261" spans="1:20" ht="15.6">
      <c r="A2261" s="2">
        <v>1997</v>
      </c>
      <c r="B2261" s="3">
        <v>46329</v>
      </c>
      <c r="C2261" s="4">
        <f>YEAR(SalesDataTable[[#This Row],[Order Date]])</f>
        <v>2026</v>
      </c>
      <c r="D2261" s="14" t="str">
        <f>"Q"&amp;ROUNDUP(MONTH(SalesDataTable[[#This Row],[Order Date]])/3,0)</f>
        <v>Q4</v>
      </c>
      <c r="E2261" s="11">
        <f>MONTH(SalesDataTable[[#This Row],[Order Date]])</f>
        <v>11</v>
      </c>
      <c r="F2261" s="17"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row>
    <row r="2262" spans="1:20" ht="15.6">
      <c r="A2262" s="2">
        <v>3978</v>
      </c>
      <c r="B2262" s="3">
        <v>46329</v>
      </c>
      <c r="C2262" s="4">
        <f>YEAR(SalesDataTable[[#This Row],[Order Date]])</f>
        <v>2026</v>
      </c>
      <c r="D2262" s="14" t="str">
        <f>"Q"&amp;ROUNDUP(MONTH(SalesDataTable[[#This Row],[Order Date]])/3,0)</f>
        <v>Q4</v>
      </c>
      <c r="E2262" s="11">
        <f>MONTH(SalesDataTable[[#This Row],[Order Date]])</f>
        <v>11</v>
      </c>
      <c r="F2262" s="17"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row>
    <row r="2263" spans="1:20" ht="15.6">
      <c r="A2263" s="2">
        <v>4715</v>
      </c>
      <c r="B2263" s="3">
        <v>46329</v>
      </c>
      <c r="C2263" s="4">
        <f>YEAR(SalesDataTable[[#This Row],[Order Date]])</f>
        <v>2026</v>
      </c>
      <c r="D2263" s="14" t="str">
        <f>"Q"&amp;ROUNDUP(MONTH(SalesDataTable[[#This Row],[Order Date]])/3,0)</f>
        <v>Q4</v>
      </c>
      <c r="E2263" s="11">
        <f>MONTH(SalesDataTable[[#This Row],[Order Date]])</f>
        <v>11</v>
      </c>
      <c r="F2263" s="17"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row>
    <row r="2264" spans="1:20" ht="15.6">
      <c r="A2264" s="2">
        <v>145</v>
      </c>
      <c r="B2264" s="3">
        <v>46330</v>
      </c>
      <c r="C2264" s="4">
        <f>YEAR(SalesDataTable[[#This Row],[Order Date]])</f>
        <v>2026</v>
      </c>
      <c r="D2264" s="14" t="str">
        <f>"Q"&amp;ROUNDUP(MONTH(SalesDataTable[[#This Row],[Order Date]])/3,0)</f>
        <v>Q4</v>
      </c>
      <c r="E2264" s="11">
        <f>MONTH(SalesDataTable[[#This Row],[Order Date]])</f>
        <v>11</v>
      </c>
      <c r="F2264" s="17"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40"/>
        <v>149.10400000000001</v>
      </c>
      <c r="R2264" s="5">
        <f t="shared" si="141"/>
        <v>91.4</v>
      </c>
      <c r="S2264" s="5">
        <f t="shared" si="142"/>
        <v>57.704000000000008</v>
      </c>
      <c r="T2264" s="7">
        <f t="shared" si="143"/>
        <v>0.38700504345959869</v>
      </c>
    </row>
    <row r="2265" spans="1:20" ht="15.6">
      <c r="A2265" s="2">
        <v>465</v>
      </c>
      <c r="B2265" s="3">
        <v>46330</v>
      </c>
      <c r="C2265" s="4">
        <f>YEAR(SalesDataTable[[#This Row],[Order Date]])</f>
        <v>2026</v>
      </c>
      <c r="D2265" s="14" t="str">
        <f>"Q"&amp;ROUNDUP(MONTH(SalesDataTable[[#This Row],[Order Date]])/3,0)</f>
        <v>Q4</v>
      </c>
      <c r="E2265" s="11">
        <f>MONTH(SalesDataTable[[#This Row],[Order Date]])</f>
        <v>11</v>
      </c>
      <c r="F2265" s="17"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40"/>
        <v>117.6765</v>
      </c>
      <c r="R2265" s="5">
        <f t="shared" si="141"/>
        <v>43.29</v>
      </c>
      <c r="S2265" s="5">
        <f t="shared" si="142"/>
        <v>74.386500000000012</v>
      </c>
      <c r="T2265" s="7">
        <f t="shared" si="143"/>
        <v>0.63212706020318421</v>
      </c>
    </row>
    <row r="2266" spans="1:20" ht="15.6">
      <c r="A2266" s="2">
        <v>1449</v>
      </c>
      <c r="B2266" s="3">
        <v>46330</v>
      </c>
      <c r="C2266" s="4">
        <f>YEAR(SalesDataTable[[#This Row],[Order Date]])</f>
        <v>2026</v>
      </c>
      <c r="D2266" s="14" t="str">
        <f>"Q"&amp;ROUNDUP(MONTH(SalesDataTable[[#This Row],[Order Date]])/3,0)</f>
        <v>Q4</v>
      </c>
      <c r="E2266" s="11">
        <f>MONTH(SalesDataTable[[#This Row],[Order Date]])</f>
        <v>11</v>
      </c>
      <c r="F2266" s="17"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40"/>
        <v>45.683999999999997</v>
      </c>
      <c r="R2266" s="5">
        <f t="shared" si="141"/>
        <v>22.72</v>
      </c>
      <c r="S2266" s="5">
        <f t="shared" si="142"/>
        <v>22.963999999999999</v>
      </c>
      <c r="T2266" s="7">
        <f t="shared" si="143"/>
        <v>0.50267051921898254</v>
      </c>
    </row>
    <row r="2267" spans="1:20" ht="15.6">
      <c r="A2267" s="2">
        <v>1802</v>
      </c>
      <c r="B2267" s="3">
        <v>46330</v>
      </c>
      <c r="C2267" s="4">
        <f>YEAR(SalesDataTable[[#This Row],[Order Date]])</f>
        <v>2026</v>
      </c>
      <c r="D2267" s="14" t="str">
        <f>"Q"&amp;ROUNDUP(MONTH(SalesDataTable[[#This Row],[Order Date]])/3,0)</f>
        <v>Q4</v>
      </c>
      <c r="E2267" s="11">
        <f>MONTH(SalesDataTable[[#This Row],[Order Date]])</f>
        <v>11</v>
      </c>
      <c r="F2267" s="17"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40"/>
        <v>34.142999999999994</v>
      </c>
      <c r="R2267" s="5">
        <f t="shared" si="141"/>
        <v>13.39</v>
      </c>
      <c r="S2267" s="5">
        <f t="shared" si="142"/>
        <v>20.752999999999993</v>
      </c>
      <c r="T2267" s="7">
        <f t="shared" si="143"/>
        <v>0.60782590867820629</v>
      </c>
    </row>
    <row r="2268" spans="1:20" ht="15.6">
      <c r="A2268" s="2">
        <v>2645</v>
      </c>
      <c r="B2268" s="3">
        <v>46330</v>
      </c>
      <c r="C2268" s="4">
        <f>YEAR(SalesDataTable[[#This Row],[Order Date]])</f>
        <v>2026</v>
      </c>
      <c r="D2268" s="14" t="str">
        <f>"Q"&amp;ROUNDUP(MONTH(SalesDataTable[[#This Row],[Order Date]])/3,0)</f>
        <v>Q4</v>
      </c>
      <c r="E2268" s="11">
        <f>MONTH(SalesDataTable[[#This Row],[Order Date]])</f>
        <v>11</v>
      </c>
      <c r="F2268" s="17"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row>
    <row r="2269" spans="1:20" ht="15.6">
      <c r="A2269" s="2">
        <v>3539</v>
      </c>
      <c r="B2269" s="3">
        <v>46330</v>
      </c>
      <c r="C2269" s="4">
        <f>YEAR(SalesDataTable[[#This Row],[Order Date]])</f>
        <v>2026</v>
      </c>
      <c r="D2269" s="14" t="str">
        <f>"Q"&amp;ROUNDUP(MONTH(SalesDataTable[[#This Row],[Order Date]])/3,0)</f>
        <v>Q4</v>
      </c>
      <c r="E2269" s="11">
        <f>MONTH(SalesDataTable[[#This Row],[Order Date]])</f>
        <v>11</v>
      </c>
      <c r="F2269" s="17"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row>
    <row r="2270" spans="1:20" ht="15.6">
      <c r="A2270" s="2">
        <v>4309</v>
      </c>
      <c r="B2270" s="3">
        <v>46330</v>
      </c>
      <c r="C2270" s="4">
        <f>YEAR(SalesDataTable[[#This Row],[Order Date]])</f>
        <v>2026</v>
      </c>
      <c r="D2270" s="14" t="str">
        <f>"Q"&amp;ROUNDUP(MONTH(SalesDataTable[[#This Row],[Order Date]])/3,0)</f>
        <v>Q4</v>
      </c>
      <c r="E2270" s="11">
        <f>MONTH(SalesDataTable[[#This Row],[Order Date]])</f>
        <v>11</v>
      </c>
      <c r="F2270" s="17"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40"/>
        <v>47.803999999999995</v>
      </c>
      <c r="R2270" s="5">
        <f t="shared" si="141"/>
        <v>22.46</v>
      </c>
      <c r="S2270" s="5">
        <f t="shared" si="142"/>
        <v>25.343999999999994</v>
      </c>
      <c r="T2270" s="7">
        <f t="shared" si="143"/>
        <v>0.53016483976236295</v>
      </c>
    </row>
    <row r="2271" spans="1:20" ht="15.6">
      <c r="A2271" s="2">
        <v>4355</v>
      </c>
      <c r="B2271" s="3">
        <v>46330</v>
      </c>
      <c r="C2271" s="4">
        <f>YEAR(SalesDataTable[[#This Row],[Order Date]])</f>
        <v>2026</v>
      </c>
      <c r="D2271" s="14" t="str">
        <f>"Q"&amp;ROUNDUP(MONTH(SalesDataTable[[#This Row],[Order Date]])/3,0)</f>
        <v>Q4</v>
      </c>
      <c r="E2271" s="11">
        <f>MONTH(SalesDataTable[[#This Row],[Order Date]])</f>
        <v>11</v>
      </c>
      <c r="F2271" s="17"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row>
    <row r="2272" spans="1:20" ht="15.6">
      <c r="A2272" s="2">
        <v>5052</v>
      </c>
      <c r="B2272" s="3">
        <v>46330</v>
      </c>
      <c r="C2272" s="4">
        <f>YEAR(SalesDataTable[[#This Row],[Order Date]])</f>
        <v>2026</v>
      </c>
      <c r="D2272" s="14" t="str">
        <f>"Q"&amp;ROUNDUP(MONTH(SalesDataTable[[#This Row],[Order Date]])/3,0)</f>
        <v>Q4</v>
      </c>
      <c r="E2272" s="11">
        <f>MONTH(SalesDataTable[[#This Row],[Order Date]])</f>
        <v>11</v>
      </c>
      <c r="F2272" s="17"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row>
    <row r="2273" spans="1:20" ht="15.6">
      <c r="A2273" s="2">
        <v>9</v>
      </c>
      <c r="B2273" s="3">
        <v>46331</v>
      </c>
      <c r="C2273" s="4">
        <f>YEAR(SalesDataTable[[#This Row],[Order Date]])</f>
        <v>2026</v>
      </c>
      <c r="D2273" s="14" t="str">
        <f>"Q"&amp;ROUNDUP(MONTH(SalesDataTable[[#This Row],[Order Date]])/3,0)</f>
        <v>Q4</v>
      </c>
      <c r="E2273" s="11">
        <f>MONTH(SalesDataTable[[#This Row],[Order Date]])</f>
        <v>11</v>
      </c>
      <c r="F2273" s="17"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row>
    <row r="2274" spans="1:20" ht="15.6">
      <c r="A2274" s="2">
        <v>703</v>
      </c>
      <c r="B2274" s="3">
        <v>46331</v>
      </c>
      <c r="C2274" s="4">
        <f>YEAR(SalesDataTable[[#This Row],[Order Date]])</f>
        <v>2026</v>
      </c>
      <c r="D2274" s="14" t="str">
        <f>"Q"&amp;ROUNDUP(MONTH(SalesDataTable[[#This Row],[Order Date]])/3,0)</f>
        <v>Q4</v>
      </c>
      <c r="E2274" s="11">
        <f>MONTH(SalesDataTable[[#This Row],[Order Date]])</f>
        <v>11</v>
      </c>
      <c r="F2274" s="17"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40"/>
        <v>321.36</v>
      </c>
      <c r="R2274" s="5">
        <f t="shared" si="141"/>
        <v>178.98</v>
      </c>
      <c r="S2274" s="5">
        <f t="shared" si="142"/>
        <v>142.38000000000002</v>
      </c>
      <c r="T2274" s="7">
        <f t="shared" si="143"/>
        <v>0.4430545182972368</v>
      </c>
    </row>
    <row r="2275" spans="1:20" ht="15.6">
      <c r="A2275" s="2">
        <v>1627</v>
      </c>
      <c r="B2275" s="3">
        <v>46331</v>
      </c>
      <c r="C2275" s="4">
        <f>YEAR(SalesDataTable[[#This Row],[Order Date]])</f>
        <v>2026</v>
      </c>
      <c r="D2275" s="14" t="str">
        <f>"Q"&amp;ROUNDUP(MONTH(SalesDataTable[[#This Row],[Order Date]])/3,0)</f>
        <v>Q4</v>
      </c>
      <c r="E2275" s="11">
        <f>MONTH(SalesDataTable[[#This Row],[Order Date]])</f>
        <v>11</v>
      </c>
      <c r="F2275" s="17"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40"/>
        <v>298.20000000000005</v>
      </c>
      <c r="R2275" s="5">
        <f t="shared" si="141"/>
        <v>134.04</v>
      </c>
      <c r="S2275" s="5">
        <f t="shared" si="142"/>
        <v>164.16000000000005</v>
      </c>
      <c r="T2275" s="7">
        <f t="shared" si="143"/>
        <v>0.55050301810865199</v>
      </c>
    </row>
    <row r="2276" spans="1:20" ht="15.6">
      <c r="A2276" s="2">
        <v>1760</v>
      </c>
      <c r="B2276" s="3">
        <v>46331</v>
      </c>
      <c r="C2276" s="4">
        <f>YEAR(SalesDataTable[[#This Row],[Order Date]])</f>
        <v>2026</v>
      </c>
      <c r="D2276" s="14" t="str">
        <f>"Q"&amp;ROUNDUP(MONTH(SalesDataTable[[#This Row],[Order Date]])/3,0)</f>
        <v>Q4</v>
      </c>
      <c r="E2276" s="11">
        <f>MONTH(SalesDataTable[[#This Row],[Order Date]])</f>
        <v>11</v>
      </c>
      <c r="F2276" s="17"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row>
    <row r="2277" spans="1:20" ht="15.6">
      <c r="A2277" s="2">
        <v>2268</v>
      </c>
      <c r="B2277" s="3">
        <v>46331</v>
      </c>
      <c r="C2277" s="4">
        <f>YEAR(SalesDataTable[[#This Row],[Order Date]])</f>
        <v>2026</v>
      </c>
      <c r="D2277" s="14" t="str">
        <f>"Q"&amp;ROUNDUP(MONTH(SalesDataTable[[#This Row],[Order Date]])/3,0)</f>
        <v>Q4</v>
      </c>
      <c r="E2277" s="11">
        <f>MONTH(SalesDataTable[[#This Row],[Order Date]])</f>
        <v>11</v>
      </c>
      <c r="F2277" s="17"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row>
    <row r="2278" spans="1:20" ht="15.6">
      <c r="A2278" s="2">
        <v>2636</v>
      </c>
      <c r="B2278" s="3">
        <v>46331</v>
      </c>
      <c r="C2278" s="4">
        <f>YEAR(SalesDataTable[[#This Row],[Order Date]])</f>
        <v>2026</v>
      </c>
      <c r="D2278" s="14" t="str">
        <f>"Q"&amp;ROUNDUP(MONTH(SalesDataTable[[#This Row],[Order Date]])/3,0)</f>
        <v>Q4</v>
      </c>
      <c r="E2278" s="11">
        <f>MONTH(SalesDataTable[[#This Row],[Order Date]])</f>
        <v>11</v>
      </c>
      <c r="F2278" s="17"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40"/>
        <v>86.335999999999999</v>
      </c>
      <c r="R2278" s="5">
        <f t="shared" si="141"/>
        <v>36.4</v>
      </c>
      <c r="S2278" s="5">
        <f t="shared" si="142"/>
        <v>49.936</v>
      </c>
      <c r="T2278" s="7">
        <f t="shared" si="143"/>
        <v>0.57839140103780584</v>
      </c>
    </row>
    <row r="2279" spans="1:20" ht="15.6">
      <c r="A2279" s="2">
        <v>3255</v>
      </c>
      <c r="B2279" s="3">
        <v>46331</v>
      </c>
      <c r="C2279" s="4">
        <f>YEAR(SalesDataTable[[#This Row],[Order Date]])</f>
        <v>2026</v>
      </c>
      <c r="D2279" s="14" t="str">
        <f>"Q"&amp;ROUNDUP(MONTH(SalesDataTable[[#This Row],[Order Date]])/3,0)</f>
        <v>Q4</v>
      </c>
      <c r="E2279" s="11">
        <f>MONTH(SalesDataTable[[#This Row],[Order Date]])</f>
        <v>11</v>
      </c>
      <c r="F2279" s="17"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row>
    <row r="2280" spans="1:20" ht="15.6">
      <c r="A2280" s="2">
        <v>4326</v>
      </c>
      <c r="B2280" s="3">
        <v>46331</v>
      </c>
      <c r="C2280" s="4">
        <f>YEAR(SalesDataTable[[#This Row],[Order Date]])</f>
        <v>2026</v>
      </c>
      <c r="D2280" s="14" t="str">
        <f>"Q"&amp;ROUNDUP(MONTH(SalesDataTable[[#This Row],[Order Date]])/3,0)</f>
        <v>Q4</v>
      </c>
      <c r="E2280" s="11">
        <f>MONTH(SalesDataTable[[#This Row],[Order Date]])</f>
        <v>11</v>
      </c>
      <c r="F2280" s="17"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row>
    <row r="2281" spans="1:20" ht="15.6">
      <c r="A2281" s="2">
        <v>4346</v>
      </c>
      <c r="B2281" s="3">
        <v>46331</v>
      </c>
      <c r="C2281" s="4">
        <f>YEAR(SalesDataTable[[#This Row],[Order Date]])</f>
        <v>2026</v>
      </c>
      <c r="D2281" s="14" t="str">
        <f>"Q"&amp;ROUNDUP(MONTH(SalesDataTable[[#This Row],[Order Date]])/3,0)</f>
        <v>Q4</v>
      </c>
      <c r="E2281" s="11">
        <f>MONTH(SalesDataTable[[#This Row],[Order Date]])</f>
        <v>11</v>
      </c>
      <c r="F2281" s="17"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row>
    <row r="2282" spans="1:20" ht="15.6">
      <c r="A2282" s="2">
        <v>266</v>
      </c>
      <c r="B2282" s="3">
        <v>46332</v>
      </c>
      <c r="C2282" s="4">
        <f>YEAR(SalesDataTable[[#This Row],[Order Date]])</f>
        <v>2026</v>
      </c>
      <c r="D2282" s="14" t="str">
        <f>"Q"&amp;ROUNDUP(MONTH(SalesDataTable[[#This Row],[Order Date]])/3,0)</f>
        <v>Q4</v>
      </c>
      <c r="E2282" s="11">
        <f>MONTH(SalesDataTable[[#This Row],[Order Date]])</f>
        <v>11</v>
      </c>
      <c r="F2282" s="17"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40"/>
        <v>88.805999999999997</v>
      </c>
      <c r="R2282" s="5">
        <f t="shared" si="141"/>
        <v>46.34</v>
      </c>
      <c r="S2282" s="5">
        <f t="shared" si="142"/>
        <v>42.465999999999994</v>
      </c>
      <c r="T2282" s="7">
        <f t="shared" si="143"/>
        <v>0.47818841069297113</v>
      </c>
    </row>
    <row r="2283" spans="1:20" ht="15.6">
      <c r="A2283" s="2">
        <v>274</v>
      </c>
      <c r="B2283" s="3">
        <v>46332</v>
      </c>
      <c r="C2283" s="4">
        <f>YEAR(SalesDataTable[[#This Row],[Order Date]])</f>
        <v>2026</v>
      </c>
      <c r="D2283" s="14" t="str">
        <f>"Q"&amp;ROUNDUP(MONTH(SalesDataTable[[#This Row],[Order Date]])/3,0)</f>
        <v>Q4</v>
      </c>
      <c r="E2283" s="11">
        <f>MONTH(SalesDataTable[[#This Row],[Order Date]])</f>
        <v>11</v>
      </c>
      <c r="F2283" s="17"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40"/>
        <v>82.89</v>
      </c>
      <c r="R2283" s="5">
        <f t="shared" si="141"/>
        <v>41.44</v>
      </c>
      <c r="S2283" s="5">
        <f t="shared" si="142"/>
        <v>41.45</v>
      </c>
      <c r="T2283" s="7">
        <f t="shared" si="143"/>
        <v>0.50006032090722652</v>
      </c>
    </row>
    <row r="2284" spans="1:20" ht="15.6">
      <c r="A2284" s="2">
        <v>1135</v>
      </c>
      <c r="B2284" s="3">
        <v>46332</v>
      </c>
      <c r="C2284" s="4">
        <f>YEAR(SalesDataTable[[#This Row],[Order Date]])</f>
        <v>2026</v>
      </c>
      <c r="D2284" s="14" t="str">
        <f>"Q"&amp;ROUNDUP(MONTH(SalesDataTable[[#This Row],[Order Date]])/3,0)</f>
        <v>Q4</v>
      </c>
      <c r="E2284" s="11">
        <f>MONTH(SalesDataTable[[#This Row],[Order Date]])</f>
        <v>11</v>
      </c>
      <c r="F2284" s="17"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40"/>
        <v>57.136000000000003</v>
      </c>
      <c r="R2284" s="5">
        <f t="shared" si="141"/>
        <v>26.96</v>
      </c>
      <c r="S2284" s="5">
        <f t="shared" si="142"/>
        <v>30.176000000000002</v>
      </c>
      <c r="T2284" s="7">
        <f t="shared" si="143"/>
        <v>0.52814337720526461</v>
      </c>
    </row>
    <row r="2285" spans="1:20" ht="15.6">
      <c r="A2285" s="2">
        <v>2166</v>
      </c>
      <c r="B2285" s="3">
        <v>46332</v>
      </c>
      <c r="C2285" s="4">
        <f>YEAR(SalesDataTable[[#This Row],[Order Date]])</f>
        <v>2026</v>
      </c>
      <c r="D2285" s="14" t="str">
        <f>"Q"&amp;ROUNDUP(MONTH(SalesDataTable[[#This Row],[Order Date]])/3,0)</f>
        <v>Q4</v>
      </c>
      <c r="E2285" s="11">
        <f>MONTH(SalesDataTable[[#This Row],[Order Date]])</f>
        <v>11</v>
      </c>
      <c r="F2285" s="17"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row>
    <row r="2286" spans="1:20" ht="15.6">
      <c r="A2286" s="2">
        <v>3620</v>
      </c>
      <c r="B2286" s="3">
        <v>46332</v>
      </c>
      <c r="C2286" s="4">
        <f>YEAR(SalesDataTable[[#This Row],[Order Date]])</f>
        <v>2026</v>
      </c>
      <c r="D2286" s="14" t="str">
        <f>"Q"&amp;ROUNDUP(MONTH(SalesDataTable[[#This Row],[Order Date]])/3,0)</f>
        <v>Q4</v>
      </c>
      <c r="E2286" s="11">
        <f>MONTH(SalesDataTable[[#This Row],[Order Date]])</f>
        <v>11</v>
      </c>
      <c r="F2286" s="17"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row>
    <row r="2287" spans="1:20" ht="15.6">
      <c r="A2287" s="2">
        <v>3986</v>
      </c>
      <c r="B2287" s="3">
        <v>46332</v>
      </c>
      <c r="C2287" s="4">
        <f>YEAR(SalesDataTable[[#This Row],[Order Date]])</f>
        <v>2026</v>
      </c>
      <c r="D2287" s="14" t="str">
        <f>"Q"&amp;ROUNDUP(MONTH(SalesDataTable[[#This Row],[Order Date]])/3,0)</f>
        <v>Q4</v>
      </c>
      <c r="E2287" s="11">
        <f>MONTH(SalesDataTable[[#This Row],[Order Date]])</f>
        <v>11</v>
      </c>
      <c r="F2287" s="17"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40"/>
        <v>61.692999999999998</v>
      </c>
      <c r="R2287" s="5">
        <f t="shared" si="141"/>
        <v>27.86</v>
      </c>
      <c r="S2287" s="5">
        <f t="shared" si="142"/>
        <v>33.832999999999998</v>
      </c>
      <c r="T2287" s="7">
        <f t="shared" si="143"/>
        <v>0.54840905775371596</v>
      </c>
    </row>
    <row r="2288" spans="1:20" ht="15.6">
      <c r="A2288" s="2">
        <v>4384</v>
      </c>
      <c r="B2288" s="3">
        <v>46332</v>
      </c>
      <c r="C2288" s="4">
        <f>YEAR(SalesDataTable[[#This Row],[Order Date]])</f>
        <v>2026</v>
      </c>
      <c r="D2288" s="14" t="str">
        <f>"Q"&amp;ROUNDUP(MONTH(SalesDataTable[[#This Row],[Order Date]])/3,0)</f>
        <v>Q4</v>
      </c>
      <c r="E2288" s="11">
        <f>MONTH(SalesDataTable[[#This Row],[Order Date]])</f>
        <v>11</v>
      </c>
      <c r="F2288" s="17"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40"/>
        <v>121.66</v>
      </c>
      <c r="R2288" s="5">
        <f t="shared" si="141"/>
        <v>61.66</v>
      </c>
      <c r="S2288" s="5">
        <f t="shared" si="142"/>
        <v>60</v>
      </c>
      <c r="T2288" s="7">
        <f t="shared" si="143"/>
        <v>0.49317770836758179</v>
      </c>
    </row>
    <row r="2289" spans="1:20" ht="15.6">
      <c r="A2289" s="2">
        <v>4565</v>
      </c>
      <c r="B2289" s="3">
        <v>46332</v>
      </c>
      <c r="C2289" s="4">
        <f>YEAR(SalesDataTable[[#This Row],[Order Date]])</f>
        <v>2026</v>
      </c>
      <c r="D2289" s="14" t="str">
        <f>"Q"&amp;ROUNDUP(MONTH(SalesDataTable[[#This Row],[Order Date]])/3,0)</f>
        <v>Q4</v>
      </c>
      <c r="E2289" s="11">
        <f>MONTH(SalesDataTable[[#This Row],[Order Date]])</f>
        <v>11</v>
      </c>
      <c r="F2289" s="17"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row>
    <row r="2290" spans="1:20" ht="15.6">
      <c r="A2290" s="2">
        <v>4634</v>
      </c>
      <c r="B2290" s="3">
        <v>46332</v>
      </c>
      <c r="C2290" s="4">
        <f>YEAR(SalesDataTable[[#This Row],[Order Date]])</f>
        <v>2026</v>
      </c>
      <c r="D2290" s="14" t="str">
        <f>"Q"&amp;ROUNDUP(MONTH(SalesDataTable[[#This Row],[Order Date]])/3,0)</f>
        <v>Q4</v>
      </c>
      <c r="E2290" s="11">
        <f>MONTH(SalesDataTable[[#This Row],[Order Date]])</f>
        <v>11</v>
      </c>
      <c r="F2290" s="17"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40"/>
        <v>161.22</v>
      </c>
      <c r="R2290" s="5">
        <f t="shared" si="141"/>
        <v>87.44</v>
      </c>
      <c r="S2290" s="5">
        <f t="shared" si="142"/>
        <v>73.78</v>
      </c>
      <c r="T2290" s="7">
        <f t="shared" si="143"/>
        <v>0.45763552909068356</v>
      </c>
    </row>
    <row r="2291" spans="1:20" ht="15.6">
      <c r="A2291" s="2">
        <v>104</v>
      </c>
      <c r="B2291" s="3">
        <v>46333</v>
      </c>
      <c r="C2291" s="4">
        <f>YEAR(SalesDataTable[[#This Row],[Order Date]])</f>
        <v>2026</v>
      </c>
      <c r="D2291" s="14" t="str">
        <f>"Q"&amp;ROUNDUP(MONTH(SalesDataTable[[#This Row],[Order Date]])/3,0)</f>
        <v>Q4</v>
      </c>
      <c r="E2291" s="11">
        <f>MONTH(SalesDataTable[[#This Row],[Order Date]])</f>
        <v>11</v>
      </c>
      <c r="F2291" s="17"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40"/>
        <v>153.96</v>
      </c>
      <c r="R2291" s="5">
        <f t="shared" si="141"/>
        <v>80.62</v>
      </c>
      <c r="S2291" s="5">
        <f t="shared" si="142"/>
        <v>73.34</v>
      </c>
      <c r="T2291" s="7">
        <f t="shared" si="143"/>
        <v>0.47635749545336453</v>
      </c>
    </row>
    <row r="2292" spans="1:20" ht="15.6">
      <c r="A2292" s="2">
        <v>181</v>
      </c>
      <c r="B2292" s="3">
        <v>46333</v>
      </c>
      <c r="C2292" s="4">
        <f>YEAR(SalesDataTable[[#This Row],[Order Date]])</f>
        <v>2026</v>
      </c>
      <c r="D2292" s="14" t="str">
        <f>"Q"&amp;ROUNDUP(MONTH(SalesDataTable[[#This Row],[Order Date]])/3,0)</f>
        <v>Q4</v>
      </c>
      <c r="E2292" s="11">
        <f>MONTH(SalesDataTable[[#This Row],[Order Date]])</f>
        <v>11</v>
      </c>
      <c r="F2292" s="17"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40"/>
        <v>35.58</v>
      </c>
      <c r="R2292" s="5">
        <f t="shared" si="141"/>
        <v>13.4</v>
      </c>
      <c r="S2292" s="5">
        <f t="shared" si="142"/>
        <v>22.18</v>
      </c>
      <c r="T2292" s="7">
        <f t="shared" si="143"/>
        <v>0.62338392355255767</v>
      </c>
    </row>
    <row r="2293" spans="1:20" ht="15.6">
      <c r="A2293" s="2">
        <v>823</v>
      </c>
      <c r="B2293" s="3">
        <v>46333</v>
      </c>
      <c r="C2293" s="4">
        <f>YEAR(SalesDataTable[[#This Row],[Order Date]])</f>
        <v>2026</v>
      </c>
      <c r="D2293" s="14" t="str">
        <f>"Q"&amp;ROUNDUP(MONTH(SalesDataTable[[#This Row],[Order Date]])/3,0)</f>
        <v>Q4</v>
      </c>
      <c r="E2293" s="11">
        <f>MONTH(SalesDataTable[[#This Row],[Order Date]])</f>
        <v>11</v>
      </c>
      <c r="F2293" s="17"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row>
    <row r="2294" spans="1:20" ht="15.6">
      <c r="A2294" s="2">
        <v>1730</v>
      </c>
      <c r="B2294" s="3">
        <v>46333</v>
      </c>
      <c r="C2294" s="4">
        <f>YEAR(SalesDataTable[[#This Row],[Order Date]])</f>
        <v>2026</v>
      </c>
      <c r="D2294" s="14" t="str">
        <f>"Q"&amp;ROUNDUP(MONTH(SalesDataTable[[#This Row],[Order Date]])/3,0)</f>
        <v>Q4</v>
      </c>
      <c r="E2294" s="11">
        <f>MONTH(SalesDataTable[[#This Row],[Order Date]])</f>
        <v>11</v>
      </c>
      <c r="F2294" s="17"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row>
    <row r="2295" spans="1:20" ht="15.6">
      <c r="A2295" s="2">
        <v>2710</v>
      </c>
      <c r="B2295" s="3">
        <v>46333</v>
      </c>
      <c r="C2295" s="4">
        <f>YEAR(SalesDataTable[[#This Row],[Order Date]])</f>
        <v>2026</v>
      </c>
      <c r="D2295" s="14" t="str">
        <f>"Q"&amp;ROUNDUP(MONTH(SalesDataTable[[#This Row],[Order Date]])/3,0)</f>
        <v>Q4</v>
      </c>
      <c r="E2295" s="11">
        <f>MONTH(SalesDataTable[[#This Row],[Order Date]])</f>
        <v>11</v>
      </c>
      <c r="F2295" s="17"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40"/>
        <v>161.34</v>
      </c>
      <c r="R2295" s="5">
        <f t="shared" si="141"/>
        <v>81</v>
      </c>
      <c r="S2295" s="5">
        <f t="shared" si="142"/>
        <v>80.34</v>
      </c>
      <c r="T2295" s="7">
        <f t="shared" si="143"/>
        <v>0.49795462997396805</v>
      </c>
    </row>
    <row r="2296" spans="1:20" ht="15.6">
      <c r="A2296" s="2">
        <v>3018</v>
      </c>
      <c r="B2296" s="3">
        <v>46333</v>
      </c>
      <c r="C2296" s="4">
        <f>YEAR(SalesDataTable[[#This Row],[Order Date]])</f>
        <v>2026</v>
      </c>
      <c r="D2296" s="14" t="str">
        <f>"Q"&amp;ROUNDUP(MONTH(SalesDataTable[[#This Row],[Order Date]])/3,0)</f>
        <v>Q4</v>
      </c>
      <c r="E2296" s="11">
        <f>MONTH(SalesDataTable[[#This Row],[Order Date]])</f>
        <v>11</v>
      </c>
      <c r="F2296" s="17"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40"/>
        <v>774.06000000000006</v>
      </c>
      <c r="R2296" s="5">
        <f t="shared" si="141"/>
        <v>437</v>
      </c>
      <c r="S2296" s="5">
        <f t="shared" si="142"/>
        <v>337.06000000000006</v>
      </c>
      <c r="T2296" s="7">
        <f t="shared" si="143"/>
        <v>0.43544428080510561</v>
      </c>
    </row>
    <row r="2297" spans="1:20" ht="15.6">
      <c r="A2297" s="2">
        <v>3735</v>
      </c>
      <c r="B2297" s="3">
        <v>46333</v>
      </c>
      <c r="C2297" s="4">
        <f>YEAR(SalesDataTable[[#This Row],[Order Date]])</f>
        <v>2026</v>
      </c>
      <c r="D2297" s="14" t="str">
        <f>"Q"&amp;ROUNDUP(MONTH(SalesDataTable[[#This Row],[Order Date]])/3,0)</f>
        <v>Q4</v>
      </c>
      <c r="E2297" s="11">
        <f>MONTH(SalesDataTable[[#This Row],[Order Date]])</f>
        <v>11</v>
      </c>
      <c r="F2297" s="17"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row>
    <row r="2298" spans="1:20" ht="15.6">
      <c r="A2298" s="2">
        <v>4460</v>
      </c>
      <c r="B2298" s="3">
        <v>46333</v>
      </c>
      <c r="C2298" s="4">
        <f>YEAR(SalesDataTable[[#This Row],[Order Date]])</f>
        <v>2026</v>
      </c>
      <c r="D2298" s="14" t="str">
        <f>"Q"&amp;ROUNDUP(MONTH(SalesDataTable[[#This Row],[Order Date]])/3,0)</f>
        <v>Q4</v>
      </c>
      <c r="E2298" s="11">
        <f>MONTH(SalesDataTable[[#This Row],[Order Date]])</f>
        <v>11</v>
      </c>
      <c r="F2298" s="17"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40"/>
        <v>122.19599999999998</v>
      </c>
      <c r="R2298" s="5">
        <f t="shared" si="141"/>
        <v>63.3</v>
      </c>
      <c r="S2298" s="5">
        <f t="shared" si="142"/>
        <v>58.895999999999987</v>
      </c>
      <c r="T2298" s="7">
        <f t="shared" si="143"/>
        <v>0.48197977020524396</v>
      </c>
    </row>
    <row r="2299" spans="1:20" ht="15.6">
      <c r="A2299" s="2">
        <v>319</v>
      </c>
      <c r="B2299" s="3">
        <v>46334</v>
      </c>
      <c r="C2299" s="4">
        <f>YEAR(SalesDataTable[[#This Row],[Order Date]])</f>
        <v>2026</v>
      </c>
      <c r="D2299" s="14" t="str">
        <f>"Q"&amp;ROUNDUP(MONTH(SalesDataTable[[#This Row],[Order Date]])/3,0)</f>
        <v>Q4</v>
      </c>
      <c r="E2299" s="11">
        <f>MONTH(SalesDataTable[[#This Row],[Order Date]])</f>
        <v>11</v>
      </c>
      <c r="F2299" s="17"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row>
    <row r="2300" spans="1:20" ht="15.6">
      <c r="A2300" s="2">
        <v>595</v>
      </c>
      <c r="B2300" s="3">
        <v>46334</v>
      </c>
      <c r="C2300" s="4">
        <f>YEAR(SalesDataTable[[#This Row],[Order Date]])</f>
        <v>2026</v>
      </c>
      <c r="D2300" s="14" t="str">
        <f>"Q"&amp;ROUNDUP(MONTH(SalesDataTable[[#This Row],[Order Date]])/3,0)</f>
        <v>Q4</v>
      </c>
      <c r="E2300" s="11">
        <f>MONTH(SalesDataTable[[#This Row],[Order Date]])</f>
        <v>11</v>
      </c>
      <c r="F2300" s="17"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row>
    <row r="2301" spans="1:20" ht="15.6">
      <c r="A2301" s="2">
        <v>1623</v>
      </c>
      <c r="B2301" s="3">
        <v>46334</v>
      </c>
      <c r="C2301" s="4">
        <f>YEAR(SalesDataTable[[#This Row],[Order Date]])</f>
        <v>2026</v>
      </c>
      <c r="D2301" s="14" t="str">
        <f>"Q"&amp;ROUNDUP(MONTH(SalesDataTable[[#This Row],[Order Date]])/3,0)</f>
        <v>Q4</v>
      </c>
      <c r="E2301" s="11">
        <f>MONTH(SalesDataTable[[#This Row],[Order Date]])</f>
        <v>11</v>
      </c>
      <c r="F2301" s="17"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40"/>
        <v>63.882000000000005</v>
      </c>
      <c r="R2301" s="5">
        <f t="shared" si="141"/>
        <v>27.56</v>
      </c>
      <c r="S2301" s="5">
        <f t="shared" si="142"/>
        <v>36.322000000000003</v>
      </c>
      <c r="T2301" s="7">
        <f t="shared" si="143"/>
        <v>0.56857956857956859</v>
      </c>
    </row>
    <row r="2302" spans="1:20" ht="15.6">
      <c r="A2302" s="2">
        <v>2638</v>
      </c>
      <c r="B2302" s="3">
        <v>46334</v>
      </c>
      <c r="C2302" s="4">
        <f>YEAR(SalesDataTable[[#This Row],[Order Date]])</f>
        <v>2026</v>
      </c>
      <c r="D2302" s="14" t="str">
        <f>"Q"&amp;ROUNDUP(MONTH(SalesDataTable[[#This Row],[Order Date]])/3,0)</f>
        <v>Q4</v>
      </c>
      <c r="E2302" s="11">
        <f>MONTH(SalesDataTable[[#This Row],[Order Date]])</f>
        <v>11</v>
      </c>
      <c r="F2302" s="17"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row>
    <row r="2303" spans="1:20" ht="15.6">
      <c r="A2303" s="2">
        <v>2666</v>
      </c>
      <c r="B2303" s="3">
        <v>46334</v>
      </c>
      <c r="C2303" s="4">
        <f>YEAR(SalesDataTable[[#This Row],[Order Date]])</f>
        <v>2026</v>
      </c>
      <c r="D2303" s="14" t="str">
        <f>"Q"&amp;ROUNDUP(MONTH(SalesDataTable[[#This Row],[Order Date]])/3,0)</f>
        <v>Q4</v>
      </c>
      <c r="E2303" s="11">
        <f>MONTH(SalesDataTable[[#This Row],[Order Date]])</f>
        <v>11</v>
      </c>
      <c r="F2303" s="17"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40"/>
        <v>488.22</v>
      </c>
      <c r="R2303" s="5">
        <f t="shared" si="141"/>
        <v>237</v>
      </c>
      <c r="S2303" s="5">
        <f t="shared" si="142"/>
        <v>251.22000000000003</v>
      </c>
      <c r="T2303" s="7">
        <f t="shared" si="143"/>
        <v>0.5145631067961165</v>
      </c>
    </row>
    <row r="2304" spans="1:20" ht="15.6">
      <c r="A2304" s="2">
        <v>3505</v>
      </c>
      <c r="B2304" s="3">
        <v>46334</v>
      </c>
      <c r="C2304" s="4">
        <f>YEAR(SalesDataTable[[#This Row],[Order Date]])</f>
        <v>2026</v>
      </c>
      <c r="D2304" s="14" t="str">
        <f>"Q"&amp;ROUNDUP(MONTH(SalesDataTable[[#This Row],[Order Date]])/3,0)</f>
        <v>Q4</v>
      </c>
      <c r="E2304" s="11">
        <f>MONTH(SalesDataTable[[#This Row],[Order Date]])</f>
        <v>11</v>
      </c>
      <c r="F2304" s="17"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40"/>
        <v>351.98499999999996</v>
      </c>
      <c r="R2304" s="5">
        <f t="shared" si="141"/>
        <v>219</v>
      </c>
      <c r="S2304" s="5">
        <f t="shared" si="142"/>
        <v>132.98499999999996</v>
      </c>
      <c r="T2304" s="7">
        <f t="shared" si="143"/>
        <v>0.37781439549980816</v>
      </c>
    </row>
    <row r="2305" spans="1:20" ht="15.6">
      <c r="A2305" s="2">
        <v>3626</v>
      </c>
      <c r="B2305" s="3">
        <v>46334</v>
      </c>
      <c r="C2305" s="4">
        <f>YEAR(SalesDataTable[[#This Row],[Order Date]])</f>
        <v>2026</v>
      </c>
      <c r="D2305" s="14" t="str">
        <f>"Q"&amp;ROUNDUP(MONTH(SalesDataTable[[#This Row],[Order Date]])/3,0)</f>
        <v>Q4</v>
      </c>
      <c r="E2305" s="11">
        <f>MONTH(SalesDataTable[[#This Row],[Order Date]])</f>
        <v>11</v>
      </c>
      <c r="F2305" s="17"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row>
    <row r="2306" spans="1:20" ht="15.6">
      <c r="A2306" s="2">
        <v>3801</v>
      </c>
      <c r="B2306" s="3">
        <v>46334</v>
      </c>
      <c r="C2306" s="4">
        <f>YEAR(SalesDataTable[[#This Row],[Order Date]])</f>
        <v>2026</v>
      </c>
      <c r="D2306" s="14" t="str">
        <f>"Q"&amp;ROUNDUP(MONTH(SalesDataTable[[#This Row],[Order Date]])/3,0)</f>
        <v>Q4</v>
      </c>
      <c r="E2306" s="11">
        <f>MONTH(SalesDataTable[[#This Row],[Order Date]])</f>
        <v>11</v>
      </c>
      <c r="F2306" s="17"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row>
    <row r="2307" spans="1:20" ht="15.6">
      <c r="A2307" s="2">
        <v>4685</v>
      </c>
      <c r="B2307" s="3">
        <v>46334</v>
      </c>
      <c r="C2307" s="4">
        <f>YEAR(SalesDataTable[[#This Row],[Order Date]])</f>
        <v>2026</v>
      </c>
      <c r="D2307" s="14" t="str">
        <f>"Q"&amp;ROUNDUP(MONTH(SalesDataTable[[#This Row],[Order Date]])/3,0)</f>
        <v>Q4</v>
      </c>
      <c r="E2307" s="11">
        <f>MONTH(SalesDataTable[[#This Row],[Order Date]])</f>
        <v>11</v>
      </c>
      <c r="F2307" s="17"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row>
    <row r="2308" spans="1:20" ht="15.6">
      <c r="A2308" s="2">
        <v>4843</v>
      </c>
      <c r="B2308" s="3">
        <v>46334</v>
      </c>
      <c r="C2308" s="4">
        <f>YEAR(SalesDataTable[[#This Row],[Order Date]])</f>
        <v>2026</v>
      </c>
      <c r="D2308" s="14" t="str">
        <f>"Q"&amp;ROUNDUP(MONTH(SalesDataTable[[#This Row],[Order Date]])/3,0)</f>
        <v>Q4</v>
      </c>
      <c r="E2308" s="11">
        <f>MONTH(SalesDataTable[[#This Row],[Order Date]])</f>
        <v>11</v>
      </c>
      <c r="F2308" s="17"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row>
    <row r="2309" spans="1:20" ht="15.6">
      <c r="A2309" s="2">
        <v>4890</v>
      </c>
      <c r="B2309" s="3">
        <v>46334</v>
      </c>
      <c r="C2309" s="4">
        <f>YEAR(SalesDataTable[[#This Row],[Order Date]])</f>
        <v>2026</v>
      </c>
      <c r="D2309" s="14" t="str">
        <f>"Q"&amp;ROUNDUP(MONTH(SalesDataTable[[#This Row],[Order Date]])/3,0)</f>
        <v>Q4</v>
      </c>
      <c r="E2309" s="11">
        <f>MONTH(SalesDataTable[[#This Row],[Order Date]])</f>
        <v>11</v>
      </c>
      <c r="F2309" s="17"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44"/>
        <v>167.68799999999999</v>
      </c>
      <c r="R2309" s="5">
        <f t="shared" si="145"/>
        <v>88.38</v>
      </c>
      <c r="S2309" s="5">
        <f t="shared" si="146"/>
        <v>79.307999999999993</v>
      </c>
      <c r="T2309" s="7">
        <f t="shared" si="147"/>
        <v>0.47294976384714471</v>
      </c>
    </row>
    <row r="2310" spans="1:20" ht="15.6">
      <c r="A2310" s="2">
        <v>4913</v>
      </c>
      <c r="B2310" s="3">
        <v>46334</v>
      </c>
      <c r="C2310" s="4">
        <f>YEAR(SalesDataTable[[#This Row],[Order Date]])</f>
        <v>2026</v>
      </c>
      <c r="D2310" s="14" t="str">
        <f>"Q"&amp;ROUNDUP(MONTH(SalesDataTable[[#This Row],[Order Date]])/3,0)</f>
        <v>Q4</v>
      </c>
      <c r="E2310" s="11">
        <f>MONTH(SalesDataTable[[#This Row],[Order Date]])</f>
        <v>11</v>
      </c>
      <c r="F2310" s="17"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44"/>
        <v>75.411000000000001</v>
      </c>
      <c r="R2310" s="5">
        <f t="shared" si="145"/>
        <v>42.8</v>
      </c>
      <c r="S2310" s="5">
        <f t="shared" si="146"/>
        <v>32.611000000000004</v>
      </c>
      <c r="T2310" s="7">
        <f t="shared" si="147"/>
        <v>0.43244354271923197</v>
      </c>
    </row>
    <row r="2311" spans="1:20" ht="15.6">
      <c r="A2311" s="2">
        <v>5079</v>
      </c>
      <c r="B2311" s="3">
        <v>46334</v>
      </c>
      <c r="C2311" s="4">
        <f>YEAR(SalesDataTable[[#This Row],[Order Date]])</f>
        <v>2026</v>
      </c>
      <c r="D2311" s="14" t="str">
        <f>"Q"&amp;ROUNDUP(MONTH(SalesDataTable[[#This Row],[Order Date]])/3,0)</f>
        <v>Q4</v>
      </c>
      <c r="E2311" s="11">
        <f>MONTH(SalesDataTable[[#This Row],[Order Date]])</f>
        <v>11</v>
      </c>
      <c r="F2311" s="17"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44"/>
        <v>108.88200000000001</v>
      </c>
      <c r="R2311" s="5">
        <f t="shared" si="145"/>
        <v>70.59</v>
      </c>
      <c r="S2311" s="5">
        <f t="shared" si="146"/>
        <v>38.292000000000002</v>
      </c>
      <c r="T2311" s="7">
        <f t="shared" si="147"/>
        <v>0.35168347385242738</v>
      </c>
    </row>
    <row r="2312" spans="1:20" ht="15.6">
      <c r="A2312" s="2">
        <v>366</v>
      </c>
      <c r="B2312" s="3">
        <v>46335</v>
      </c>
      <c r="C2312" s="4">
        <f>YEAR(SalesDataTable[[#This Row],[Order Date]])</f>
        <v>2026</v>
      </c>
      <c r="D2312" s="14" t="str">
        <f>"Q"&amp;ROUNDUP(MONTH(SalesDataTable[[#This Row],[Order Date]])/3,0)</f>
        <v>Q4</v>
      </c>
      <c r="E2312" s="11">
        <f>MONTH(SalesDataTable[[#This Row],[Order Date]])</f>
        <v>11</v>
      </c>
      <c r="F2312" s="17"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row>
    <row r="2313" spans="1:20" ht="15.6">
      <c r="A2313" s="2">
        <v>567</v>
      </c>
      <c r="B2313" s="3">
        <v>46335</v>
      </c>
      <c r="C2313" s="4">
        <f>YEAR(SalesDataTable[[#This Row],[Order Date]])</f>
        <v>2026</v>
      </c>
      <c r="D2313" s="14" t="str">
        <f>"Q"&amp;ROUNDUP(MONTH(SalesDataTable[[#This Row],[Order Date]])/3,0)</f>
        <v>Q4</v>
      </c>
      <c r="E2313" s="11">
        <f>MONTH(SalesDataTable[[#This Row],[Order Date]])</f>
        <v>11</v>
      </c>
      <c r="F2313" s="17"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44"/>
        <v>97.578000000000003</v>
      </c>
      <c r="R2313" s="5">
        <f t="shared" si="145"/>
        <v>39.69</v>
      </c>
      <c r="S2313" s="5">
        <f t="shared" si="146"/>
        <v>57.888000000000005</v>
      </c>
      <c r="T2313" s="7">
        <f t="shared" si="147"/>
        <v>0.59324847814056447</v>
      </c>
    </row>
    <row r="2314" spans="1:20" ht="15.6">
      <c r="A2314" s="2">
        <v>1051</v>
      </c>
      <c r="B2314" s="3">
        <v>46335</v>
      </c>
      <c r="C2314" s="4">
        <f>YEAR(SalesDataTable[[#This Row],[Order Date]])</f>
        <v>2026</v>
      </c>
      <c r="D2314" s="14" t="str">
        <f>"Q"&amp;ROUNDUP(MONTH(SalesDataTable[[#This Row],[Order Date]])/3,0)</f>
        <v>Q4</v>
      </c>
      <c r="E2314" s="11">
        <f>MONTH(SalesDataTable[[#This Row],[Order Date]])</f>
        <v>11</v>
      </c>
      <c r="F2314" s="17"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44"/>
        <v>873.50399999999991</v>
      </c>
      <c r="R2314" s="5">
        <f t="shared" si="145"/>
        <v>546.12</v>
      </c>
      <c r="S2314" s="5">
        <f t="shared" si="146"/>
        <v>327.3839999999999</v>
      </c>
      <c r="T2314" s="7">
        <f t="shared" si="147"/>
        <v>0.37479393339927458</v>
      </c>
    </row>
    <row r="2315" spans="1:20" ht="15.6">
      <c r="A2315" s="2">
        <v>1934</v>
      </c>
      <c r="B2315" s="3">
        <v>46335</v>
      </c>
      <c r="C2315" s="4">
        <f>YEAR(SalesDataTable[[#This Row],[Order Date]])</f>
        <v>2026</v>
      </c>
      <c r="D2315" s="14" t="str">
        <f>"Q"&amp;ROUNDUP(MONTH(SalesDataTable[[#This Row],[Order Date]])/3,0)</f>
        <v>Q4</v>
      </c>
      <c r="E2315" s="11">
        <f>MONTH(SalesDataTable[[#This Row],[Order Date]])</f>
        <v>11</v>
      </c>
      <c r="F2315" s="17"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44"/>
        <v>48.022499999999994</v>
      </c>
      <c r="R2315" s="5">
        <f t="shared" si="145"/>
        <v>22.09</v>
      </c>
      <c r="S2315" s="5">
        <f t="shared" si="146"/>
        <v>25.932499999999994</v>
      </c>
      <c r="T2315" s="7">
        <f t="shared" si="147"/>
        <v>0.54000728825029931</v>
      </c>
    </row>
    <row r="2316" spans="1:20" ht="15.6">
      <c r="A2316" s="2">
        <v>2056</v>
      </c>
      <c r="B2316" s="3">
        <v>46335</v>
      </c>
      <c r="C2316" s="4">
        <f>YEAR(SalesDataTable[[#This Row],[Order Date]])</f>
        <v>2026</v>
      </c>
      <c r="D2316" s="14" t="str">
        <f>"Q"&amp;ROUNDUP(MONTH(SalesDataTable[[#This Row],[Order Date]])/3,0)</f>
        <v>Q4</v>
      </c>
      <c r="E2316" s="11">
        <f>MONTH(SalesDataTable[[#This Row],[Order Date]])</f>
        <v>11</v>
      </c>
      <c r="F2316" s="17"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44"/>
        <v>43.902499999999996</v>
      </c>
      <c r="R2316" s="5">
        <f t="shared" si="145"/>
        <v>21.86</v>
      </c>
      <c r="S2316" s="5">
        <f t="shared" si="146"/>
        <v>22.042499999999997</v>
      </c>
      <c r="T2316" s="7">
        <f t="shared" si="147"/>
        <v>0.50207846933545919</v>
      </c>
    </row>
    <row r="2317" spans="1:20" ht="15.6">
      <c r="A2317" s="2">
        <v>2115</v>
      </c>
      <c r="B2317" s="3">
        <v>46335</v>
      </c>
      <c r="C2317" s="4">
        <f>YEAR(SalesDataTable[[#This Row],[Order Date]])</f>
        <v>2026</v>
      </c>
      <c r="D2317" s="14" t="str">
        <f>"Q"&amp;ROUNDUP(MONTH(SalesDataTable[[#This Row],[Order Date]])/3,0)</f>
        <v>Q4</v>
      </c>
      <c r="E2317" s="11">
        <f>MONTH(SalesDataTable[[#This Row],[Order Date]])</f>
        <v>11</v>
      </c>
      <c r="F2317" s="17"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44"/>
        <v>414.79999999999995</v>
      </c>
      <c r="R2317" s="5">
        <f t="shared" si="145"/>
        <v>217.75</v>
      </c>
      <c r="S2317" s="5">
        <f t="shared" si="146"/>
        <v>197.04999999999995</v>
      </c>
      <c r="T2317" s="7">
        <f t="shared" si="147"/>
        <v>0.47504821600771452</v>
      </c>
    </row>
    <row r="2318" spans="1:20" ht="15.6">
      <c r="A2318" s="2">
        <v>2437</v>
      </c>
      <c r="B2318" s="3">
        <v>46335</v>
      </c>
      <c r="C2318" s="4">
        <f>YEAR(SalesDataTable[[#This Row],[Order Date]])</f>
        <v>2026</v>
      </c>
      <c r="D2318" s="14" t="str">
        <f>"Q"&amp;ROUNDUP(MONTH(SalesDataTable[[#This Row],[Order Date]])/3,0)</f>
        <v>Q4</v>
      </c>
      <c r="E2318" s="11">
        <f>MONTH(SalesDataTable[[#This Row],[Order Date]])</f>
        <v>11</v>
      </c>
      <c r="F2318" s="17"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44"/>
        <v>66.784999999999997</v>
      </c>
      <c r="R2318" s="5">
        <f t="shared" si="145"/>
        <v>33.31</v>
      </c>
      <c r="S2318" s="5">
        <f t="shared" si="146"/>
        <v>33.474999999999994</v>
      </c>
      <c r="T2318" s="7">
        <f t="shared" si="147"/>
        <v>0.50123530732949007</v>
      </c>
    </row>
    <row r="2319" spans="1:20" ht="15.6">
      <c r="A2319" s="2">
        <v>3380</v>
      </c>
      <c r="B2319" s="3">
        <v>46335</v>
      </c>
      <c r="C2319" s="4">
        <f>YEAR(SalesDataTable[[#This Row],[Order Date]])</f>
        <v>2026</v>
      </c>
      <c r="D2319" s="14" t="str">
        <f>"Q"&amp;ROUNDUP(MONTH(SalesDataTable[[#This Row],[Order Date]])/3,0)</f>
        <v>Q4</v>
      </c>
      <c r="E2319" s="11">
        <f>MONTH(SalesDataTable[[#This Row],[Order Date]])</f>
        <v>11</v>
      </c>
      <c r="F2319" s="17"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44"/>
        <v>80.103999999999999</v>
      </c>
      <c r="R2319" s="5">
        <f t="shared" si="145"/>
        <v>37.28</v>
      </c>
      <c r="S2319" s="5">
        <f t="shared" si="146"/>
        <v>42.823999999999998</v>
      </c>
      <c r="T2319" s="7">
        <f t="shared" si="147"/>
        <v>0.5346050134824728</v>
      </c>
    </row>
    <row r="2320" spans="1:20" ht="15.6">
      <c r="A2320" s="2">
        <v>3648</v>
      </c>
      <c r="B2320" s="3">
        <v>46335</v>
      </c>
      <c r="C2320" s="4">
        <f>YEAR(SalesDataTable[[#This Row],[Order Date]])</f>
        <v>2026</v>
      </c>
      <c r="D2320" s="14" t="str">
        <f>"Q"&amp;ROUNDUP(MONTH(SalesDataTable[[#This Row],[Order Date]])/3,0)</f>
        <v>Q4</v>
      </c>
      <c r="E2320" s="11">
        <f>MONTH(SalesDataTable[[#This Row],[Order Date]])</f>
        <v>11</v>
      </c>
      <c r="F2320" s="17"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44"/>
        <v>127.42400000000001</v>
      </c>
      <c r="R2320" s="5">
        <f t="shared" si="145"/>
        <v>59.92</v>
      </c>
      <c r="S2320" s="5">
        <f t="shared" si="146"/>
        <v>67.504000000000005</v>
      </c>
      <c r="T2320" s="7">
        <f t="shared" si="147"/>
        <v>0.52975891511803119</v>
      </c>
    </row>
    <row r="2321" spans="1:20" ht="15.6">
      <c r="A2321" s="2">
        <v>3692</v>
      </c>
      <c r="B2321" s="3">
        <v>46335</v>
      </c>
      <c r="C2321" s="4">
        <f>YEAR(SalesDataTable[[#This Row],[Order Date]])</f>
        <v>2026</v>
      </c>
      <c r="D2321" s="14" t="str">
        <f>"Q"&amp;ROUNDUP(MONTH(SalesDataTable[[#This Row],[Order Date]])/3,0)</f>
        <v>Q4</v>
      </c>
      <c r="E2321" s="11">
        <f>MONTH(SalesDataTable[[#This Row],[Order Date]])</f>
        <v>11</v>
      </c>
      <c r="F2321" s="17"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44"/>
        <v>586.226</v>
      </c>
      <c r="R2321" s="5">
        <f t="shared" si="145"/>
        <v>313.44</v>
      </c>
      <c r="S2321" s="5">
        <f t="shared" si="146"/>
        <v>272.786</v>
      </c>
      <c r="T2321" s="7">
        <f t="shared" si="147"/>
        <v>0.46532565938733528</v>
      </c>
    </row>
    <row r="2322" spans="1:20" ht="15.6">
      <c r="A2322" s="2">
        <v>4406</v>
      </c>
      <c r="B2322" s="3">
        <v>46335</v>
      </c>
      <c r="C2322" s="4">
        <f>YEAR(SalesDataTable[[#This Row],[Order Date]])</f>
        <v>2026</v>
      </c>
      <c r="D2322" s="14" t="str">
        <f>"Q"&amp;ROUNDUP(MONTH(SalesDataTable[[#This Row],[Order Date]])/3,0)</f>
        <v>Q4</v>
      </c>
      <c r="E2322" s="11">
        <f>MONTH(SalesDataTable[[#This Row],[Order Date]])</f>
        <v>11</v>
      </c>
      <c r="F2322" s="17"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row>
    <row r="2323" spans="1:20" ht="15.6">
      <c r="A2323" s="2">
        <v>4550</v>
      </c>
      <c r="B2323" s="3">
        <v>46335</v>
      </c>
      <c r="C2323" s="4">
        <f>YEAR(SalesDataTable[[#This Row],[Order Date]])</f>
        <v>2026</v>
      </c>
      <c r="D2323" s="14" t="str">
        <f>"Q"&amp;ROUNDUP(MONTH(SalesDataTable[[#This Row],[Order Date]])/3,0)</f>
        <v>Q4</v>
      </c>
      <c r="E2323" s="11">
        <f>MONTH(SalesDataTable[[#This Row],[Order Date]])</f>
        <v>11</v>
      </c>
      <c r="F2323" s="17"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44"/>
        <v>35.36</v>
      </c>
      <c r="R2323" s="5">
        <f t="shared" si="145"/>
        <v>13.74</v>
      </c>
      <c r="S2323" s="5">
        <f t="shared" si="146"/>
        <v>21.619999999999997</v>
      </c>
      <c r="T2323" s="7">
        <f t="shared" si="147"/>
        <v>0.61142533936651577</v>
      </c>
    </row>
    <row r="2324" spans="1:20" ht="15.6">
      <c r="A2324" s="2">
        <v>4855</v>
      </c>
      <c r="B2324" s="3">
        <v>46335</v>
      </c>
      <c r="C2324" s="4">
        <f>YEAR(SalesDataTable[[#This Row],[Order Date]])</f>
        <v>2026</v>
      </c>
      <c r="D2324" s="14" t="str">
        <f>"Q"&amp;ROUNDUP(MONTH(SalesDataTable[[#This Row],[Order Date]])/3,0)</f>
        <v>Q4</v>
      </c>
      <c r="E2324" s="11">
        <f>MONTH(SalesDataTable[[#This Row],[Order Date]])</f>
        <v>11</v>
      </c>
      <c r="F2324" s="17"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44"/>
        <v>141.13800000000001</v>
      </c>
      <c r="R2324" s="5">
        <f t="shared" si="145"/>
        <v>77.12</v>
      </c>
      <c r="S2324" s="5">
        <f t="shared" si="146"/>
        <v>64.018000000000001</v>
      </c>
      <c r="T2324" s="7">
        <f t="shared" si="147"/>
        <v>0.45358443509189589</v>
      </c>
    </row>
    <row r="2325" spans="1:20" ht="15.6">
      <c r="A2325" s="2">
        <v>5151</v>
      </c>
      <c r="B2325" s="3">
        <v>46335</v>
      </c>
      <c r="C2325" s="4">
        <f>YEAR(SalesDataTable[[#This Row],[Order Date]])</f>
        <v>2026</v>
      </c>
      <c r="D2325" s="14" t="str">
        <f>"Q"&amp;ROUNDUP(MONTH(SalesDataTable[[#This Row],[Order Date]])/3,0)</f>
        <v>Q4</v>
      </c>
      <c r="E2325" s="11">
        <f>MONTH(SalesDataTable[[#This Row],[Order Date]])</f>
        <v>11</v>
      </c>
      <c r="F2325" s="17"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44"/>
        <v>368.82</v>
      </c>
      <c r="R2325" s="5">
        <f t="shared" si="145"/>
        <v>146</v>
      </c>
      <c r="S2325" s="5">
        <f t="shared" si="146"/>
        <v>222.82</v>
      </c>
      <c r="T2325" s="7">
        <f t="shared" si="147"/>
        <v>0.60414294235670518</v>
      </c>
    </row>
    <row r="2326" spans="1:20" ht="15.6">
      <c r="A2326" s="2">
        <v>5189</v>
      </c>
      <c r="B2326" s="3">
        <v>46335</v>
      </c>
      <c r="C2326" s="4">
        <f>YEAR(SalesDataTable[[#This Row],[Order Date]])</f>
        <v>2026</v>
      </c>
      <c r="D2326" s="14" t="str">
        <f>"Q"&amp;ROUNDUP(MONTH(SalesDataTable[[#This Row],[Order Date]])/3,0)</f>
        <v>Q4</v>
      </c>
      <c r="E2326" s="11">
        <f>MONTH(SalesDataTable[[#This Row],[Order Date]])</f>
        <v>11</v>
      </c>
      <c r="F2326" s="17"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row>
    <row r="2327" spans="1:20" ht="15.6">
      <c r="A2327" s="2">
        <v>726</v>
      </c>
      <c r="B2327" s="3">
        <v>46336</v>
      </c>
      <c r="C2327" s="4">
        <f>YEAR(SalesDataTable[[#This Row],[Order Date]])</f>
        <v>2026</v>
      </c>
      <c r="D2327" s="14" t="str">
        <f>"Q"&amp;ROUNDUP(MONTH(SalesDataTable[[#This Row],[Order Date]])/3,0)</f>
        <v>Q4</v>
      </c>
      <c r="E2327" s="11">
        <f>MONTH(SalesDataTable[[#This Row],[Order Date]])</f>
        <v>11</v>
      </c>
      <c r="F2327" s="17"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44"/>
        <v>90.23</v>
      </c>
      <c r="R2327" s="5">
        <f t="shared" si="145"/>
        <v>44.06</v>
      </c>
      <c r="S2327" s="5">
        <f t="shared" si="146"/>
        <v>46.17</v>
      </c>
      <c r="T2327" s="7">
        <f t="shared" si="147"/>
        <v>0.51169234179319512</v>
      </c>
    </row>
    <row r="2328" spans="1:20" ht="15.6">
      <c r="A2328" s="2">
        <v>2154</v>
      </c>
      <c r="B2328" s="3">
        <v>46336</v>
      </c>
      <c r="C2328" s="4">
        <f>YEAR(SalesDataTable[[#This Row],[Order Date]])</f>
        <v>2026</v>
      </c>
      <c r="D2328" s="14" t="str">
        <f>"Q"&amp;ROUNDUP(MONTH(SalesDataTable[[#This Row],[Order Date]])/3,0)</f>
        <v>Q4</v>
      </c>
      <c r="E2328" s="11">
        <f>MONTH(SalesDataTable[[#This Row],[Order Date]])</f>
        <v>11</v>
      </c>
      <c r="F2328" s="17"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row>
    <row r="2329" spans="1:20" ht="15.6">
      <c r="A2329" s="2">
        <v>4403</v>
      </c>
      <c r="B2329" s="3">
        <v>46336</v>
      </c>
      <c r="C2329" s="4">
        <f>YEAR(SalesDataTable[[#This Row],[Order Date]])</f>
        <v>2026</v>
      </c>
      <c r="D2329" s="14" t="str">
        <f>"Q"&amp;ROUNDUP(MONTH(SalesDataTable[[#This Row],[Order Date]])/3,0)</f>
        <v>Q4</v>
      </c>
      <c r="E2329" s="11">
        <f>MONTH(SalesDataTable[[#This Row],[Order Date]])</f>
        <v>11</v>
      </c>
      <c r="F2329" s="17"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44"/>
        <v>69.558999999999997</v>
      </c>
      <c r="R2329" s="5">
        <f t="shared" si="145"/>
        <v>26.62</v>
      </c>
      <c r="S2329" s="5">
        <f t="shared" si="146"/>
        <v>42.938999999999993</v>
      </c>
      <c r="T2329" s="7">
        <f t="shared" si="147"/>
        <v>0.61730329648212301</v>
      </c>
    </row>
    <row r="2330" spans="1:20" ht="15.6">
      <c r="A2330" s="2">
        <v>4924</v>
      </c>
      <c r="B2330" s="3">
        <v>46336</v>
      </c>
      <c r="C2330" s="4">
        <f>YEAR(SalesDataTable[[#This Row],[Order Date]])</f>
        <v>2026</v>
      </c>
      <c r="D2330" s="14" t="str">
        <f>"Q"&amp;ROUNDUP(MONTH(SalesDataTable[[#This Row],[Order Date]])/3,0)</f>
        <v>Q4</v>
      </c>
      <c r="E2330" s="11">
        <f>MONTH(SalesDataTable[[#This Row],[Order Date]])</f>
        <v>11</v>
      </c>
      <c r="F2330" s="17"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row>
    <row r="2331" spans="1:20" ht="15.6">
      <c r="A2331" s="2">
        <v>25</v>
      </c>
      <c r="B2331" s="3">
        <v>46337</v>
      </c>
      <c r="C2331" s="4">
        <f>YEAR(SalesDataTable[[#This Row],[Order Date]])</f>
        <v>2026</v>
      </c>
      <c r="D2331" s="14" t="str">
        <f>"Q"&amp;ROUNDUP(MONTH(SalesDataTable[[#This Row],[Order Date]])/3,0)</f>
        <v>Q4</v>
      </c>
      <c r="E2331" s="11">
        <f>MONTH(SalesDataTable[[#This Row],[Order Date]])</f>
        <v>11</v>
      </c>
      <c r="F2331" s="17"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row>
    <row r="2332" spans="1:20" ht="15.6">
      <c r="A2332" s="2">
        <v>252</v>
      </c>
      <c r="B2332" s="3">
        <v>46337</v>
      </c>
      <c r="C2332" s="4">
        <f>YEAR(SalesDataTable[[#This Row],[Order Date]])</f>
        <v>2026</v>
      </c>
      <c r="D2332" s="14" t="str">
        <f>"Q"&amp;ROUNDUP(MONTH(SalesDataTable[[#This Row],[Order Date]])/3,0)</f>
        <v>Q4</v>
      </c>
      <c r="E2332" s="11">
        <f>MONTH(SalesDataTable[[#This Row],[Order Date]])</f>
        <v>11</v>
      </c>
      <c r="F2332" s="17"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44"/>
        <v>648.16</v>
      </c>
      <c r="R2332" s="5">
        <f t="shared" si="145"/>
        <v>343.08</v>
      </c>
      <c r="S2332" s="5">
        <f t="shared" si="146"/>
        <v>305.08</v>
      </c>
      <c r="T2332" s="7">
        <f t="shared" si="147"/>
        <v>0.47068625030856581</v>
      </c>
    </row>
    <row r="2333" spans="1:20" ht="15.6">
      <c r="A2333" s="2">
        <v>1203</v>
      </c>
      <c r="B2333" s="3">
        <v>46337</v>
      </c>
      <c r="C2333" s="4">
        <f>YEAR(SalesDataTable[[#This Row],[Order Date]])</f>
        <v>2026</v>
      </c>
      <c r="D2333" s="14" t="str">
        <f>"Q"&amp;ROUNDUP(MONTH(SalesDataTable[[#This Row],[Order Date]])/3,0)</f>
        <v>Q4</v>
      </c>
      <c r="E2333" s="11">
        <f>MONTH(SalesDataTable[[#This Row],[Order Date]])</f>
        <v>11</v>
      </c>
      <c r="F2333" s="17"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row>
    <row r="2334" spans="1:20" ht="15.6">
      <c r="A2334" s="2">
        <v>1567</v>
      </c>
      <c r="B2334" s="3">
        <v>46337</v>
      </c>
      <c r="C2334" s="4">
        <f>YEAR(SalesDataTable[[#This Row],[Order Date]])</f>
        <v>2026</v>
      </c>
      <c r="D2334" s="14" t="str">
        <f>"Q"&amp;ROUNDUP(MONTH(SalesDataTable[[#This Row],[Order Date]])/3,0)</f>
        <v>Q4</v>
      </c>
      <c r="E2334" s="11">
        <f>MONTH(SalesDataTable[[#This Row],[Order Date]])</f>
        <v>11</v>
      </c>
      <c r="F2334" s="17"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44"/>
        <v>112.599</v>
      </c>
      <c r="R2334" s="5">
        <f t="shared" si="145"/>
        <v>61.65</v>
      </c>
      <c r="S2334" s="5">
        <f t="shared" si="146"/>
        <v>50.949000000000005</v>
      </c>
      <c r="T2334" s="7">
        <f t="shared" si="147"/>
        <v>0.45248181600191834</v>
      </c>
    </row>
    <row r="2335" spans="1:20" ht="15.6">
      <c r="A2335" s="2">
        <v>2060</v>
      </c>
      <c r="B2335" s="3">
        <v>46337</v>
      </c>
      <c r="C2335" s="4">
        <f>YEAR(SalesDataTable[[#This Row],[Order Date]])</f>
        <v>2026</v>
      </c>
      <c r="D2335" s="14" t="str">
        <f>"Q"&amp;ROUNDUP(MONTH(SalesDataTable[[#This Row],[Order Date]])/3,0)</f>
        <v>Q4</v>
      </c>
      <c r="E2335" s="11">
        <f>MONTH(SalesDataTable[[#This Row],[Order Date]])</f>
        <v>11</v>
      </c>
      <c r="F2335" s="17"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row>
    <row r="2336" spans="1:20" ht="15.6">
      <c r="A2336" s="2">
        <v>2485</v>
      </c>
      <c r="B2336" s="3">
        <v>46337</v>
      </c>
      <c r="C2336" s="4">
        <f>YEAR(SalesDataTable[[#This Row],[Order Date]])</f>
        <v>2026</v>
      </c>
      <c r="D2336" s="14" t="str">
        <f>"Q"&amp;ROUNDUP(MONTH(SalesDataTable[[#This Row],[Order Date]])/3,0)</f>
        <v>Q4</v>
      </c>
      <c r="E2336" s="11">
        <f>MONTH(SalesDataTable[[#This Row],[Order Date]])</f>
        <v>11</v>
      </c>
      <c r="F2336" s="17"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44"/>
        <v>129.393</v>
      </c>
      <c r="R2336" s="5">
        <f t="shared" si="145"/>
        <v>81.02</v>
      </c>
      <c r="S2336" s="5">
        <f t="shared" si="146"/>
        <v>48.373000000000005</v>
      </c>
      <c r="T2336" s="7">
        <f t="shared" si="147"/>
        <v>0.3738455712441941</v>
      </c>
    </row>
    <row r="2337" spans="1:20" ht="15.6">
      <c r="A2337" s="2">
        <v>3101</v>
      </c>
      <c r="B2337" s="3">
        <v>46337</v>
      </c>
      <c r="C2337" s="4">
        <f>YEAR(SalesDataTable[[#This Row],[Order Date]])</f>
        <v>2026</v>
      </c>
      <c r="D2337" s="14" t="str">
        <f>"Q"&amp;ROUNDUP(MONTH(SalesDataTable[[#This Row],[Order Date]])/3,0)</f>
        <v>Q4</v>
      </c>
      <c r="E2337" s="11">
        <f>MONTH(SalesDataTable[[#This Row],[Order Date]])</f>
        <v>11</v>
      </c>
      <c r="F2337" s="17"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row>
    <row r="2338" spans="1:20" ht="15.6">
      <c r="A2338" s="2">
        <v>3165</v>
      </c>
      <c r="B2338" s="3">
        <v>46337</v>
      </c>
      <c r="C2338" s="4">
        <f>YEAR(SalesDataTable[[#This Row],[Order Date]])</f>
        <v>2026</v>
      </c>
      <c r="D2338" s="14" t="str">
        <f>"Q"&amp;ROUNDUP(MONTH(SalesDataTable[[#This Row],[Order Date]])/3,0)</f>
        <v>Q4</v>
      </c>
      <c r="E2338" s="11">
        <f>MONTH(SalesDataTable[[#This Row],[Order Date]])</f>
        <v>11</v>
      </c>
      <c r="F2338" s="17"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row>
    <row r="2339" spans="1:20" ht="15.6">
      <c r="A2339" s="2">
        <v>4179</v>
      </c>
      <c r="B2339" s="3">
        <v>46337</v>
      </c>
      <c r="C2339" s="4">
        <f>YEAR(SalesDataTable[[#This Row],[Order Date]])</f>
        <v>2026</v>
      </c>
      <c r="D2339" s="14" t="str">
        <f>"Q"&amp;ROUNDUP(MONTH(SalesDataTable[[#This Row],[Order Date]])/3,0)</f>
        <v>Q4</v>
      </c>
      <c r="E2339" s="11">
        <f>MONTH(SalesDataTable[[#This Row],[Order Date]])</f>
        <v>11</v>
      </c>
      <c r="F2339" s="17"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44"/>
        <v>315.58999999999997</v>
      </c>
      <c r="R2339" s="5">
        <f t="shared" si="145"/>
        <v>176.4</v>
      </c>
      <c r="S2339" s="5">
        <f t="shared" si="146"/>
        <v>139.18999999999997</v>
      </c>
      <c r="T2339" s="7">
        <f t="shared" si="147"/>
        <v>0.44104692797617157</v>
      </c>
    </row>
    <row r="2340" spans="1:20" ht="15.6">
      <c r="A2340" s="2">
        <v>4829</v>
      </c>
      <c r="B2340" s="3">
        <v>46337</v>
      </c>
      <c r="C2340" s="4">
        <f>YEAR(SalesDataTable[[#This Row],[Order Date]])</f>
        <v>2026</v>
      </c>
      <c r="D2340" s="14" t="str">
        <f>"Q"&amp;ROUNDUP(MONTH(SalesDataTable[[#This Row],[Order Date]])/3,0)</f>
        <v>Q4</v>
      </c>
      <c r="E2340" s="11">
        <f>MONTH(SalesDataTable[[#This Row],[Order Date]])</f>
        <v>11</v>
      </c>
      <c r="F2340" s="17"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44"/>
        <v>154.41299999999998</v>
      </c>
      <c r="R2340" s="5">
        <f t="shared" si="145"/>
        <v>86.08</v>
      </c>
      <c r="S2340" s="5">
        <f t="shared" si="146"/>
        <v>68.332999999999984</v>
      </c>
      <c r="T2340" s="7">
        <f t="shared" si="147"/>
        <v>0.44253398353765544</v>
      </c>
    </row>
    <row r="2341" spans="1:20" ht="15.6">
      <c r="A2341" s="2">
        <v>4943</v>
      </c>
      <c r="B2341" s="3">
        <v>46337</v>
      </c>
      <c r="C2341" s="4">
        <f>YEAR(SalesDataTable[[#This Row],[Order Date]])</f>
        <v>2026</v>
      </c>
      <c r="D2341" s="14" t="str">
        <f>"Q"&amp;ROUNDUP(MONTH(SalesDataTable[[#This Row],[Order Date]])/3,0)</f>
        <v>Q4</v>
      </c>
      <c r="E2341" s="11">
        <f>MONTH(SalesDataTable[[#This Row],[Order Date]])</f>
        <v>11</v>
      </c>
      <c r="F2341" s="17"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44"/>
        <v>1727.82</v>
      </c>
      <c r="R2341" s="5">
        <f t="shared" si="145"/>
        <v>1027.3</v>
      </c>
      <c r="S2341" s="5">
        <f t="shared" si="146"/>
        <v>700.52</v>
      </c>
      <c r="T2341" s="7">
        <f t="shared" si="147"/>
        <v>0.40543575140929033</v>
      </c>
    </row>
    <row r="2342" spans="1:20" ht="15.6">
      <c r="A2342" s="2">
        <v>887</v>
      </c>
      <c r="B2342" s="3">
        <v>46338</v>
      </c>
      <c r="C2342" s="4">
        <f>YEAR(SalesDataTable[[#This Row],[Order Date]])</f>
        <v>2026</v>
      </c>
      <c r="D2342" s="14" t="str">
        <f>"Q"&amp;ROUNDUP(MONTH(SalesDataTable[[#This Row],[Order Date]])/3,0)</f>
        <v>Q4</v>
      </c>
      <c r="E2342" s="11">
        <f>MONTH(SalesDataTable[[#This Row],[Order Date]])</f>
        <v>11</v>
      </c>
      <c r="F2342" s="17"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44"/>
        <v>431.37600000000003</v>
      </c>
      <c r="R2342" s="5">
        <f t="shared" si="145"/>
        <v>266.82</v>
      </c>
      <c r="S2342" s="5">
        <f t="shared" si="146"/>
        <v>164.55600000000004</v>
      </c>
      <c r="T2342" s="7">
        <f t="shared" si="147"/>
        <v>0.3814676755313231</v>
      </c>
    </row>
    <row r="2343" spans="1:20" ht="15.6">
      <c r="A2343" s="2">
        <v>1090</v>
      </c>
      <c r="B2343" s="3">
        <v>46338</v>
      </c>
      <c r="C2343" s="4">
        <f>YEAR(SalesDataTable[[#This Row],[Order Date]])</f>
        <v>2026</v>
      </c>
      <c r="D2343" s="14" t="str">
        <f>"Q"&amp;ROUNDUP(MONTH(SalesDataTable[[#This Row],[Order Date]])/3,0)</f>
        <v>Q4</v>
      </c>
      <c r="E2343" s="11">
        <f>MONTH(SalesDataTable[[#This Row],[Order Date]])</f>
        <v>11</v>
      </c>
      <c r="F2343" s="17"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44"/>
        <v>138.88800000000001</v>
      </c>
      <c r="R2343" s="5">
        <f t="shared" si="145"/>
        <v>69.33</v>
      </c>
      <c r="S2343" s="5">
        <f t="shared" si="146"/>
        <v>69.558000000000007</v>
      </c>
      <c r="T2343" s="7">
        <f t="shared" si="147"/>
        <v>0.50082080525315364</v>
      </c>
    </row>
    <row r="2344" spans="1:20" ht="15.6">
      <c r="A2344" s="2">
        <v>2090</v>
      </c>
      <c r="B2344" s="3">
        <v>46338</v>
      </c>
      <c r="C2344" s="4">
        <f>YEAR(SalesDataTable[[#This Row],[Order Date]])</f>
        <v>2026</v>
      </c>
      <c r="D2344" s="14" t="str">
        <f>"Q"&amp;ROUNDUP(MONTH(SalesDataTable[[#This Row],[Order Date]])/3,0)</f>
        <v>Q4</v>
      </c>
      <c r="E2344" s="11">
        <f>MONTH(SalesDataTable[[#This Row],[Order Date]])</f>
        <v>11</v>
      </c>
      <c r="F2344" s="17"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44"/>
        <v>177.38399999999999</v>
      </c>
      <c r="R2344" s="5">
        <f t="shared" si="145"/>
        <v>71.84</v>
      </c>
      <c r="S2344" s="5">
        <f t="shared" si="146"/>
        <v>105.54399999999998</v>
      </c>
      <c r="T2344" s="7">
        <f t="shared" si="147"/>
        <v>0.59500293149325756</v>
      </c>
    </row>
    <row r="2345" spans="1:20" ht="15.6">
      <c r="A2345" s="2">
        <v>2561</v>
      </c>
      <c r="B2345" s="3">
        <v>46338</v>
      </c>
      <c r="C2345" s="4">
        <f>YEAR(SalesDataTable[[#This Row],[Order Date]])</f>
        <v>2026</v>
      </c>
      <c r="D2345" s="14" t="str">
        <f>"Q"&amp;ROUNDUP(MONTH(SalesDataTable[[#This Row],[Order Date]])/3,0)</f>
        <v>Q4</v>
      </c>
      <c r="E2345" s="11">
        <f>MONTH(SalesDataTable[[#This Row],[Order Date]])</f>
        <v>11</v>
      </c>
      <c r="F2345" s="17"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44"/>
        <v>233.76</v>
      </c>
      <c r="R2345" s="5">
        <f t="shared" si="145"/>
        <v>131.28</v>
      </c>
      <c r="S2345" s="5">
        <f t="shared" si="146"/>
        <v>102.47999999999999</v>
      </c>
      <c r="T2345" s="7">
        <f t="shared" si="147"/>
        <v>0.4383983572895277</v>
      </c>
    </row>
    <row r="2346" spans="1:20" ht="15.6">
      <c r="A2346" s="2">
        <v>2855</v>
      </c>
      <c r="B2346" s="3">
        <v>46338</v>
      </c>
      <c r="C2346" s="4">
        <f>YEAR(SalesDataTable[[#This Row],[Order Date]])</f>
        <v>2026</v>
      </c>
      <c r="D2346" s="14" t="str">
        <f>"Q"&amp;ROUNDUP(MONTH(SalesDataTable[[#This Row],[Order Date]])/3,0)</f>
        <v>Q4</v>
      </c>
      <c r="E2346" s="11">
        <f>MONTH(SalesDataTable[[#This Row],[Order Date]])</f>
        <v>11</v>
      </c>
      <c r="F2346" s="17"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row>
    <row r="2347" spans="1:20" ht="15.6">
      <c r="A2347" s="2">
        <v>4421</v>
      </c>
      <c r="B2347" s="3">
        <v>46338</v>
      </c>
      <c r="C2347" s="4">
        <f>YEAR(SalesDataTable[[#This Row],[Order Date]])</f>
        <v>2026</v>
      </c>
      <c r="D2347" s="14" t="str">
        <f>"Q"&amp;ROUNDUP(MONTH(SalesDataTable[[#This Row],[Order Date]])/3,0)</f>
        <v>Q4</v>
      </c>
      <c r="E2347" s="11">
        <f>MONTH(SalesDataTable[[#This Row],[Order Date]])</f>
        <v>11</v>
      </c>
      <c r="F2347" s="17"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row>
    <row r="2348" spans="1:20" ht="15.6">
      <c r="A2348" s="2">
        <v>195</v>
      </c>
      <c r="B2348" s="3">
        <v>46339</v>
      </c>
      <c r="C2348" s="4">
        <f>YEAR(SalesDataTable[[#This Row],[Order Date]])</f>
        <v>2026</v>
      </c>
      <c r="D2348" s="14" t="str">
        <f>"Q"&amp;ROUNDUP(MONTH(SalesDataTable[[#This Row],[Order Date]])/3,0)</f>
        <v>Q4</v>
      </c>
      <c r="E2348" s="11">
        <f>MONTH(SalesDataTable[[#This Row],[Order Date]])</f>
        <v>11</v>
      </c>
      <c r="F2348" s="17"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row>
    <row r="2349" spans="1:20" ht="15.6">
      <c r="A2349" s="2">
        <v>520</v>
      </c>
      <c r="B2349" s="3">
        <v>46339</v>
      </c>
      <c r="C2349" s="4">
        <f>YEAR(SalesDataTable[[#This Row],[Order Date]])</f>
        <v>2026</v>
      </c>
      <c r="D2349" s="14" t="str">
        <f>"Q"&amp;ROUNDUP(MONTH(SalesDataTable[[#This Row],[Order Date]])/3,0)</f>
        <v>Q4</v>
      </c>
      <c r="E2349" s="11">
        <f>MONTH(SalesDataTable[[#This Row],[Order Date]])</f>
        <v>11</v>
      </c>
      <c r="F2349" s="17"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row>
    <row r="2350" spans="1:20" ht="15.6">
      <c r="A2350" s="2">
        <v>646</v>
      </c>
      <c r="B2350" s="3">
        <v>46339</v>
      </c>
      <c r="C2350" s="4">
        <f>YEAR(SalesDataTable[[#This Row],[Order Date]])</f>
        <v>2026</v>
      </c>
      <c r="D2350" s="14" t="str">
        <f>"Q"&amp;ROUNDUP(MONTH(SalesDataTable[[#This Row],[Order Date]])/3,0)</f>
        <v>Q4</v>
      </c>
      <c r="E2350" s="11">
        <f>MONTH(SalesDataTable[[#This Row],[Order Date]])</f>
        <v>11</v>
      </c>
      <c r="F2350" s="17"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44"/>
        <v>44.577000000000005</v>
      </c>
      <c r="R2350" s="5">
        <f t="shared" si="145"/>
        <v>22.18</v>
      </c>
      <c r="S2350" s="5">
        <f t="shared" si="146"/>
        <v>22.397000000000006</v>
      </c>
      <c r="T2350" s="7">
        <f t="shared" si="147"/>
        <v>0.50243399062296712</v>
      </c>
    </row>
    <row r="2351" spans="1:20" ht="15.6">
      <c r="A2351" s="2">
        <v>893</v>
      </c>
      <c r="B2351" s="3">
        <v>46339</v>
      </c>
      <c r="C2351" s="4">
        <f>YEAR(SalesDataTable[[#This Row],[Order Date]])</f>
        <v>2026</v>
      </c>
      <c r="D2351" s="14" t="str">
        <f>"Q"&amp;ROUNDUP(MONTH(SalesDataTable[[#This Row],[Order Date]])/3,0)</f>
        <v>Q4</v>
      </c>
      <c r="E2351" s="11">
        <f>MONTH(SalesDataTable[[#This Row],[Order Date]])</f>
        <v>11</v>
      </c>
      <c r="F2351" s="17"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row>
    <row r="2352" spans="1:20" ht="15.6">
      <c r="A2352" s="2">
        <v>916</v>
      </c>
      <c r="B2352" s="3">
        <v>46339</v>
      </c>
      <c r="C2352" s="4">
        <f>YEAR(SalesDataTable[[#This Row],[Order Date]])</f>
        <v>2026</v>
      </c>
      <c r="D2352" s="14" t="str">
        <f>"Q"&amp;ROUNDUP(MONTH(SalesDataTable[[#This Row],[Order Date]])/3,0)</f>
        <v>Q4</v>
      </c>
      <c r="E2352" s="11">
        <f>MONTH(SalesDataTable[[#This Row],[Order Date]])</f>
        <v>11</v>
      </c>
      <c r="F2352" s="17"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44"/>
        <v>197.334</v>
      </c>
      <c r="R2352" s="5">
        <f t="shared" si="145"/>
        <v>90.48</v>
      </c>
      <c r="S2352" s="5">
        <f t="shared" si="146"/>
        <v>106.854</v>
      </c>
      <c r="T2352" s="7">
        <f t="shared" si="147"/>
        <v>0.54148803551339353</v>
      </c>
    </row>
    <row r="2353" spans="1:20" ht="15.6">
      <c r="A2353" s="2">
        <v>1295</v>
      </c>
      <c r="B2353" s="3">
        <v>46339</v>
      </c>
      <c r="C2353" s="4">
        <f>YEAR(SalesDataTable[[#This Row],[Order Date]])</f>
        <v>2026</v>
      </c>
      <c r="D2353" s="14" t="str">
        <f>"Q"&amp;ROUNDUP(MONTH(SalesDataTable[[#This Row],[Order Date]])/3,0)</f>
        <v>Q4</v>
      </c>
      <c r="E2353" s="11">
        <f>MONTH(SalesDataTable[[#This Row],[Order Date]])</f>
        <v>11</v>
      </c>
      <c r="F2353" s="17"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row>
    <row r="2354" spans="1:20" ht="15.6">
      <c r="A2354" s="2">
        <v>3438</v>
      </c>
      <c r="B2354" s="3">
        <v>46339</v>
      </c>
      <c r="C2354" s="4">
        <f>YEAR(SalesDataTable[[#This Row],[Order Date]])</f>
        <v>2026</v>
      </c>
      <c r="D2354" s="14" t="str">
        <f>"Q"&amp;ROUNDUP(MONTH(SalesDataTable[[#This Row],[Order Date]])/3,0)</f>
        <v>Q4</v>
      </c>
      <c r="E2354" s="11">
        <f>MONTH(SalesDataTable[[#This Row],[Order Date]])</f>
        <v>11</v>
      </c>
      <c r="F2354" s="17"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44"/>
        <v>152.114</v>
      </c>
      <c r="R2354" s="5">
        <f t="shared" si="145"/>
        <v>67.12</v>
      </c>
      <c r="S2354" s="5">
        <f t="shared" si="146"/>
        <v>84.994</v>
      </c>
      <c r="T2354" s="7">
        <f t="shared" si="147"/>
        <v>0.5587519886400989</v>
      </c>
    </row>
    <row r="2355" spans="1:20" ht="15.6">
      <c r="A2355" s="2">
        <v>3573</v>
      </c>
      <c r="B2355" s="3">
        <v>46339</v>
      </c>
      <c r="C2355" s="4">
        <f>YEAR(SalesDataTable[[#This Row],[Order Date]])</f>
        <v>2026</v>
      </c>
      <c r="D2355" s="14" t="str">
        <f>"Q"&amp;ROUNDUP(MONTH(SalesDataTable[[#This Row],[Order Date]])/3,0)</f>
        <v>Q4</v>
      </c>
      <c r="E2355" s="11">
        <f>MONTH(SalesDataTable[[#This Row],[Order Date]])</f>
        <v>11</v>
      </c>
      <c r="F2355" s="17"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44"/>
        <v>275.32800000000003</v>
      </c>
      <c r="R2355" s="5">
        <f t="shared" si="145"/>
        <v>158.24</v>
      </c>
      <c r="S2355" s="5">
        <f t="shared" si="146"/>
        <v>117.08800000000002</v>
      </c>
      <c r="T2355" s="7">
        <f t="shared" si="147"/>
        <v>0.4252673175267318</v>
      </c>
    </row>
    <row r="2356" spans="1:20" ht="15.6">
      <c r="A2356" s="2">
        <v>4257</v>
      </c>
      <c r="B2356" s="3">
        <v>46339</v>
      </c>
      <c r="C2356" s="4">
        <f>YEAR(SalesDataTable[[#This Row],[Order Date]])</f>
        <v>2026</v>
      </c>
      <c r="D2356" s="14" t="str">
        <f>"Q"&amp;ROUNDUP(MONTH(SalesDataTable[[#This Row],[Order Date]])/3,0)</f>
        <v>Q4</v>
      </c>
      <c r="E2356" s="11">
        <f>MONTH(SalesDataTable[[#This Row],[Order Date]])</f>
        <v>11</v>
      </c>
      <c r="F2356" s="17"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44"/>
        <v>235.714</v>
      </c>
      <c r="R2356" s="5">
        <f t="shared" si="145"/>
        <v>139.96</v>
      </c>
      <c r="S2356" s="5">
        <f t="shared" si="146"/>
        <v>95.753999999999991</v>
      </c>
      <c r="T2356" s="7">
        <f t="shared" si="147"/>
        <v>0.40622958330858577</v>
      </c>
    </row>
    <row r="2357" spans="1:20" ht="15.6">
      <c r="A2357" s="2">
        <v>4389</v>
      </c>
      <c r="B2357" s="3">
        <v>46339</v>
      </c>
      <c r="C2357" s="4">
        <f>YEAR(SalesDataTable[[#This Row],[Order Date]])</f>
        <v>2026</v>
      </c>
      <c r="D2357" s="14" t="str">
        <f>"Q"&amp;ROUNDUP(MONTH(SalesDataTable[[#This Row],[Order Date]])/3,0)</f>
        <v>Q4</v>
      </c>
      <c r="E2357" s="11">
        <f>MONTH(SalesDataTable[[#This Row],[Order Date]])</f>
        <v>11</v>
      </c>
      <c r="F2357" s="17"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row>
    <row r="2358" spans="1:20" ht="15.6">
      <c r="A2358" s="2">
        <v>4887</v>
      </c>
      <c r="B2358" s="3">
        <v>46339</v>
      </c>
      <c r="C2358" s="4">
        <f>YEAR(SalesDataTable[[#This Row],[Order Date]])</f>
        <v>2026</v>
      </c>
      <c r="D2358" s="14" t="str">
        <f>"Q"&amp;ROUNDUP(MONTH(SalesDataTable[[#This Row],[Order Date]])/3,0)</f>
        <v>Q4</v>
      </c>
      <c r="E2358" s="11">
        <f>MONTH(SalesDataTable[[#This Row],[Order Date]])</f>
        <v>11</v>
      </c>
      <c r="F2358" s="17"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row>
    <row r="2359" spans="1:20" ht="15.6">
      <c r="A2359" s="2">
        <v>5007</v>
      </c>
      <c r="B2359" s="3">
        <v>46339</v>
      </c>
      <c r="C2359" s="4">
        <f>YEAR(SalesDataTable[[#This Row],[Order Date]])</f>
        <v>2026</v>
      </c>
      <c r="D2359" s="14" t="str">
        <f>"Q"&amp;ROUNDUP(MONTH(SalesDataTable[[#This Row],[Order Date]])/3,0)</f>
        <v>Q4</v>
      </c>
      <c r="E2359" s="11">
        <f>MONTH(SalesDataTable[[#This Row],[Order Date]])</f>
        <v>11</v>
      </c>
      <c r="F2359" s="17"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44"/>
        <v>615.48599999999999</v>
      </c>
      <c r="R2359" s="5">
        <f t="shared" si="145"/>
        <v>348.8</v>
      </c>
      <c r="S2359" s="5">
        <f t="shared" si="146"/>
        <v>266.68599999999998</v>
      </c>
      <c r="T2359" s="7">
        <f t="shared" si="147"/>
        <v>0.4332933649181297</v>
      </c>
    </row>
    <row r="2360" spans="1:20" ht="15.6">
      <c r="A2360" s="2">
        <v>5111</v>
      </c>
      <c r="B2360" s="3">
        <v>46339</v>
      </c>
      <c r="C2360" s="4">
        <f>YEAR(SalesDataTable[[#This Row],[Order Date]])</f>
        <v>2026</v>
      </c>
      <c r="D2360" s="14" t="str">
        <f>"Q"&amp;ROUNDUP(MONTH(SalesDataTable[[#This Row],[Order Date]])/3,0)</f>
        <v>Q4</v>
      </c>
      <c r="E2360" s="11">
        <f>MONTH(SalesDataTable[[#This Row],[Order Date]])</f>
        <v>11</v>
      </c>
      <c r="F2360" s="17"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row>
    <row r="2361" spans="1:20" ht="15.6">
      <c r="A2361" s="2">
        <v>5177</v>
      </c>
      <c r="B2361" s="3">
        <v>46339</v>
      </c>
      <c r="C2361" s="4">
        <f>YEAR(SalesDataTable[[#This Row],[Order Date]])</f>
        <v>2026</v>
      </c>
      <c r="D2361" s="14" t="str">
        <f>"Q"&amp;ROUNDUP(MONTH(SalesDataTable[[#This Row],[Order Date]])/3,0)</f>
        <v>Q4</v>
      </c>
      <c r="E2361" s="11">
        <f>MONTH(SalesDataTable[[#This Row],[Order Date]])</f>
        <v>11</v>
      </c>
      <c r="F2361" s="17"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row>
    <row r="2362" spans="1:20" ht="15.6">
      <c r="A2362" s="2">
        <v>584</v>
      </c>
      <c r="B2362" s="3">
        <v>46340</v>
      </c>
      <c r="C2362" s="4">
        <f>YEAR(SalesDataTable[[#This Row],[Order Date]])</f>
        <v>2026</v>
      </c>
      <c r="D2362" s="14" t="str">
        <f>"Q"&amp;ROUNDUP(MONTH(SalesDataTable[[#This Row],[Order Date]])/3,0)</f>
        <v>Q4</v>
      </c>
      <c r="E2362" s="11">
        <f>MONTH(SalesDataTable[[#This Row],[Order Date]])</f>
        <v>11</v>
      </c>
      <c r="F2362" s="17"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44"/>
        <v>91.95</v>
      </c>
      <c r="R2362" s="5">
        <f t="shared" si="145"/>
        <v>46.64</v>
      </c>
      <c r="S2362" s="5">
        <f t="shared" si="146"/>
        <v>45.31</v>
      </c>
      <c r="T2362" s="7">
        <f t="shared" si="147"/>
        <v>0.49276780859162589</v>
      </c>
    </row>
    <row r="2363" spans="1:20" ht="15.6">
      <c r="A2363" s="2">
        <v>621</v>
      </c>
      <c r="B2363" s="3">
        <v>46340</v>
      </c>
      <c r="C2363" s="4">
        <f>YEAR(SalesDataTable[[#This Row],[Order Date]])</f>
        <v>2026</v>
      </c>
      <c r="D2363" s="14" t="str">
        <f>"Q"&amp;ROUNDUP(MONTH(SalesDataTable[[#This Row],[Order Date]])/3,0)</f>
        <v>Q4</v>
      </c>
      <c r="E2363" s="11">
        <f>MONTH(SalesDataTable[[#This Row],[Order Date]])</f>
        <v>11</v>
      </c>
      <c r="F2363" s="17"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row>
    <row r="2364" spans="1:20" ht="15.6">
      <c r="A2364" s="2">
        <v>623</v>
      </c>
      <c r="B2364" s="3">
        <v>46340</v>
      </c>
      <c r="C2364" s="4">
        <f>YEAR(SalesDataTable[[#This Row],[Order Date]])</f>
        <v>2026</v>
      </c>
      <c r="D2364" s="14" t="str">
        <f>"Q"&amp;ROUNDUP(MONTH(SalesDataTable[[#This Row],[Order Date]])/3,0)</f>
        <v>Q4</v>
      </c>
      <c r="E2364" s="11">
        <f>MONTH(SalesDataTable[[#This Row],[Order Date]])</f>
        <v>11</v>
      </c>
      <c r="F2364" s="17"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44"/>
        <v>858.279</v>
      </c>
      <c r="R2364" s="5">
        <f t="shared" si="145"/>
        <v>596.97</v>
      </c>
      <c r="S2364" s="5">
        <f t="shared" si="146"/>
        <v>261.30899999999997</v>
      </c>
      <c r="T2364" s="7">
        <f t="shared" si="147"/>
        <v>0.3044569423229509</v>
      </c>
    </row>
    <row r="2365" spans="1:20" ht="15.6">
      <c r="A2365" s="2">
        <v>1431</v>
      </c>
      <c r="B2365" s="3">
        <v>46340</v>
      </c>
      <c r="C2365" s="4">
        <f>YEAR(SalesDataTable[[#This Row],[Order Date]])</f>
        <v>2026</v>
      </c>
      <c r="D2365" s="14" t="str">
        <f>"Q"&amp;ROUNDUP(MONTH(SalesDataTable[[#This Row],[Order Date]])/3,0)</f>
        <v>Q4</v>
      </c>
      <c r="E2365" s="11">
        <f>MONTH(SalesDataTable[[#This Row],[Order Date]])</f>
        <v>11</v>
      </c>
      <c r="F2365" s="17"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row>
    <row r="2366" spans="1:20" ht="15.6">
      <c r="A2366" s="2">
        <v>1520</v>
      </c>
      <c r="B2366" s="3">
        <v>46340</v>
      </c>
      <c r="C2366" s="4">
        <f>YEAR(SalesDataTable[[#This Row],[Order Date]])</f>
        <v>2026</v>
      </c>
      <c r="D2366" s="14" t="str">
        <f>"Q"&amp;ROUNDUP(MONTH(SalesDataTable[[#This Row],[Order Date]])/3,0)</f>
        <v>Q4</v>
      </c>
      <c r="E2366" s="11">
        <f>MONTH(SalesDataTable[[#This Row],[Order Date]])</f>
        <v>11</v>
      </c>
      <c r="F2366" s="17"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44"/>
        <v>72.3</v>
      </c>
      <c r="R2366" s="5">
        <f t="shared" si="145"/>
        <v>27.02</v>
      </c>
      <c r="S2366" s="5">
        <f t="shared" si="146"/>
        <v>45.28</v>
      </c>
      <c r="T2366" s="7">
        <f t="shared" si="147"/>
        <v>0.62627939142461964</v>
      </c>
    </row>
    <row r="2367" spans="1:20" ht="15.6">
      <c r="A2367" s="2">
        <v>1791</v>
      </c>
      <c r="B2367" s="3">
        <v>46340</v>
      </c>
      <c r="C2367" s="4">
        <f>YEAR(SalesDataTable[[#This Row],[Order Date]])</f>
        <v>2026</v>
      </c>
      <c r="D2367" s="14" t="str">
        <f>"Q"&amp;ROUNDUP(MONTH(SalesDataTable[[#This Row],[Order Date]])/3,0)</f>
        <v>Q4</v>
      </c>
      <c r="E2367" s="11">
        <f>MONTH(SalesDataTable[[#This Row],[Order Date]])</f>
        <v>11</v>
      </c>
      <c r="F2367" s="17"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row>
    <row r="2368" spans="1:20" ht="15.6">
      <c r="A2368" s="2">
        <v>2191</v>
      </c>
      <c r="B2368" s="3">
        <v>46340</v>
      </c>
      <c r="C2368" s="4">
        <f>YEAR(SalesDataTable[[#This Row],[Order Date]])</f>
        <v>2026</v>
      </c>
      <c r="D2368" s="14" t="str">
        <f>"Q"&amp;ROUNDUP(MONTH(SalesDataTable[[#This Row],[Order Date]])/3,0)</f>
        <v>Q4</v>
      </c>
      <c r="E2368" s="11">
        <f>MONTH(SalesDataTable[[#This Row],[Order Date]])</f>
        <v>11</v>
      </c>
      <c r="F2368" s="17"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row>
    <row r="2369" spans="1:20" ht="15.6">
      <c r="A2369" s="2">
        <v>2365</v>
      </c>
      <c r="B2369" s="3">
        <v>46340</v>
      </c>
      <c r="C2369" s="4">
        <f>YEAR(SalesDataTable[[#This Row],[Order Date]])</f>
        <v>2026</v>
      </c>
      <c r="D2369" s="14" t="str">
        <f>"Q"&amp;ROUNDUP(MONTH(SalesDataTable[[#This Row],[Order Date]])/3,0)</f>
        <v>Q4</v>
      </c>
      <c r="E2369" s="11">
        <f>MONTH(SalesDataTable[[#This Row],[Order Date]])</f>
        <v>11</v>
      </c>
      <c r="F2369" s="17"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44"/>
        <v>174.70499999999998</v>
      </c>
      <c r="R2369" s="5">
        <f t="shared" si="145"/>
        <v>92.9</v>
      </c>
      <c r="S2369" s="5">
        <f t="shared" si="146"/>
        <v>81.804999999999978</v>
      </c>
      <c r="T2369" s="7">
        <f t="shared" si="147"/>
        <v>0.46824647262528252</v>
      </c>
    </row>
    <row r="2370" spans="1:20" ht="15.6">
      <c r="A2370" s="2">
        <v>2603</v>
      </c>
      <c r="B2370" s="3">
        <v>46340</v>
      </c>
      <c r="C2370" s="4">
        <f>YEAR(SalesDataTable[[#This Row],[Order Date]])</f>
        <v>2026</v>
      </c>
      <c r="D2370" s="14" t="str">
        <f>"Q"&amp;ROUNDUP(MONTH(SalesDataTable[[#This Row],[Order Date]])/3,0)</f>
        <v>Q4</v>
      </c>
      <c r="E2370" s="11">
        <f>MONTH(SalesDataTable[[#This Row],[Order Date]])</f>
        <v>11</v>
      </c>
      <c r="F2370" s="17"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row>
    <row r="2371" spans="1:20" ht="15.6">
      <c r="A2371" s="2">
        <v>4098</v>
      </c>
      <c r="B2371" s="3">
        <v>46340</v>
      </c>
      <c r="C2371" s="4">
        <f>YEAR(SalesDataTable[[#This Row],[Order Date]])</f>
        <v>2026</v>
      </c>
      <c r="D2371" s="14" t="str">
        <f>"Q"&amp;ROUNDUP(MONTH(SalesDataTable[[#This Row],[Order Date]])/3,0)</f>
        <v>Q4</v>
      </c>
      <c r="E2371" s="11">
        <f>MONTH(SalesDataTable[[#This Row],[Order Date]])</f>
        <v>11</v>
      </c>
      <c r="F2371" s="17"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48"/>
        <v>38.997499999999995</v>
      </c>
      <c r="R2371" s="5">
        <f t="shared" si="149"/>
        <v>14.6</v>
      </c>
      <c r="S2371" s="5">
        <f t="shared" si="150"/>
        <v>24.397499999999994</v>
      </c>
      <c r="T2371" s="7">
        <f t="shared" si="151"/>
        <v>0.62561702673248276</v>
      </c>
    </row>
    <row r="2372" spans="1:20" ht="15.6">
      <c r="A2372" s="2">
        <v>1176</v>
      </c>
      <c r="B2372" s="3">
        <v>46341</v>
      </c>
      <c r="C2372" s="4">
        <f>YEAR(SalesDataTable[[#This Row],[Order Date]])</f>
        <v>2026</v>
      </c>
      <c r="D2372" s="14" t="str">
        <f>"Q"&amp;ROUNDUP(MONTH(SalesDataTable[[#This Row],[Order Date]])/3,0)</f>
        <v>Q4</v>
      </c>
      <c r="E2372" s="11">
        <f>MONTH(SalesDataTable[[#This Row],[Order Date]])</f>
        <v>11</v>
      </c>
      <c r="F2372" s="17"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row>
    <row r="2373" spans="1:20" ht="15.6">
      <c r="A2373" s="2">
        <v>1895</v>
      </c>
      <c r="B2373" s="3">
        <v>46341</v>
      </c>
      <c r="C2373" s="4">
        <f>YEAR(SalesDataTable[[#This Row],[Order Date]])</f>
        <v>2026</v>
      </c>
      <c r="D2373" s="14" t="str">
        <f>"Q"&amp;ROUNDUP(MONTH(SalesDataTable[[#This Row],[Order Date]])/3,0)</f>
        <v>Q4</v>
      </c>
      <c r="E2373" s="11">
        <f>MONTH(SalesDataTable[[#This Row],[Order Date]])</f>
        <v>11</v>
      </c>
      <c r="F2373" s="17"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48"/>
        <v>124.29600000000001</v>
      </c>
      <c r="R2373" s="5">
        <f t="shared" si="149"/>
        <v>66.69</v>
      </c>
      <c r="S2373" s="5">
        <f t="shared" si="150"/>
        <v>57.606000000000009</v>
      </c>
      <c r="T2373" s="7">
        <f t="shared" si="151"/>
        <v>0.4634581965630431</v>
      </c>
    </row>
    <row r="2374" spans="1:20" ht="15.6">
      <c r="A2374" s="2">
        <v>3385</v>
      </c>
      <c r="B2374" s="3">
        <v>46341</v>
      </c>
      <c r="C2374" s="4">
        <f>YEAR(SalesDataTable[[#This Row],[Order Date]])</f>
        <v>2026</v>
      </c>
      <c r="D2374" s="14" t="str">
        <f>"Q"&amp;ROUNDUP(MONTH(SalesDataTable[[#This Row],[Order Date]])/3,0)</f>
        <v>Q4</v>
      </c>
      <c r="E2374" s="11">
        <f>MONTH(SalesDataTable[[#This Row],[Order Date]])</f>
        <v>11</v>
      </c>
      <c r="F2374" s="17"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row>
    <row r="2375" spans="1:20" ht="15.6">
      <c r="A2375" s="2">
        <v>3581</v>
      </c>
      <c r="B2375" s="3">
        <v>46341</v>
      </c>
      <c r="C2375" s="4">
        <f>YEAR(SalesDataTable[[#This Row],[Order Date]])</f>
        <v>2026</v>
      </c>
      <c r="D2375" s="14" t="str">
        <f>"Q"&amp;ROUNDUP(MONTH(SalesDataTable[[#This Row],[Order Date]])/3,0)</f>
        <v>Q4</v>
      </c>
      <c r="E2375" s="11">
        <f>MONTH(SalesDataTable[[#This Row],[Order Date]])</f>
        <v>11</v>
      </c>
      <c r="F2375" s="17"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row>
    <row r="2376" spans="1:20" ht="15.6">
      <c r="A2376" s="2">
        <v>4528</v>
      </c>
      <c r="B2376" s="3">
        <v>46341</v>
      </c>
      <c r="C2376" s="4">
        <f>YEAR(SalesDataTable[[#This Row],[Order Date]])</f>
        <v>2026</v>
      </c>
      <c r="D2376" s="14" t="str">
        <f>"Q"&amp;ROUNDUP(MONTH(SalesDataTable[[#This Row],[Order Date]])/3,0)</f>
        <v>Q4</v>
      </c>
      <c r="E2376" s="11">
        <f>MONTH(SalesDataTable[[#This Row],[Order Date]])</f>
        <v>11</v>
      </c>
      <c r="F2376" s="17"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row>
    <row r="2377" spans="1:20" ht="15.6">
      <c r="A2377" s="2">
        <v>4633</v>
      </c>
      <c r="B2377" s="3">
        <v>46341</v>
      </c>
      <c r="C2377" s="4">
        <f>YEAR(SalesDataTable[[#This Row],[Order Date]])</f>
        <v>2026</v>
      </c>
      <c r="D2377" s="14" t="str">
        <f>"Q"&amp;ROUNDUP(MONTH(SalesDataTable[[#This Row],[Order Date]])/3,0)</f>
        <v>Q4</v>
      </c>
      <c r="E2377" s="11">
        <f>MONTH(SalesDataTable[[#This Row],[Order Date]])</f>
        <v>11</v>
      </c>
      <c r="F2377" s="17"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row>
    <row r="2378" spans="1:20" ht="15.6">
      <c r="A2378" s="2">
        <v>5195</v>
      </c>
      <c r="B2378" s="3">
        <v>46341</v>
      </c>
      <c r="C2378" s="4">
        <f>YEAR(SalesDataTable[[#This Row],[Order Date]])</f>
        <v>2026</v>
      </c>
      <c r="D2378" s="14" t="str">
        <f>"Q"&amp;ROUNDUP(MONTH(SalesDataTable[[#This Row],[Order Date]])/3,0)</f>
        <v>Q4</v>
      </c>
      <c r="E2378" s="11">
        <f>MONTH(SalesDataTable[[#This Row],[Order Date]])</f>
        <v>11</v>
      </c>
      <c r="F2378" s="17"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row>
    <row r="2379" spans="1:20" ht="15.6">
      <c r="A2379" s="2">
        <v>2778</v>
      </c>
      <c r="B2379" s="3">
        <v>46342</v>
      </c>
      <c r="C2379" s="4">
        <f>YEAR(SalesDataTable[[#This Row],[Order Date]])</f>
        <v>2026</v>
      </c>
      <c r="D2379" s="14" t="str">
        <f>"Q"&amp;ROUNDUP(MONTH(SalesDataTable[[#This Row],[Order Date]])/3,0)</f>
        <v>Q4</v>
      </c>
      <c r="E2379" s="11">
        <f>MONTH(SalesDataTable[[#This Row],[Order Date]])</f>
        <v>11</v>
      </c>
      <c r="F2379" s="17"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48"/>
        <v>130.86000000000001</v>
      </c>
      <c r="R2379" s="5">
        <f t="shared" si="149"/>
        <v>77.66</v>
      </c>
      <c r="S2379" s="5">
        <f t="shared" si="150"/>
        <v>53.200000000000017</v>
      </c>
      <c r="T2379" s="7">
        <f t="shared" si="151"/>
        <v>0.40654134189209851</v>
      </c>
    </row>
    <row r="2380" spans="1:20" ht="15.6">
      <c r="A2380" s="2">
        <v>341</v>
      </c>
      <c r="B2380" s="3">
        <v>46343</v>
      </c>
      <c r="C2380" s="4">
        <f>YEAR(SalesDataTable[[#This Row],[Order Date]])</f>
        <v>2026</v>
      </c>
      <c r="D2380" s="14" t="str">
        <f>"Q"&amp;ROUNDUP(MONTH(SalesDataTable[[#This Row],[Order Date]])/3,0)</f>
        <v>Q4</v>
      </c>
      <c r="E2380" s="11">
        <f>MONTH(SalesDataTable[[#This Row],[Order Date]])</f>
        <v>11</v>
      </c>
      <c r="F2380" s="17"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row>
    <row r="2381" spans="1:20" ht="15.6">
      <c r="A2381" s="2">
        <v>374</v>
      </c>
      <c r="B2381" s="3">
        <v>46343</v>
      </c>
      <c r="C2381" s="4">
        <f>YEAR(SalesDataTable[[#This Row],[Order Date]])</f>
        <v>2026</v>
      </c>
      <c r="D2381" s="14" t="str">
        <f>"Q"&amp;ROUNDUP(MONTH(SalesDataTable[[#This Row],[Order Date]])/3,0)</f>
        <v>Q4</v>
      </c>
      <c r="E2381" s="11">
        <f>MONTH(SalesDataTable[[#This Row],[Order Date]])</f>
        <v>11</v>
      </c>
      <c r="F2381" s="17"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48"/>
        <v>43.639000000000003</v>
      </c>
      <c r="R2381" s="5">
        <f t="shared" si="149"/>
        <v>21.37</v>
      </c>
      <c r="S2381" s="5">
        <f t="shared" si="150"/>
        <v>22.269000000000002</v>
      </c>
      <c r="T2381" s="7">
        <f t="shared" si="151"/>
        <v>0.5103004193496643</v>
      </c>
    </row>
    <row r="2382" spans="1:20" ht="15.6">
      <c r="A2382" s="2">
        <v>598</v>
      </c>
      <c r="B2382" s="3">
        <v>46343</v>
      </c>
      <c r="C2382" s="4">
        <f>YEAR(SalesDataTable[[#This Row],[Order Date]])</f>
        <v>2026</v>
      </c>
      <c r="D2382" s="14" t="str">
        <f>"Q"&amp;ROUNDUP(MONTH(SalesDataTable[[#This Row],[Order Date]])/3,0)</f>
        <v>Q4</v>
      </c>
      <c r="E2382" s="11">
        <f>MONTH(SalesDataTable[[#This Row],[Order Date]])</f>
        <v>11</v>
      </c>
      <c r="F2382" s="17"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48"/>
        <v>44.981999999999999</v>
      </c>
      <c r="R2382" s="5">
        <f t="shared" si="149"/>
        <v>22.25</v>
      </c>
      <c r="S2382" s="5">
        <f t="shared" si="150"/>
        <v>22.731999999999999</v>
      </c>
      <c r="T2382" s="7">
        <f t="shared" si="151"/>
        <v>0.50535769863500957</v>
      </c>
    </row>
    <row r="2383" spans="1:20" ht="15.6">
      <c r="A2383" s="2">
        <v>690</v>
      </c>
      <c r="B2383" s="3">
        <v>46343</v>
      </c>
      <c r="C2383" s="4">
        <f>YEAR(SalesDataTable[[#This Row],[Order Date]])</f>
        <v>2026</v>
      </c>
      <c r="D2383" s="14" t="str">
        <f>"Q"&amp;ROUNDUP(MONTH(SalesDataTable[[#This Row],[Order Date]])/3,0)</f>
        <v>Q4</v>
      </c>
      <c r="E2383" s="11">
        <f>MONTH(SalesDataTable[[#This Row],[Order Date]])</f>
        <v>11</v>
      </c>
      <c r="F2383" s="17"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row>
    <row r="2384" spans="1:20" ht="15.6">
      <c r="A2384" s="2">
        <v>1296</v>
      </c>
      <c r="B2384" s="3">
        <v>46343</v>
      </c>
      <c r="C2384" s="4">
        <f>YEAR(SalesDataTable[[#This Row],[Order Date]])</f>
        <v>2026</v>
      </c>
      <c r="D2384" s="14" t="str">
        <f>"Q"&amp;ROUNDUP(MONTH(SalesDataTable[[#This Row],[Order Date]])/3,0)</f>
        <v>Q4</v>
      </c>
      <c r="E2384" s="11">
        <f>MONTH(SalesDataTable[[#This Row],[Order Date]])</f>
        <v>11</v>
      </c>
      <c r="F2384" s="17"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row>
    <row r="2385" spans="1:20" ht="15.6">
      <c r="A2385" s="2">
        <v>1585</v>
      </c>
      <c r="B2385" s="3">
        <v>46343</v>
      </c>
      <c r="C2385" s="4">
        <f>YEAR(SalesDataTable[[#This Row],[Order Date]])</f>
        <v>2026</v>
      </c>
      <c r="D2385" s="14" t="str">
        <f>"Q"&amp;ROUNDUP(MONTH(SalesDataTable[[#This Row],[Order Date]])/3,0)</f>
        <v>Q4</v>
      </c>
      <c r="E2385" s="11">
        <f>MONTH(SalesDataTable[[#This Row],[Order Date]])</f>
        <v>11</v>
      </c>
      <c r="F2385" s="17"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48"/>
        <v>338.36399999999998</v>
      </c>
      <c r="R2385" s="5">
        <f t="shared" si="149"/>
        <v>176.28</v>
      </c>
      <c r="S2385" s="5">
        <f t="shared" si="150"/>
        <v>162.08399999999997</v>
      </c>
      <c r="T2385" s="7">
        <f t="shared" si="151"/>
        <v>0.47902259105578604</v>
      </c>
    </row>
    <row r="2386" spans="1:20" ht="15.6">
      <c r="A2386" s="2">
        <v>2194</v>
      </c>
      <c r="B2386" s="3">
        <v>46343</v>
      </c>
      <c r="C2386" s="4">
        <f>YEAR(SalesDataTable[[#This Row],[Order Date]])</f>
        <v>2026</v>
      </c>
      <c r="D2386" s="14" t="str">
        <f>"Q"&amp;ROUNDUP(MONTH(SalesDataTable[[#This Row],[Order Date]])/3,0)</f>
        <v>Q4</v>
      </c>
      <c r="E2386" s="11">
        <f>MONTH(SalesDataTable[[#This Row],[Order Date]])</f>
        <v>11</v>
      </c>
      <c r="F2386" s="17"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48"/>
        <v>138.96600000000001</v>
      </c>
      <c r="R2386" s="5">
        <f t="shared" si="149"/>
        <v>53.4</v>
      </c>
      <c r="S2386" s="5">
        <f t="shared" si="150"/>
        <v>85.566000000000003</v>
      </c>
      <c r="T2386" s="7">
        <f t="shared" si="151"/>
        <v>0.61573334484694098</v>
      </c>
    </row>
    <row r="2387" spans="1:20" ht="15.6">
      <c r="A2387" s="2">
        <v>2221</v>
      </c>
      <c r="B2387" s="3">
        <v>46343</v>
      </c>
      <c r="C2387" s="4">
        <f>YEAR(SalesDataTable[[#This Row],[Order Date]])</f>
        <v>2026</v>
      </c>
      <c r="D2387" s="14" t="str">
        <f>"Q"&amp;ROUNDUP(MONTH(SalesDataTable[[#This Row],[Order Date]])/3,0)</f>
        <v>Q4</v>
      </c>
      <c r="E2387" s="11">
        <f>MONTH(SalesDataTable[[#This Row],[Order Date]])</f>
        <v>11</v>
      </c>
      <c r="F2387" s="17"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48"/>
        <v>37.819499999999998</v>
      </c>
      <c r="R2387" s="5">
        <f t="shared" si="149"/>
        <v>16.25</v>
      </c>
      <c r="S2387" s="5">
        <f t="shared" si="150"/>
        <v>21.569499999999998</v>
      </c>
      <c r="T2387" s="7">
        <f t="shared" si="151"/>
        <v>0.57032747656632155</v>
      </c>
    </row>
    <row r="2388" spans="1:20" ht="15.6">
      <c r="A2388" s="2">
        <v>3836</v>
      </c>
      <c r="B2388" s="3">
        <v>46343</v>
      </c>
      <c r="C2388" s="4">
        <f>YEAR(SalesDataTable[[#This Row],[Order Date]])</f>
        <v>2026</v>
      </c>
      <c r="D2388" s="14" t="str">
        <f>"Q"&amp;ROUNDUP(MONTH(SalesDataTable[[#This Row],[Order Date]])/3,0)</f>
        <v>Q4</v>
      </c>
      <c r="E2388" s="11">
        <f>MONTH(SalesDataTable[[#This Row],[Order Date]])</f>
        <v>11</v>
      </c>
      <c r="F2388" s="17"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48"/>
        <v>82.287000000000006</v>
      </c>
      <c r="R2388" s="5">
        <f t="shared" si="149"/>
        <v>45.06</v>
      </c>
      <c r="S2388" s="5">
        <f t="shared" si="150"/>
        <v>37.227000000000004</v>
      </c>
      <c r="T2388" s="7">
        <f t="shared" si="151"/>
        <v>0.45240438951474715</v>
      </c>
    </row>
    <row r="2389" spans="1:20" ht="15.6">
      <c r="A2389" s="2">
        <v>4437</v>
      </c>
      <c r="B2389" s="3">
        <v>46343</v>
      </c>
      <c r="C2389" s="4">
        <f>YEAR(SalesDataTable[[#This Row],[Order Date]])</f>
        <v>2026</v>
      </c>
      <c r="D2389" s="14" t="str">
        <f>"Q"&amp;ROUNDUP(MONTH(SalesDataTable[[#This Row],[Order Date]])/3,0)</f>
        <v>Q4</v>
      </c>
      <c r="E2389" s="11">
        <f>MONTH(SalesDataTable[[#This Row],[Order Date]])</f>
        <v>11</v>
      </c>
      <c r="F2389" s="17"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48"/>
        <v>122.64</v>
      </c>
      <c r="R2389" s="5">
        <f t="shared" si="149"/>
        <v>68.58</v>
      </c>
      <c r="S2389" s="5">
        <f t="shared" si="150"/>
        <v>54.06</v>
      </c>
      <c r="T2389" s="7">
        <f t="shared" si="151"/>
        <v>0.44080234833659493</v>
      </c>
    </row>
    <row r="2390" spans="1:20" ht="15.6">
      <c r="A2390" s="2">
        <v>4735</v>
      </c>
      <c r="B2390" s="3">
        <v>46343</v>
      </c>
      <c r="C2390" s="4">
        <f>YEAR(SalesDataTable[[#This Row],[Order Date]])</f>
        <v>2026</v>
      </c>
      <c r="D2390" s="14" t="str">
        <f>"Q"&amp;ROUNDUP(MONTH(SalesDataTable[[#This Row],[Order Date]])/3,0)</f>
        <v>Q4</v>
      </c>
      <c r="E2390" s="11">
        <f>MONTH(SalesDataTable[[#This Row],[Order Date]])</f>
        <v>11</v>
      </c>
      <c r="F2390" s="17"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row>
    <row r="2391" spans="1:20" ht="15.6">
      <c r="A2391" s="2">
        <v>554</v>
      </c>
      <c r="B2391" s="3">
        <v>46344</v>
      </c>
      <c r="C2391" s="4">
        <f>YEAR(SalesDataTable[[#This Row],[Order Date]])</f>
        <v>2026</v>
      </c>
      <c r="D2391" s="14" t="str">
        <f>"Q"&amp;ROUNDUP(MONTH(SalesDataTable[[#This Row],[Order Date]])/3,0)</f>
        <v>Q4</v>
      </c>
      <c r="E2391" s="11">
        <f>MONTH(SalesDataTable[[#This Row],[Order Date]])</f>
        <v>11</v>
      </c>
      <c r="F2391" s="17"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row>
    <row r="2392" spans="1:20" ht="15.6">
      <c r="A2392" s="2">
        <v>1205</v>
      </c>
      <c r="B2392" s="3">
        <v>46344</v>
      </c>
      <c r="C2392" s="4">
        <f>YEAR(SalesDataTable[[#This Row],[Order Date]])</f>
        <v>2026</v>
      </c>
      <c r="D2392" s="14" t="str">
        <f>"Q"&amp;ROUNDUP(MONTH(SalesDataTable[[#This Row],[Order Date]])/3,0)</f>
        <v>Q4</v>
      </c>
      <c r="E2392" s="11">
        <f>MONTH(SalesDataTable[[#This Row],[Order Date]])</f>
        <v>11</v>
      </c>
      <c r="F2392" s="17"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row>
    <row r="2393" spans="1:20" ht="15.6">
      <c r="A2393" s="2">
        <v>1979</v>
      </c>
      <c r="B2393" s="3">
        <v>46344</v>
      </c>
      <c r="C2393" s="4">
        <f>YEAR(SalesDataTable[[#This Row],[Order Date]])</f>
        <v>2026</v>
      </c>
      <c r="D2393" s="14" t="str">
        <f>"Q"&amp;ROUNDUP(MONTH(SalesDataTable[[#This Row],[Order Date]])/3,0)</f>
        <v>Q4</v>
      </c>
      <c r="E2393" s="11">
        <f>MONTH(SalesDataTable[[#This Row],[Order Date]])</f>
        <v>11</v>
      </c>
      <c r="F2393" s="17"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48"/>
        <v>360.87</v>
      </c>
      <c r="R2393" s="5">
        <f t="shared" si="149"/>
        <v>186.12</v>
      </c>
      <c r="S2393" s="5">
        <f t="shared" si="150"/>
        <v>174.75</v>
      </c>
      <c r="T2393" s="7">
        <f t="shared" si="151"/>
        <v>0.48424640452240419</v>
      </c>
    </row>
    <row r="2394" spans="1:20" ht="15.6">
      <c r="A2394" s="2">
        <v>2151</v>
      </c>
      <c r="B2394" s="3">
        <v>46344</v>
      </c>
      <c r="C2394" s="4">
        <f>YEAR(SalesDataTable[[#This Row],[Order Date]])</f>
        <v>2026</v>
      </c>
      <c r="D2394" s="14" t="str">
        <f>"Q"&amp;ROUNDUP(MONTH(SalesDataTable[[#This Row],[Order Date]])/3,0)</f>
        <v>Q4</v>
      </c>
      <c r="E2394" s="11">
        <f>MONTH(SalesDataTable[[#This Row],[Order Date]])</f>
        <v>11</v>
      </c>
      <c r="F2394" s="17"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row>
    <row r="2395" spans="1:20" ht="15.6">
      <c r="A2395" s="2">
        <v>2730</v>
      </c>
      <c r="B2395" s="3">
        <v>46344</v>
      </c>
      <c r="C2395" s="4">
        <f>YEAR(SalesDataTable[[#This Row],[Order Date]])</f>
        <v>2026</v>
      </c>
      <c r="D2395" s="14" t="str">
        <f>"Q"&amp;ROUNDUP(MONTH(SalesDataTable[[#This Row],[Order Date]])/3,0)</f>
        <v>Q4</v>
      </c>
      <c r="E2395" s="11">
        <f>MONTH(SalesDataTable[[#This Row],[Order Date]])</f>
        <v>11</v>
      </c>
      <c r="F2395" s="17"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row>
    <row r="2396" spans="1:20" ht="15.6">
      <c r="A2396" s="2">
        <v>2779</v>
      </c>
      <c r="B2396" s="3">
        <v>46344</v>
      </c>
      <c r="C2396" s="4">
        <f>YEAR(SalesDataTable[[#This Row],[Order Date]])</f>
        <v>2026</v>
      </c>
      <c r="D2396" s="14" t="str">
        <f>"Q"&amp;ROUNDUP(MONTH(SalesDataTable[[#This Row],[Order Date]])/3,0)</f>
        <v>Q4</v>
      </c>
      <c r="E2396" s="11">
        <f>MONTH(SalesDataTable[[#This Row],[Order Date]])</f>
        <v>11</v>
      </c>
      <c r="F2396" s="17"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48"/>
        <v>468.92</v>
      </c>
      <c r="R2396" s="5">
        <f t="shared" si="149"/>
        <v>283.72000000000003</v>
      </c>
      <c r="S2396" s="5">
        <f t="shared" si="150"/>
        <v>185.2</v>
      </c>
      <c r="T2396" s="7">
        <f t="shared" si="151"/>
        <v>0.3949500980977565</v>
      </c>
    </row>
    <row r="2397" spans="1:20" ht="15.6">
      <c r="A2397" s="2">
        <v>2853</v>
      </c>
      <c r="B2397" s="3">
        <v>46344</v>
      </c>
      <c r="C2397" s="4">
        <f>YEAR(SalesDataTable[[#This Row],[Order Date]])</f>
        <v>2026</v>
      </c>
      <c r="D2397" s="14" t="str">
        <f>"Q"&amp;ROUNDUP(MONTH(SalesDataTable[[#This Row],[Order Date]])/3,0)</f>
        <v>Q4</v>
      </c>
      <c r="E2397" s="11">
        <f>MONTH(SalesDataTable[[#This Row],[Order Date]])</f>
        <v>11</v>
      </c>
      <c r="F2397" s="17"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48"/>
        <v>104.64</v>
      </c>
      <c r="R2397" s="5">
        <f t="shared" si="149"/>
        <v>50.79</v>
      </c>
      <c r="S2397" s="5">
        <f t="shared" si="150"/>
        <v>53.85</v>
      </c>
      <c r="T2397" s="7">
        <f t="shared" si="151"/>
        <v>0.51462155963302758</v>
      </c>
    </row>
    <row r="2398" spans="1:20" ht="15.6">
      <c r="A2398" s="2">
        <v>3825</v>
      </c>
      <c r="B2398" s="3">
        <v>46344</v>
      </c>
      <c r="C2398" s="4">
        <f>YEAR(SalesDataTable[[#This Row],[Order Date]])</f>
        <v>2026</v>
      </c>
      <c r="D2398" s="14" t="str">
        <f>"Q"&amp;ROUNDUP(MONTH(SalesDataTable[[#This Row],[Order Date]])/3,0)</f>
        <v>Q4</v>
      </c>
      <c r="E2398" s="11">
        <f>MONTH(SalesDataTable[[#This Row],[Order Date]])</f>
        <v>11</v>
      </c>
      <c r="F2398" s="17"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row>
    <row r="2399" spans="1:20" ht="15.6">
      <c r="A2399" s="2">
        <v>4808</v>
      </c>
      <c r="B2399" s="3">
        <v>46344</v>
      </c>
      <c r="C2399" s="4">
        <f>YEAR(SalesDataTable[[#This Row],[Order Date]])</f>
        <v>2026</v>
      </c>
      <c r="D2399" s="14" t="str">
        <f>"Q"&amp;ROUNDUP(MONTH(SalesDataTable[[#This Row],[Order Date]])/3,0)</f>
        <v>Q4</v>
      </c>
      <c r="E2399" s="11">
        <f>MONTH(SalesDataTable[[#This Row],[Order Date]])</f>
        <v>11</v>
      </c>
      <c r="F2399" s="17"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48"/>
        <v>155.173</v>
      </c>
      <c r="R2399" s="5">
        <f t="shared" si="149"/>
        <v>80.86</v>
      </c>
      <c r="S2399" s="5">
        <f t="shared" si="150"/>
        <v>74.313000000000002</v>
      </c>
      <c r="T2399" s="7">
        <f t="shared" si="151"/>
        <v>0.4789041908063903</v>
      </c>
    </row>
    <row r="2400" spans="1:20" ht="15.6">
      <c r="A2400" s="2">
        <v>5131</v>
      </c>
      <c r="B2400" s="3">
        <v>46344</v>
      </c>
      <c r="C2400" s="4">
        <f>YEAR(SalesDataTable[[#This Row],[Order Date]])</f>
        <v>2026</v>
      </c>
      <c r="D2400" s="14" t="str">
        <f>"Q"&amp;ROUNDUP(MONTH(SalesDataTable[[#This Row],[Order Date]])/3,0)</f>
        <v>Q4</v>
      </c>
      <c r="E2400" s="11">
        <f>MONTH(SalesDataTable[[#This Row],[Order Date]])</f>
        <v>11</v>
      </c>
      <c r="F2400" s="17"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row>
    <row r="2401" spans="1:20" ht="15.6">
      <c r="A2401" s="2">
        <v>1502</v>
      </c>
      <c r="B2401" s="3">
        <v>46345</v>
      </c>
      <c r="C2401" s="4">
        <f>YEAR(SalesDataTable[[#This Row],[Order Date]])</f>
        <v>2026</v>
      </c>
      <c r="D2401" s="14" t="str">
        <f>"Q"&amp;ROUNDUP(MONTH(SalesDataTable[[#This Row],[Order Date]])/3,0)</f>
        <v>Q4</v>
      </c>
      <c r="E2401" s="11">
        <f>MONTH(SalesDataTable[[#This Row],[Order Date]])</f>
        <v>11</v>
      </c>
      <c r="F2401" s="17"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row>
    <row r="2402" spans="1:20" ht="15.6">
      <c r="A2402" s="2">
        <v>2470</v>
      </c>
      <c r="B2402" s="3">
        <v>46345</v>
      </c>
      <c r="C2402" s="4">
        <f>YEAR(SalesDataTable[[#This Row],[Order Date]])</f>
        <v>2026</v>
      </c>
      <c r="D2402" s="14" t="str">
        <f>"Q"&amp;ROUNDUP(MONTH(SalesDataTable[[#This Row],[Order Date]])/3,0)</f>
        <v>Q4</v>
      </c>
      <c r="E2402" s="11">
        <f>MONTH(SalesDataTable[[#This Row],[Order Date]])</f>
        <v>11</v>
      </c>
      <c r="F2402" s="17"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48"/>
        <v>78.31049999999999</v>
      </c>
      <c r="R2402" s="5">
        <f t="shared" si="149"/>
        <v>45.85</v>
      </c>
      <c r="S2402" s="5">
        <f t="shared" si="150"/>
        <v>32.460499999999989</v>
      </c>
      <c r="T2402" s="7">
        <f t="shared" si="151"/>
        <v>0.41451018701195874</v>
      </c>
    </row>
    <row r="2403" spans="1:20" ht="15.6">
      <c r="A2403" s="2">
        <v>3452</v>
      </c>
      <c r="B2403" s="3">
        <v>46345</v>
      </c>
      <c r="C2403" s="4">
        <f>YEAR(SalesDataTable[[#This Row],[Order Date]])</f>
        <v>2026</v>
      </c>
      <c r="D2403" s="14" t="str">
        <f>"Q"&amp;ROUNDUP(MONTH(SalesDataTable[[#This Row],[Order Date]])/3,0)</f>
        <v>Q4</v>
      </c>
      <c r="E2403" s="11">
        <f>MONTH(SalesDataTable[[#This Row],[Order Date]])</f>
        <v>11</v>
      </c>
      <c r="F2403" s="17"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row>
    <row r="2404" spans="1:20" ht="15.6">
      <c r="A2404" s="2">
        <v>4207</v>
      </c>
      <c r="B2404" s="3">
        <v>46345</v>
      </c>
      <c r="C2404" s="4">
        <f>YEAR(SalesDataTable[[#This Row],[Order Date]])</f>
        <v>2026</v>
      </c>
      <c r="D2404" s="14" t="str">
        <f>"Q"&amp;ROUNDUP(MONTH(SalesDataTable[[#This Row],[Order Date]])/3,0)</f>
        <v>Q4</v>
      </c>
      <c r="E2404" s="11">
        <f>MONTH(SalesDataTable[[#This Row],[Order Date]])</f>
        <v>11</v>
      </c>
      <c r="F2404" s="17"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48"/>
        <v>207.98</v>
      </c>
      <c r="R2404" s="5">
        <f t="shared" si="149"/>
        <v>100.72</v>
      </c>
      <c r="S2404" s="5">
        <f t="shared" si="150"/>
        <v>107.25999999999999</v>
      </c>
      <c r="T2404" s="7">
        <f t="shared" si="151"/>
        <v>0.51572266564092695</v>
      </c>
    </row>
    <row r="2405" spans="1:20" ht="15.6">
      <c r="A2405" s="2">
        <v>695</v>
      </c>
      <c r="B2405" s="3">
        <v>46346</v>
      </c>
      <c r="C2405" s="4">
        <f>YEAR(SalesDataTable[[#This Row],[Order Date]])</f>
        <v>2026</v>
      </c>
      <c r="D2405" s="14" t="str">
        <f>"Q"&amp;ROUNDUP(MONTH(SalesDataTable[[#This Row],[Order Date]])/3,0)</f>
        <v>Q4</v>
      </c>
      <c r="E2405" s="11">
        <f>MONTH(SalesDataTable[[#This Row],[Order Date]])</f>
        <v>11</v>
      </c>
      <c r="F2405" s="17"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row>
    <row r="2406" spans="1:20" ht="15.6">
      <c r="A2406" s="2">
        <v>1127</v>
      </c>
      <c r="B2406" s="3">
        <v>46346</v>
      </c>
      <c r="C2406" s="4">
        <f>YEAR(SalesDataTable[[#This Row],[Order Date]])</f>
        <v>2026</v>
      </c>
      <c r="D2406" s="14" t="str">
        <f>"Q"&amp;ROUNDUP(MONTH(SalesDataTable[[#This Row],[Order Date]])/3,0)</f>
        <v>Q4</v>
      </c>
      <c r="E2406" s="11">
        <f>MONTH(SalesDataTable[[#This Row],[Order Date]])</f>
        <v>11</v>
      </c>
      <c r="F2406" s="17"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48"/>
        <v>162.04</v>
      </c>
      <c r="R2406" s="5">
        <f t="shared" si="149"/>
        <v>86.44</v>
      </c>
      <c r="S2406" s="5">
        <f t="shared" si="150"/>
        <v>75.599999999999994</v>
      </c>
      <c r="T2406" s="7">
        <f t="shared" si="151"/>
        <v>0.46655146877314241</v>
      </c>
    </row>
    <row r="2407" spans="1:20" ht="15.6">
      <c r="A2407" s="2">
        <v>1174</v>
      </c>
      <c r="B2407" s="3">
        <v>46346</v>
      </c>
      <c r="C2407" s="4">
        <f>YEAR(SalesDataTable[[#This Row],[Order Date]])</f>
        <v>2026</v>
      </c>
      <c r="D2407" s="14" t="str">
        <f>"Q"&amp;ROUNDUP(MONTH(SalesDataTable[[#This Row],[Order Date]])/3,0)</f>
        <v>Q4</v>
      </c>
      <c r="E2407" s="11">
        <f>MONTH(SalesDataTable[[#This Row],[Order Date]])</f>
        <v>11</v>
      </c>
      <c r="F2407" s="17"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row>
    <row r="2408" spans="1:20" ht="15.6">
      <c r="A2408" s="2">
        <v>3968</v>
      </c>
      <c r="B2408" s="3">
        <v>46346</v>
      </c>
      <c r="C2408" s="4">
        <f>YEAR(SalesDataTable[[#This Row],[Order Date]])</f>
        <v>2026</v>
      </c>
      <c r="D2408" s="14" t="str">
        <f>"Q"&amp;ROUNDUP(MONTH(SalesDataTable[[#This Row],[Order Date]])/3,0)</f>
        <v>Q4</v>
      </c>
      <c r="E2408" s="11">
        <f>MONTH(SalesDataTable[[#This Row],[Order Date]])</f>
        <v>11</v>
      </c>
      <c r="F2408" s="17"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48"/>
        <v>231.12</v>
      </c>
      <c r="R2408" s="5">
        <f t="shared" si="149"/>
        <v>112.25</v>
      </c>
      <c r="S2408" s="5">
        <f t="shared" si="150"/>
        <v>118.87</v>
      </c>
      <c r="T2408" s="7">
        <f t="shared" si="151"/>
        <v>0.51432156455520939</v>
      </c>
    </row>
    <row r="2409" spans="1:20" ht="15.6">
      <c r="A2409" s="2">
        <v>4049</v>
      </c>
      <c r="B2409" s="3">
        <v>46346</v>
      </c>
      <c r="C2409" s="4">
        <f>YEAR(SalesDataTable[[#This Row],[Order Date]])</f>
        <v>2026</v>
      </c>
      <c r="D2409" s="14" t="str">
        <f>"Q"&amp;ROUNDUP(MONTH(SalesDataTable[[#This Row],[Order Date]])/3,0)</f>
        <v>Q4</v>
      </c>
      <c r="E2409" s="11">
        <f>MONTH(SalesDataTable[[#This Row],[Order Date]])</f>
        <v>11</v>
      </c>
      <c r="F2409" s="17"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row>
    <row r="2410" spans="1:20" ht="15.6">
      <c r="A2410" s="2">
        <v>3</v>
      </c>
      <c r="B2410" s="3">
        <v>46347</v>
      </c>
      <c r="C2410" s="4">
        <f>YEAR(SalesDataTable[[#This Row],[Order Date]])</f>
        <v>2026</v>
      </c>
      <c r="D2410" s="14" t="str">
        <f>"Q"&amp;ROUNDUP(MONTH(SalesDataTable[[#This Row],[Order Date]])/3,0)</f>
        <v>Q4</v>
      </c>
      <c r="E2410" s="11">
        <f>MONTH(SalesDataTable[[#This Row],[Order Date]])</f>
        <v>11</v>
      </c>
      <c r="F2410" s="17"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row>
    <row r="2411" spans="1:20" ht="15.6">
      <c r="A2411" s="2">
        <v>1603</v>
      </c>
      <c r="B2411" s="3">
        <v>46347</v>
      </c>
      <c r="C2411" s="4">
        <f>YEAR(SalesDataTable[[#This Row],[Order Date]])</f>
        <v>2026</v>
      </c>
      <c r="D2411" s="14" t="str">
        <f>"Q"&amp;ROUNDUP(MONTH(SalesDataTable[[#This Row],[Order Date]])/3,0)</f>
        <v>Q4</v>
      </c>
      <c r="E2411" s="11">
        <f>MONTH(SalesDataTable[[#This Row],[Order Date]])</f>
        <v>11</v>
      </c>
      <c r="F2411" s="17"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row>
    <row r="2412" spans="1:20" ht="15.6">
      <c r="A2412" s="2">
        <v>2073</v>
      </c>
      <c r="B2412" s="3">
        <v>46347</v>
      </c>
      <c r="C2412" s="4">
        <f>YEAR(SalesDataTable[[#This Row],[Order Date]])</f>
        <v>2026</v>
      </c>
      <c r="D2412" s="14" t="str">
        <f>"Q"&amp;ROUNDUP(MONTH(SalesDataTable[[#This Row],[Order Date]])/3,0)</f>
        <v>Q4</v>
      </c>
      <c r="E2412" s="11">
        <f>MONTH(SalesDataTable[[#This Row],[Order Date]])</f>
        <v>11</v>
      </c>
      <c r="F2412" s="17"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48"/>
        <v>92.664000000000001</v>
      </c>
      <c r="R2412" s="5">
        <f t="shared" si="149"/>
        <v>45.02</v>
      </c>
      <c r="S2412" s="5">
        <f t="shared" si="150"/>
        <v>47.643999999999998</v>
      </c>
      <c r="T2412" s="7">
        <f t="shared" si="151"/>
        <v>0.51415868082534744</v>
      </c>
    </row>
    <row r="2413" spans="1:20" ht="15.6">
      <c r="A2413" s="2">
        <v>2487</v>
      </c>
      <c r="B2413" s="3">
        <v>46347</v>
      </c>
      <c r="C2413" s="4">
        <f>YEAR(SalesDataTable[[#This Row],[Order Date]])</f>
        <v>2026</v>
      </c>
      <c r="D2413" s="14" t="str">
        <f>"Q"&amp;ROUNDUP(MONTH(SalesDataTable[[#This Row],[Order Date]])/3,0)</f>
        <v>Q4</v>
      </c>
      <c r="E2413" s="11">
        <f>MONTH(SalesDataTable[[#This Row],[Order Date]])</f>
        <v>11</v>
      </c>
      <c r="F2413" s="17"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48"/>
        <v>104.91550000000001</v>
      </c>
      <c r="R2413" s="5">
        <f t="shared" si="149"/>
        <v>60.8</v>
      </c>
      <c r="S2413" s="5">
        <f t="shared" si="150"/>
        <v>44.115500000000011</v>
      </c>
      <c r="T2413" s="7">
        <f t="shared" si="151"/>
        <v>0.42048601017008935</v>
      </c>
    </row>
    <row r="2414" spans="1:20" ht="15.6">
      <c r="A2414" s="2">
        <v>3407</v>
      </c>
      <c r="B2414" s="3">
        <v>46347</v>
      </c>
      <c r="C2414" s="4">
        <f>YEAR(SalesDataTable[[#This Row],[Order Date]])</f>
        <v>2026</v>
      </c>
      <c r="D2414" s="14" t="str">
        <f>"Q"&amp;ROUNDUP(MONTH(SalesDataTable[[#This Row],[Order Date]])/3,0)</f>
        <v>Q4</v>
      </c>
      <c r="E2414" s="11">
        <f>MONTH(SalesDataTable[[#This Row],[Order Date]])</f>
        <v>11</v>
      </c>
      <c r="F2414" s="17"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48"/>
        <v>148.36500000000001</v>
      </c>
      <c r="R2414" s="5">
        <f t="shared" si="149"/>
        <v>89.4</v>
      </c>
      <c r="S2414" s="5">
        <f t="shared" si="150"/>
        <v>58.965000000000003</v>
      </c>
      <c r="T2414" s="7">
        <f t="shared" si="151"/>
        <v>0.39743200889697705</v>
      </c>
    </row>
    <row r="2415" spans="1:20" ht="15.6">
      <c r="A2415" s="2">
        <v>4052</v>
      </c>
      <c r="B2415" s="3">
        <v>46347</v>
      </c>
      <c r="C2415" s="4">
        <f>YEAR(SalesDataTable[[#This Row],[Order Date]])</f>
        <v>2026</v>
      </c>
      <c r="D2415" s="14" t="str">
        <f>"Q"&amp;ROUNDUP(MONTH(SalesDataTable[[#This Row],[Order Date]])/3,0)</f>
        <v>Q4</v>
      </c>
      <c r="E2415" s="11">
        <f>MONTH(SalesDataTable[[#This Row],[Order Date]])</f>
        <v>11</v>
      </c>
      <c r="F2415" s="17"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48"/>
        <v>37.456000000000003</v>
      </c>
      <c r="R2415" s="5">
        <f t="shared" si="149"/>
        <v>18.27</v>
      </c>
      <c r="S2415" s="5">
        <f t="shared" si="150"/>
        <v>19.186000000000003</v>
      </c>
      <c r="T2415" s="7">
        <f t="shared" si="151"/>
        <v>0.51222768047842804</v>
      </c>
    </row>
    <row r="2416" spans="1:20" ht="15.6">
      <c r="A2416" s="2">
        <v>119</v>
      </c>
      <c r="B2416" s="3">
        <v>46348</v>
      </c>
      <c r="C2416" s="4">
        <f>YEAR(SalesDataTable[[#This Row],[Order Date]])</f>
        <v>2026</v>
      </c>
      <c r="D2416" s="14" t="str">
        <f>"Q"&amp;ROUNDUP(MONTH(SalesDataTable[[#This Row],[Order Date]])/3,0)</f>
        <v>Q4</v>
      </c>
      <c r="E2416" s="11">
        <f>MONTH(SalesDataTable[[#This Row],[Order Date]])</f>
        <v>11</v>
      </c>
      <c r="F2416" s="17"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48"/>
        <v>37.043999999999997</v>
      </c>
      <c r="R2416" s="5">
        <f t="shared" si="149"/>
        <v>14.82</v>
      </c>
      <c r="S2416" s="5">
        <f t="shared" si="150"/>
        <v>22.223999999999997</v>
      </c>
      <c r="T2416" s="7">
        <f t="shared" si="151"/>
        <v>0.59993521218011014</v>
      </c>
    </row>
    <row r="2417" spans="1:20" ht="15.6">
      <c r="A2417" s="2">
        <v>298</v>
      </c>
      <c r="B2417" s="3">
        <v>46348</v>
      </c>
      <c r="C2417" s="4">
        <f>YEAR(SalesDataTable[[#This Row],[Order Date]])</f>
        <v>2026</v>
      </c>
      <c r="D2417" s="14" t="str">
        <f>"Q"&amp;ROUNDUP(MONTH(SalesDataTable[[#This Row],[Order Date]])/3,0)</f>
        <v>Q4</v>
      </c>
      <c r="E2417" s="11">
        <f>MONTH(SalesDataTable[[#This Row],[Order Date]])</f>
        <v>11</v>
      </c>
      <c r="F2417" s="17"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row>
    <row r="2418" spans="1:20" ht="15.6">
      <c r="A2418" s="2">
        <v>419</v>
      </c>
      <c r="B2418" s="3">
        <v>46348</v>
      </c>
      <c r="C2418" s="4">
        <f>YEAR(SalesDataTable[[#This Row],[Order Date]])</f>
        <v>2026</v>
      </c>
      <c r="D2418" s="14" t="str">
        <f>"Q"&amp;ROUNDUP(MONTH(SalesDataTable[[#This Row],[Order Date]])/3,0)</f>
        <v>Q4</v>
      </c>
      <c r="E2418" s="11">
        <f>MONTH(SalesDataTable[[#This Row],[Order Date]])</f>
        <v>11</v>
      </c>
      <c r="F2418" s="17"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48"/>
        <v>173.358</v>
      </c>
      <c r="R2418" s="5">
        <f t="shared" si="149"/>
        <v>105.97</v>
      </c>
      <c r="S2418" s="5">
        <f t="shared" si="150"/>
        <v>67.388000000000005</v>
      </c>
      <c r="T2418" s="7">
        <f t="shared" si="151"/>
        <v>0.38872160500236508</v>
      </c>
    </row>
    <row r="2419" spans="1:20" ht="15.6">
      <c r="A2419" s="2">
        <v>1181</v>
      </c>
      <c r="B2419" s="3">
        <v>46348</v>
      </c>
      <c r="C2419" s="4">
        <f>YEAR(SalesDataTable[[#This Row],[Order Date]])</f>
        <v>2026</v>
      </c>
      <c r="D2419" s="14" t="str">
        <f>"Q"&amp;ROUNDUP(MONTH(SalesDataTable[[#This Row],[Order Date]])/3,0)</f>
        <v>Q4</v>
      </c>
      <c r="E2419" s="11">
        <f>MONTH(SalesDataTable[[#This Row],[Order Date]])</f>
        <v>11</v>
      </c>
      <c r="F2419" s="17"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48"/>
        <v>195.453</v>
      </c>
      <c r="R2419" s="5">
        <f t="shared" si="149"/>
        <v>103.38</v>
      </c>
      <c r="S2419" s="5">
        <f t="shared" si="150"/>
        <v>92.073000000000008</v>
      </c>
      <c r="T2419" s="7">
        <f t="shared" si="151"/>
        <v>0.4710748875688785</v>
      </c>
    </row>
    <row r="2420" spans="1:20" ht="15.6">
      <c r="A2420" s="2">
        <v>1924</v>
      </c>
      <c r="B2420" s="3">
        <v>46348</v>
      </c>
      <c r="C2420" s="4">
        <f>YEAR(SalesDataTable[[#This Row],[Order Date]])</f>
        <v>2026</v>
      </c>
      <c r="D2420" s="14" t="str">
        <f>"Q"&amp;ROUNDUP(MONTH(SalesDataTable[[#This Row],[Order Date]])/3,0)</f>
        <v>Q4</v>
      </c>
      <c r="E2420" s="11">
        <f>MONTH(SalesDataTable[[#This Row],[Order Date]])</f>
        <v>11</v>
      </c>
      <c r="F2420" s="17"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48"/>
        <v>122.376</v>
      </c>
      <c r="R2420" s="5">
        <f t="shared" si="149"/>
        <v>67.59</v>
      </c>
      <c r="S2420" s="5">
        <f t="shared" si="150"/>
        <v>54.786000000000001</v>
      </c>
      <c r="T2420" s="7">
        <f t="shared" si="151"/>
        <v>0.44768582074916652</v>
      </c>
    </row>
    <row r="2421" spans="1:20" ht="15.6">
      <c r="A2421" s="2">
        <v>3829</v>
      </c>
      <c r="B2421" s="3">
        <v>46348</v>
      </c>
      <c r="C2421" s="4">
        <f>YEAR(SalesDataTable[[#This Row],[Order Date]])</f>
        <v>2026</v>
      </c>
      <c r="D2421" s="14" t="str">
        <f>"Q"&amp;ROUNDUP(MONTH(SalesDataTable[[#This Row],[Order Date]])/3,0)</f>
        <v>Q4</v>
      </c>
      <c r="E2421" s="11">
        <f>MONTH(SalesDataTable[[#This Row],[Order Date]])</f>
        <v>11</v>
      </c>
      <c r="F2421" s="17"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48"/>
        <v>35.945999999999998</v>
      </c>
      <c r="R2421" s="5">
        <f t="shared" si="149"/>
        <v>16.89</v>
      </c>
      <c r="S2421" s="5">
        <f t="shared" si="150"/>
        <v>19.055999999999997</v>
      </c>
      <c r="T2421" s="7">
        <f t="shared" si="151"/>
        <v>0.53012852612251704</v>
      </c>
    </row>
    <row r="2422" spans="1:20" ht="15.6">
      <c r="A2422" s="2">
        <v>5065</v>
      </c>
      <c r="B2422" s="3">
        <v>46348</v>
      </c>
      <c r="C2422" s="4">
        <f>YEAR(SalesDataTable[[#This Row],[Order Date]])</f>
        <v>2026</v>
      </c>
      <c r="D2422" s="14" t="str">
        <f>"Q"&amp;ROUNDUP(MONTH(SalesDataTable[[#This Row],[Order Date]])/3,0)</f>
        <v>Q4</v>
      </c>
      <c r="E2422" s="11">
        <f>MONTH(SalesDataTable[[#This Row],[Order Date]])</f>
        <v>11</v>
      </c>
      <c r="F2422" s="17"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48"/>
        <v>332.3</v>
      </c>
      <c r="R2422" s="5">
        <f t="shared" si="149"/>
        <v>172.84</v>
      </c>
      <c r="S2422" s="5">
        <f t="shared" si="150"/>
        <v>159.46</v>
      </c>
      <c r="T2422" s="7">
        <f t="shared" si="151"/>
        <v>0.47986758952753539</v>
      </c>
    </row>
    <row r="2423" spans="1:20" ht="15.6">
      <c r="A2423" s="2">
        <v>5146</v>
      </c>
      <c r="B2423" s="3">
        <v>46348</v>
      </c>
      <c r="C2423" s="4">
        <f>YEAR(SalesDataTable[[#This Row],[Order Date]])</f>
        <v>2026</v>
      </c>
      <c r="D2423" s="14" t="str">
        <f>"Q"&amp;ROUNDUP(MONTH(SalesDataTable[[#This Row],[Order Date]])/3,0)</f>
        <v>Q4</v>
      </c>
      <c r="E2423" s="11">
        <f>MONTH(SalesDataTable[[#This Row],[Order Date]])</f>
        <v>11</v>
      </c>
      <c r="F2423" s="17"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48"/>
        <v>32.210999999999999</v>
      </c>
      <c r="R2423" s="5">
        <f t="shared" si="149"/>
        <v>14.17</v>
      </c>
      <c r="S2423" s="5">
        <f t="shared" si="150"/>
        <v>18.040999999999997</v>
      </c>
      <c r="T2423" s="7">
        <f t="shared" si="151"/>
        <v>0.56008816863804278</v>
      </c>
    </row>
    <row r="2424" spans="1:20" ht="15.6">
      <c r="A2424" s="2">
        <v>320</v>
      </c>
      <c r="B2424" s="3">
        <v>46349</v>
      </c>
      <c r="C2424" s="4">
        <f>YEAR(SalesDataTable[[#This Row],[Order Date]])</f>
        <v>2026</v>
      </c>
      <c r="D2424" s="14" t="str">
        <f>"Q"&amp;ROUNDUP(MONTH(SalesDataTable[[#This Row],[Order Date]])/3,0)</f>
        <v>Q4</v>
      </c>
      <c r="E2424" s="11">
        <f>MONTH(SalesDataTable[[#This Row],[Order Date]])</f>
        <v>11</v>
      </c>
      <c r="F2424" s="17"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row>
    <row r="2425" spans="1:20" ht="15.6">
      <c r="A2425" s="2">
        <v>1250</v>
      </c>
      <c r="B2425" s="3">
        <v>46349</v>
      </c>
      <c r="C2425" s="4">
        <f>YEAR(SalesDataTable[[#This Row],[Order Date]])</f>
        <v>2026</v>
      </c>
      <c r="D2425" s="14" t="str">
        <f>"Q"&amp;ROUNDUP(MONTH(SalesDataTable[[#This Row],[Order Date]])/3,0)</f>
        <v>Q4</v>
      </c>
      <c r="E2425" s="11">
        <f>MONTH(SalesDataTable[[#This Row],[Order Date]])</f>
        <v>11</v>
      </c>
      <c r="F2425" s="17"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48"/>
        <v>218.10000000000002</v>
      </c>
      <c r="R2425" s="5">
        <f t="shared" si="149"/>
        <v>79.44</v>
      </c>
      <c r="S2425" s="5">
        <f t="shared" si="150"/>
        <v>138.66000000000003</v>
      </c>
      <c r="T2425" s="7">
        <f t="shared" si="151"/>
        <v>0.63576341127922975</v>
      </c>
    </row>
    <row r="2426" spans="1:20" ht="15.6">
      <c r="A2426" s="2">
        <v>2584</v>
      </c>
      <c r="B2426" s="3">
        <v>46349</v>
      </c>
      <c r="C2426" s="4">
        <f>YEAR(SalesDataTable[[#This Row],[Order Date]])</f>
        <v>2026</v>
      </c>
      <c r="D2426" s="14" t="str">
        <f>"Q"&amp;ROUNDUP(MONTH(SalesDataTable[[#This Row],[Order Date]])/3,0)</f>
        <v>Q4</v>
      </c>
      <c r="E2426" s="11">
        <f>MONTH(SalesDataTable[[#This Row],[Order Date]])</f>
        <v>11</v>
      </c>
      <c r="F2426" s="17"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row>
    <row r="2427" spans="1:20" ht="15.6">
      <c r="A2427" s="2">
        <v>2717</v>
      </c>
      <c r="B2427" s="3">
        <v>46349</v>
      </c>
      <c r="C2427" s="4">
        <f>YEAR(SalesDataTable[[#This Row],[Order Date]])</f>
        <v>2026</v>
      </c>
      <c r="D2427" s="14" t="str">
        <f>"Q"&amp;ROUNDUP(MONTH(SalesDataTable[[#This Row],[Order Date]])/3,0)</f>
        <v>Q4</v>
      </c>
      <c r="E2427" s="11">
        <f>MONTH(SalesDataTable[[#This Row],[Order Date]])</f>
        <v>11</v>
      </c>
      <c r="F2427" s="17"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48"/>
        <v>285.43</v>
      </c>
      <c r="R2427" s="5">
        <f t="shared" si="149"/>
        <v>179.1</v>
      </c>
      <c r="S2427" s="5">
        <f t="shared" si="150"/>
        <v>106.33000000000001</v>
      </c>
      <c r="T2427" s="7">
        <f t="shared" si="151"/>
        <v>0.37252566303471957</v>
      </c>
    </row>
    <row r="2428" spans="1:20" ht="15.6">
      <c r="A2428" s="2">
        <v>2737</v>
      </c>
      <c r="B2428" s="3">
        <v>46349</v>
      </c>
      <c r="C2428" s="4">
        <f>YEAR(SalesDataTable[[#This Row],[Order Date]])</f>
        <v>2026</v>
      </c>
      <c r="D2428" s="14" t="str">
        <f>"Q"&amp;ROUNDUP(MONTH(SalesDataTable[[#This Row],[Order Date]])/3,0)</f>
        <v>Q4</v>
      </c>
      <c r="E2428" s="11">
        <f>MONTH(SalesDataTable[[#This Row],[Order Date]])</f>
        <v>11</v>
      </c>
      <c r="F2428" s="17"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row>
    <row r="2429" spans="1:20" ht="15.6">
      <c r="A2429" s="2">
        <v>3021</v>
      </c>
      <c r="B2429" s="3">
        <v>46349</v>
      </c>
      <c r="C2429" s="4">
        <f>YEAR(SalesDataTable[[#This Row],[Order Date]])</f>
        <v>2026</v>
      </c>
      <c r="D2429" s="14" t="str">
        <f>"Q"&amp;ROUNDUP(MONTH(SalesDataTable[[#This Row],[Order Date]])/3,0)</f>
        <v>Q4</v>
      </c>
      <c r="E2429" s="11">
        <f>MONTH(SalesDataTable[[#This Row],[Order Date]])</f>
        <v>11</v>
      </c>
      <c r="F2429" s="17"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48"/>
        <v>57.328000000000003</v>
      </c>
      <c r="R2429" s="5">
        <f t="shared" si="149"/>
        <v>31.83</v>
      </c>
      <c r="S2429" s="5">
        <f t="shared" si="150"/>
        <v>25.498000000000005</v>
      </c>
      <c r="T2429" s="7">
        <f t="shared" si="151"/>
        <v>0.44477393245883345</v>
      </c>
    </row>
    <row r="2430" spans="1:20" ht="15.6">
      <c r="A2430" s="2">
        <v>5199</v>
      </c>
      <c r="B2430" s="3">
        <v>46349</v>
      </c>
      <c r="C2430" s="4">
        <f>YEAR(SalesDataTable[[#This Row],[Order Date]])</f>
        <v>2026</v>
      </c>
      <c r="D2430" s="14" t="str">
        <f>"Q"&amp;ROUNDUP(MONTH(SalesDataTable[[#This Row],[Order Date]])/3,0)</f>
        <v>Q4</v>
      </c>
      <c r="E2430" s="11">
        <f>MONTH(SalesDataTable[[#This Row],[Order Date]])</f>
        <v>11</v>
      </c>
      <c r="F2430" s="17"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row>
    <row r="2431" spans="1:20" ht="15.6">
      <c r="A2431" s="2">
        <v>1202</v>
      </c>
      <c r="B2431" s="3">
        <v>46350</v>
      </c>
      <c r="C2431" s="4">
        <f>YEAR(SalesDataTable[[#This Row],[Order Date]])</f>
        <v>2026</v>
      </c>
      <c r="D2431" s="14" t="str">
        <f>"Q"&amp;ROUNDUP(MONTH(SalesDataTable[[#This Row],[Order Date]])/3,0)</f>
        <v>Q4</v>
      </c>
      <c r="E2431" s="11">
        <f>MONTH(SalesDataTable[[#This Row],[Order Date]])</f>
        <v>11</v>
      </c>
      <c r="F2431" s="17"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48"/>
        <v>155.261</v>
      </c>
      <c r="R2431" s="5">
        <f t="shared" si="149"/>
        <v>90.9</v>
      </c>
      <c r="S2431" s="5">
        <f t="shared" si="150"/>
        <v>64.36099999999999</v>
      </c>
      <c r="T2431" s="7">
        <f t="shared" si="151"/>
        <v>0.41453423589954974</v>
      </c>
    </row>
    <row r="2432" spans="1:20" ht="15.6">
      <c r="A2432" s="2">
        <v>1365</v>
      </c>
      <c r="B2432" s="3">
        <v>46350</v>
      </c>
      <c r="C2432" s="4">
        <f>YEAR(SalesDataTable[[#This Row],[Order Date]])</f>
        <v>2026</v>
      </c>
      <c r="D2432" s="14" t="str">
        <f>"Q"&amp;ROUNDUP(MONTH(SalesDataTable[[#This Row],[Order Date]])/3,0)</f>
        <v>Q4</v>
      </c>
      <c r="E2432" s="11">
        <f>MONTH(SalesDataTable[[#This Row],[Order Date]])</f>
        <v>11</v>
      </c>
      <c r="F2432" s="17"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48"/>
        <v>623.64</v>
      </c>
      <c r="R2432" s="5">
        <f t="shared" si="149"/>
        <v>319.64</v>
      </c>
      <c r="S2432" s="5">
        <f t="shared" si="150"/>
        <v>304</v>
      </c>
      <c r="T2432" s="7">
        <f t="shared" si="151"/>
        <v>0.48746071451478418</v>
      </c>
    </row>
    <row r="2433" spans="1:20" ht="15.6">
      <c r="A2433" s="2">
        <v>2575</v>
      </c>
      <c r="B2433" s="3">
        <v>46350</v>
      </c>
      <c r="C2433" s="4">
        <f>YEAR(SalesDataTable[[#This Row],[Order Date]])</f>
        <v>2026</v>
      </c>
      <c r="D2433" s="14" t="str">
        <f>"Q"&amp;ROUNDUP(MONTH(SalesDataTable[[#This Row],[Order Date]])/3,0)</f>
        <v>Q4</v>
      </c>
      <c r="E2433" s="11">
        <f>MONTH(SalesDataTable[[#This Row],[Order Date]])</f>
        <v>11</v>
      </c>
      <c r="F2433" s="17"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48"/>
        <v>39.42</v>
      </c>
      <c r="R2433" s="5">
        <f t="shared" si="149"/>
        <v>14.63</v>
      </c>
      <c r="S2433" s="5">
        <f t="shared" si="150"/>
        <v>24.79</v>
      </c>
      <c r="T2433" s="7">
        <f t="shared" si="151"/>
        <v>0.62886859462201927</v>
      </c>
    </row>
    <row r="2434" spans="1:20" ht="15.6">
      <c r="A2434" s="2">
        <v>2673</v>
      </c>
      <c r="B2434" s="3">
        <v>46350</v>
      </c>
      <c r="C2434" s="4">
        <f>YEAR(SalesDataTable[[#This Row],[Order Date]])</f>
        <v>2026</v>
      </c>
      <c r="D2434" s="14" t="str">
        <f>"Q"&amp;ROUNDUP(MONTH(SalesDataTable[[#This Row],[Order Date]])/3,0)</f>
        <v>Q4</v>
      </c>
      <c r="E2434" s="11">
        <f>MONTH(SalesDataTable[[#This Row],[Order Date]])</f>
        <v>11</v>
      </c>
      <c r="F2434" s="17"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row>
    <row r="2435" spans="1:20" ht="15.6">
      <c r="A2435" s="2">
        <v>4145</v>
      </c>
      <c r="B2435" s="3">
        <v>46350</v>
      </c>
      <c r="C2435" s="4">
        <f>YEAR(SalesDataTable[[#This Row],[Order Date]])</f>
        <v>2026</v>
      </c>
      <c r="D2435" s="14" t="str">
        <f>"Q"&amp;ROUNDUP(MONTH(SalesDataTable[[#This Row],[Order Date]])/3,0)</f>
        <v>Q4</v>
      </c>
      <c r="E2435" s="11">
        <f>MONTH(SalesDataTable[[#This Row],[Order Date]])</f>
        <v>11</v>
      </c>
      <c r="F2435" s="17"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52"/>
        <v>102.4165</v>
      </c>
      <c r="R2435" s="5">
        <f t="shared" si="153"/>
        <v>61.22</v>
      </c>
      <c r="S2435" s="5">
        <f t="shared" si="154"/>
        <v>41.1965</v>
      </c>
      <c r="T2435" s="7">
        <f t="shared" si="155"/>
        <v>0.40224475548373556</v>
      </c>
    </row>
    <row r="2436" spans="1:20" ht="15.6">
      <c r="A2436" s="2">
        <v>4610</v>
      </c>
      <c r="B2436" s="3">
        <v>46350</v>
      </c>
      <c r="C2436" s="4">
        <f>YEAR(SalesDataTable[[#This Row],[Order Date]])</f>
        <v>2026</v>
      </c>
      <c r="D2436" s="14" t="str">
        <f>"Q"&amp;ROUNDUP(MONTH(SalesDataTable[[#This Row],[Order Date]])/3,0)</f>
        <v>Q4</v>
      </c>
      <c r="E2436" s="11">
        <f>MONTH(SalesDataTable[[#This Row],[Order Date]])</f>
        <v>11</v>
      </c>
      <c r="F2436" s="17"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52"/>
        <v>307.92</v>
      </c>
      <c r="R2436" s="5">
        <f t="shared" si="153"/>
        <v>158.66</v>
      </c>
      <c r="S2436" s="5">
        <f t="shared" si="154"/>
        <v>149.26000000000002</v>
      </c>
      <c r="T2436" s="7">
        <f t="shared" si="155"/>
        <v>0.48473629514159527</v>
      </c>
    </row>
    <row r="2437" spans="1:20" ht="15.6">
      <c r="A2437" s="2">
        <v>4721</v>
      </c>
      <c r="B2437" s="3">
        <v>46350</v>
      </c>
      <c r="C2437" s="4">
        <f>YEAR(SalesDataTable[[#This Row],[Order Date]])</f>
        <v>2026</v>
      </c>
      <c r="D2437" s="14" t="str">
        <f>"Q"&amp;ROUNDUP(MONTH(SalesDataTable[[#This Row],[Order Date]])/3,0)</f>
        <v>Q4</v>
      </c>
      <c r="E2437" s="11">
        <f>MONTH(SalesDataTable[[#This Row],[Order Date]])</f>
        <v>11</v>
      </c>
      <c r="F2437" s="17"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52"/>
        <v>39.85</v>
      </c>
      <c r="R2437" s="5">
        <f t="shared" si="153"/>
        <v>16.3</v>
      </c>
      <c r="S2437" s="5">
        <f t="shared" si="154"/>
        <v>23.55</v>
      </c>
      <c r="T2437" s="7">
        <f t="shared" si="155"/>
        <v>0.59096612296110418</v>
      </c>
    </row>
    <row r="2438" spans="1:20" ht="15.6">
      <c r="A2438" s="2">
        <v>324</v>
      </c>
      <c r="B2438" s="3">
        <v>46351</v>
      </c>
      <c r="C2438" s="4">
        <f>YEAR(SalesDataTable[[#This Row],[Order Date]])</f>
        <v>2026</v>
      </c>
      <c r="D2438" s="14" t="str">
        <f>"Q"&amp;ROUNDUP(MONTH(SalesDataTable[[#This Row],[Order Date]])/3,0)</f>
        <v>Q4</v>
      </c>
      <c r="E2438" s="11">
        <f>MONTH(SalesDataTable[[#This Row],[Order Date]])</f>
        <v>11</v>
      </c>
      <c r="F2438" s="17"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row>
    <row r="2439" spans="1:20" ht="15.6">
      <c r="A2439" s="2">
        <v>559</v>
      </c>
      <c r="B2439" s="3">
        <v>46351</v>
      </c>
      <c r="C2439" s="4">
        <f>YEAR(SalesDataTable[[#This Row],[Order Date]])</f>
        <v>2026</v>
      </c>
      <c r="D2439" s="14" t="str">
        <f>"Q"&amp;ROUNDUP(MONTH(SalesDataTable[[#This Row],[Order Date]])/3,0)</f>
        <v>Q4</v>
      </c>
      <c r="E2439" s="11">
        <f>MONTH(SalesDataTable[[#This Row],[Order Date]])</f>
        <v>11</v>
      </c>
      <c r="F2439" s="17"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52"/>
        <v>241.542</v>
      </c>
      <c r="R2439" s="5">
        <f t="shared" si="153"/>
        <v>130.78</v>
      </c>
      <c r="S2439" s="5">
        <f t="shared" si="154"/>
        <v>110.762</v>
      </c>
      <c r="T2439" s="7">
        <f t="shared" si="155"/>
        <v>0.45856207202060095</v>
      </c>
    </row>
    <row r="2440" spans="1:20" ht="15.6">
      <c r="A2440" s="2">
        <v>1108</v>
      </c>
      <c r="B2440" s="3">
        <v>46351</v>
      </c>
      <c r="C2440" s="4">
        <f>YEAR(SalesDataTable[[#This Row],[Order Date]])</f>
        <v>2026</v>
      </c>
      <c r="D2440" s="14" t="str">
        <f>"Q"&amp;ROUNDUP(MONTH(SalesDataTable[[#This Row],[Order Date]])/3,0)</f>
        <v>Q4</v>
      </c>
      <c r="E2440" s="11">
        <f>MONTH(SalesDataTable[[#This Row],[Order Date]])</f>
        <v>11</v>
      </c>
      <c r="F2440" s="17"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52"/>
        <v>33.354000000000006</v>
      </c>
      <c r="R2440" s="5">
        <f t="shared" si="153"/>
        <v>13.18</v>
      </c>
      <c r="S2440" s="5">
        <f t="shared" si="154"/>
        <v>20.174000000000007</v>
      </c>
      <c r="T2440" s="7">
        <f t="shared" si="155"/>
        <v>0.6048449961024166</v>
      </c>
    </row>
    <row r="2441" spans="1:20" ht="15.6">
      <c r="A2441" s="2">
        <v>1344</v>
      </c>
      <c r="B2441" s="3">
        <v>46351</v>
      </c>
      <c r="C2441" s="4">
        <f>YEAR(SalesDataTable[[#This Row],[Order Date]])</f>
        <v>2026</v>
      </c>
      <c r="D2441" s="14" t="str">
        <f>"Q"&amp;ROUNDUP(MONTH(SalesDataTable[[#This Row],[Order Date]])/3,0)</f>
        <v>Q4</v>
      </c>
      <c r="E2441" s="11">
        <f>MONTH(SalesDataTable[[#This Row],[Order Date]])</f>
        <v>11</v>
      </c>
      <c r="F2441" s="17"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52"/>
        <v>513.798</v>
      </c>
      <c r="R2441" s="5">
        <f t="shared" si="153"/>
        <v>274.56</v>
      </c>
      <c r="S2441" s="5">
        <f t="shared" si="154"/>
        <v>239.238</v>
      </c>
      <c r="T2441" s="7">
        <f t="shared" si="155"/>
        <v>0.46562656919645462</v>
      </c>
    </row>
    <row r="2442" spans="1:20" ht="15.6">
      <c r="A2442" s="2">
        <v>1922</v>
      </c>
      <c r="B2442" s="3">
        <v>46351</v>
      </c>
      <c r="C2442" s="4">
        <f>YEAR(SalesDataTable[[#This Row],[Order Date]])</f>
        <v>2026</v>
      </c>
      <c r="D2442" s="14" t="str">
        <f>"Q"&amp;ROUNDUP(MONTH(SalesDataTable[[#This Row],[Order Date]])/3,0)</f>
        <v>Q4</v>
      </c>
      <c r="E2442" s="11">
        <f>MONTH(SalesDataTable[[#This Row],[Order Date]])</f>
        <v>11</v>
      </c>
      <c r="F2442" s="17"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row>
    <row r="2443" spans="1:20" ht="15.6">
      <c r="A2443" s="2">
        <v>2343</v>
      </c>
      <c r="B2443" s="3">
        <v>46351</v>
      </c>
      <c r="C2443" s="4">
        <f>YEAR(SalesDataTable[[#This Row],[Order Date]])</f>
        <v>2026</v>
      </c>
      <c r="D2443" s="14" t="str">
        <f>"Q"&amp;ROUNDUP(MONTH(SalesDataTable[[#This Row],[Order Date]])/3,0)</f>
        <v>Q4</v>
      </c>
      <c r="E2443" s="11">
        <f>MONTH(SalesDataTable[[#This Row],[Order Date]])</f>
        <v>11</v>
      </c>
      <c r="F2443" s="17"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52"/>
        <v>103.3005</v>
      </c>
      <c r="R2443" s="5">
        <f t="shared" si="153"/>
        <v>62.14</v>
      </c>
      <c r="S2443" s="5">
        <f t="shared" si="154"/>
        <v>41.160499999999999</v>
      </c>
      <c r="T2443" s="7">
        <f t="shared" si="155"/>
        <v>0.39845402490791426</v>
      </c>
    </row>
    <row r="2444" spans="1:20" ht="15.6">
      <c r="A2444" s="2">
        <v>2466</v>
      </c>
      <c r="B2444" s="3">
        <v>46351</v>
      </c>
      <c r="C2444" s="4">
        <f>YEAR(SalesDataTable[[#This Row],[Order Date]])</f>
        <v>2026</v>
      </c>
      <c r="D2444" s="14" t="str">
        <f>"Q"&amp;ROUNDUP(MONTH(SalesDataTable[[#This Row],[Order Date]])/3,0)</f>
        <v>Q4</v>
      </c>
      <c r="E2444" s="11">
        <f>MONTH(SalesDataTable[[#This Row],[Order Date]])</f>
        <v>11</v>
      </c>
      <c r="F2444" s="17"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52"/>
        <v>76.968999999999994</v>
      </c>
      <c r="R2444" s="5">
        <f t="shared" si="153"/>
        <v>32.9</v>
      </c>
      <c r="S2444" s="5">
        <f t="shared" si="154"/>
        <v>44.068999999999996</v>
      </c>
      <c r="T2444" s="7">
        <f t="shared" si="155"/>
        <v>0.5725551845548208</v>
      </c>
    </row>
    <row r="2445" spans="1:20" ht="15.6">
      <c r="A2445" s="2">
        <v>2647</v>
      </c>
      <c r="B2445" s="3">
        <v>46351</v>
      </c>
      <c r="C2445" s="4">
        <f>YEAR(SalesDataTable[[#This Row],[Order Date]])</f>
        <v>2026</v>
      </c>
      <c r="D2445" s="14" t="str">
        <f>"Q"&amp;ROUNDUP(MONTH(SalesDataTable[[#This Row],[Order Date]])/3,0)</f>
        <v>Q4</v>
      </c>
      <c r="E2445" s="11">
        <f>MONTH(SalesDataTable[[#This Row],[Order Date]])</f>
        <v>11</v>
      </c>
      <c r="F2445" s="17"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row>
    <row r="2446" spans="1:20" ht="15.6">
      <c r="A2446" s="2">
        <v>2958</v>
      </c>
      <c r="B2446" s="3">
        <v>46351</v>
      </c>
      <c r="C2446" s="4">
        <f>YEAR(SalesDataTable[[#This Row],[Order Date]])</f>
        <v>2026</v>
      </c>
      <c r="D2446" s="14" t="str">
        <f>"Q"&amp;ROUNDUP(MONTH(SalesDataTable[[#This Row],[Order Date]])/3,0)</f>
        <v>Q4</v>
      </c>
      <c r="E2446" s="11">
        <f>MONTH(SalesDataTable[[#This Row],[Order Date]])</f>
        <v>11</v>
      </c>
      <c r="F2446" s="17"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52"/>
        <v>129.82500000000002</v>
      </c>
      <c r="R2446" s="5">
        <f t="shared" si="153"/>
        <v>79.55</v>
      </c>
      <c r="S2446" s="5">
        <f t="shared" si="154"/>
        <v>50.27500000000002</v>
      </c>
      <c r="T2446" s="7">
        <f t="shared" si="155"/>
        <v>0.38725207009435791</v>
      </c>
    </row>
    <row r="2447" spans="1:20" ht="15.6">
      <c r="A2447" s="2">
        <v>3527</v>
      </c>
      <c r="B2447" s="3">
        <v>46351</v>
      </c>
      <c r="C2447" s="4">
        <f>YEAR(SalesDataTable[[#This Row],[Order Date]])</f>
        <v>2026</v>
      </c>
      <c r="D2447" s="14" t="str">
        <f>"Q"&amp;ROUNDUP(MONTH(SalesDataTable[[#This Row],[Order Date]])/3,0)</f>
        <v>Q4</v>
      </c>
      <c r="E2447" s="11">
        <f>MONTH(SalesDataTable[[#This Row],[Order Date]])</f>
        <v>11</v>
      </c>
      <c r="F2447" s="17"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row>
    <row r="2448" spans="1:20" ht="15.6">
      <c r="A2448" s="2">
        <v>3729</v>
      </c>
      <c r="B2448" s="3">
        <v>46351</v>
      </c>
      <c r="C2448" s="4">
        <f>YEAR(SalesDataTable[[#This Row],[Order Date]])</f>
        <v>2026</v>
      </c>
      <c r="D2448" s="14" t="str">
        <f>"Q"&amp;ROUNDUP(MONTH(SalesDataTable[[#This Row],[Order Date]])/3,0)</f>
        <v>Q4</v>
      </c>
      <c r="E2448" s="11">
        <f>MONTH(SalesDataTable[[#This Row],[Order Date]])</f>
        <v>11</v>
      </c>
      <c r="F2448" s="17"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52"/>
        <v>77.79549999999999</v>
      </c>
      <c r="R2448" s="5">
        <f t="shared" si="153"/>
        <v>38.33</v>
      </c>
      <c r="S2448" s="5">
        <f t="shared" si="154"/>
        <v>39.465499999999992</v>
      </c>
      <c r="T2448" s="7">
        <f t="shared" si="155"/>
        <v>0.50729797996028048</v>
      </c>
    </row>
    <row r="2449" spans="1:20" ht="15.6">
      <c r="A2449" s="2">
        <v>4961</v>
      </c>
      <c r="B2449" s="3">
        <v>46351</v>
      </c>
      <c r="C2449" s="4">
        <f>YEAR(SalesDataTable[[#This Row],[Order Date]])</f>
        <v>2026</v>
      </c>
      <c r="D2449" s="14" t="str">
        <f>"Q"&amp;ROUNDUP(MONTH(SalesDataTable[[#This Row],[Order Date]])/3,0)</f>
        <v>Q4</v>
      </c>
      <c r="E2449" s="11">
        <f>MONTH(SalesDataTable[[#This Row],[Order Date]])</f>
        <v>11</v>
      </c>
      <c r="F2449" s="17"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row>
    <row r="2450" spans="1:20" ht="15.6">
      <c r="A2450" s="2">
        <v>5034</v>
      </c>
      <c r="B2450" s="3">
        <v>46351</v>
      </c>
      <c r="C2450" s="4">
        <f>YEAR(SalesDataTable[[#This Row],[Order Date]])</f>
        <v>2026</v>
      </c>
      <c r="D2450" s="14" t="str">
        <f>"Q"&amp;ROUNDUP(MONTH(SalesDataTable[[#This Row],[Order Date]])/3,0)</f>
        <v>Q4</v>
      </c>
      <c r="E2450" s="11">
        <f>MONTH(SalesDataTable[[#This Row],[Order Date]])</f>
        <v>11</v>
      </c>
      <c r="F2450" s="17"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row>
    <row r="2451" spans="1:20" ht="15.6">
      <c r="A2451" s="2">
        <v>343</v>
      </c>
      <c r="B2451" s="3">
        <v>46352</v>
      </c>
      <c r="C2451" s="4">
        <f>YEAR(SalesDataTable[[#This Row],[Order Date]])</f>
        <v>2026</v>
      </c>
      <c r="D2451" s="14" t="str">
        <f>"Q"&amp;ROUNDUP(MONTH(SalesDataTable[[#This Row],[Order Date]])/3,0)</f>
        <v>Q4</v>
      </c>
      <c r="E2451" s="11">
        <f>MONTH(SalesDataTable[[#This Row],[Order Date]])</f>
        <v>11</v>
      </c>
      <c r="F2451" s="17"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52"/>
        <v>38.817</v>
      </c>
      <c r="R2451" s="5">
        <f t="shared" si="153"/>
        <v>17.14</v>
      </c>
      <c r="S2451" s="5">
        <f t="shared" si="154"/>
        <v>21.677</v>
      </c>
      <c r="T2451" s="7">
        <f t="shared" si="155"/>
        <v>0.55844088930107938</v>
      </c>
    </row>
    <row r="2452" spans="1:20" ht="15.6">
      <c r="A2452" s="2">
        <v>405</v>
      </c>
      <c r="B2452" s="3">
        <v>46352</v>
      </c>
      <c r="C2452" s="4">
        <f>YEAR(SalesDataTable[[#This Row],[Order Date]])</f>
        <v>2026</v>
      </c>
      <c r="D2452" s="14" t="str">
        <f>"Q"&amp;ROUNDUP(MONTH(SalesDataTable[[#This Row],[Order Date]])/3,0)</f>
        <v>Q4</v>
      </c>
      <c r="E2452" s="11">
        <f>MONTH(SalesDataTable[[#This Row],[Order Date]])</f>
        <v>11</v>
      </c>
      <c r="F2452" s="17"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row>
    <row r="2453" spans="1:20" ht="15.6">
      <c r="A2453" s="2">
        <v>485</v>
      </c>
      <c r="B2453" s="3">
        <v>46352</v>
      </c>
      <c r="C2453" s="4">
        <f>YEAR(SalesDataTable[[#This Row],[Order Date]])</f>
        <v>2026</v>
      </c>
      <c r="D2453" s="14" t="str">
        <f>"Q"&amp;ROUNDUP(MONTH(SalesDataTable[[#This Row],[Order Date]])/3,0)</f>
        <v>Q4</v>
      </c>
      <c r="E2453" s="11">
        <f>MONTH(SalesDataTable[[#This Row],[Order Date]])</f>
        <v>11</v>
      </c>
      <c r="F2453" s="17"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52"/>
        <v>219.87</v>
      </c>
      <c r="R2453" s="5">
        <f t="shared" si="153"/>
        <v>122.3</v>
      </c>
      <c r="S2453" s="5">
        <f t="shared" si="154"/>
        <v>97.570000000000007</v>
      </c>
      <c r="T2453" s="7">
        <f t="shared" si="155"/>
        <v>0.44376222313185065</v>
      </c>
    </row>
    <row r="2454" spans="1:20" ht="15.6">
      <c r="A2454" s="2">
        <v>807</v>
      </c>
      <c r="B2454" s="3">
        <v>46352</v>
      </c>
      <c r="C2454" s="4">
        <f>YEAR(SalesDataTable[[#This Row],[Order Date]])</f>
        <v>2026</v>
      </c>
      <c r="D2454" s="14" t="str">
        <f>"Q"&amp;ROUNDUP(MONTH(SalesDataTable[[#This Row],[Order Date]])/3,0)</f>
        <v>Q4</v>
      </c>
      <c r="E2454" s="11">
        <f>MONTH(SalesDataTable[[#This Row],[Order Date]])</f>
        <v>11</v>
      </c>
      <c r="F2454" s="17"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row>
    <row r="2455" spans="1:20" ht="15.6">
      <c r="A2455" s="2">
        <v>1666</v>
      </c>
      <c r="B2455" s="3">
        <v>46352</v>
      </c>
      <c r="C2455" s="4">
        <f>YEAR(SalesDataTable[[#This Row],[Order Date]])</f>
        <v>2026</v>
      </c>
      <c r="D2455" s="14" t="str">
        <f>"Q"&amp;ROUNDUP(MONTH(SalesDataTable[[#This Row],[Order Date]])/3,0)</f>
        <v>Q4</v>
      </c>
      <c r="E2455" s="11">
        <f>MONTH(SalesDataTable[[#This Row],[Order Date]])</f>
        <v>11</v>
      </c>
      <c r="F2455" s="17"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52"/>
        <v>135.48599999999999</v>
      </c>
      <c r="R2455" s="5">
        <f t="shared" si="153"/>
        <v>69.36</v>
      </c>
      <c r="S2455" s="5">
        <f t="shared" si="154"/>
        <v>66.125999999999991</v>
      </c>
      <c r="T2455" s="7">
        <f t="shared" si="155"/>
        <v>0.4880651875470528</v>
      </c>
    </row>
    <row r="2456" spans="1:20" ht="15.6">
      <c r="A2456" s="2">
        <v>3442</v>
      </c>
      <c r="B2456" s="3">
        <v>46352</v>
      </c>
      <c r="C2456" s="4">
        <f>YEAR(SalesDataTable[[#This Row],[Order Date]])</f>
        <v>2026</v>
      </c>
      <c r="D2456" s="14" t="str">
        <f>"Q"&amp;ROUNDUP(MONTH(SalesDataTable[[#This Row],[Order Date]])/3,0)</f>
        <v>Q4</v>
      </c>
      <c r="E2456" s="11">
        <f>MONTH(SalesDataTable[[#This Row],[Order Date]])</f>
        <v>11</v>
      </c>
      <c r="F2456" s="17"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52"/>
        <v>86.581000000000003</v>
      </c>
      <c r="R2456" s="5">
        <f t="shared" si="153"/>
        <v>44.7</v>
      </c>
      <c r="S2456" s="5">
        <f t="shared" si="154"/>
        <v>41.881</v>
      </c>
      <c r="T2456" s="7">
        <f t="shared" si="155"/>
        <v>0.48372044674928677</v>
      </c>
    </row>
    <row r="2457" spans="1:20" ht="15.6">
      <c r="A2457" s="2">
        <v>4177</v>
      </c>
      <c r="B2457" s="3">
        <v>46352</v>
      </c>
      <c r="C2457" s="4">
        <f>YEAR(SalesDataTable[[#This Row],[Order Date]])</f>
        <v>2026</v>
      </c>
      <c r="D2457" s="14" t="str">
        <f>"Q"&amp;ROUNDUP(MONTH(SalesDataTable[[#This Row],[Order Date]])/3,0)</f>
        <v>Q4</v>
      </c>
      <c r="E2457" s="11">
        <f>MONTH(SalesDataTable[[#This Row],[Order Date]])</f>
        <v>11</v>
      </c>
      <c r="F2457" s="17"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52"/>
        <v>49.6</v>
      </c>
      <c r="R2457" s="5">
        <f t="shared" si="153"/>
        <v>22.62</v>
      </c>
      <c r="S2457" s="5">
        <f t="shared" si="154"/>
        <v>26.98</v>
      </c>
      <c r="T2457" s="7">
        <f t="shared" si="155"/>
        <v>0.5439516129032258</v>
      </c>
    </row>
    <row r="2458" spans="1:20" ht="15.6">
      <c r="A2458" s="2">
        <v>4659</v>
      </c>
      <c r="B2458" s="3">
        <v>46352</v>
      </c>
      <c r="C2458" s="4">
        <f>YEAR(SalesDataTable[[#This Row],[Order Date]])</f>
        <v>2026</v>
      </c>
      <c r="D2458" s="14" t="str">
        <f>"Q"&amp;ROUNDUP(MONTH(SalesDataTable[[#This Row],[Order Date]])/3,0)</f>
        <v>Q4</v>
      </c>
      <c r="E2458" s="11">
        <f>MONTH(SalesDataTable[[#This Row],[Order Date]])</f>
        <v>11</v>
      </c>
      <c r="F2458" s="17"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52"/>
        <v>212.41499999999996</v>
      </c>
      <c r="R2458" s="5">
        <f t="shared" si="153"/>
        <v>116.22</v>
      </c>
      <c r="S2458" s="5">
        <f t="shared" si="154"/>
        <v>96.194999999999965</v>
      </c>
      <c r="T2458" s="7">
        <f t="shared" si="155"/>
        <v>0.45286349834051259</v>
      </c>
    </row>
    <row r="2459" spans="1:20" ht="15.6">
      <c r="A2459" s="2">
        <v>4667</v>
      </c>
      <c r="B2459" s="3">
        <v>46352</v>
      </c>
      <c r="C2459" s="4">
        <f>YEAR(SalesDataTable[[#This Row],[Order Date]])</f>
        <v>2026</v>
      </c>
      <c r="D2459" s="14" t="str">
        <f>"Q"&amp;ROUNDUP(MONTH(SalesDataTable[[#This Row],[Order Date]])/3,0)</f>
        <v>Q4</v>
      </c>
      <c r="E2459" s="11">
        <f>MONTH(SalesDataTable[[#This Row],[Order Date]])</f>
        <v>11</v>
      </c>
      <c r="F2459" s="17"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52"/>
        <v>34.095500000000001</v>
      </c>
      <c r="R2459" s="5">
        <f t="shared" si="153"/>
        <v>13.53</v>
      </c>
      <c r="S2459" s="5">
        <f t="shared" si="154"/>
        <v>20.5655</v>
      </c>
      <c r="T2459" s="7">
        <f t="shared" si="155"/>
        <v>0.60317343931017287</v>
      </c>
    </row>
    <row r="2460" spans="1:20" ht="15.6">
      <c r="A2460" s="2">
        <v>197</v>
      </c>
      <c r="B2460" s="3">
        <v>46353</v>
      </c>
      <c r="C2460" s="4">
        <f>YEAR(SalesDataTable[[#This Row],[Order Date]])</f>
        <v>2026</v>
      </c>
      <c r="D2460" s="14" t="str">
        <f>"Q"&amp;ROUNDUP(MONTH(SalesDataTable[[#This Row],[Order Date]])/3,0)</f>
        <v>Q4</v>
      </c>
      <c r="E2460" s="11">
        <f>MONTH(SalesDataTable[[#This Row],[Order Date]])</f>
        <v>11</v>
      </c>
      <c r="F2460" s="17"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52"/>
        <v>195.32</v>
      </c>
      <c r="R2460" s="5">
        <f t="shared" si="153"/>
        <v>103.21</v>
      </c>
      <c r="S2460" s="5">
        <f t="shared" si="154"/>
        <v>92.11</v>
      </c>
      <c r="T2460" s="7">
        <f t="shared" si="155"/>
        <v>0.47158509113250052</v>
      </c>
    </row>
    <row r="2461" spans="1:20" ht="15.6">
      <c r="A2461" s="2">
        <v>361</v>
      </c>
      <c r="B2461" s="3">
        <v>46353</v>
      </c>
      <c r="C2461" s="4">
        <f>YEAR(SalesDataTable[[#This Row],[Order Date]])</f>
        <v>2026</v>
      </c>
      <c r="D2461" s="14" t="str">
        <f>"Q"&amp;ROUNDUP(MONTH(SalesDataTable[[#This Row],[Order Date]])/3,0)</f>
        <v>Q4</v>
      </c>
      <c r="E2461" s="11">
        <f>MONTH(SalesDataTable[[#This Row],[Order Date]])</f>
        <v>11</v>
      </c>
      <c r="F2461" s="17"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52"/>
        <v>34.541999999999994</v>
      </c>
      <c r="R2461" s="5">
        <f t="shared" si="153"/>
        <v>13.33</v>
      </c>
      <c r="S2461" s="5">
        <f t="shared" si="154"/>
        <v>21.211999999999996</v>
      </c>
      <c r="T2461" s="7">
        <f t="shared" si="155"/>
        <v>0.61409298824619307</v>
      </c>
    </row>
    <row r="2462" spans="1:20" ht="15.6">
      <c r="A2462" s="2">
        <v>841</v>
      </c>
      <c r="B2462" s="3">
        <v>46353</v>
      </c>
      <c r="C2462" s="4">
        <f>YEAR(SalesDataTable[[#This Row],[Order Date]])</f>
        <v>2026</v>
      </c>
      <c r="D2462" s="14" t="str">
        <f>"Q"&amp;ROUNDUP(MONTH(SalesDataTable[[#This Row],[Order Date]])/3,0)</f>
        <v>Q4</v>
      </c>
      <c r="E2462" s="11">
        <f>MONTH(SalesDataTable[[#This Row],[Order Date]])</f>
        <v>11</v>
      </c>
      <c r="F2462" s="17"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52"/>
        <v>68.114999999999995</v>
      </c>
      <c r="R2462" s="5">
        <f t="shared" si="153"/>
        <v>27.38</v>
      </c>
      <c r="S2462" s="5">
        <f t="shared" si="154"/>
        <v>40.734999999999999</v>
      </c>
      <c r="T2462" s="7">
        <f t="shared" si="155"/>
        <v>0.59803273875064233</v>
      </c>
    </row>
    <row r="2463" spans="1:20" ht="15.6">
      <c r="A2463" s="2">
        <v>903</v>
      </c>
      <c r="B2463" s="3">
        <v>46353</v>
      </c>
      <c r="C2463" s="4">
        <f>YEAR(SalesDataTable[[#This Row],[Order Date]])</f>
        <v>2026</v>
      </c>
      <c r="D2463" s="14" t="str">
        <f>"Q"&amp;ROUNDUP(MONTH(SalesDataTable[[#This Row],[Order Date]])/3,0)</f>
        <v>Q4</v>
      </c>
      <c r="E2463" s="11">
        <f>MONTH(SalesDataTable[[#This Row],[Order Date]])</f>
        <v>11</v>
      </c>
      <c r="F2463" s="17"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52"/>
        <v>186.92</v>
      </c>
      <c r="R2463" s="5">
        <f t="shared" si="153"/>
        <v>71.959999999999994</v>
      </c>
      <c r="S2463" s="5">
        <f t="shared" si="154"/>
        <v>114.96</v>
      </c>
      <c r="T2463" s="7">
        <f t="shared" si="155"/>
        <v>0.61502246950567085</v>
      </c>
    </row>
    <row r="2464" spans="1:20" ht="15.6">
      <c r="A2464" s="2">
        <v>1278</v>
      </c>
      <c r="B2464" s="3">
        <v>46353</v>
      </c>
      <c r="C2464" s="4">
        <f>YEAR(SalesDataTable[[#This Row],[Order Date]])</f>
        <v>2026</v>
      </c>
      <c r="D2464" s="14" t="str">
        <f>"Q"&amp;ROUNDUP(MONTH(SalesDataTable[[#This Row],[Order Date]])/3,0)</f>
        <v>Q4</v>
      </c>
      <c r="E2464" s="11">
        <f>MONTH(SalesDataTable[[#This Row],[Order Date]])</f>
        <v>11</v>
      </c>
      <c r="F2464" s="17"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row>
    <row r="2465" spans="1:20" ht="15.6">
      <c r="A2465" s="2">
        <v>2091</v>
      </c>
      <c r="B2465" s="3">
        <v>46353</v>
      </c>
      <c r="C2465" s="4">
        <f>YEAR(SalesDataTable[[#This Row],[Order Date]])</f>
        <v>2026</v>
      </c>
      <c r="D2465" s="14" t="str">
        <f>"Q"&amp;ROUNDUP(MONTH(SalesDataTable[[#This Row],[Order Date]])/3,0)</f>
        <v>Q4</v>
      </c>
      <c r="E2465" s="11">
        <f>MONTH(SalesDataTable[[#This Row],[Order Date]])</f>
        <v>11</v>
      </c>
      <c r="F2465" s="17"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row>
    <row r="2466" spans="1:20" ht="15.6">
      <c r="A2466" s="2">
        <v>3070</v>
      </c>
      <c r="B2466" s="3">
        <v>46353</v>
      </c>
      <c r="C2466" s="4">
        <f>YEAR(SalesDataTable[[#This Row],[Order Date]])</f>
        <v>2026</v>
      </c>
      <c r="D2466" s="14" t="str">
        <f>"Q"&amp;ROUNDUP(MONTH(SalesDataTable[[#This Row],[Order Date]])/3,0)</f>
        <v>Q4</v>
      </c>
      <c r="E2466" s="11">
        <f>MONTH(SalesDataTable[[#This Row],[Order Date]])</f>
        <v>11</v>
      </c>
      <c r="F2466" s="17"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52"/>
        <v>270.21799999999996</v>
      </c>
      <c r="R2466" s="5">
        <f t="shared" si="153"/>
        <v>129</v>
      </c>
      <c r="S2466" s="5">
        <f t="shared" si="154"/>
        <v>141.21799999999996</v>
      </c>
      <c r="T2466" s="7">
        <f t="shared" si="155"/>
        <v>0.52260767232382732</v>
      </c>
    </row>
    <row r="2467" spans="1:20" ht="15.6">
      <c r="A2467" s="2">
        <v>4007</v>
      </c>
      <c r="B2467" s="3">
        <v>46353</v>
      </c>
      <c r="C2467" s="4">
        <f>YEAR(SalesDataTable[[#This Row],[Order Date]])</f>
        <v>2026</v>
      </c>
      <c r="D2467" s="14" t="str">
        <f>"Q"&amp;ROUNDUP(MONTH(SalesDataTable[[#This Row],[Order Date]])/3,0)</f>
        <v>Q4</v>
      </c>
      <c r="E2467" s="11">
        <f>MONTH(SalesDataTable[[#This Row],[Order Date]])</f>
        <v>11</v>
      </c>
      <c r="F2467" s="17"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52"/>
        <v>255.2</v>
      </c>
      <c r="R2467" s="5">
        <f t="shared" si="153"/>
        <v>113.45</v>
      </c>
      <c r="S2467" s="5">
        <f t="shared" si="154"/>
        <v>141.75</v>
      </c>
      <c r="T2467" s="7">
        <f t="shared" si="155"/>
        <v>0.55544670846394983</v>
      </c>
    </row>
    <row r="2468" spans="1:20" ht="15.6">
      <c r="A2468" s="2">
        <v>4488</v>
      </c>
      <c r="B2468" s="3">
        <v>46353</v>
      </c>
      <c r="C2468" s="4">
        <f>YEAR(SalesDataTable[[#This Row],[Order Date]])</f>
        <v>2026</v>
      </c>
      <c r="D2468" s="14" t="str">
        <f>"Q"&amp;ROUNDUP(MONTH(SalesDataTable[[#This Row],[Order Date]])/3,0)</f>
        <v>Q4</v>
      </c>
      <c r="E2468" s="11">
        <f>MONTH(SalesDataTable[[#This Row],[Order Date]])</f>
        <v>11</v>
      </c>
      <c r="F2468" s="17"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row>
    <row r="2469" spans="1:20" ht="15.6">
      <c r="A2469" s="2">
        <v>5159</v>
      </c>
      <c r="B2469" s="3">
        <v>46353</v>
      </c>
      <c r="C2469" s="4">
        <f>YEAR(SalesDataTable[[#This Row],[Order Date]])</f>
        <v>2026</v>
      </c>
      <c r="D2469" s="14" t="str">
        <f>"Q"&amp;ROUNDUP(MONTH(SalesDataTable[[#This Row],[Order Date]])/3,0)</f>
        <v>Q4</v>
      </c>
      <c r="E2469" s="11">
        <f>MONTH(SalesDataTable[[#This Row],[Order Date]])</f>
        <v>11</v>
      </c>
      <c r="F2469" s="17"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row>
    <row r="2470" spans="1:20" ht="15.6">
      <c r="A2470" s="2">
        <v>669</v>
      </c>
      <c r="B2470" s="3">
        <v>46354</v>
      </c>
      <c r="C2470" s="4">
        <f>YEAR(SalesDataTable[[#This Row],[Order Date]])</f>
        <v>2026</v>
      </c>
      <c r="D2470" s="14" t="str">
        <f>"Q"&amp;ROUNDUP(MONTH(SalesDataTable[[#This Row],[Order Date]])/3,0)</f>
        <v>Q4</v>
      </c>
      <c r="E2470" s="11">
        <f>MONTH(SalesDataTable[[#This Row],[Order Date]])</f>
        <v>11</v>
      </c>
      <c r="F2470" s="17"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52"/>
        <v>104.9085</v>
      </c>
      <c r="R2470" s="5">
        <f t="shared" si="153"/>
        <v>41.46</v>
      </c>
      <c r="S2470" s="5">
        <f t="shared" si="154"/>
        <v>63.448500000000003</v>
      </c>
      <c r="T2470" s="7">
        <f t="shared" si="155"/>
        <v>0.60479846723573405</v>
      </c>
    </row>
    <row r="2471" spans="1:20" ht="15.6">
      <c r="A2471" s="2">
        <v>686</v>
      </c>
      <c r="B2471" s="3">
        <v>46354</v>
      </c>
      <c r="C2471" s="4">
        <f>YEAR(SalesDataTable[[#This Row],[Order Date]])</f>
        <v>2026</v>
      </c>
      <c r="D2471" s="14" t="str">
        <f>"Q"&amp;ROUNDUP(MONTH(SalesDataTable[[#This Row],[Order Date]])/3,0)</f>
        <v>Q4</v>
      </c>
      <c r="E2471" s="11">
        <f>MONTH(SalesDataTable[[#This Row],[Order Date]])</f>
        <v>11</v>
      </c>
      <c r="F2471" s="17"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row>
    <row r="2472" spans="1:20" ht="15.6">
      <c r="A2472" s="2">
        <v>990</v>
      </c>
      <c r="B2472" s="3">
        <v>46354</v>
      </c>
      <c r="C2472" s="4">
        <f>YEAR(SalesDataTable[[#This Row],[Order Date]])</f>
        <v>2026</v>
      </c>
      <c r="D2472" s="14" t="str">
        <f>"Q"&amp;ROUNDUP(MONTH(SalesDataTable[[#This Row],[Order Date]])/3,0)</f>
        <v>Q4</v>
      </c>
      <c r="E2472" s="11">
        <f>MONTH(SalesDataTable[[#This Row],[Order Date]])</f>
        <v>11</v>
      </c>
      <c r="F2472" s="17"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52"/>
        <v>179.05500000000001</v>
      </c>
      <c r="R2472" s="5">
        <f t="shared" si="153"/>
        <v>85.45</v>
      </c>
      <c r="S2472" s="5">
        <f t="shared" si="154"/>
        <v>93.605000000000004</v>
      </c>
      <c r="T2472" s="7">
        <f t="shared" si="155"/>
        <v>0.52277233252352628</v>
      </c>
    </row>
    <row r="2473" spans="1:20" ht="15.6">
      <c r="A2473" s="2">
        <v>1134</v>
      </c>
      <c r="B2473" s="3">
        <v>46354</v>
      </c>
      <c r="C2473" s="4">
        <f>YEAR(SalesDataTable[[#This Row],[Order Date]])</f>
        <v>2026</v>
      </c>
      <c r="D2473" s="14" t="str">
        <f>"Q"&amp;ROUNDUP(MONTH(SalesDataTable[[#This Row],[Order Date]])/3,0)</f>
        <v>Q4</v>
      </c>
      <c r="E2473" s="11">
        <f>MONTH(SalesDataTable[[#This Row],[Order Date]])</f>
        <v>11</v>
      </c>
      <c r="F2473" s="17"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row>
    <row r="2474" spans="1:20" ht="15.6">
      <c r="A2474" s="2">
        <v>1770</v>
      </c>
      <c r="B2474" s="3">
        <v>46354</v>
      </c>
      <c r="C2474" s="4">
        <f>YEAR(SalesDataTable[[#This Row],[Order Date]])</f>
        <v>2026</v>
      </c>
      <c r="D2474" s="14" t="str">
        <f>"Q"&amp;ROUNDUP(MONTH(SalesDataTable[[#This Row],[Order Date]])/3,0)</f>
        <v>Q4</v>
      </c>
      <c r="E2474" s="11">
        <f>MONTH(SalesDataTable[[#This Row],[Order Date]])</f>
        <v>11</v>
      </c>
      <c r="F2474" s="17"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row>
    <row r="2475" spans="1:20" ht="15.6">
      <c r="A2475" s="2">
        <v>3396</v>
      </c>
      <c r="B2475" s="3">
        <v>46354</v>
      </c>
      <c r="C2475" s="4">
        <f>YEAR(SalesDataTable[[#This Row],[Order Date]])</f>
        <v>2026</v>
      </c>
      <c r="D2475" s="14" t="str">
        <f>"Q"&amp;ROUNDUP(MONTH(SalesDataTable[[#This Row],[Order Date]])/3,0)</f>
        <v>Q4</v>
      </c>
      <c r="E2475" s="11">
        <f>MONTH(SalesDataTable[[#This Row],[Order Date]])</f>
        <v>11</v>
      </c>
      <c r="F2475" s="17"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52"/>
        <v>144.40949999999998</v>
      </c>
      <c r="R2475" s="5">
        <f t="shared" si="153"/>
        <v>66.75</v>
      </c>
      <c r="S2475" s="5">
        <f t="shared" si="154"/>
        <v>77.65949999999998</v>
      </c>
      <c r="T2475" s="7">
        <f t="shared" si="155"/>
        <v>0.53777279195620775</v>
      </c>
    </row>
    <row r="2476" spans="1:20" ht="15.6">
      <c r="A2476" s="2">
        <v>4259</v>
      </c>
      <c r="B2476" s="3">
        <v>46354</v>
      </c>
      <c r="C2476" s="4">
        <f>YEAR(SalesDataTable[[#This Row],[Order Date]])</f>
        <v>2026</v>
      </c>
      <c r="D2476" s="14" t="str">
        <f>"Q"&amp;ROUNDUP(MONTH(SalesDataTable[[#This Row],[Order Date]])/3,0)</f>
        <v>Q4</v>
      </c>
      <c r="E2476" s="11">
        <f>MONTH(SalesDataTable[[#This Row],[Order Date]])</f>
        <v>11</v>
      </c>
      <c r="F2476" s="17"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row>
    <row r="2477" spans="1:20" ht="15.6">
      <c r="A2477" s="2">
        <v>4440</v>
      </c>
      <c r="B2477" s="3">
        <v>46354</v>
      </c>
      <c r="C2477" s="4">
        <f>YEAR(SalesDataTable[[#This Row],[Order Date]])</f>
        <v>2026</v>
      </c>
      <c r="D2477" s="14" t="str">
        <f>"Q"&amp;ROUNDUP(MONTH(SalesDataTable[[#This Row],[Order Date]])/3,0)</f>
        <v>Q4</v>
      </c>
      <c r="E2477" s="11">
        <f>MONTH(SalesDataTable[[#This Row],[Order Date]])</f>
        <v>11</v>
      </c>
      <c r="F2477" s="17"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52"/>
        <v>41.805000000000007</v>
      </c>
      <c r="R2477" s="5">
        <f t="shared" si="153"/>
        <v>17.96</v>
      </c>
      <c r="S2477" s="5">
        <f t="shared" si="154"/>
        <v>23.845000000000006</v>
      </c>
      <c r="T2477" s="7">
        <f t="shared" si="155"/>
        <v>0.57038631742614521</v>
      </c>
    </row>
    <row r="2478" spans="1:20" ht="15.6">
      <c r="A2478" s="2">
        <v>5115</v>
      </c>
      <c r="B2478" s="3">
        <v>46354</v>
      </c>
      <c r="C2478" s="4">
        <f>YEAR(SalesDataTable[[#This Row],[Order Date]])</f>
        <v>2026</v>
      </c>
      <c r="D2478" s="14" t="str">
        <f>"Q"&amp;ROUNDUP(MONTH(SalesDataTable[[#This Row],[Order Date]])/3,0)</f>
        <v>Q4</v>
      </c>
      <c r="E2478" s="11">
        <f>MONTH(SalesDataTable[[#This Row],[Order Date]])</f>
        <v>11</v>
      </c>
      <c r="F2478" s="17"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52"/>
        <v>132.6</v>
      </c>
      <c r="R2478" s="5">
        <f t="shared" si="153"/>
        <v>89.16</v>
      </c>
      <c r="S2478" s="5">
        <f t="shared" si="154"/>
        <v>43.44</v>
      </c>
      <c r="T2478" s="7">
        <f t="shared" si="155"/>
        <v>0.32760180995475113</v>
      </c>
    </row>
    <row r="2479" spans="1:20" ht="15.6">
      <c r="A2479" s="2">
        <v>5136</v>
      </c>
      <c r="B2479" s="3">
        <v>46354</v>
      </c>
      <c r="C2479" s="4">
        <f>YEAR(SalesDataTable[[#This Row],[Order Date]])</f>
        <v>2026</v>
      </c>
      <c r="D2479" s="14" t="str">
        <f>"Q"&amp;ROUNDUP(MONTH(SalesDataTable[[#This Row],[Order Date]])/3,0)</f>
        <v>Q4</v>
      </c>
      <c r="E2479" s="11">
        <f>MONTH(SalesDataTable[[#This Row],[Order Date]])</f>
        <v>11</v>
      </c>
      <c r="F2479" s="17"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52"/>
        <v>752.476</v>
      </c>
      <c r="R2479" s="5">
        <f t="shared" si="153"/>
        <v>415.28</v>
      </c>
      <c r="S2479" s="5">
        <f t="shared" si="154"/>
        <v>337.19600000000003</v>
      </c>
      <c r="T2479" s="7">
        <f t="shared" si="155"/>
        <v>0.44811528872681655</v>
      </c>
    </row>
    <row r="2480" spans="1:20" ht="15.6">
      <c r="A2480" s="2">
        <v>562</v>
      </c>
      <c r="B2480" s="3">
        <v>46355</v>
      </c>
      <c r="C2480" s="4">
        <f>YEAR(SalesDataTable[[#This Row],[Order Date]])</f>
        <v>2026</v>
      </c>
      <c r="D2480" s="14" t="str">
        <f>"Q"&amp;ROUNDUP(MONTH(SalesDataTable[[#This Row],[Order Date]])/3,0)</f>
        <v>Q4</v>
      </c>
      <c r="E2480" s="11">
        <f>MONTH(SalesDataTable[[#This Row],[Order Date]])</f>
        <v>11</v>
      </c>
      <c r="F2480" s="17"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52"/>
        <v>37.04</v>
      </c>
      <c r="R2480" s="5">
        <f t="shared" si="153"/>
        <v>18.78</v>
      </c>
      <c r="S2480" s="5">
        <f t="shared" si="154"/>
        <v>18.259999999999998</v>
      </c>
      <c r="T2480" s="7">
        <f t="shared" si="155"/>
        <v>0.49298056155507552</v>
      </c>
    </row>
    <row r="2481" spans="1:20" ht="15.6">
      <c r="A2481" s="2">
        <v>806</v>
      </c>
      <c r="B2481" s="3">
        <v>46355</v>
      </c>
      <c r="C2481" s="4">
        <f>YEAR(SalesDataTable[[#This Row],[Order Date]])</f>
        <v>2026</v>
      </c>
      <c r="D2481" s="14" t="str">
        <f>"Q"&amp;ROUNDUP(MONTH(SalesDataTable[[#This Row],[Order Date]])/3,0)</f>
        <v>Q4</v>
      </c>
      <c r="E2481" s="11">
        <f>MONTH(SalesDataTable[[#This Row],[Order Date]])</f>
        <v>11</v>
      </c>
      <c r="F2481" s="17"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52"/>
        <v>39.659999999999997</v>
      </c>
      <c r="R2481" s="5">
        <f t="shared" si="153"/>
        <v>14.76</v>
      </c>
      <c r="S2481" s="5">
        <f t="shared" si="154"/>
        <v>24.9</v>
      </c>
      <c r="T2481" s="7">
        <f t="shared" si="155"/>
        <v>0.62783661119515888</v>
      </c>
    </row>
    <row r="2482" spans="1:20" ht="15.6">
      <c r="A2482" s="2">
        <v>3150</v>
      </c>
      <c r="B2482" s="3">
        <v>46355</v>
      </c>
      <c r="C2482" s="4">
        <f>YEAR(SalesDataTable[[#This Row],[Order Date]])</f>
        <v>2026</v>
      </c>
      <c r="D2482" s="14" t="str">
        <f>"Q"&amp;ROUNDUP(MONTH(SalesDataTable[[#This Row],[Order Date]])/3,0)</f>
        <v>Q4</v>
      </c>
      <c r="E2482" s="11">
        <f>MONTH(SalesDataTable[[#This Row],[Order Date]])</f>
        <v>11</v>
      </c>
      <c r="F2482" s="17"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row>
    <row r="2483" spans="1:20" ht="15.6">
      <c r="A2483" s="2">
        <v>4847</v>
      </c>
      <c r="B2483" s="3">
        <v>46355</v>
      </c>
      <c r="C2483" s="4">
        <f>YEAR(SalesDataTable[[#This Row],[Order Date]])</f>
        <v>2026</v>
      </c>
      <c r="D2483" s="14" t="str">
        <f>"Q"&amp;ROUNDUP(MONTH(SalesDataTable[[#This Row],[Order Date]])/3,0)</f>
        <v>Q4</v>
      </c>
      <c r="E2483" s="11">
        <f>MONTH(SalesDataTable[[#This Row],[Order Date]])</f>
        <v>11</v>
      </c>
      <c r="F2483" s="17"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52"/>
        <v>67.468999999999994</v>
      </c>
      <c r="R2483" s="5">
        <f t="shared" si="153"/>
        <v>26.48</v>
      </c>
      <c r="S2483" s="5">
        <f t="shared" si="154"/>
        <v>40.98899999999999</v>
      </c>
      <c r="T2483" s="7">
        <f t="shared" si="155"/>
        <v>0.60752345521646967</v>
      </c>
    </row>
    <row r="2484" spans="1:20" ht="15.6">
      <c r="A2484" s="2">
        <v>221</v>
      </c>
      <c r="B2484" s="3">
        <v>46356</v>
      </c>
      <c r="C2484" s="4">
        <f>YEAR(SalesDataTable[[#This Row],[Order Date]])</f>
        <v>2026</v>
      </c>
      <c r="D2484" s="14" t="str">
        <f>"Q"&amp;ROUNDUP(MONTH(SalesDataTable[[#This Row],[Order Date]])/3,0)</f>
        <v>Q4</v>
      </c>
      <c r="E2484" s="11">
        <f>MONTH(SalesDataTable[[#This Row],[Order Date]])</f>
        <v>11</v>
      </c>
      <c r="F2484" s="17"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52"/>
        <v>112.251</v>
      </c>
      <c r="R2484" s="5">
        <f t="shared" si="153"/>
        <v>67.53</v>
      </c>
      <c r="S2484" s="5">
        <f t="shared" si="154"/>
        <v>44.721000000000004</v>
      </c>
      <c r="T2484" s="7">
        <f t="shared" si="155"/>
        <v>0.39840179597509157</v>
      </c>
    </row>
    <row r="2485" spans="1:20" ht="15.6">
      <c r="A2485" s="2">
        <v>630</v>
      </c>
      <c r="B2485" s="3">
        <v>46356</v>
      </c>
      <c r="C2485" s="4">
        <f>YEAR(SalesDataTable[[#This Row],[Order Date]])</f>
        <v>2026</v>
      </c>
      <c r="D2485" s="14" t="str">
        <f>"Q"&amp;ROUNDUP(MONTH(SalesDataTable[[#This Row],[Order Date]])/3,0)</f>
        <v>Q4</v>
      </c>
      <c r="E2485" s="11">
        <f>MONTH(SalesDataTable[[#This Row],[Order Date]])</f>
        <v>11</v>
      </c>
      <c r="F2485" s="17"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52"/>
        <v>110.88900000000001</v>
      </c>
      <c r="R2485" s="5">
        <f t="shared" si="153"/>
        <v>50.58</v>
      </c>
      <c r="S2485" s="5">
        <f t="shared" si="154"/>
        <v>60.309000000000012</v>
      </c>
      <c r="T2485" s="7">
        <f t="shared" si="155"/>
        <v>0.54386819251684126</v>
      </c>
    </row>
    <row r="2486" spans="1:20" ht="15.6">
      <c r="A2486" s="2">
        <v>1789</v>
      </c>
      <c r="B2486" s="3">
        <v>46356</v>
      </c>
      <c r="C2486" s="4">
        <f>YEAR(SalesDataTable[[#This Row],[Order Date]])</f>
        <v>2026</v>
      </c>
      <c r="D2486" s="14" t="str">
        <f>"Q"&amp;ROUNDUP(MONTH(SalesDataTable[[#This Row],[Order Date]])/3,0)</f>
        <v>Q4</v>
      </c>
      <c r="E2486" s="11">
        <f>MONTH(SalesDataTable[[#This Row],[Order Date]])</f>
        <v>11</v>
      </c>
      <c r="F2486" s="17"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row>
    <row r="2487" spans="1:20" ht="15.6">
      <c r="A2487" s="2">
        <v>1947</v>
      </c>
      <c r="B2487" s="3">
        <v>46356</v>
      </c>
      <c r="C2487" s="4">
        <f>YEAR(SalesDataTable[[#This Row],[Order Date]])</f>
        <v>2026</v>
      </c>
      <c r="D2487" s="14" t="str">
        <f>"Q"&amp;ROUNDUP(MONTH(SalesDataTable[[#This Row],[Order Date]])/3,0)</f>
        <v>Q4</v>
      </c>
      <c r="E2487" s="11">
        <f>MONTH(SalesDataTable[[#This Row],[Order Date]])</f>
        <v>11</v>
      </c>
      <c r="F2487" s="17"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52"/>
        <v>28.584</v>
      </c>
      <c r="R2487" s="5">
        <f t="shared" si="153"/>
        <v>14.33</v>
      </c>
      <c r="S2487" s="5">
        <f t="shared" si="154"/>
        <v>14.254</v>
      </c>
      <c r="T2487" s="7">
        <f t="shared" si="155"/>
        <v>0.49867058494262523</v>
      </c>
    </row>
    <row r="2488" spans="1:20" ht="15.6">
      <c r="A2488" s="2">
        <v>2279</v>
      </c>
      <c r="B2488" s="3">
        <v>46356</v>
      </c>
      <c r="C2488" s="4">
        <f>YEAR(SalesDataTable[[#This Row],[Order Date]])</f>
        <v>2026</v>
      </c>
      <c r="D2488" s="14" t="str">
        <f>"Q"&amp;ROUNDUP(MONTH(SalesDataTable[[#This Row],[Order Date]])/3,0)</f>
        <v>Q4</v>
      </c>
      <c r="E2488" s="11">
        <f>MONTH(SalesDataTable[[#This Row],[Order Date]])</f>
        <v>11</v>
      </c>
      <c r="F2488" s="17"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52"/>
        <v>90.684000000000012</v>
      </c>
      <c r="R2488" s="5">
        <f t="shared" si="153"/>
        <v>44.82</v>
      </c>
      <c r="S2488" s="5">
        <f t="shared" si="154"/>
        <v>45.864000000000011</v>
      </c>
      <c r="T2488" s="7">
        <f t="shared" si="155"/>
        <v>0.50575625248114342</v>
      </c>
    </row>
    <row r="2489" spans="1:20" ht="15.6">
      <c r="A2489" s="2">
        <v>2439</v>
      </c>
      <c r="B2489" s="3">
        <v>46356</v>
      </c>
      <c r="C2489" s="4">
        <f>YEAR(SalesDataTable[[#This Row],[Order Date]])</f>
        <v>2026</v>
      </c>
      <c r="D2489" s="14" t="str">
        <f>"Q"&amp;ROUNDUP(MONTH(SalesDataTable[[#This Row],[Order Date]])/3,0)</f>
        <v>Q4</v>
      </c>
      <c r="E2489" s="11">
        <f>MONTH(SalesDataTable[[#This Row],[Order Date]])</f>
        <v>11</v>
      </c>
      <c r="F2489" s="17"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52"/>
        <v>32.103000000000002</v>
      </c>
      <c r="R2489" s="5">
        <f t="shared" si="153"/>
        <v>13.81</v>
      </c>
      <c r="S2489" s="5">
        <f t="shared" si="154"/>
        <v>18.292999999999999</v>
      </c>
      <c r="T2489" s="7">
        <f t="shared" si="155"/>
        <v>0.5698221350029592</v>
      </c>
    </row>
    <row r="2490" spans="1:20" ht="15.6">
      <c r="A2490" s="2">
        <v>2540</v>
      </c>
      <c r="B2490" s="3">
        <v>46356</v>
      </c>
      <c r="C2490" s="4">
        <f>YEAR(SalesDataTable[[#This Row],[Order Date]])</f>
        <v>2026</v>
      </c>
      <c r="D2490" s="14" t="str">
        <f>"Q"&amp;ROUNDUP(MONTH(SalesDataTable[[#This Row],[Order Date]])/3,0)</f>
        <v>Q4</v>
      </c>
      <c r="E2490" s="11">
        <f>MONTH(SalesDataTable[[#This Row],[Order Date]])</f>
        <v>11</v>
      </c>
      <c r="F2490" s="17"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row>
    <row r="2491" spans="1:20" ht="15.6">
      <c r="A2491" s="2">
        <v>2747</v>
      </c>
      <c r="B2491" s="3">
        <v>46356</v>
      </c>
      <c r="C2491" s="4">
        <f>YEAR(SalesDataTable[[#This Row],[Order Date]])</f>
        <v>2026</v>
      </c>
      <c r="D2491" s="14" t="str">
        <f>"Q"&amp;ROUNDUP(MONTH(SalesDataTable[[#This Row],[Order Date]])/3,0)</f>
        <v>Q4</v>
      </c>
      <c r="E2491" s="11">
        <f>MONTH(SalesDataTable[[#This Row],[Order Date]])</f>
        <v>11</v>
      </c>
      <c r="F2491" s="17"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52"/>
        <v>194.73</v>
      </c>
      <c r="R2491" s="5">
        <f t="shared" si="153"/>
        <v>104.48</v>
      </c>
      <c r="S2491" s="5">
        <f t="shared" si="154"/>
        <v>90.249999999999986</v>
      </c>
      <c r="T2491" s="7">
        <f t="shared" si="155"/>
        <v>0.46346222975401835</v>
      </c>
    </row>
    <row r="2492" spans="1:20" ht="15.6">
      <c r="A2492" s="2">
        <v>3094</v>
      </c>
      <c r="B2492" s="3">
        <v>46356</v>
      </c>
      <c r="C2492" s="4">
        <f>YEAR(SalesDataTable[[#This Row],[Order Date]])</f>
        <v>2026</v>
      </c>
      <c r="D2492" s="14" t="str">
        <f>"Q"&amp;ROUNDUP(MONTH(SalesDataTable[[#This Row],[Order Date]])/3,0)</f>
        <v>Q4</v>
      </c>
      <c r="E2492" s="11">
        <f>MONTH(SalesDataTable[[#This Row],[Order Date]])</f>
        <v>11</v>
      </c>
      <c r="F2492" s="17"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52"/>
        <v>207.70600000000002</v>
      </c>
      <c r="R2492" s="5">
        <f t="shared" si="153"/>
        <v>122.6</v>
      </c>
      <c r="S2492" s="5">
        <f t="shared" si="154"/>
        <v>85.106000000000023</v>
      </c>
      <c r="T2492" s="7">
        <f t="shared" si="155"/>
        <v>0.40974261696821479</v>
      </c>
    </row>
    <row r="2493" spans="1:20" ht="15.6">
      <c r="A2493" s="2">
        <v>3359</v>
      </c>
      <c r="B2493" s="3">
        <v>46356</v>
      </c>
      <c r="C2493" s="4">
        <f>YEAR(SalesDataTable[[#This Row],[Order Date]])</f>
        <v>2026</v>
      </c>
      <c r="D2493" s="14" t="str">
        <f>"Q"&amp;ROUNDUP(MONTH(SalesDataTable[[#This Row],[Order Date]])/3,0)</f>
        <v>Q4</v>
      </c>
      <c r="E2493" s="11">
        <f>MONTH(SalesDataTable[[#This Row],[Order Date]])</f>
        <v>11</v>
      </c>
      <c r="F2493" s="17"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52"/>
        <v>83.14</v>
      </c>
      <c r="R2493" s="5">
        <f t="shared" si="153"/>
        <v>39.369999999999997</v>
      </c>
      <c r="S2493" s="5">
        <f t="shared" si="154"/>
        <v>43.77</v>
      </c>
      <c r="T2493" s="7">
        <f t="shared" si="155"/>
        <v>0.52646139042578788</v>
      </c>
    </row>
    <row r="2494" spans="1:20" ht="15.6">
      <c r="A2494" s="2">
        <v>3473</v>
      </c>
      <c r="B2494" s="3">
        <v>46356</v>
      </c>
      <c r="C2494" s="4">
        <f>YEAR(SalesDataTable[[#This Row],[Order Date]])</f>
        <v>2026</v>
      </c>
      <c r="D2494" s="14" t="str">
        <f>"Q"&amp;ROUNDUP(MONTH(SalesDataTable[[#This Row],[Order Date]])/3,0)</f>
        <v>Q4</v>
      </c>
      <c r="E2494" s="11">
        <f>MONTH(SalesDataTable[[#This Row],[Order Date]])</f>
        <v>11</v>
      </c>
      <c r="F2494" s="17"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52"/>
        <v>80.97</v>
      </c>
      <c r="R2494" s="5">
        <f t="shared" si="153"/>
        <v>43.64</v>
      </c>
      <c r="S2494" s="5">
        <f t="shared" si="154"/>
        <v>37.33</v>
      </c>
      <c r="T2494" s="7">
        <f t="shared" si="155"/>
        <v>0.4610349512164999</v>
      </c>
    </row>
    <row r="2495" spans="1:20" ht="15.6">
      <c r="A2495" s="2">
        <v>3589</v>
      </c>
      <c r="B2495" s="3">
        <v>46356</v>
      </c>
      <c r="C2495" s="4">
        <f>YEAR(SalesDataTable[[#This Row],[Order Date]])</f>
        <v>2026</v>
      </c>
      <c r="D2495" s="14" t="str">
        <f>"Q"&amp;ROUNDUP(MONTH(SalesDataTable[[#This Row],[Order Date]])/3,0)</f>
        <v>Q4</v>
      </c>
      <c r="E2495" s="11">
        <f>MONTH(SalesDataTable[[#This Row],[Order Date]])</f>
        <v>11</v>
      </c>
      <c r="F2495" s="17"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52"/>
        <v>73.03</v>
      </c>
      <c r="R2495" s="5">
        <f t="shared" si="153"/>
        <v>32.71</v>
      </c>
      <c r="S2495" s="5">
        <f t="shared" si="154"/>
        <v>40.32</v>
      </c>
      <c r="T2495" s="7">
        <f t="shared" si="155"/>
        <v>0.55210187594139393</v>
      </c>
    </row>
    <row r="2496" spans="1:20" ht="15.6">
      <c r="A2496" s="2">
        <v>4689</v>
      </c>
      <c r="B2496" s="3">
        <v>46356</v>
      </c>
      <c r="C2496" s="4">
        <f>YEAR(SalesDataTable[[#This Row],[Order Date]])</f>
        <v>2026</v>
      </c>
      <c r="D2496" s="14" t="str">
        <f>"Q"&amp;ROUNDUP(MONTH(SalesDataTable[[#This Row],[Order Date]])/3,0)</f>
        <v>Q4</v>
      </c>
      <c r="E2496" s="11">
        <f>MONTH(SalesDataTable[[#This Row],[Order Date]])</f>
        <v>11</v>
      </c>
      <c r="F2496" s="17"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52"/>
        <v>44.469500000000004</v>
      </c>
      <c r="R2496" s="5">
        <f t="shared" si="153"/>
        <v>17.87</v>
      </c>
      <c r="S2496" s="5">
        <f t="shared" si="154"/>
        <v>26.599500000000003</v>
      </c>
      <c r="T2496" s="7">
        <f t="shared" si="155"/>
        <v>0.59815154206815913</v>
      </c>
    </row>
    <row r="2497" spans="1:20" ht="15.6">
      <c r="A2497" s="2">
        <v>4819</v>
      </c>
      <c r="B2497" s="3">
        <v>46356</v>
      </c>
      <c r="C2497" s="4">
        <f>YEAR(SalesDataTable[[#This Row],[Order Date]])</f>
        <v>2026</v>
      </c>
      <c r="D2497" s="14" t="str">
        <f>"Q"&amp;ROUNDUP(MONTH(SalesDataTable[[#This Row],[Order Date]])/3,0)</f>
        <v>Q4</v>
      </c>
      <c r="E2497" s="11">
        <f>MONTH(SalesDataTable[[#This Row],[Order Date]])</f>
        <v>11</v>
      </c>
      <c r="F2497" s="17"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row>
    <row r="2498" spans="1:20" ht="15.6">
      <c r="A2498" s="2">
        <v>5167</v>
      </c>
      <c r="B2498" s="3">
        <v>46356</v>
      </c>
      <c r="C2498" s="4">
        <f>YEAR(SalesDataTable[[#This Row],[Order Date]])</f>
        <v>2026</v>
      </c>
      <c r="D2498" s="14" t="str">
        <f>"Q"&amp;ROUNDUP(MONTH(SalesDataTable[[#This Row],[Order Date]])/3,0)</f>
        <v>Q4</v>
      </c>
      <c r="E2498" s="11">
        <f>MONTH(SalesDataTable[[#This Row],[Order Date]])</f>
        <v>11</v>
      </c>
      <c r="F2498" s="17"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row>
    <row r="2499" spans="1:20" ht="15.6">
      <c r="A2499" s="2">
        <v>38</v>
      </c>
      <c r="B2499" s="3">
        <v>46357</v>
      </c>
      <c r="C2499" s="4">
        <f>YEAR(SalesDataTable[[#This Row],[Order Date]])</f>
        <v>2026</v>
      </c>
      <c r="D2499" s="14" t="str">
        <f>"Q"&amp;ROUNDUP(MONTH(SalesDataTable[[#This Row],[Order Date]])/3,0)</f>
        <v>Q4</v>
      </c>
      <c r="E2499" s="11">
        <f>MONTH(SalesDataTable[[#This Row],[Order Date]])</f>
        <v>12</v>
      </c>
      <c r="F2499" s="17"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row>
    <row r="2500" spans="1:20" ht="15.6">
      <c r="A2500" s="2">
        <v>364</v>
      </c>
      <c r="B2500" s="3">
        <v>46357</v>
      </c>
      <c r="C2500" s="4">
        <f>YEAR(SalesDataTable[[#This Row],[Order Date]])</f>
        <v>2026</v>
      </c>
      <c r="D2500" s="14" t="str">
        <f>"Q"&amp;ROUNDUP(MONTH(SalesDataTable[[#This Row],[Order Date]])/3,0)</f>
        <v>Q4</v>
      </c>
      <c r="E2500" s="11">
        <f>MONTH(SalesDataTable[[#This Row],[Order Date]])</f>
        <v>12</v>
      </c>
      <c r="F2500" s="17"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56"/>
        <v>88.11099999999999</v>
      </c>
      <c r="R2500" s="5">
        <f t="shared" si="157"/>
        <v>44.04</v>
      </c>
      <c r="S2500" s="5">
        <f t="shared" si="158"/>
        <v>44.070999999999991</v>
      </c>
      <c r="T2500" s="7">
        <f t="shared" si="159"/>
        <v>0.50017591447151888</v>
      </c>
    </row>
    <row r="2501" spans="1:20" ht="15.6">
      <c r="A2501" s="2">
        <v>2040</v>
      </c>
      <c r="B2501" s="3">
        <v>46357</v>
      </c>
      <c r="C2501" s="4">
        <f>YEAR(SalesDataTable[[#This Row],[Order Date]])</f>
        <v>2026</v>
      </c>
      <c r="D2501" s="14" t="str">
        <f>"Q"&amp;ROUNDUP(MONTH(SalesDataTable[[#This Row],[Order Date]])/3,0)</f>
        <v>Q4</v>
      </c>
      <c r="E2501" s="11">
        <f>MONTH(SalesDataTable[[#This Row],[Order Date]])</f>
        <v>12</v>
      </c>
      <c r="F2501" s="17"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56"/>
        <v>119.289</v>
      </c>
      <c r="R2501" s="5">
        <f t="shared" si="157"/>
        <v>79.92</v>
      </c>
      <c r="S2501" s="5">
        <f t="shared" si="158"/>
        <v>39.369</v>
      </c>
      <c r="T2501" s="7">
        <f t="shared" si="159"/>
        <v>0.33003043029952467</v>
      </c>
    </row>
    <row r="2502" spans="1:20" ht="15.6">
      <c r="A2502" s="2">
        <v>2899</v>
      </c>
      <c r="B2502" s="3">
        <v>46357</v>
      </c>
      <c r="C2502" s="4">
        <f>YEAR(SalesDataTable[[#This Row],[Order Date]])</f>
        <v>2026</v>
      </c>
      <c r="D2502" s="14" t="str">
        <f>"Q"&amp;ROUNDUP(MONTH(SalesDataTable[[#This Row],[Order Date]])/3,0)</f>
        <v>Q4</v>
      </c>
      <c r="E2502" s="11">
        <f>MONTH(SalesDataTable[[#This Row],[Order Date]])</f>
        <v>12</v>
      </c>
      <c r="F2502" s="17"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row>
    <row r="2503" spans="1:20" ht="15.6">
      <c r="A2503" s="2">
        <v>3199</v>
      </c>
      <c r="B2503" s="3">
        <v>46357</v>
      </c>
      <c r="C2503" s="4">
        <f>YEAR(SalesDataTable[[#This Row],[Order Date]])</f>
        <v>2026</v>
      </c>
      <c r="D2503" s="14" t="str">
        <f>"Q"&amp;ROUNDUP(MONTH(SalesDataTable[[#This Row],[Order Date]])/3,0)</f>
        <v>Q4</v>
      </c>
      <c r="E2503" s="11">
        <f>MONTH(SalesDataTable[[#This Row],[Order Date]])</f>
        <v>12</v>
      </c>
      <c r="F2503" s="17"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56"/>
        <v>41.33</v>
      </c>
      <c r="R2503" s="5">
        <f t="shared" si="157"/>
        <v>15.03</v>
      </c>
      <c r="S2503" s="5">
        <f t="shared" si="158"/>
        <v>26.299999999999997</v>
      </c>
      <c r="T2503" s="7">
        <f t="shared" si="159"/>
        <v>0.6363416404548754</v>
      </c>
    </row>
    <row r="2504" spans="1:20" ht="15.6">
      <c r="A2504" s="2">
        <v>4722</v>
      </c>
      <c r="B2504" s="3">
        <v>46357</v>
      </c>
      <c r="C2504" s="4">
        <f>YEAR(SalesDataTable[[#This Row],[Order Date]])</f>
        <v>2026</v>
      </c>
      <c r="D2504" s="14" t="str">
        <f>"Q"&amp;ROUNDUP(MONTH(SalesDataTable[[#This Row],[Order Date]])/3,0)</f>
        <v>Q4</v>
      </c>
      <c r="E2504" s="11">
        <f>MONTH(SalesDataTable[[#This Row],[Order Date]])</f>
        <v>12</v>
      </c>
      <c r="F2504" s="17"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row>
    <row r="2505" spans="1:20" ht="15.6">
      <c r="A2505" s="2">
        <v>1423</v>
      </c>
      <c r="B2505" s="3">
        <v>46358</v>
      </c>
      <c r="C2505" s="4">
        <f>YEAR(SalesDataTable[[#This Row],[Order Date]])</f>
        <v>2026</v>
      </c>
      <c r="D2505" s="14" t="str">
        <f>"Q"&amp;ROUNDUP(MONTH(SalesDataTable[[#This Row],[Order Date]])/3,0)</f>
        <v>Q4</v>
      </c>
      <c r="E2505" s="11">
        <f>MONTH(SalesDataTable[[#This Row],[Order Date]])</f>
        <v>12</v>
      </c>
      <c r="F2505" s="17"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row>
    <row r="2506" spans="1:20" ht="15.6">
      <c r="A2506" s="2">
        <v>1505</v>
      </c>
      <c r="B2506" s="3">
        <v>46358</v>
      </c>
      <c r="C2506" s="4">
        <f>YEAR(SalesDataTable[[#This Row],[Order Date]])</f>
        <v>2026</v>
      </c>
      <c r="D2506" s="14" t="str">
        <f>"Q"&amp;ROUNDUP(MONTH(SalesDataTable[[#This Row],[Order Date]])/3,0)</f>
        <v>Q4</v>
      </c>
      <c r="E2506" s="11">
        <f>MONTH(SalesDataTable[[#This Row],[Order Date]])</f>
        <v>12</v>
      </c>
      <c r="F2506" s="17"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56"/>
        <v>77.634</v>
      </c>
      <c r="R2506" s="5">
        <f t="shared" si="157"/>
        <v>30.12</v>
      </c>
      <c r="S2506" s="5">
        <f t="shared" si="158"/>
        <v>47.513999999999996</v>
      </c>
      <c r="T2506" s="7">
        <f t="shared" si="159"/>
        <v>0.6120256588608084</v>
      </c>
    </row>
    <row r="2507" spans="1:20" ht="15.6">
      <c r="A2507" s="2">
        <v>1664</v>
      </c>
      <c r="B2507" s="3">
        <v>46358</v>
      </c>
      <c r="C2507" s="4">
        <f>YEAR(SalesDataTable[[#This Row],[Order Date]])</f>
        <v>2026</v>
      </c>
      <c r="D2507" s="14" t="str">
        <f>"Q"&amp;ROUNDUP(MONTH(SalesDataTable[[#This Row],[Order Date]])/3,0)</f>
        <v>Q4</v>
      </c>
      <c r="E2507" s="11">
        <f>MONTH(SalesDataTable[[#This Row],[Order Date]])</f>
        <v>12</v>
      </c>
      <c r="F2507" s="17"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56"/>
        <v>1168.74</v>
      </c>
      <c r="R2507" s="5">
        <f t="shared" si="157"/>
        <v>634.38</v>
      </c>
      <c r="S2507" s="5">
        <f t="shared" si="158"/>
        <v>534.36</v>
      </c>
      <c r="T2507" s="7">
        <f t="shared" si="159"/>
        <v>0.45721032907233433</v>
      </c>
    </row>
    <row r="2508" spans="1:20" ht="15.6">
      <c r="A2508" s="2">
        <v>2035</v>
      </c>
      <c r="B2508" s="3">
        <v>46358</v>
      </c>
      <c r="C2508" s="4">
        <f>YEAR(SalesDataTable[[#This Row],[Order Date]])</f>
        <v>2026</v>
      </c>
      <c r="D2508" s="14" t="str">
        <f>"Q"&amp;ROUNDUP(MONTH(SalesDataTable[[#This Row],[Order Date]])/3,0)</f>
        <v>Q4</v>
      </c>
      <c r="E2508" s="11">
        <f>MONTH(SalesDataTable[[#This Row],[Order Date]])</f>
        <v>12</v>
      </c>
      <c r="F2508" s="17"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56"/>
        <v>259.13600000000002</v>
      </c>
      <c r="R2508" s="5">
        <f t="shared" si="157"/>
        <v>154.4</v>
      </c>
      <c r="S2508" s="5">
        <f t="shared" si="158"/>
        <v>104.73600000000002</v>
      </c>
      <c r="T2508" s="7">
        <f t="shared" si="159"/>
        <v>0.40417387009138062</v>
      </c>
    </row>
    <row r="2509" spans="1:20" ht="15.6">
      <c r="A2509" s="2">
        <v>2094</v>
      </c>
      <c r="B2509" s="3">
        <v>46358</v>
      </c>
      <c r="C2509" s="4">
        <f>YEAR(SalesDataTable[[#This Row],[Order Date]])</f>
        <v>2026</v>
      </c>
      <c r="D2509" s="14" t="str">
        <f>"Q"&amp;ROUNDUP(MONTH(SalesDataTable[[#This Row],[Order Date]])/3,0)</f>
        <v>Q4</v>
      </c>
      <c r="E2509" s="11">
        <f>MONTH(SalesDataTable[[#This Row],[Order Date]])</f>
        <v>12</v>
      </c>
      <c r="F2509" s="17"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row>
    <row r="2510" spans="1:20" ht="15.6">
      <c r="A2510" s="2">
        <v>2204</v>
      </c>
      <c r="B2510" s="3">
        <v>46358</v>
      </c>
      <c r="C2510" s="4">
        <f>YEAR(SalesDataTable[[#This Row],[Order Date]])</f>
        <v>2026</v>
      </c>
      <c r="D2510" s="14" t="str">
        <f>"Q"&amp;ROUNDUP(MONTH(SalesDataTable[[#This Row],[Order Date]])/3,0)</f>
        <v>Q4</v>
      </c>
      <c r="E2510" s="11">
        <f>MONTH(SalesDataTable[[#This Row],[Order Date]])</f>
        <v>12</v>
      </c>
      <c r="F2510" s="17"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56"/>
        <v>93.26</v>
      </c>
      <c r="R2510" s="5">
        <f t="shared" si="157"/>
        <v>37.36</v>
      </c>
      <c r="S2510" s="5">
        <f t="shared" si="158"/>
        <v>55.900000000000006</v>
      </c>
      <c r="T2510" s="7">
        <f t="shared" si="159"/>
        <v>0.59939952820072917</v>
      </c>
    </row>
    <row r="2511" spans="1:20" ht="15.6">
      <c r="A2511" s="2">
        <v>3921</v>
      </c>
      <c r="B2511" s="3">
        <v>46358</v>
      </c>
      <c r="C2511" s="4">
        <f>YEAR(SalesDataTable[[#This Row],[Order Date]])</f>
        <v>2026</v>
      </c>
      <c r="D2511" s="14" t="str">
        <f>"Q"&amp;ROUNDUP(MONTH(SalesDataTable[[#This Row],[Order Date]])/3,0)</f>
        <v>Q4</v>
      </c>
      <c r="E2511" s="11">
        <f>MONTH(SalesDataTable[[#This Row],[Order Date]])</f>
        <v>12</v>
      </c>
      <c r="F2511" s="17"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56"/>
        <v>1543.644</v>
      </c>
      <c r="R2511" s="5">
        <f t="shared" si="157"/>
        <v>957.72</v>
      </c>
      <c r="S2511" s="5">
        <f t="shared" si="158"/>
        <v>585.92399999999998</v>
      </c>
      <c r="T2511" s="7">
        <f t="shared" si="159"/>
        <v>0.37957197384889263</v>
      </c>
    </row>
    <row r="2512" spans="1:20" ht="15.6">
      <c r="A2512" s="2">
        <v>3999</v>
      </c>
      <c r="B2512" s="3">
        <v>46358</v>
      </c>
      <c r="C2512" s="4">
        <f>YEAR(SalesDataTable[[#This Row],[Order Date]])</f>
        <v>2026</v>
      </c>
      <c r="D2512" s="14" t="str">
        <f>"Q"&amp;ROUNDUP(MONTH(SalesDataTable[[#This Row],[Order Date]])/3,0)</f>
        <v>Q4</v>
      </c>
      <c r="E2512" s="11">
        <f>MONTH(SalesDataTable[[#This Row],[Order Date]])</f>
        <v>12</v>
      </c>
      <c r="F2512" s="17"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56"/>
        <v>307.94</v>
      </c>
      <c r="R2512" s="5">
        <f t="shared" si="157"/>
        <v>158.9</v>
      </c>
      <c r="S2512" s="5">
        <f t="shared" si="158"/>
        <v>149.04</v>
      </c>
      <c r="T2512" s="7">
        <f t="shared" si="159"/>
        <v>0.48399038773787101</v>
      </c>
    </row>
    <row r="2513" spans="1:20" ht="15.6">
      <c r="A2513" s="2">
        <v>4546</v>
      </c>
      <c r="B2513" s="3">
        <v>46358</v>
      </c>
      <c r="C2513" s="4">
        <f>YEAR(SalesDataTable[[#This Row],[Order Date]])</f>
        <v>2026</v>
      </c>
      <c r="D2513" s="14" t="str">
        <f>"Q"&amp;ROUNDUP(MONTH(SalesDataTable[[#This Row],[Order Date]])/3,0)</f>
        <v>Q4</v>
      </c>
      <c r="E2513" s="11">
        <f>MONTH(SalesDataTable[[#This Row],[Order Date]])</f>
        <v>12</v>
      </c>
      <c r="F2513" s="17"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row>
    <row r="2514" spans="1:20" ht="15.6">
      <c r="A2514" s="2">
        <v>158</v>
      </c>
      <c r="B2514" s="3">
        <v>46359</v>
      </c>
      <c r="C2514" s="4">
        <f>YEAR(SalesDataTable[[#This Row],[Order Date]])</f>
        <v>2026</v>
      </c>
      <c r="D2514" s="14" t="str">
        <f>"Q"&amp;ROUNDUP(MONTH(SalesDataTable[[#This Row],[Order Date]])/3,0)</f>
        <v>Q4</v>
      </c>
      <c r="E2514" s="11">
        <f>MONTH(SalesDataTable[[#This Row],[Order Date]])</f>
        <v>12</v>
      </c>
      <c r="F2514" s="17"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56"/>
        <v>88.368999999999986</v>
      </c>
      <c r="R2514" s="5">
        <f t="shared" si="157"/>
        <v>37.46</v>
      </c>
      <c r="S2514" s="5">
        <f t="shared" si="158"/>
        <v>50.908999999999985</v>
      </c>
      <c r="T2514" s="7">
        <f t="shared" si="159"/>
        <v>0.57609568966492763</v>
      </c>
    </row>
    <row r="2515" spans="1:20" ht="15.6">
      <c r="A2515" s="2">
        <v>1972</v>
      </c>
      <c r="B2515" s="3">
        <v>46359</v>
      </c>
      <c r="C2515" s="4">
        <f>YEAR(SalesDataTable[[#This Row],[Order Date]])</f>
        <v>2026</v>
      </c>
      <c r="D2515" s="14" t="str">
        <f>"Q"&amp;ROUNDUP(MONTH(SalesDataTable[[#This Row],[Order Date]])/3,0)</f>
        <v>Q4</v>
      </c>
      <c r="E2515" s="11">
        <f>MONTH(SalesDataTable[[#This Row],[Order Date]])</f>
        <v>12</v>
      </c>
      <c r="F2515" s="17"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56"/>
        <v>432.91800000000001</v>
      </c>
      <c r="R2515" s="5">
        <f t="shared" si="157"/>
        <v>256.02</v>
      </c>
      <c r="S2515" s="5">
        <f t="shared" si="158"/>
        <v>176.89800000000002</v>
      </c>
      <c r="T2515" s="7">
        <f t="shared" si="159"/>
        <v>0.40861779828974543</v>
      </c>
    </row>
    <row r="2516" spans="1:20" ht="15.6">
      <c r="A2516" s="2">
        <v>3196</v>
      </c>
      <c r="B2516" s="3">
        <v>46359</v>
      </c>
      <c r="C2516" s="4">
        <f>YEAR(SalesDataTable[[#This Row],[Order Date]])</f>
        <v>2026</v>
      </c>
      <c r="D2516" s="14" t="str">
        <f>"Q"&amp;ROUNDUP(MONTH(SalesDataTable[[#This Row],[Order Date]])/3,0)</f>
        <v>Q4</v>
      </c>
      <c r="E2516" s="11">
        <f>MONTH(SalesDataTable[[#This Row],[Order Date]])</f>
        <v>12</v>
      </c>
      <c r="F2516" s="17"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56"/>
        <v>224.316</v>
      </c>
      <c r="R2516" s="5">
        <f t="shared" si="157"/>
        <v>117.82</v>
      </c>
      <c r="S2516" s="5">
        <f t="shared" si="158"/>
        <v>106.49600000000001</v>
      </c>
      <c r="T2516" s="7">
        <f t="shared" si="159"/>
        <v>0.47475882237557737</v>
      </c>
    </row>
    <row r="2517" spans="1:20" ht="15.6">
      <c r="A2517" s="2">
        <v>3722</v>
      </c>
      <c r="B2517" s="3">
        <v>46359</v>
      </c>
      <c r="C2517" s="4">
        <f>YEAR(SalesDataTable[[#This Row],[Order Date]])</f>
        <v>2026</v>
      </c>
      <c r="D2517" s="14" t="str">
        <f>"Q"&amp;ROUNDUP(MONTH(SalesDataTable[[#This Row],[Order Date]])/3,0)</f>
        <v>Q4</v>
      </c>
      <c r="E2517" s="11">
        <f>MONTH(SalesDataTable[[#This Row],[Order Date]])</f>
        <v>12</v>
      </c>
      <c r="F2517" s="17"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56"/>
        <v>123.063</v>
      </c>
      <c r="R2517" s="5">
        <f t="shared" si="157"/>
        <v>81.53</v>
      </c>
      <c r="S2517" s="5">
        <f t="shared" si="158"/>
        <v>41.533000000000001</v>
      </c>
      <c r="T2517" s="7">
        <f t="shared" si="159"/>
        <v>0.33749380398657597</v>
      </c>
    </row>
    <row r="2518" spans="1:20" ht="15.6">
      <c r="A2518" s="2">
        <v>4201</v>
      </c>
      <c r="B2518" s="3">
        <v>46359</v>
      </c>
      <c r="C2518" s="4">
        <f>YEAR(SalesDataTable[[#This Row],[Order Date]])</f>
        <v>2026</v>
      </c>
      <c r="D2518" s="14" t="str">
        <f>"Q"&amp;ROUNDUP(MONTH(SalesDataTable[[#This Row],[Order Date]])/3,0)</f>
        <v>Q4</v>
      </c>
      <c r="E2518" s="11">
        <f>MONTH(SalesDataTable[[#This Row],[Order Date]])</f>
        <v>12</v>
      </c>
      <c r="F2518" s="17"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row>
    <row r="2519" spans="1:20" ht="15.6">
      <c r="A2519" s="2">
        <v>4498</v>
      </c>
      <c r="B2519" s="3">
        <v>46359</v>
      </c>
      <c r="C2519" s="4">
        <f>YEAR(SalesDataTable[[#This Row],[Order Date]])</f>
        <v>2026</v>
      </c>
      <c r="D2519" s="14" t="str">
        <f>"Q"&amp;ROUNDUP(MONTH(SalesDataTable[[#This Row],[Order Date]])/3,0)</f>
        <v>Q4</v>
      </c>
      <c r="E2519" s="11">
        <f>MONTH(SalesDataTable[[#This Row],[Order Date]])</f>
        <v>12</v>
      </c>
      <c r="F2519" s="17"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56"/>
        <v>124.93</v>
      </c>
      <c r="R2519" s="5">
        <f t="shared" si="157"/>
        <v>59.41</v>
      </c>
      <c r="S2519" s="5">
        <f t="shared" si="158"/>
        <v>65.52000000000001</v>
      </c>
      <c r="T2519" s="7">
        <f t="shared" si="159"/>
        <v>0.52445369406867848</v>
      </c>
    </row>
    <row r="2520" spans="1:20" ht="15.6">
      <c r="A2520" s="2">
        <v>4791</v>
      </c>
      <c r="B2520" s="3">
        <v>46359</v>
      </c>
      <c r="C2520" s="4">
        <f>YEAR(SalesDataTable[[#This Row],[Order Date]])</f>
        <v>2026</v>
      </c>
      <c r="D2520" s="14" t="str">
        <f>"Q"&amp;ROUNDUP(MONTH(SalesDataTable[[#This Row],[Order Date]])/3,0)</f>
        <v>Q4</v>
      </c>
      <c r="E2520" s="11">
        <f>MONTH(SalesDataTable[[#This Row],[Order Date]])</f>
        <v>12</v>
      </c>
      <c r="F2520" s="17"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56"/>
        <v>127.06200000000001</v>
      </c>
      <c r="R2520" s="5">
        <f t="shared" si="157"/>
        <v>65.36</v>
      </c>
      <c r="S2520" s="5">
        <f t="shared" si="158"/>
        <v>61.702000000000012</v>
      </c>
      <c r="T2520" s="7">
        <f t="shared" si="159"/>
        <v>0.48560545245628123</v>
      </c>
    </row>
    <row r="2521" spans="1:20" ht="15.6">
      <c r="A2521" s="2">
        <v>614</v>
      </c>
      <c r="B2521" s="3">
        <v>46360</v>
      </c>
      <c r="C2521" s="4">
        <f>YEAR(SalesDataTable[[#This Row],[Order Date]])</f>
        <v>2026</v>
      </c>
      <c r="D2521" s="14" t="str">
        <f>"Q"&amp;ROUNDUP(MONTH(SalesDataTable[[#This Row],[Order Date]])/3,0)</f>
        <v>Q4</v>
      </c>
      <c r="E2521" s="11">
        <f>MONTH(SalesDataTable[[#This Row],[Order Date]])</f>
        <v>12</v>
      </c>
      <c r="F2521" s="17"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row>
    <row r="2522" spans="1:20" ht="15.6">
      <c r="A2522" s="2">
        <v>2301</v>
      </c>
      <c r="B2522" s="3">
        <v>46360</v>
      </c>
      <c r="C2522" s="4">
        <f>YEAR(SalesDataTable[[#This Row],[Order Date]])</f>
        <v>2026</v>
      </c>
      <c r="D2522" s="14" t="str">
        <f>"Q"&amp;ROUNDUP(MONTH(SalesDataTable[[#This Row],[Order Date]])/3,0)</f>
        <v>Q4</v>
      </c>
      <c r="E2522" s="11">
        <f>MONTH(SalesDataTable[[#This Row],[Order Date]])</f>
        <v>12</v>
      </c>
      <c r="F2522" s="17"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56"/>
        <v>192.59200000000001</v>
      </c>
      <c r="R2522" s="5">
        <f t="shared" si="157"/>
        <v>118.78</v>
      </c>
      <c r="S2522" s="5">
        <f t="shared" si="158"/>
        <v>73.812000000000012</v>
      </c>
      <c r="T2522" s="7">
        <f t="shared" si="159"/>
        <v>0.3832557946332143</v>
      </c>
    </row>
    <row r="2523" spans="1:20" ht="15.6">
      <c r="A2523" s="2">
        <v>4430</v>
      </c>
      <c r="B2523" s="3">
        <v>46360</v>
      </c>
      <c r="C2523" s="4">
        <f>YEAR(SalesDataTable[[#This Row],[Order Date]])</f>
        <v>2026</v>
      </c>
      <c r="D2523" s="14" t="str">
        <f>"Q"&amp;ROUNDUP(MONTH(SalesDataTable[[#This Row],[Order Date]])/3,0)</f>
        <v>Q4</v>
      </c>
      <c r="E2523" s="11">
        <f>MONTH(SalesDataTable[[#This Row],[Order Date]])</f>
        <v>12</v>
      </c>
      <c r="F2523" s="17"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row>
    <row r="2524" spans="1:20" ht="15.6">
      <c r="A2524" s="2">
        <v>318</v>
      </c>
      <c r="B2524" s="3">
        <v>46361</v>
      </c>
      <c r="C2524" s="4">
        <f>YEAR(SalesDataTable[[#This Row],[Order Date]])</f>
        <v>2026</v>
      </c>
      <c r="D2524" s="14" t="str">
        <f>"Q"&amp;ROUNDUP(MONTH(SalesDataTable[[#This Row],[Order Date]])/3,0)</f>
        <v>Q4</v>
      </c>
      <c r="E2524" s="11">
        <f>MONTH(SalesDataTable[[#This Row],[Order Date]])</f>
        <v>12</v>
      </c>
      <c r="F2524" s="17"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row>
    <row r="2525" spans="1:20" ht="15.6">
      <c r="A2525" s="2">
        <v>782</v>
      </c>
      <c r="B2525" s="3">
        <v>46361</v>
      </c>
      <c r="C2525" s="4">
        <f>YEAR(SalesDataTable[[#This Row],[Order Date]])</f>
        <v>2026</v>
      </c>
      <c r="D2525" s="14" t="str">
        <f>"Q"&amp;ROUNDUP(MONTH(SalesDataTable[[#This Row],[Order Date]])/3,0)</f>
        <v>Q4</v>
      </c>
      <c r="E2525" s="11">
        <f>MONTH(SalesDataTable[[#This Row],[Order Date]])</f>
        <v>12</v>
      </c>
      <c r="F2525" s="17"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row>
    <row r="2526" spans="1:20" ht="15.6">
      <c r="A2526" s="2">
        <v>1402</v>
      </c>
      <c r="B2526" s="3">
        <v>46361</v>
      </c>
      <c r="C2526" s="4">
        <f>YEAR(SalesDataTable[[#This Row],[Order Date]])</f>
        <v>2026</v>
      </c>
      <c r="D2526" s="14" t="str">
        <f>"Q"&amp;ROUNDUP(MONTH(SalesDataTable[[#This Row],[Order Date]])/3,0)</f>
        <v>Q4</v>
      </c>
      <c r="E2526" s="11">
        <f>MONTH(SalesDataTable[[#This Row],[Order Date]])</f>
        <v>12</v>
      </c>
      <c r="F2526" s="17"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56"/>
        <v>243.28</v>
      </c>
      <c r="R2526" s="5">
        <f t="shared" si="157"/>
        <v>123.88</v>
      </c>
      <c r="S2526" s="5">
        <f t="shared" si="158"/>
        <v>119.4</v>
      </c>
      <c r="T2526" s="7">
        <f t="shared" si="159"/>
        <v>0.49079250246629402</v>
      </c>
    </row>
    <row r="2527" spans="1:20" ht="15.6">
      <c r="A2527" s="2">
        <v>1824</v>
      </c>
      <c r="B2527" s="3">
        <v>46361</v>
      </c>
      <c r="C2527" s="4">
        <f>YEAR(SalesDataTable[[#This Row],[Order Date]])</f>
        <v>2026</v>
      </c>
      <c r="D2527" s="14" t="str">
        <f>"Q"&amp;ROUNDUP(MONTH(SalesDataTable[[#This Row],[Order Date]])/3,0)</f>
        <v>Q4</v>
      </c>
      <c r="E2527" s="11">
        <f>MONTH(SalesDataTable[[#This Row],[Order Date]])</f>
        <v>12</v>
      </c>
      <c r="F2527" s="17"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56"/>
        <v>156.845</v>
      </c>
      <c r="R2527" s="5">
        <f t="shared" si="157"/>
        <v>85.23</v>
      </c>
      <c r="S2527" s="5">
        <f t="shared" si="158"/>
        <v>71.614999999999995</v>
      </c>
      <c r="T2527" s="7">
        <f t="shared" si="159"/>
        <v>0.45659727756702473</v>
      </c>
    </row>
    <row r="2528" spans="1:20" ht="15.6">
      <c r="A2528" s="2">
        <v>2141</v>
      </c>
      <c r="B2528" s="3">
        <v>46361</v>
      </c>
      <c r="C2528" s="4">
        <f>YEAR(SalesDataTable[[#This Row],[Order Date]])</f>
        <v>2026</v>
      </c>
      <c r="D2528" s="14" t="str">
        <f>"Q"&amp;ROUNDUP(MONTH(SalesDataTable[[#This Row],[Order Date]])/3,0)</f>
        <v>Q4</v>
      </c>
      <c r="E2528" s="11">
        <f>MONTH(SalesDataTable[[#This Row],[Order Date]])</f>
        <v>12</v>
      </c>
      <c r="F2528" s="17"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row>
    <row r="2529" spans="1:20" ht="15.6">
      <c r="A2529" s="2">
        <v>3517</v>
      </c>
      <c r="B2529" s="3">
        <v>46361</v>
      </c>
      <c r="C2529" s="4">
        <f>YEAR(SalesDataTable[[#This Row],[Order Date]])</f>
        <v>2026</v>
      </c>
      <c r="D2529" s="14" t="str">
        <f>"Q"&amp;ROUNDUP(MONTH(SalesDataTable[[#This Row],[Order Date]])/3,0)</f>
        <v>Q4</v>
      </c>
      <c r="E2529" s="11">
        <f>MONTH(SalesDataTable[[#This Row],[Order Date]])</f>
        <v>12</v>
      </c>
      <c r="F2529" s="17"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56"/>
        <v>137.196</v>
      </c>
      <c r="R2529" s="5">
        <f t="shared" si="157"/>
        <v>76.91</v>
      </c>
      <c r="S2529" s="5">
        <f t="shared" si="158"/>
        <v>60.286000000000001</v>
      </c>
      <c r="T2529" s="7">
        <f t="shared" si="159"/>
        <v>0.43941514329863846</v>
      </c>
    </row>
    <row r="2530" spans="1:20" ht="15.6">
      <c r="A2530" s="2">
        <v>4055</v>
      </c>
      <c r="B2530" s="3">
        <v>46361</v>
      </c>
      <c r="C2530" s="4">
        <f>YEAR(SalesDataTable[[#This Row],[Order Date]])</f>
        <v>2026</v>
      </c>
      <c r="D2530" s="14" t="str">
        <f>"Q"&amp;ROUNDUP(MONTH(SalesDataTable[[#This Row],[Order Date]])/3,0)</f>
        <v>Q4</v>
      </c>
      <c r="E2530" s="11">
        <f>MONTH(SalesDataTable[[#This Row],[Order Date]])</f>
        <v>12</v>
      </c>
      <c r="F2530" s="17"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row>
    <row r="2531" spans="1:20" ht="15.6">
      <c r="A2531" s="2">
        <v>4168</v>
      </c>
      <c r="B2531" s="3">
        <v>46361</v>
      </c>
      <c r="C2531" s="4">
        <f>YEAR(SalesDataTable[[#This Row],[Order Date]])</f>
        <v>2026</v>
      </c>
      <c r="D2531" s="14" t="str">
        <f>"Q"&amp;ROUNDUP(MONTH(SalesDataTable[[#This Row],[Order Date]])/3,0)</f>
        <v>Q4</v>
      </c>
      <c r="E2531" s="11">
        <f>MONTH(SalesDataTable[[#This Row],[Order Date]])</f>
        <v>12</v>
      </c>
      <c r="F2531" s="17"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row>
    <row r="2532" spans="1:20" ht="15.6">
      <c r="A2532" s="2">
        <v>4317</v>
      </c>
      <c r="B2532" s="3">
        <v>46361</v>
      </c>
      <c r="C2532" s="4">
        <f>YEAR(SalesDataTable[[#This Row],[Order Date]])</f>
        <v>2026</v>
      </c>
      <c r="D2532" s="14" t="str">
        <f>"Q"&amp;ROUNDUP(MONTH(SalesDataTable[[#This Row],[Order Date]])/3,0)</f>
        <v>Q4</v>
      </c>
      <c r="E2532" s="11">
        <f>MONTH(SalesDataTable[[#This Row],[Order Date]])</f>
        <v>12</v>
      </c>
      <c r="F2532" s="17"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56"/>
        <v>64.394999999999996</v>
      </c>
      <c r="R2532" s="5">
        <f t="shared" si="157"/>
        <v>32.07</v>
      </c>
      <c r="S2532" s="5">
        <f t="shared" si="158"/>
        <v>32.324999999999996</v>
      </c>
      <c r="T2532" s="7">
        <f t="shared" si="159"/>
        <v>0.50197996738877237</v>
      </c>
    </row>
    <row r="2533" spans="1:20" ht="15.6">
      <c r="A2533" s="2">
        <v>4879</v>
      </c>
      <c r="B2533" s="3">
        <v>46361</v>
      </c>
      <c r="C2533" s="4">
        <f>YEAR(SalesDataTable[[#This Row],[Order Date]])</f>
        <v>2026</v>
      </c>
      <c r="D2533" s="14" t="str">
        <f>"Q"&amp;ROUNDUP(MONTH(SalesDataTable[[#This Row],[Order Date]])/3,0)</f>
        <v>Q4</v>
      </c>
      <c r="E2533" s="11">
        <f>MONTH(SalesDataTable[[#This Row],[Order Date]])</f>
        <v>12</v>
      </c>
      <c r="F2533" s="17"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row>
    <row r="2534" spans="1:20" ht="15.6">
      <c r="A2534" s="2">
        <v>467</v>
      </c>
      <c r="B2534" s="3">
        <v>46362</v>
      </c>
      <c r="C2534" s="4">
        <f>YEAR(SalesDataTable[[#This Row],[Order Date]])</f>
        <v>2026</v>
      </c>
      <c r="D2534" s="14" t="str">
        <f>"Q"&amp;ROUNDUP(MONTH(SalesDataTable[[#This Row],[Order Date]])/3,0)</f>
        <v>Q4</v>
      </c>
      <c r="E2534" s="11">
        <f>MONTH(SalesDataTable[[#This Row],[Order Date]])</f>
        <v>12</v>
      </c>
      <c r="F2534" s="17"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56"/>
        <v>86.155999999999992</v>
      </c>
      <c r="R2534" s="5">
        <f t="shared" si="157"/>
        <v>44.82</v>
      </c>
      <c r="S2534" s="5">
        <f t="shared" si="158"/>
        <v>41.335999999999991</v>
      </c>
      <c r="T2534" s="7">
        <f t="shared" si="159"/>
        <v>0.47978086262129155</v>
      </c>
    </row>
    <row r="2535" spans="1:20" ht="15.6">
      <c r="A2535" s="2">
        <v>825</v>
      </c>
      <c r="B2535" s="3">
        <v>46362</v>
      </c>
      <c r="C2535" s="4">
        <f>YEAR(SalesDataTable[[#This Row],[Order Date]])</f>
        <v>2026</v>
      </c>
      <c r="D2535" s="14" t="str">
        <f>"Q"&amp;ROUNDUP(MONTH(SalesDataTable[[#This Row],[Order Date]])/3,0)</f>
        <v>Q4</v>
      </c>
      <c r="E2535" s="11">
        <f>MONTH(SalesDataTable[[#This Row],[Order Date]])</f>
        <v>12</v>
      </c>
      <c r="F2535" s="17"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56"/>
        <v>101.26</v>
      </c>
      <c r="R2535" s="5">
        <f t="shared" si="157"/>
        <v>51.7</v>
      </c>
      <c r="S2535" s="5">
        <f t="shared" si="158"/>
        <v>49.56</v>
      </c>
      <c r="T2535" s="7">
        <f t="shared" si="159"/>
        <v>0.4894331424056883</v>
      </c>
    </row>
    <row r="2536" spans="1:20" ht="15.6">
      <c r="A2536" s="2">
        <v>2346</v>
      </c>
      <c r="B2536" s="3">
        <v>46362</v>
      </c>
      <c r="C2536" s="4">
        <f>YEAR(SalesDataTable[[#This Row],[Order Date]])</f>
        <v>2026</v>
      </c>
      <c r="D2536" s="14" t="str">
        <f>"Q"&amp;ROUNDUP(MONTH(SalesDataTable[[#This Row],[Order Date]])/3,0)</f>
        <v>Q4</v>
      </c>
      <c r="E2536" s="11">
        <f>MONTH(SalesDataTable[[#This Row],[Order Date]])</f>
        <v>12</v>
      </c>
      <c r="F2536" s="17"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row>
    <row r="2537" spans="1:20" ht="15.6">
      <c r="A2537" s="2">
        <v>3095</v>
      </c>
      <c r="B2537" s="3">
        <v>46362</v>
      </c>
      <c r="C2537" s="4">
        <f>YEAR(SalesDataTable[[#This Row],[Order Date]])</f>
        <v>2026</v>
      </c>
      <c r="D2537" s="14" t="str">
        <f>"Q"&amp;ROUNDUP(MONTH(SalesDataTable[[#This Row],[Order Date]])/3,0)</f>
        <v>Q4</v>
      </c>
      <c r="E2537" s="11">
        <f>MONTH(SalesDataTable[[#This Row],[Order Date]])</f>
        <v>12</v>
      </c>
      <c r="F2537" s="17"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row>
    <row r="2538" spans="1:20" ht="15.6">
      <c r="A2538" s="2">
        <v>3580</v>
      </c>
      <c r="B2538" s="3">
        <v>46362</v>
      </c>
      <c r="C2538" s="4">
        <f>YEAR(SalesDataTable[[#This Row],[Order Date]])</f>
        <v>2026</v>
      </c>
      <c r="D2538" s="14" t="str">
        <f>"Q"&amp;ROUNDUP(MONTH(SalesDataTable[[#This Row],[Order Date]])/3,0)</f>
        <v>Q4</v>
      </c>
      <c r="E2538" s="11">
        <f>MONTH(SalesDataTable[[#This Row],[Order Date]])</f>
        <v>12</v>
      </c>
      <c r="F2538" s="17"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56"/>
        <v>124.37199999999999</v>
      </c>
      <c r="R2538" s="5">
        <f t="shared" si="157"/>
        <v>65.28</v>
      </c>
      <c r="S2538" s="5">
        <f t="shared" si="158"/>
        <v>59.091999999999985</v>
      </c>
      <c r="T2538" s="7">
        <f t="shared" si="159"/>
        <v>0.47512301804264617</v>
      </c>
    </row>
    <row r="2539" spans="1:20" ht="15.6">
      <c r="A2539" s="2">
        <v>4672</v>
      </c>
      <c r="B2539" s="3">
        <v>46362</v>
      </c>
      <c r="C2539" s="4">
        <f>YEAR(SalesDataTable[[#This Row],[Order Date]])</f>
        <v>2026</v>
      </c>
      <c r="D2539" s="14" t="str">
        <f>"Q"&amp;ROUNDUP(MONTH(SalesDataTable[[#This Row],[Order Date]])/3,0)</f>
        <v>Q4</v>
      </c>
      <c r="E2539" s="11">
        <f>MONTH(SalesDataTable[[#This Row],[Order Date]])</f>
        <v>12</v>
      </c>
      <c r="F2539" s="17"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56"/>
        <v>90.11699999999999</v>
      </c>
      <c r="R2539" s="5">
        <f t="shared" si="157"/>
        <v>37.26</v>
      </c>
      <c r="S2539" s="5">
        <f t="shared" si="158"/>
        <v>52.856999999999992</v>
      </c>
      <c r="T2539" s="7">
        <f t="shared" si="159"/>
        <v>0.58653750124837711</v>
      </c>
    </row>
    <row r="2540" spans="1:20" ht="15.6">
      <c r="A2540" s="2">
        <v>533</v>
      </c>
      <c r="B2540" s="3">
        <v>46363</v>
      </c>
      <c r="C2540" s="4">
        <f>YEAR(SalesDataTable[[#This Row],[Order Date]])</f>
        <v>2026</v>
      </c>
      <c r="D2540" s="14" t="str">
        <f>"Q"&amp;ROUNDUP(MONTH(SalesDataTable[[#This Row],[Order Date]])/3,0)</f>
        <v>Q4</v>
      </c>
      <c r="E2540" s="11">
        <f>MONTH(SalesDataTable[[#This Row],[Order Date]])</f>
        <v>12</v>
      </c>
      <c r="F2540" s="17"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56"/>
        <v>34.133499999999998</v>
      </c>
      <c r="R2540" s="5">
        <f t="shared" si="157"/>
        <v>13.23</v>
      </c>
      <c r="S2540" s="5">
        <f t="shared" si="158"/>
        <v>20.903499999999998</v>
      </c>
      <c r="T2540" s="7">
        <f t="shared" si="159"/>
        <v>0.6124042363074399</v>
      </c>
    </row>
    <row r="2541" spans="1:20" ht="15.6">
      <c r="A2541" s="2">
        <v>2160</v>
      </c>
      <c r="B2541" s="3">
        <v>46363</v>
      </c>
      <c r="C2541" s="4">
        <f>YEAR(SalesDataTable[[#This Row],[Order Date]])</f>
        <v>2026</v>
      </c>
      <c r="D2541" s="14" t="str">
        <f>"Q"&amp;ROUNDUP(MONTH(SalesDataTable[[#This Row],[Order Date]])/3,0)</f>
        <v>Q4</v>
      </c>
      <c r="E2541" s="11">
        <f>MONTH(SalesDataTable[[#This Row],[Order Date]])</f>
        <v>12</v>
      </c>
      <c r="F2541" s="17"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56"/>
        <v>33.753500000000003</v>
      </c>
      <c r="R2541" s="5">
        <f t="shared" si="157"/>
        <v>13.28</v>
      </c>
      <c r="S2541" s="5">
        <f t="shared" si="158"/>
        <v>20.473500000000001</v>
      </c>
      <c r="T2541" s="7">
        <f t="shared" si="159"/>
        <v>0.6065593197742456</v>
      </c>
    </row>
    <row r="2542" spans="1:20" ht="15.6">
      <c r="A2542" s="2">
        <v>2841</v>
      </c>
      <c r="B2542" s="3">
        <v>46363</v>
      </c>
      <c r="C2542" s="4">
        <f>YEAR(SalesDataTable[[#This Row],[Order Date]])</f>
        <v>2026</v>
      </c>
      <c r="D2542" s="14" t="str">
        <f>"Q"&amp;ROUNDUP(MONTH(SalesDataTable[[#This Row],[Order Date]])/3,0)</f>
        <v>Q4</v>
      </c>
      <c r="E2542" s="11">
        <f>MONTH(SalesDataTable[[#This Row],[Order Date]])</f>
        <v>12</v>
      </c>
      <c r="F2542" s="17"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row>
    <row r="2543" spans="1:20" ht="15.6">
      <c r="A2543" s="2">
        <v>3433</v>
      </c>
      <c r="B2543" s="3">
        <v>46363</v>
      </c>
      <c r="C2543" s="4">
        <f>YEAR(SalesDataTable[[#This Row],[Order Date]])</f>
        <v>2026</v>
      </c>
      <c r="D2543" s="14" t="str">
        <f>"Q"&amp;ROUNDUP(MONTH(SalesDataTable[[#This Row],[Order Date]])/3,0)</f>
        <v>Q4</v>
      </c>
      <c r="E2543" s="11">
        <f>MONTH(SalesDataTable[[#This Row],[Order Date]])</f>
        <v>12</v>
      </c>
      <c r="F2543" s="17"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row>
    <row r="2544" spans="1:20" ht="15.6">
      <c r="A2544" s="2">
        <v>3763</v>
      </c>
      <c r="B2544" s="3">
        <v>46363</v>
      </c>
      <c r="C2544" s="4">
        <f>YEAR(SalesDataTable[[#This Row],[Order Date]])</f>
        <v>2026</v>
      </c>
      <c r="D2544" s="14" t="str">
        <f>"Q"&amp;ROUNDUP(MONTH(SalesDataTable[[#This Row],[Order Date]])/3,0)</f>
        <v>Q4</v>
      </c>
      <c r="E2544" s="11">
        <f>MONTH(SalesDataTable[[#This Row],[Order Date]])</f>
        <v>12</v>
      </c>
      <c r="F2544" s="17"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row>
    <row r="2545" spans="1:20" ht="15.6">
      <c r="A2545" s="2">
        <v>706</v>
      </c>
      <c r="B2545" s="3">
        <v>46364</v>
      </c>
      <c r="C2545" s="4">
        <f>YEAR(SalesDataTable[[#This Row],[Order Date]])</f>
        <v>2026</v>
      </c>
      <c r="D2545" s="14" t="str">
        <f>"Q"&amp;ROUNDUP(MONTH(SalesDataTable[[#This Row],[Order Date]])/3,0)</f>
        <v>Q4</v>
      </c>
      <c r="E2545" s="11">
        <f>MONTH(SalesDataTable[[#This Row],[Order Date]])</f>
        <v>12</v>
      </c>
      <c r="F2545" s="17"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56"/>
        <v>167.328</v>
      </c>
      <c r="R2545" s="5">
        <f t="shared" si="157"/>
        <v>74.64</v>
      </c>
      <c r="S2545" s="5">
        <f t="shared" si="158"/>
        <v>92.688000000000002</v>
      </c>
      <c r="T2545" s="7">
        <f t="shared" si="159"/>
        <v>0.55393000573723461</v>
      </c>
    </row>
    <row r="2546" spans="1:20" ht="15.6">
      <c r="A2546" s="2">
        <v>1086</v>
      </c>
      <c r="B2546" s="3">
        <v>46364</v>
      </c>
      <c r="C2546" s="4">
        <f>YEAR(SalesDataTable[[#This Row],[Order Date]])</f>
        <v>2026</v>
      </c>
      <c r="D2546" s="14" t="str">
        <f>"Q"&amp;ROUNDUP(MONTH(SalesDataTable[[#This Row],[Order Date]])/3,0)</f>
        <v>Q4</v>
      </c>
      <c r="E2546" s="11">
        <f>MONTH(SalesDataTable[[#This Row],[Order Date]])</f>
        <v>12</v>
      </c>
      <c r="F2546" s="17"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row>
    <row r="2547" spans="1:20" ht="15.6">
      <c r="A2547" s="2">
        <v>1204</v>
      </c>
      <c r="B2547" s="3">
        <v>46364</v>
      </c>
      <c r="C2547" s="4">
        <f>YEAR(SalesDataTable[[#This Row],[Order Date]])</f>
        <v>2026</v>
      </c>
      <c r="D2547" s="14" t="str">
        <f>"Q"&amp;ROUNDUP(MONTH(SalesDataTable[[#This Row],[Order Date]])/3,0)</f>
        <v>Q4</v>
      </c>
      <c r="E2547" s="11">
        <f>MONTH(SalesDataTable[[#This Row],[Order Date]])</f>
        <v>12</v>
      </c>
      <c r="F2547" s="17"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56"/>
        <v>40.29</v>
      </c>
      <c r="R2547" s="5">
        <f t="shared" si="157"/>
        <v>15.07</v>
      </c>
      <c r="S2547" s="5">
        <f t="shared" si="158"/>
        <v>25.22</v>
      </c>
      <c r="T2547" s="7">
        <f t="shared" si="159"/>
        <v>0.62596177711590961</v>
      </c>
    </row>
    <row r="2548" spans="1:20" ht="15.6">
      <c r="A2548" s="2">
        <v>1451</v>
      </c>
      <c r="B2548" s="3">
        <v>46364</v>
      </c>
      <c r="C2548" s="4">
        <f>YEAR(SalesDataTable[[#This Row],[Order Date]])</f>
        <v>2026</v>
      </c>
      <c r="D2548" s="14" t="str">
        <f>"Q"&amp;ROUNDUP(MONTH(SalesDataTable[[#This Row],[Order Date]])/3,0)</f>
        <v>Q4</v>
      </c>
      <c r="E2548" s="11">
        <f>MONTH(SalesDataTable[[#This Row],[Order Date]])</f>
        <v>12</v>
      </c>
      <c r="F2548" s="17"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row>
    <row r="2549" spans="1:20" ht="15.6">
      <c r="A2549" s="2">
        <v>1650</v>
      </c>
      <c r="B2549" s="3">
        <v>46364</v>
      </c>
      <c r="C2549" s="4">
        <f>YEAR(SalesDataTable[[#This Row],[Order Date]])</f>
        <v>2026</v>
      </c>
      <c r="D2549" s="14" t="str">
        <f>"Q"&amp;ROUNDUP(MONTH(SalesDataTable[[#This Row],[Order Date]])/3,0)</f>
        <v>Q4</v>
      </c>
      <c r="E2549" s="11">
        <f>MONTH(SalesDataTable[[#This Row],[Order Date]])</f>
        <v>12</v>
      </c>
      <c r="F2549" s="17"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56"/>
        <v>108.75</v>
      </c>
      <c r="R2549" s="5">
        <f t="shared" si="157"/>
        <v>41.01</v>
      </c>
      <c r="S2549" s="5">
        <f t="shared" si="158"/>
        <v>67.740000000000009</v>
      </c>
      <c r="T2549" s="7">
        <f t="shared" si="159"/>
        <v>0.62289655172413805</v>
      </c>
    </row>
    <row r="2550" spans="1:20" ht="15.6">
      <c r="A2550" s="2">
        <v>1740</v>
      </c>
      <c r="B2550" s="3">
        <v>46364</v>
      </c>
      <c r="C2550" s="4">
        <f>YEAR(SalesDataTable[[#This Row],[Order Date]])</f>
        <v>2026</v>
      </c>
      <c r="D2550" s="14" t="str">
        <f>"Q"&amp;ROUNDUP(MONTH(SalesDataTable[[#This Row],[Order Date]])/3,0)</f>
        <v>Q4</v>
      </c>
      <c r="E2550" s="11">
        <f>MONTH(SalesDataTable[[#This Row],[Order Date]])</f>
        <v>12</v>
      </c>
      <c r="F2550" s="17"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row>
    <row r="2551" spans="1:20" ht="15.6">
      <c r="A2551" s="2">
        <v>3191</v>
      </c>
      <c r="B2551" s="3">
        <v>46364</v>
      </c>
      <c r="C2551" s="4">
        <f>YEAR(SalesDataTable[[#This Row],[Order Date]])</f>
        <v>2026</v>
      </c>
      <c r="D2551" s="14" t="str">
        <f>"Q"&amp;ROUNDUP(MONTH(SalesDataTable[[#This Row],[Order Date]])/3,0)</f>
        <v>Q4</v>
      </c>
      <c r="E2551" s="11">
        <f>MONTH(SalesDataTable[[#This Row],[Order Date]])</f>
        <v>12</v>
      </c>
      <c r="F2551" s="17"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56"/>
        <v>70.456500000000005</v>
      </c>
      <c r="R2551" s="5">
        <f t="shared" si="157"/>
        <v>38.51</v>
      </c>
      <c r="S2551" s="5">
        <f t="shared" si="158"/>
        <v>31.946500000000007</v>
      </c>
      <c r="T2551" s="7">
        <f t="shared" si="159"/>
        <v>0.45342161475520365</v>
      </c>
    </row>
    <row r="2552" spans="1:20" ht="15.6">
      <c r="A2552" s="2">
        <v>3662</v>
      </c>
      <c r="B2552" s="3">
        <v>46364</v>
      </c>
      <c r="C2552" s="4">
        <f>YEAR(SalesDataTable[[#This Row],[Order Date]])</f>
        <v>2026</v>
      </c>
      <c r="D2552" s="14" t="str">
        <f>"Q"&amp;ROUNDUP(MONTH(SalesDataTable[[#This Row],[Order Date]])/3,0)</f>
        <v>Q4</v>
      </c>
      <c r="E2552" s="11">
        <f>MONTH(SalesDataTable[[#This Row],[Order Date]])</f>
        <v>12</v>
      </c>
      <c r="F2552" s="17"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56"/>
        <v>199.66</v>
      </c>
      <c r="R2552" s="5">
        <f t="shared" si="157"/>
        <v>103.15</v>
      </c>
      <c r="S2552" s="5">
        <f t="shared" si="158"/>
        <v>96.509999999999991</v>
      </c>
      <c r="T2552" s="7">
        <f t="shared" si="159"/>
        <v>0.48337173194430527</v>
      </c>
    </row>
    <row r="2553" spans="1:20" ht="15.6">
      <c r="A2553" s="2">
        <v>3922</v>
      </c>
      <c r="B2553" s="3">
        <v>46364</v>
      </c>
      <c r="C2553" s="4">
        <f>YEAR(SalesDataTable[[#This Row],[Order Date]])</f>
        <v>2026</v>
      </c>
      <c r="D2553" s="14" t="str">
        <f>"Q"&amp;ROUNDUP(MONTH(SalesDataTable[[#This Row],[Order Date]])/3,0)</f>
        <v>Q4</v>
      </c>
      <c r="E2553" s="11">
        <f>MONTH(SalesDataTable[[#This Row],[Order Date]])</f>
        <v>12</v>
      </c>
      <c r="F2553" s="17"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56"/>
        <v>277.875</v>
      </c>
      <c r="R2553" s="5">
        <f t="shared" si="157"/>
        <v>154.6</v>
      </c>
      <c r="S2553" s="5">
        <f t="shared" si="158"/>
        <v>123.27500000000001</v>
      </c>
      <c r="T2553" s="7">
        <f t="shared" si="159"/>
        <v>0.44363472784525421</v>
      </c>
    </row>
    <row r="2554" spans="1:20" ht="15.6">
      <c r="A2554" s="2">
        <v>4022</v>
      </c>
      <c r="B2554" s="3">
        <v>46364</v>
      </c>
      <c r="C2554" s="4">
        <f>YEAR(SalesDataTable[[#This Row],[Order Date]])</f>
        <v>2026</v>
      </c>
      <c r="D2554" s="14" t="str">
        <f>"Q"&amp;ROUNDUP(MONTH(SalesDataTable[[#This Row],[Order Date]])/3,0)</f>
        <v>Q4</v>
      </c>
      <c r="E2554" s="11">
        <f>MONTH(SalesDataTable[[#This Row],[Order Date]])</f>
        <v>12</v>
      </c>
      <c r="F2554" s="17"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row>
    <row r="2555" spans="1:20" ht="15.6">
      <c r="A2555" s="2">
        <v>4366</v>
      </c>
      <c r="B2555" s="3">
        <v>46364</v>
      </c>
      <c r="C2555" s="4">
        <f>YEAR(SalesDataTable[[#This Row],[Order Date]])</f>
        <v>2026</v>
      </c>
      <c r="D2555" s="14" t="str">
        <f>"Q"&amp;ROUNDUP(MONTH(SalesDataTable[[#This Row],[Order Date]])/3,0)</f>
        <v>Q4</v>
      </c>
      <c r="E2555" s="11">
        <f>MONTH(SalesDataTable[[#This Row],[Order Date]])</f>
        <v>12</v>
      </c>
      <c r="F2555" s="17"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row>
    <row r="2556" spans="1:20" ht="15.6">
      <c r="A2556" s="2">
        <v>4880</v>
      </c>
      <c r="B2556" s="3">
        <v>46364</v>
      </c>
      <c r="C2556" s="4">
        <f>YEAR(SalesDataTable[[#This Row],[Order Date]])</f>
        <v>2026</v>
      </c>
      <c r="D2556" s="14" t="str">
        <f>"Q"&amp;ROUNDUP(MONTH(SalesDataTable[[#This Row],[Order Date]])/3,0)</f>
        <v>Q4</v>
      </c>
      <c r="E2556" s="11">
        <f>MONTH(SalesDataTable[[#This Row],[Order Date]])</f>
        <v>12</v>
      </c>
      <c r="F2556" s="17"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56"/>
        <v>41.07</v>
      </c>
      <c r="R2556" s="5">
        <f t="shared" si="157"/>
        <v>16.600000000000001</v>
      </c>
      <c r="S2556" s="5">
        <f t="shared" si="158"/>
        <v>24.47</v>
      </c>
      <c r="T2556" s="7">
        <f t="shared" si="159"/>
        <v>0.59581202824446067</v>
      </c>
    </row>
    <row r="2557" spans="1:20" ht="15.6">
      <c r="A2557" s="2">
        <v>5127</v>
      </c>
      <c r="B2557" s="3">
        <v>46364</v>
      </c>
      <c r="C2557" s="4">
        <f>YEAR(SalesDataTable[[#This Row],[Order Date]])</f>
        <v>2026</v>
      </c>
      <c r="D2557" s="14" t="str">
        <f>"Q"&amp;ROUNDUP(MONTH(SalesDataTable[[#This Row],[Order Date]])/3,0)</f>
        <v>Q4</v>
      </c>
      <c r="E2557" s="11">
        <f>MONTH(SalesDataTable[[#This Row],[Order Date]])</f>
        <v>12</v>
      </c>
      <c r="F2557" s="17"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56"/>
        <v>122.65</v>
      </c>
      <c r="R2557" s="5">
        <f t="shared" si="157"/>
        <v>58.9</v>
      </c>
      <c r="S2557" s="5">
        <f t="shared" si="158"/>
        <v>63.750000000000007</v>
      </c>
      <c r="T2557" s="7">
        <f t="shared" si="159"/>
        <v>0.51977170811251527</v>
      </c>
    </row>
    <row r="2558" spans="1:20" ht="15.6">
      <c r="A2558" s="2">
        <v>13</v>
      </c>
      <c r="B2558" s="3">
        <v>46365</v>
      </c>
      <c r="C2558" s="4">
        <f>YEAR(SalesDataTable[[#This Row],[Order Date]])</f>
        <v>2026</v>
      </c>
      <c r="D2558" s="14" t="str">
        <f>"Q"&amp;ROUNDUP(MONTH(SalesDataTable[[#This Row],[Order Date]])/3,0)</f>
        <v>Q4</v>
      </c>
      <c r="E2558" s="11">
        <f>MONTH(SalesDataTable[[#This Row],[Order Date]])</f>
        <v>12</v>
      </c>
      <c r="F2558" s="17"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row>
    <row r="2559" spans="1:20" ht="15.6">
      <c r="A2559" s="2">
        <v>102</v>
      </c>
      <c r="B2559" s="3">
        <v>46365</v>
      </c>
      <c r="C2559" s="4">
        <f>YEAR(SalesDataTable[[#This Row],[Order Date]])</f>
        <v>2026</v>
      </c>
      <c r="D2559" s="14" t="str">
        <f>"Q"&amp;ROUNDUP(MONTH(SalesDataTable[[#This Row],[Order Date]])/3,0)</f>
        <v>Q4</v>
      </c>
      <c r="E2559" s="11">
        <f>MONTH(SalesDataTable[[#This Row],[Order Date]])</f>
        <v>12</v>
      </c>
      <c r="F2559" s="17"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row>
    <row r="2560" spans="1:20" ht="15.6">
      <c r="A2560" s="2">
        <v>519</v>
      </c>
      <c r="B2560" s="3">
        <v>46365</v>
      </c>
      <c r="C2560" s="4">
        <f>YEAR(SalesDataTable[[#This Row],[Order Date]])</f>
        <v>2026</v>
      </c>
      <c r="D2560" s="14" t="str">
        <f>"Q"&amp;ROUNDUP(MONTH(SalesDataTable[[#This Row],[Order Date]])/3,0)</f>
        <v>Q4</v>
      </c>
      <c r="E2560" s="11">
        <f>MONTH(SalesDataTable[[#This Row],[Order Date]])</f>
        <v>12</v>
      </c>
      <c r="F2560" s="17"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56"/>
        <v>64.853999999999999</v>
      </c>
      <c r="R2560" s="5">
        <f t="shared" si="157"/>
        <v>27.08</v>
      </c>
      <c r="S2560" s="5">
        <f t="shared" si="158"/>
        <v>37.774000000000001</v>
      </c>
      <c r="T2560" s="7">
        <f t="shared" si="159"/>
        <v>0.58244672649335427</v>
      </c>
    </row>
    <row r="2561" spans="1:20" ht="15.6">
      <c r="A2561" s="2">
        <v>522</v>
      </c>
      <c r="B2561" s="3">
        <v>46365</v>
      </c>
      <c r="C2561" s="4">
        <f>YEAR(SalesDataTable[[#This Row],[Order Date]])</f>
        <v>2026</v>
      </c>
      <c r="D2561" s="14" t="str">
        <f>"Q"&amp;ROUNDUP(MONTH(SalesDataTable[[#This Row],[Order Date]])/3,0)</f>
        <v>Q4</v>
      </c>
      <c r="E2561" s="11">
        <f>MONTH(SalesDataTable[[#This Row],[Order Date]])</f>
        <v>12</v>
      </c>
      <c r="F2561" s="17"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56"/>
        <v>266.8</v>
      </c>
      <c r="R2561" s="5">
        <f t="shared" si="157"/>
        <v>135.38</v>
      </c>
      <c r="S2561" s="5">
        <f t="shared" si="158"/>
        <v>131.42000000000002</v>
      </c>
      <c r="T2561" s="7">
        <f t="shared" si="159"/>
        <v>0.49257871064467768</v>
      </c>
    </row>
    <row r="2562" spans="1:20" ht="15.6">
      <c r="A2562" s="2">
        <v>798</v>
      </c>
      <c r="B2562" s="3">
        <v>46365</v>
      </c>
      <c r="C2562" s="4">
        <f>YEAR(SalesDataTable[[#This Row],[Order Date]])</f>
        <v>2026</v>
      </c>
      <c r="D2562" s="14" t="str">
        <f>"Q"&amp;ROUNDUP(MONTH(SalesDataTable[[#This Row],[Order Date]])/3,0)</f>
        <v>Q4</v>
      </c>
      <c r="E2562" s="11">
        <f>MONTH(SalesDataTable[[#This Row],[Order Date]])</f>
        <v>12</v>
      </c>
      <c r="F2562" s="17"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row>
    <row r="2563" spans="1:20" ht="15.6">
      <c r="A2563" s="2">
        <v>1746</v>
      </c>
      <c r="B2563" s="3">
        <v>46365</v>
      </c>
      <c r="C2563" s="4">
        <f>YEAR(SalesDataTable[[#This Row],[Order Date]])</f>
        <v>2026</v>
      </c>
      <c r="D2563" s="14" t="str">
        <f>"Q"&amp;ROUNDUP(MONTH(SalesDataTable[[#This Row],[Order Date]])/3,0)</f>
        <v>Q4</v>
      </c>
      <c r="E2563" s="11">
        <f>MONTH(SalesDataTable[[#This Row],[Order Date]])</f>
        <v>12</v>
      </c>
      <c r="F2563" s="17"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row>
    <row r="2564" spans="1:20" ht="15.6">
      <c r="A2564" s="2">
        <v>3412</v>
      </c>
      <c r="B2564" s="3">
        <v>46365</v>
      </c>
      <c r="C2564" s="4">
        <f>YEAR(SalesDataTable[[#This Row],[Order Date]])</f>
        <v>2026</v>
      </c>
      <c r="D2564" s="14" t="str">
        <f>"Q"&amp;ROUNDUP(MONTH(SalesDataTable[[#This Row],[Order Date]])/3,0)</f>
        <v>Q4</v>
      </c>
      <c r="E2564" s="11">
        <f>MONTH(SalesDataTable[[#This Row],[Order Date]])</f>
        <v>12</v>
      </c>
      <c r="F2564" s="17"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60"/>
        <v>1307.7</v>
      </c>
      <c r="R2564" s="5">
        <f t="shared" si="161"/>
        <v>797</v>
      </c>
      <c r="S2564" s="5">
        <f t="shared" si="162"/>
        <v>510.70000000000005</v>
      </c>
      <c r="T2564" s="7">
        <f t="shared" si="163"/>
        <v>0.39053299686472437</v>
      </c>
    </row>
    <row r="2565" spans="1:20" ht="15.6">
      <c r="A2565" s="2">
        <v>175</v>
      </c>
      <c r="B2565" s="3">
        <v>46366</v>
      </c>
      <c r="C2565" s="4">
        <f>YEAR(SalesDataTable[[#This Row],[Order Date]])</f>
        <v>2026</v>
      </c>
      <c r="D2565" s="14" t="str">
        <f>"Q"&amp;ROUNDUP(MONTH(SalesDataTable[[#This Row],[Order Date]])/3,0)</f>
        <v>Q4</v>
      </c>
      <c r="E2565" s="11">
        <f>MONTH(SalesDataTable[[#This Row],[Order Date]])</f>
        <v>12</v>
      </c>
      <c r="F2565" s="17"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row>
    <row r="2566" spans="1:20" ht="15.6">
      <c r="A2566" s="2">
        <v>1014</v>
      </c>
      <c r="B2566" s="3">
        <v>46366</v>
      </c>
      <c r="C2566" s="4">
        <f>YEAR(SalesDataTable[[#This Row],[Order Date]])</f>
        <v>2026</v>
      </c>
      <c r="D2566" s="14" t="str">
        <f>"Q"&amp;ROUNDUP(MONTH(SalesDataTable[[#This Row],[Order Date]])/3,0)</f>
        <v>Q4</v>
      </c>
      <c r="E2566" s="11">
        <f>MONTH(SalesDataTable[[#This Row],[Order Date]])</f>
        <v>12</v>
      </c>
      <c r="F2566" s="17"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60"/>
        <v>71.239999999999995</v>
      </c>
      <c r="R2566" s="5">
        <f t="shared" si="161"/>
        <v>27.24</v>
      </c>
      <c r="S2566" s="5">
        <f t="shared" si="162"/>
        <v>44</v>
      </c>
      <c r="T2566" s="7">
        <f t="shared" si="163"/>
        <v>0.61763054463784395</v>
      </c>
    </row>
    <row r="2567" spans="1:20" ht="15.6">
      <c r="A2567" s="2">
        <v>1763</v>
      </c>
      <c r="B2567" s="3">
        <v>46366</v>
      </c>
      <c r="C2567" s="4">
        <f>YEAR(SalesDataTable[[#This Row],[Order Date]])</f>
        <v>2026</v>
      </c>
      <c r="D2567" s="14" t="str">
        <f>"Q"&amp;ROUNDUP(MONTH(SalesDataTable[[#This Row],[Order Date]])/3,0)</f>
        <v>Q4</v>
      </c>
      <c r="E2567" s="11">
        <f>MONTH(SalesDataTable[[#This Row],[Order Date]])</f>
        <v>12</v>
      </c>
      <c r="F2567" s="17"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60"/>
        <v>94.772000000000006</v>
      </c>
      <c r="R2567" s="5">
        <f t="shared" si="161"/>
        <v>44.62</v>
      </c>
      <c r="S2567" s="5">
        <f t="shared" si="162"/>
        <v>50.152000000000008</v>
      </c>
      <c r="T2567" s="7">
        <f t="shared" si="163"/>
        <v>0.52918583547883347</v>
      </c>
    </row>
    <row r="2568" spans="1:20" ht="15.6">
      <c r="A2568" s="2">
        <v>1863</v>
      </c>
      <c r="B2568" s="3">
        <v>46366</v>
      </c>
      <c r="C2568" s="4">
        <f>YEAR(SalesDataTable[[#This Row],[Order Date]])</f>
        <v>2026</v>
      </c>
      <c r="D2568" s="14" t="str">
        <f>"Q"&amp;ROUNDUP(MONTH(SalesDataTable[[#This Row],[Order Date]])/3,0)</f>
        <v>Q4</v>
      </c>
      <c r="E2568" s="11">
        <f>MONTH(SalesDataTable[[#This Row],[Order Date]])</f>
        <v>12</v>
      </c>
      <c r="F2568" s="17"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row>
    <row r="2569" spans="1:20" ht="15.6">
      <c r="A2569" s="2">
        <v>3466</v>
      </c>
      <c r="B2569" s="3">
        <v>46366</v>
      </c>
      <c r="C2569" s="4">
        <f>YEAR(SalesDataTable[[#This Row],[Order Date]])</f>
        <v>2026</v>
      </c>
      <c r="D2569" s="14" t="str">
        <f>"Q"&amp;ROUNDUP(MONTH(SalesDataTable[[#This Row],[Order Date]])/3,0)</f>
        <v>Q4</v>
      </c>
      <c r="E2569" s="11">
        <f>MONTH(SalesDataTable[[#This Row],[Order Date]])</f>
        <v>12</v>
      </c>
      <c r="F2569" s="17"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60"/>
        <v>73.28</v>
      </c>
      <c r="R2569" s="5">
        <f t="shared" si="161"/>
        <v>27.4</v>
      </c>
      <c r="S2569" s="5">
        <f t="shared" si="162"/>
        <v>45.88</v>
      </c>
      <c r="T2569" s="7">
        <f t="shared" si="163"/>
        <v>0.62609170305676853</v>
      </c>
    </row>
    <row r="2570" spans="1:20" ht="15.6">
      <c r="A2570" s="2">
        <v>3630</v>
      </c>
      <c r="B2570" s="3">
        <v>46366</v>
      </c>
      <c r="C2570" s="4">
        <f>YEAR(SalesDataTable[[#This Row],[Order Date]])</f>
        <v>2026</v>
      </c>
      <c r="D2570" s="14" t="str">
        <f>"Q"&amp;ROUNDUP(MONTH(SalesDataTable[[#This Row],[Order Date]])/3,0)</f>
        <v>Q4</v>
      </c>
      <c r="E2570" s="11">
        <f>MONTH(SalesDataTable[[#This Row],[Order Date]])</f>
        <v>12</v>
      </c>
      <c r="F2570" s="17"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row>
    <row r="2571" spans="1:20" ht="15.6">
      <c r="A2571" s="2">
        <v>3633</v>
      </c>
      <c r="B2571" s="3">
        <v>46366</v>
      </c>
      <c r="C2571" s="4">
        <f>YEAR(SalesDataTable[[#This Row],[Order Date]])</f>
        <v>2026</v>
      </c>
      <c r="D2571" s="14" t="str">
        <f>"Q"&amp;ROUNDUP(MONTH(SalesDataTable[[#This Row],[Order Date]])/3,0)</f>
        <v>Q4</v>
      </c>
      <c r="E2571" s="11">
        <f>MONTH(SalesDataTable[[#This Row],[Order Date]])</f>
        <v>12</v>
      </c>
      <c r="F2571" s="17"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60"/>
        <v>432.48</v>
      </c>
      <c r="R2571" s="5">
        <f t="shared" si="161"/>
        <v>232.07999999999998</v>
      </c>
      <c r="S2571" s="5">
        <f t="shared" si="162"/>
        <v>200.40000000000003</v>
      </c>
      <c r="T2571" s="7">
        <f t="shared" si="163"/>
        <v>0.46337402885682583</v>
      </c>
    </row>
    <row r="2572" spans="1:20" ht="15.6">
      <c r="A2572" s="2">
        <v>4</v>
      </c>
      <c r="B2572" s="3">
        <v>46367</v>
      </c>
      <c r="C2572" s="4">
        <f>YEAR(SalesDataTable[[#This Row],[Order Date]])</f>
        <v>2026</v>
      </c>
      <c r="D2572" s="14" t="str">
        <f>"Q"&amp;ROUNDUP(MONTH(SalesDataTable[[#This Row],[Order Date]])/3,0)</f>
        <v>Q4</v>
      </c>
      <c r="E2572" s="11">
        <f>MONTH(SalesDataTable[[#This Row],[Order Date]])</f>
        <v>12</v>
      </c>
      <c r="F2572" s="17"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60"/>
        <v>92.682000000000002</v>
      </c>
      <c r="R2572" s="5">
        <f t="shared" si="161"/>
        <v>51.45</v>
      </c>
      <c r="S2572" s="5">
        <f t="shared" si="162"/>
        <v>41.231999999999999</v>
      </c>
      <c r="T2572" s="7">
        <f t="shared" si="163"/>
        <v>0.4448760277076455</v>
      </c>
    </row>
    <row r="2573" spans="1:20" ht="15.6">
      <c r="A2573" s="2">
        <v>70</v>
      </c>
      <c r="B2573" s="3">
        <v>46367</v>
      </c>
      <c r="C2573" s="4">
        <f>YEAR(SalesDataTable[[#This Row],[Order Date]])</f>
        <v>2026</v>
      </c>
      <c r="D2573" s="14" t="str">
        <f>"Q"&amp;ROUNDUP(MONTH(SalesDataTable[[#This Row],[Order Date]])/3,0)</f>
        <v>Q4</v>
      </c>
      <c r="E2573" s="11">
        <f>MONTH(SalesDataTable[[#This Row],[Order Date]])</f>
        <v>12</v>
      </c>
      <c r="F2573" s="17"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row>
    <row r="2574" spans="1:20" ht="15.6">
      <c r="A2574" s="2">
        <v>948</v>
      </c>
      <c r="B2574" s="3">
        <v>46367</v>
      </c>
      <c r="C2574" s="4">
        <f>YEAR(SalesDataTable[[#This Row],[Order Date]])</f>
        <v>2026</v>
      </c>
      <c r="D2574" s="14" t="str">
        <f>"Q"&amp;ROUNDUP(MONTH(SalesDataTable[[#This Row],[Order Date]])/3,0)</f>
        <v>Q4</v>
      </c>
      <c r="E2574" s="11">
        <f>MONTH(SalesDataTable[[#This Row],[Order Date]])</f>
        <v>12</v>
      </c>
      <c r="F2574" s="17"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60"/>
        <v>120.479</v>
      </c>
      <c r="R2574" s="5">
        <f t="shared" si="161"/>
        <v>78.97</v>
      </c>
      <c r="S2574" s="5">
        <f t="shared" si="162"/>
        <v>41.509</v>
      </c>
      <c r="T2574" s="7">
        <f t="shared" si="163"/>
        <v>0.34453307215365336</v>
      </c>
    </row>
    <row r="2575" spans="1:20" ht="15.6">
      <c r="A2575" s="2">
        <v>1957</v>
      </c>
      <c r="B2575" s="3">
        <v>46367</v>
      </c>
      <c r="C2575" s="4">
        <f>YEAR(SalesDataTable[[#This Row],[Order Date]])</f>
        <v>2026</v>
      </c>
      <c r="D2575" s="14" t="str">
        <f>"Q"&amp;ROUNDUP(MONTH(SalesDataTable[[#This Row],[Order Date]])/3,0)</f>
        <v>Q4</v>
      </c>
      <c r="E2575" s="11">
        <f>MONTH(SalesDataTable[[#This Row],[Order Date]])</f>
        <v>12</v>
      </c>
      <c r="F2575" s="17"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60"/>
        <v>212.976</v>
      </c>
      <c r="R2575" s="5">
        <f t="shared" si="161"/>
        <v>101.34</v>
      </c>
      <c r="S2575" s="5">
        <f t="shared" si="162"/>
        <v>111.636</v>
      </c>
      <c r="T2575" s="7">
        <f t="shared" si="163"/>
        <v>0.52417173766058145</v>
      </c>
    </row>
    <row r="2576" spans="1:20" ht="15.6">
      <c r="A2576" s="2">
        <v>3097</v>
      </c>
      <c r="B2576" s="3">
        <v>46367</v>
      </c>
      <c r="C2576" s="4">
        <f>YEAR(SalesDataTable[[#This Row],[Order Date]])</f>
        <v>2026</v>
      </c>
      <c r="D2576" s="14" t="str">
        <f>"Q"&amp;ROUNDUP(MONTH(SalesDataTable[[#This Row],[Order Date]])/3,0)</f>
        <v>Q4</v>
      </c>
      <c r="E2576" s="11">
        <f>MONTH(SalesDataTable[[#This Row],[Order Date]])</f>
        <v>12</v>
      </c>
      <c r="F2576" s="17"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60"/>
        <v>44.676000000000002</v>
      </c>
      <c r="R2576" s="5">
        <f t="shared" si="161"/>
        <v>22</v>
      </c>
      <c r="S2576" s="5">
        <f t="shared" si="162"/>
        <v>22.676000000000002</v>
      </c>
      <c r="T2576" s="7">
        <f t="shared" si="163"/>
        <v>0.50756558331094992</v>
      </c>
    </row>
    <row r="2577" spans="1:20" ht="15.6">
      <c r="A2577" s="2">
        <v>3649</v>
      </c>
      <c r="B2577" s="3">
        <v>46367</v>
      </c>
      <c r="C2577" s="4">
        <f>YEAR(SalesDataTable[[#This Row],[Order Date]])</f>
        <v>2026</v>
      </c>
      <c r="D2577" s="14" t="str">
        <f>"Q"&amp;ROUNDUP(MONTH(SalesDataTable[[#This Row],[Order Date]])/3,0)</f>
        <v>Q4</v>
      </c>
      <c r="E2577" s="11">
        <f>MONTH(SalesDataTable[[#This Row],[Order Date]])</f>
        <v>12</v>
      </c>
      <c r="F2577" s="17"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60"/>
        <v>156.07549999999998</v>
      </c>
      <c r="R2577" s="5">
        <f t="shared" si="161"/>
        <v>88.66</v>
      </c>
      <c r="S2577" s="5">
        <f t="shared" si="162"/>
        <v>67.41549999999998</v>
      </c>
      <c r="T2577" s="7">
        <f t="shared" si="163"/>
        <v>0.43194159237035917</v>
      </c>
    </row>
    <row r="2578" spans="1:20" ht="15.6">
      <c r="A2578" s="2">
        <v>3963</v>
      </c>
      <c r="B2578" s="3">
        <v>46367</v>
      </c>
      <c r="C2578" s="4">
        <f>YEAR(SalesDataTable[[#This Row],[Order Date]])</f>
        <v>2026</v>
      </c>
      <c r="D2578" s="14" t="str">
        <f>"Q"&amp;ROUNDUP(MONTH(SalesDataTable[[#This Row],[Order Date]])/3,0)</f>
        <v>Q4</v>
      </c>
      <c r="E2578" s="11">
        <f>MONTH(SalesDataTable[[#This Row],[Order Date]])</f>
        <v>12</v>
      </c>
      <c r="F2578" s="17"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60"/>
        <v>35.81</v>
      </c>
      <c r="R2578" s="5">
        <f t="shared" si="161"/>
        <v>13.28</v>
      </c>
      <c r="S2578" s="5">
        <f t="shared" si="162"/>
        <v>22.53</v>
      </c>
      <c r="T2578" s="7">
        <f t="shared" si="163"/>
        <v>0.62915386763473891</v>
      </c>
    </row>
    <row r="2579" spans="1:20" ht="15.6">
      <c r="A2579" s="2">
        <v>4305</v>
      </c>
      <c r="B2579" s="3">
        <v>46367</v>
      </c>
      <c r="C2579" s="4">
        <f>YEAR(SalesDataTable[[#This Row],[Order Date]])</f>
        <v>2026</v>
      </c>
      <c r="D2579" s="14" t="str">
        <f>"Q"&amp;ROUNDUP(MONTH(SalesDataTable[[#This Row],[Order Date]])/3,0)</f>
        <v>Q4</v>
      </c>
      <c r="E2579" s="11">
        <f>MONTH(SalesDataTable[[#This Row],[Order Date]])</f>
        <v>12</v>
      </c>
      <c r="F2579" s="17"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60"/>
        <v>39.244500000000002</v>
      </c>
      <c r="R2579" s="5">
        <f t="shared" si="161"/>
        <v>14.56</v>
      </c>
      <c r="S2579" s="5">
        <f t="shared" si="162"/>
        <v>24.6845</v>
      </c>
      <c r="T2579" s="7">
        <f t="shared" si="163"/>
        <v>0.62899259768884808</v>
      </c>
    </row>
    <row r="2580" spans="1:20" ht="15.6">
      <c r="A2580" s="2">
        <v>4942</v>
      </c>
      <c r="B2580" s="3">
        <v>46367</v>
      </c>
      <c r="C2580" s="4">
        <f>YEAR(SalesDataTable[[#This Row],[Order Date]])</f>
        <v>2026</v>
      </c>
      <c r="D2580" s="14" t="str">
        <f>"Q"&amp;ROUNDUP(MONTH(SalesDataTable[[#This Row],[Order Date]])/3,0)</f>
        <v>Q4</v>
      </c>
      <c r="E2580" s="11">
        <f>MONTH(SalesDataTable[[#This Row],[Order Date]])</f>
        <v>12</v>
      </c>
      <c r="F2580" s="17"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row>
    <row r="2581" spans="1:20" ht="15.6">
      <c r="A2581" s="2">
        <v>19</v>
      </c>
      <c r="B2581" s="3">
        <v>46368</v>
      </c>
      <c r="C2581" s="4">
        <f>YEAR(SalesDataTable[[#This Row],[Order Date]])</f>
        <v>2026</v>
      </c>
      <c r="D2581" s="14" t="str">
        <f>"Q"&amp;ROUNDUP(MONTH(SalesDataTable[[#This Row],[Order Date]])/3,0)</f>
        <v>Q4</v>
      </c>
      <c r="E2581" s="11">
        <f>MONTH(SalesDataTable[[#This Row],[Order Date]])</f>
        <v>12</v>
      </c>
      <c r="F2581" s="17"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row>
    <row r="2582" spans="1:20" ht="15.6">
      <c r="A2582" s="2">
        <v>4963</v>
      </c>
      <c r="B2582" s="3">
        <v>46368</v>
      </c>
      <c r="C2582" s="4">
        <f>YEAR(SalesDataTable[[#This Row],[Order Date]])</f>
        <v>2026</v>
      </c>
      <c r="D2582" s="14" t="str">
        <f>"Q"&amp;ROUNDUP(MONTH(SalesDataTable[[#This Row],[Order Date]])/3,0)</f>
        <v>Q4</v>
      </c>
      <c r="E2582" s="11">
        <f>MONTH(SalesDataTable[[#This Row],[Order Date]])</f>
        <v>12</v>
      </c>
      <c r="F2582" s="17"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60"/>
        <v>343.42500000000001</v>
      </c>
      <c r="R2582" s="5">
        <f t="shared" si="161"/>
        <v>158.65</v>
      </c>
      <c r="S2582" s="5">
        <f t="shared" si="162"/>
        <v>184.77500000000001</v>
      </c>
      <c r="T2582" s="7">
        <f t="shared" si="163"/>
        <v>0.53803596127247577</v>
      </c>
    </row>
    <row r="2583" spans="1:20" ht="15.6">
      <c r="A2583" s="2">
        <v>5110</v>
      </c>
      <c r="B2583" s="3">
        <v>46368</v>
      </c>
      <c r="C2583" s="4">
        <f>YEAR(SalesDataTable[[#This Row],[Order Date]])</f>
        <v>2026</v>
      </c>
      <c r="D2583" s="14" t="str">
        <f>"Q"&amp;ROUNDUP(MONTH(SalesDataTable[[#This Row],[Order Date]])/3,0)</f>
        <v>Q4</v>
      </c>
      <c r="E2583" s="11">
        <f>MONTH(SalesDataTable[[#This Row],[Order Date]])</f>
        <v>12</v>
      </c>
      <c r="F2583" s="17"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60"/>
        <v>46.413000000000004</v>
      </c>
      <c r="R2583" s="5">
        <f t="shared" si="161"/>
        <v>23.11</v>
      </c>
      <c r="S2583" s="5">
        <f t="shared" si="162"/>
        <v>23.303000000000004</v>
      </c>
      <c r="T2583" s="7">
        <f t="shared" si="163"/>
        <v>0.5020791588563549</v>
      </c>
    </row>
    <row r="2584" spans="1:20" ht="15.6">
      <c r="A2584" s="2">
        <v>10</v>
      </c>
      <c r="B2584" s="3">
        <v>46369</v>
      </c>
      <c r="C2584" s="4">
        <f>YEAR(SalesDataTable[[#This Row],[Order Date]])</f>
        <v>2026</v>
      </c>
      <c r="D2584" s="14" t="str">
        <f>"Q"&amp;ROUNDUP(MONTH(SalesDataTable[[#This Row],[Order Date]])/3,0)</f>
        <v>Q4</v>
      </c>
      <c r="E2584" s="11">
        <f>MONTH(SalesDataTable[[#This Row],[Order Date]])</f>
        <v>12</v>
      </c>
      <c r="F2584" s="17"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row>
    <row r="2585" spans="1:20" ht="15.6">
      <c r="A2585" s="2">
        <v>216</v>
      </c>
      <c r="B2585" s="3">
        <v>46369</v>
      </c>
      <c r="C2585" s="4">
        <f>YEAR(SalesDataTable[[#This Row],[Order Date]])</f>
        <v>2026</v>
      </c>
      <c r="D2585" s="14" t="str">
        <f>"Q"&amp;ROUNDUP(MONTH(SalesDataTable[[#This Row],[Order Date]])/3,0)</f>
        <v>Q4</v>
      </c>
      <c r="E2585" s="11">
        <f>MONTH(SalesDataTable[[#This Row],[Order Date]])</f>
        <v>12</v>
      </c>
      <c r="F2585" s="17"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60"/>
        <v>70.617999999999995</v>
      </c>
      <c r="R2585" s="5">
        <f t="shared" si="161"/>
        <v>42.91</v>
      </c>
      <c r="S2585" s="5">
        <f t="shared" si="162"/>
        <v>27.707999999999998</v>
      </c>
      <c r="T2585" s="7">
        <f t="shared" si="163"/>
        <v>0.39236455294684075</v>
      </c>
    </row>
    <row r="2586" spans="1:20" ht="15.6">
      <c r="A2586" s="2">
        <v>1937</v>
      </c>
      <c r="B2586" s="3">
        <v>46369</v>
      </c>
      <c r="C2586" s="4">
        <f>YEAR(SalesDataTable[[#This Row],[Order Date]])</f>
        <v>2026</v>
      </c>
      <c r="D2586" s="14" t="str">
        <f>"Q"&amp;ROUNDUP(MONTH(SalesDataTable[[#This Row],[Order Date]])/3,0)</f>
        <v>Q4</v>
      </c>
      <c r="E2586" s="11">
        <f>MONTH(SalesDataTable[[#This Row],[Order Date]])</f>
        <v>12</v>
      </c>
      <c r="F2586" s="17"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row>
    <row r="2587" spans="1:20" ht="15.6">
      <c r="A2587" s="2">
        <v>4720</v>
      </c>
      <c r="B2587" s="3">
        <v>46369</v>
      </c>
      <c r="C2587" s="4">
        <f>YEAR(SalesDataTable[[#This Row],[Order Date]])</f>
        <v>2026</v>
      </c>
      <c r="D2587" s="14" t="str">
        <f>"Q"&amp;ROUNDUP(MONTH(SalesDataTable[[#This Row],[Order Date]])/3,0)</f>
        <v>Q4</v>
      </c>
      <c r="E2587" s="11">
        <f>MONTH(SalesDataTable[[#This Row],[Order Date]])</f>
        <v>12</v>
      </c>
      <c r="F2587" s="17"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row>
    <row r="2588" spans="1:20" ht="15.6">
      <c r="A2588" s="2">
        <v>91</v>
      </c>
      <c r="B2588" s="3">
        <v>46370</v>
      </c>
      <c r="C2588" s="4">
        <f>YEAR(SalesDataTable[[#This Row],[Order Date]])</f>
        <v>2026</v>
      </c>
      <c r="D2588" s="14" t="str">
        <f>"Q"&amp;ROUNDUP(MONTH(SalesDataTable[[#This Row],[Order Date]])/3,0)</f>
        <v>Q4</v>
      </c>
      <c r="E2588" s="11">
        <f>MONTH(SalesDataTable[[#This Row],[Order Date]])</f>
        <v>12</v>
      </c>
      <c r="F2588" s="17"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60"/>
        <v>679.9</v>
      </c>
      <c r="R2588" s="5">
        <f t="shared" si="161"/>
        <v>391.56</v>
      </c>
      <c r="S2588" s="5">
        <f t="shared" si="162"/>
        <v>288.33999999999997</v>
      </c>
      <c r="T2588" s="7">
        <f t="shared" si="163"/>
        <v>0.42409177820267685</v>
      </c>
    </row>
    <row r="2589" spans="1:20" ht="15.6">
      <c r="A2589" s="2">
        <v>505</v>
      </c>
      <c r="B2589" s="3">
        <v>46370</v>
      </c>
      <c r="C2589" s="4">
        <f>YEAR(SalesDataTable[[#This Row],[Order Date]])</f>
        <v>2026</v>
      </c>
      <c r="D2589" s="14" t="str">
        <f>"Q"&amp;ROUNDUP(MONTH(SalesDataTable[[#This Row],[Order Date]])/3,0)</f>
        <v>Q4</v>
      </c>
      <c r="E2589" s="11">
        <f>MONTH(SalesDataTable[[#This Row],[Order Date]])</f>
        <v>12</v>
      </c>
      <c r="F2589" s="17"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row>
    <row r="2590" spans="1:20" ht="15.6">
      <c r="A2590" s="2">
        <v>640</v>
      </c>
      <c r="B2590" s="3">
        <v>46370</v>
      </c>
      <c r="C2590" s="4">
        <f>YEAR(SalesDataTable[[#This Row],[Order Date]])</f>
        <v>2026</v>
      </c>
      <c r="D2590" s="14" t="str">
        <f>"Q"&amp;ROUNDUP(MONTH(SalesDataTable[[#This Row],[Order Date]])/3,0)</f>
        <v>Q4</v>
      </c>
      <c r="E2590" s="11">
        <f>MONTH(SalesDataTable[[#This Row],[Order Date]])</f>
        <v>12</v>
      </c>
      <c r="F2590" s="17"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60"/>
        <v>98.363</v>
      </c>
      <c r="R2590" s="5">
        <f t="shared" si="161"/>
        <v>43.52</v>
      </c>
      <c r="S2590" s="5">
        <f t="shared" si="162"/>
        <v>54.842999999999996</v>
      </c>
      <c r="T2590" s="7">
        <f t="shared" si="163"/>
        <v>0.55755721155312465</v>
      </c>
    </row>
    <row r="2591" spans="1:20" ht="15.6">
      <c r="A2591" s="2">
        <v>1408</v>
      </c>
      <c r="B2591" s="3">
        <v>46370</v>
      </c>
      <c r="C2591" s="4">
        <f>YEAR(SalesDataTable[[#This Row],[Order Date]])</f>
        <v>2026</v>
      </c>
      <c r="D2591" s="14" t="str">
        <f>"Q"&amp;ROUNDUP(MONTH(SalesDataTable[[#This Row],[Order Date]])/3,0)</f>
        <v>Q4</v>
      </c>
      <c r="E2591" s="11">
        <f>MONTH(SalesDataTable[[#This Row],[Order Date]])</f>
        <v>12</v>
      </c>
      <c r="F2591" s="17"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60"/>
        <v>161.53</v>
      </c>
      <c r="R2591" s="5">
        <f t="shared" si="161"/>
        <v>87.43</v>
      </c>
      <c r="S2591" s="5">
        <f t="shared" si="162"/>
        <v>74.099999999999994</v>
      </c>
      <c r="T2591" s="7">
        <f t="shared" si="163"/>
        <v>0.45873831486411187</v>
      </c>
    </row>
    <row r="2592" spans="1:20" ht="15.6">
      <c r="A2592" s="2">
        <v>2074</v>
      </c>
      <c r="B2592" s="3">
        <v>46370</v>
      </c>
      <c r="C2592" s="4">
        <f>YEAR(SalesDataTable[[#This Row],[Order Date]])</f>
        <v>2026</v>
      </c>
      <c r="D2592" s="14" t="str">
        <f>"Q"&amp;ROUNDUP(MONTH(SalesDataTable[[#This Row],[Order Date]])/3,0)</f>
        <v>Q4</v>
      </c>
      <c r="E2592" s="11">
        <f>MONTH(SalesDataTable[[#This Row],[Order Date]])</f>
        <v>12</v>
      </c>
      <c r="F2592" s="17"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row>
    <row r="2593" spans="1:20" ht="15.6">
      <c r="A2593" s="2">
        <v>2639</v>
      </c>
      <c r="B2593" s="3">
        <v>46370</v>
      </c>
      <c r="C2593" s="4">
        <f>YEAR(SalesDataTable[[#This Row],[Order Date]])</f>
        <v>2026</v>
      </c>
      <c r="D2593" s="14" t="str">
        <f>"Q"&amp;ROUNDUP(MONTH(SalesDataTable[[#This Row],[Order Date]])/3,0)</f>
        <v>Q4</v>
      </c>
      <c r="E2593" s="11">
        <f>MONTH(SalesDataTable[[#This Row],[Order Date]])</f>
        <v>12</v>
      </c>
      <c r="F2593" s="17"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60"/>
        <v>197.18</v>
      </c>
      <c r="R2593" s="5">
        <f t="shared" si="161"/>
        <v>105.28</v>
      </c>
      <c r="S2593" s="5">
        <f t="shared" si="162"/>
        <v>91.9</v>
      </c>
      <c r="T2593" s="7">
        <f t="shared" si="163"/>
        <v>0.46607160969672384</v>
      </c>
    </row>
    <row r="2594" spans="1:20" ht="15.6">
      <c r="A2594" s="2">
        <v>2694</v>
      </c>
      <c r="B2594" s="3">
        <v>46370</v>
      </c>
      <c r="C2594" s="4">
        <f>YEAR(SalesDataTable[[#This Row],[Order Date]])</f>
        <v>2026</v>
      </c>
      <c r="D2594" s="14" t="str">
        <f>"Q"&amp;ROUNDUP(MONTH(SalesDataTable[[#This Row],[Order Date]])/3,0)</f>
        <v>Q4</v>
      </c>
      <c r="E2594" s="11">
        <f>MONTH(SalesDataTable[[#This Row],[Order Date]])</f>
        <v>12</v>
      </c>
      <c r="F2594" s="17"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60"/>
        <v>124.9</v>
      </c>
      <c r="R2594" s="5">
        <f t="shared" si="161"/>
        <v>62.16</v>
      </c>
      <c r="S2594" s="5">
        <f t="shared" si="162"/>
        <v>62.740000000000009</v>
      </c>
      <c r="T2594" s="7">
        <f t="shared" si="163"/>
        <v>0.50232185748598879</v>
      </c>
    </row>
    <row r="2595" spans="1:20" ht="15.6">
      <c r="A2595" s="2">
        <v>2797</v>
      </c>
      <c r="B2595" s="3">
        <v>46370</v>
      </c>
      <c r="C2595" s="4">
        <f>YEAR(SalesDataTable[[#This Row],[Order Date]])</f>
        <v>2026</v>
      </c>
      <c r="D2595" s="14" t="str">
        <f>"Q"&amp;ROUNDUP(MONTH(SalesDataTable[[#This Row],[Order Date]])/3,0)</f>
        <v>Q4</v>
      </c>
      <c r="E2595" s="11">
        <f>MONTH(SalesDataTable[[#This Row],[Order Date]])</f>
        <v>12</v>
      </c>
      <c r="F2595" s="17"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row>
    <row r="2596" spans="1:20" ht="15.6">
      <c r="A2596" s="2">
        <v>2811</v>
      </c>
      <c r="B2596" s="3">
        <v>46370</v>
      </c>
      <c r="C2596" s="4">
        <f>YEAR(SalesDataTable[[#This Row],[Order Date]])</f>
        <v>2026</v>
      </c>
      <c r="D2596" s="14" t="str">
        <f>"Q"&amp;ROUNDUP(MONTH(SalesDataTable[[#This Row],[Order Date]])/3,0)</f>
        <v>Q4</v>
      </c>
      <c r="E2596" s="11">
        <f>MONTH(SalesDataTable[[#This Row],[Order Date]])</f>
        <v>12</v>
      </c>
      <c r="F2596" s="17"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row>
    <row r="2597" spans="1:20" ht="15.6">
      <c r="A2597" s="2">
        <v>4037</v>
      </c>
      <c r="B2597" s="3">
        <v>46370</v>
      </c>
      <c r="C2597" s="4">
        <f>YEAR(SalesDataTable[[#This Row],[Order Date]])</f>
        <v>2026</v>
      </c>
      <c r="D2597" s="14" t="str">
        <f>"Q"&amp;ROUNDUP(MONTH(SalesDataTable[[#This Row],[Order Date]])/3,0)</f>
        <v>Q4</v>
      </c>
      <c r="E2597" s="11">
        <f>MONTH(SalesDataTable[[#This Row],[Order Date]])</f>
        <v>12</v>
      </c>
      <c r="F2597" s="17"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60"/>
        <v>144.78</v>
      </c>
      <c r="R2597" s="5">
        <f t="shared" si="161"/>
        <v>77.98</v>
      </c>
      <c r="S2597" s="5">
        <f t="shared" si="162"/>
        <v>66.8</v>
      </c>
      <c r="T2597" s="7">
        <f t="shared" si="163"/>
        <v>0.46138969470921398</v>
      </c>
    </row>
    <row r="2598" spans="1:20" ht="15.6">
      <c r="A2598" s="2">
        <v>4629</v>
      </c>
      <c r="B2598" s="3">
        <v>46370</v>
      </c>
      <c r="C2598" s="4">
        <f>YEAR(SalesDataTable[[#This Row],[Order Date]])</f>
        <v>2026</v>
      </c>
      <c r="D2598" s="14" t="str">
        <f>"Q"&amp;ROUNDUP(MONTH(SalesDataTable[[#This Row],[Order Date]])/3,0)</f>
        <v>Q4</v>
      </c>
      <c r="E2598" s="11">
        <f>MONTH(SalesDataTable[[#This Row],[Order Date]])</f>
        <v>12</v>
      </c>
      <c r="F2598" s="17"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60"/>
        <v>34.361499999999999</v>
      </c>
      <c r="R2598" s="5">
        <f t="shared" si="161"/>
        <v>13.87</v>
      </c>
      <c r="S2598" s="5">
        <f t="shared" si="162"/>
        <v>20.491500000000002</v>
      </c>
      <c r="T2598" s="7">
        <f t="shared" si="163"/>
        <v>0.59635056676803988</v>
      </c>
    </row>
    <row r="2599" spans="1:20" ht="15.6">
      <c r="A2599" s="2">
        <v>2455</v>
      </c>
      <c r="B2599" s="3">
        <v>46371</v>
      </c>
      <c r="C2599" s="4">
        <f>YEAR(SalesDataTable[[#This Row],[Order Date]])</f>
        <v>2026</v>
      </c>
      <c r="D2599" s="14" t="str">
        <f>"Q"&amp;ROUNDUP(MONTH(SalesDataTable[[#This Row],[Order Date]])/3,0)</f>
        <v>Q4</v>
      </c>
      <c r="E2599" s="11">
        <f>MONTH(SalesDataTable[[#This Row],[Order Date]])</f>
        <v>12</v>
      </c>
      <c r="F2599" s="17"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60"/>
        <v>340.767</v>
      </c>
      <c r="R2599" s="5">
        <f t="shared" si="161"/>
        <v>181.95</v>
      </c>
      <c r="S2599" s="5">
        <f t="shared" si="162"/>
        <v>158.81700000000001</v>
      </c>
      <c r="T2599" s="7">
        <f t="shared" si="163"/>
        <v>0.46605745274630467</v>
      </c>
    </row>
    <row r="2600" spans="1:20" ht="15.6">
      <c r="A2600" s="2">
        <v>3184</v>
      </c>
      <c r="B2600" s="3">
        <v>46371</v>
      </c>
      <c r="C2600" s="4">
        <f>YEAR(SalesDataTable[[#This Row],[Order Date]])</f>
        <v>2026</v>
      </c>
      <c r="D2600" s="14" t="str">
        <f>"Q"&amp;ROUNDUP(MONTH(SalesDataTable[[#This Row],[Order Date]])/3,0)</f>
        <v>Q4</v>
      </c>
      <c r="E2600" s="11">
        <f>MONTH(SalesDataTable[[#This Row],[Order Date]])</f>
        <v>12</v>
      </c>
      <c r="F2600" s="17"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row>
    <row r="2601" spans="1:20" ht="15.6">
      <c r="A2601" s="2">
        <v>3363</v>
      </c>
      <c r="B2601" s="3">
        <v>46371</v>
      </c>
      <c r="C2601" s="4">
        <f>YEAR(SalesDataTable[[#This Row],[Order Date]])</f>
        <v>2026</v>
      </c>
      <c r="D2601" s="14" t="str">
        <f>"Q"&amp;ROUNDUP(MONTH(SalesDataTable[[#This Row],[Order Date]])/3,0)</f>
        <v>Q4</v>
      </c>
      <c r="E2601" s="11">
        <f>MONTH(SalesDataTable[[#This Row],[Order Date]])</f>
        <v>12</v>
      </c>
      <c r="F2601" s="17"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row>
    <row r="2602" spans="1:20" ht="15.6">
      <c r="A2602" s="2">
        <v>3373</v>
      </c>
      <c r="B2602" s="3">
        <v>46371</v>
      </c>
      <c r="C2602" s="4">
        <f>YEAR(SalesDataTable[[#This Row],[Order Date]])</f>
        <v>2026</v>
      </c>
      <c r="D2602" s="14" t="str">
        <f>"Q"&amp;ROUNDUP(MONTH(SalesDataTable[[#This Row],[Order Date]])/3,0)</f>
        <v>Q4</v>
      </c>
      <c r="E2602" s="11">
        <f>MONTH(SalesDataTable[[#This Row],[Order Date]])</f>
        <v>12</v>
      </c>
      <c r="F2602" s="17"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60"/>
        <v>170.696</v>
      </c>
      <c r="R2602" s="5">
        <f t="shared" si="161"/>
        <v>90.34</v>
      </c>
      <c r="S2602" s="5">
        <f t="shared" si="162"/>
        <v>80.355999999999995</v>
      </c>
      <c r="T2602" s="7">
        <f t="shared" si="163"/>
        <v>0.47075502647982376</v>
      </c>
    </row>
    <row r="2603" spans="1:20" ht="15.6">
      <c r="A2603" s="2">
        <v>3799</v>
      </c>
      <c r="B2603" s="3">
        <v>46371</v>
      </c>
      <c r="C2603" s="4">
        <f>YEAR(SalesDataTable[[#This Row],[Order Date]])</f>
        <v>2026</v>
      </c>
      <c r="D2603" s="14" t="str">
        <f>"Q"&amp;ROUNDUP(MONTH(SalesDataTable[[#This Row],[Order Date]])/3,0)</f>
        <v>Q4</v>
      </c>
      <c r="E2603" s="11">
        <f>MONTH(SalesDataTable[[#This Row],[Order Date]])</f>
        <v>12</v>
      </c>
      <c r="F2603" s="17"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60"/>
        <v>141.55949999999999</v>
      </c>
      <c r="R2603" s="5">
        <f t="shared" si="161"/>
        <v>64.5</v>
      </c>
      <c r="S2603" s="5">
        <f t="shared" si="162"/>
        <v>77.059499999999986</v>
      </c>
      <c r="T2603" s="7">
        <f t="shared" si="163"/>
        <v>0.54436120500566898</v>
      </c>
    </row>
    <row r="2604" spans="1:20" ht="15.6">
      <c r="A2604" s="2">
        <v>5002</v>
      </c>
      <c r="B2604" s="3">
        <v>46371</v>
      </c>
      <c r="C2604" s="4">
        <f>YEAR(SalesDataTable[[#This Row],[Order Date]])</f>
        <v>2026</v>
      </c>
      <c r="D2604" s="14" t="str">
        <f>"Q"&amp;ROUNDUP(MONTH(SalesDataTable[[#This Row],[Order Date]])/3,0)</f>
        <v>Q4</v>
      </c>
      <c r="E2604" s="11">
        <f>MONTH(SalesDataTable[[#This Row],[Order Date]])</f>
        <v>12</v>
      </c>
      <c r="F2604" s="17"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60"/>
        <v>339.48</v>
      </c>
      <c r="R2604" s="5">
        <f t="shared" si="161"/>
        <v>177.44</v>
      </c>
      <c r="S2604" s="5">
        <f t="shared" si="162"/>
        <v>162.04000000000002</v>
      </c>
      <c r="T2604" s="7">
        <f t="shared" si="163"/>
        <v>0.47731825144338402</v>
      </c>
    </row>
    <row r="2605" spans="1:20" ht="15.6">
      <c r="A2605" s="2">
        <v>2896</v>
      </c>
      <c r="B2605" s="3">
        <v>46372</v>
      </c>
      <c r="C2605" s="4">
        <f>YEAR(SalesDataTable[[#This Row],[Order Date]])</f>
        <v>2026</v>
      </c>
      <c r="D2605" s="14" t="str">
        <f>"Q"&amp;ROUNDUP(MONTH(SalesDataTable[[#This Row],[Order Date]])/3,0)</f>
        <v>Q4</v>
      </c>
      <c r="E2605" s="11">
        <f>MONTH(SalesDataTable[[#This Row],[Order Date]])</f>
        <v>12</v>
      </c>
      <c r="F2605" s="17"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row>
    <row r="2606" spans="1:20" ht="15.6">
      <c r="A2606" s="2">
        <v>3334</v>
      </c>
      <c r="B2606" s="3">
        <v>46372</v>
      </c>
      <c r="C2606" s="4">
        <f>YEAR(SalesDataTable[[#This Row],[Order Date]])</f>
        <v>2026</v>
      </c>
      <c r="D2606" s="14" t="str">
        <f>"Q"&amp;ROUNDUP(MONTH(SalesDataTable[[#This Row],[Order Date]])/3,0)</f>
        <v>Q4</v>
      </c>
      <c r="E2606" s="11">
        <f>MONTH(SalesDataTable[[#This Row],[Order Date]])</f>
        <v>12</v>
      </c>
      <c r="F2606" s="17"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60"/>
        <v>154.12</v>
      </c>
      <c r="R2606" s="5">
        <f t="shared" si="161"/>
        <v>77.45</v>
      </c>
      <c r="S2606" s="5">
        <f t="shared" si="162"/>
        <v>76.67</v>
      </c>
      <c r="T2606" s="7">
        <f t="shared" si="163"/>
        <v>0.49746950428237735</v>
      </c>
    </row>
    <row r="2607" spans="1:20" ht="15.6">
      <c r="A2607" s="2">
        <v>3469</v>
      </c>
      <c r="B2607" s="3">
        <v>46372</v>
      </c>
      <c r="C2607" s="4">
        <f>YEAR(SalesDataTable[[#This Row],[Order Date]])</f>
        <v>2026</v>
      </c>
      <c r="D2607" s="14" t="str">
        <f>"Q"&amp;ROUNDUP(MONTH(SalesDataTable[[#This Row],[Order Date]])/3,0)</f>
        <v>Q4</v>
      </c>
      <c r="E2607" s="11">
        <f>MONTH(SalesDataTable[[#This Row],[Order Date]])</f>
        <v>12</v>
      </c>
      <c r="F2607" s="17"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row>
    <row r="2608" spans="1:20" ht="15.6">
      <c r="A2608" s="2">
        <v>569</v>
      </c>
      <c r="B2608" s="3">
        <v>46373</v>
      </c>
      <c r="C2608" s="4">
        <f>YEAR(SalesDataTable[[#This Row],[Order Date]])</f>
        <v>2026</v>
      </c>
      <c r="D2608" s="14" t="str">
        <f>"Q"&amp;ROUNDUP(MONTH(SalesDataTable[[#This Row],[Order Date]])/3,0)</f>
        <v>Q4</v>
      </c>
      <c r="E2608" s="11">
        <f>MONTH(SalesDataTable[[#This Row],[Order Date]])</f>
        <v>12</v>
      </c>
      <c r="F2608" s="17"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row>
    <row r="2609" spans="1:20" ht="15.6">
      <c r="A2609" s="2">
        <v>2404</v>
      </c>
      <c r="B2609" s="3">
        <v>46373</v>
      </c>
      <c r="C2609" s="4">
        <f>YEAR(SalesDataTable[[#This Row],[Order Date]])</f>
        <v>2026</v>
      </c>
      <c r="D2609" s="14" t="str">
        <f>"Q"&amp;ROUNDUP(MONTH(SalesDataTable[[#This Row],[Order Date]])/3,0)</f>
        <v>Q4</v>
      </c>
      <c r="E2609" s="11">
        <f>MONTH(SalesDataTable[[#This Row],[Order Date]])</f>
        <v>12</v>
      </c>
      <c r="F2609" s="17"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row>
    <row r="2610" spans="1:20" ht="15.6">
      <c r="A2610" s="2">
        <v>4682</v>
      </c>
      <c r="B2610" s="3">
        <v>46373</v>
      </c>
      <c r="C2610" s="4">
        <f>YEAR(SalesDataTable[[#This Row],[Order Date]])</f>
        <v>2026</v>
      </c>
      <c r="D2610" s="14" t="str">
        <f>"Q"&amp;ROUNDUP(MONTH(SalesDataTable[[#This Row],[Order Date]])/3,0)</f>
        <v>Q4</v>
      </c>
      <c r="E2610" s="11">
        <f>MONTH(SalesDataTable[[#This Row],[Order Date]])</f>
        <v>12</v>
      </c>
      <c r="F2610" s="17"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60"/>
        <v>81.78</v>
      </c>
      <c r="R2610" s="5">
        <f t="shared" si="161"/>
        <v>29.9</v>
      </c>
      <c r="S2610" s="5">
        <f t="shared" si="162"/>
        <v>51.88</v>
      </c>
      <c r="T2610" s="7">
        <f t="shared" si="163"/>
        <v>0.63438493519197847</v>
      </c>
    </row>
    <row r="2611" spans="1:20" ht="15.6">
      <c r="A2611" s="2">
        <v>4888</v>
      </c>
      <c r="B2611" s="3">
        <v>46373</v>
      </c>
      <c r="C2611" s="4">
        <f>YEAR(SalesDataTable[[#This Row],[Order Date]])</f>
        <v>2026</v>
      </c>
      <c r="D2611" s="14" t="str">
        <f>"Q"&amp;ROUNDUP(MONTH(SalesDataTable[[#This Row],[Order Date]])/3,0)</f>
        <v>Q4</v>
      </c>
      <c r="E2611" s="11">
        <f>MONTH(SalesDataTable[[#This Row],[Order Date]])</f>
        <v>12</v>
      </c>
      <c r="F2611" s="17"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row>
    <row r="2612" spans="1:20" ht="15.6">
      <c r="A2612" s="2">
        <v>4923</v>
      </c>
      <c r="B2612" s="3">
        <v>46373</v>
      </c>
      <c r="C2612" s="4">
        <f>YEAR(SalesDataTable[[#This Row],[Order Date]])</f>
        <v>2026</v>
      </c>
      <c r="D2612" s="14" t="str">
        <f>"Q"&amp;ROUNDUP(MONTH(SalesDataTable[[#This Row],[Order Date]])/3,0)</f>
        <v>Q4</v>
      </c>
      <c r="E2612" s="11">
        <f>MONTH(SalesDataTable[[#This Row],[Order Date]])</f>
        <v>12</v>
      </c>
      <c r="F2612" s="17"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60"/>
        <v>159.72</v>
      </c>
      <c r="R2612" s="5">
        <f t="shared" si="161"/>
        <v>78.099999999999994</v>
      </c>
      <c r="S2612" s="5">
        <f t="shared" si="162"/>
        <v>81.62</v>
      </c>
      <c r="T2612" s="7">
        <f t="shared" si="163"/>
        <v>0.51101928374655647</v>
      </c>
    </row>
    <row r="2613" spans="1:20" ht="15.6">
      <c r="A2613" s="2">
        <v>131</v>
      </c>
      <c r="B2613" s="3">
        <v>46374</v>
      </c>
      <c r="C2613" s="4">
        <f>YEAR(SalesDataTable[[#This Row],[Order Date]])</f>
        <v>2026</v>
      </c>
      <c r="D2613" s="14" t="str">
        <f>"Q"&amp;ROUNDUP(MONTH(SalesDataTable[[#This Row],[Order Date]])/3,0)</f>
        <v>Q4</v>
      </c>
      <c r="E2613" s="11">
        <f>MONTH(SalesDataTable[[#This Row],[Order Date]])</f>
        <v>12</v>
      </c>
      <c r="F2613" s="17"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60"/>
        <v>222.15600000000001</v>
      </c>
      <c r="R2613" s="5">
        <f t="shared" si="161"/>
        <v>120.06</v>
      </c>
      <c r="S2613" s="5">
        <f t="shared" si="162"/>
        <v>102.096</v>
      </c>
      <c r="T2613" s="7">
        <f t="shared" si="163"/>
        <v>0.45956895154756117</v>
      </c>
    </row>
    <row r="2614" spans="1:20" ht="15.6">
      <c r="A2614" s="2">
        <v>349</v>
      </c>
      <c r="B2614" s="3">
        <v>46374</v>
      </c>
      <c r="C2614" s="4">
        <f>YEAR(SalesDataTable[[#This Row],[Order Date]])</f>
        <v>2026</v>
      </c>
      <c r="D2614" s="14" t="str">
        <f>"Q"&amp;ROUNDUP(MONTH(SalesDataTable[[#This Row],[Order Date]])/3,0)</f>
        <v>Q4</v>
      </c>
      <c r="E2614" s="11">
        <f>MONTH(SalesDataTable[[#This Row],[Order Date]])</f>
        <v>12</v>
      </c>
      <c r="F2614" s="17"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60"/>
        <v>45.229499999999994</v>
      </c>
      <c r="R2614" s="5">
        <f t="shared" si="161"/>
        <v>18.18</v>
      </c>
      <c r="S2614" s="5">
        <f t="shared" si="162"/>
        <v>27.049499999999995</v>
      </c>
      <c r="T2614" s="7">
        <f t="shared" si="163"/>
        <v>0.59804994527907662</v>
      </c>
    </row>
    <row r="2615" spans="1:20" ht="15.6">
      <c r="A2615" s="2">
        <v>1131</v>
      </c>
      <c r="B2615" s="3">
        <v>46374</v>
      </c>
      <c r="C2615" s="4">
        <f>YEAR(SalesDataTable[[#This Row],[Order Date]])</f>
        <v>2026</v>
      </c>
      <c r="D2615" s="14" t="str">
        <f>"Q"&amp;ROUNDUP(MONTH(SalesDataTable[[#This Row],[Order Date]])/3,0)</f>
        <v>Q4</v>
      </c>
      <c r="E2615" s="11">
        <f>MONTH(SalesDataTable[[#This Row],[Order Date]])</f>
        <v>12</v>
      </c>
      <c r="F2615" s="17"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60"/>
        <v>168.98400000000001</v>
      </c>
      <c r="R2615" s="5">
        <f t="shared" si="161"/>
        <v>91.78</v>
      </c>
      <c r="S2615" s="5">
        <f t="shared" si="162"/>
        <v>77.204000000000008</v>
      </c>
      <c r="T2615" s="7">
        <f t="shared" si="163"/>
        <v>0.45687165648818823</v>
      </c>
    </row>
    <row r="2616" spans="1:20" ht="15.6">
      <c r="A2616" s="2">
        <v>2738</v>
      </c>
      <c r="B2616" s="3">
        <v>46374</v>
      </c>
      <c r="C2616" s="4">
        <f>YEAR(SalesDataTable[[#This Row],[Order Date]])</f>
        <v>2026</v>
      </c>
      <c r="D2616" s="14" t="str">
        <f>"Q"&amp;ROUNDUP(MONTH(SalesDataTable[[#This Row],[Order Date]])/3,0)</f>
        <v>Q4</v>
      </c>
      <c r="E2616" s="11">
        <f>MONTH(SalesDataTable[[#This Row],[Order Date]])</f>
        <v>12</v>
      </c>
      <c r="F2616" s="17"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row>
    <row r="2617" spans="1:20" ht="15.6">
      <c r="A2617" s="2">
        <v>4400</v>
      </c>
      <c r="B2617" s="3">
        <v>46374</v>
      </c>
      <c r="C2617" s="4">
        <f>YEAR(SalesDataTable[[#This Row],[Order Date]])</f>
        <v>2026</v>
      </c>
      <c r="D2617" s="14" t="str">
        <f>"Q"&amp;ROUNDUP(MONTH(SalesDataTable[[#This Row],[Order Date]])/3,0)</f>
        <v>Q4</v>
      </c>
      <c r="E2617" s="11">
        <f>MONTH(SalesDataTable[[#This Row],[Order Date]])</f>
        <v>12</v>
      </c>
      <c r="F2617" s="17"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60"/>
        <v>66.402000000000001</v>
      </c>
      <c r="R2617" s="5">
        <f t="shared" si="161"/>
        <v>27.48</v>
      </c>
      <c r="S2617" s="5">
        <f t="shared" si="162"/>
        <v>38.921999999999997</v>
      </c>
      <c r="T2617" s="7">
        <f t="shared" si="163"/>
        <v>0.58615704346254627</v>
      </c>
    </row>
    <row r="2618" spans="1:20" ht="15.6">
      <c r="A2618" s="2">
        <v>3122</v>
      </c>
      <c r="B2618" s="3">
        <v>46375</v>
      </c>
      <c r="C2618" s="4">
        <f>YEAR(SalesDataTable[[#This Row],[Order Date]])</f>
        <v>2026</v>
      </c>
      <c r="D2618" s="14" t="str">
        <f>"Q"&amp;ROUNDUP(MONTH(SalesDataTable[[#This Row],[Order Date]])/3,0)</f>
        <v>Q4</v>
      </c>
      <c r="E2618" s="11">
        <f>MONTH(SalesDataTable[[#This Row],[Order Date]])</f>
        <v>12</v>
      </c>
      <c r="F2618" s="17"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60"/>
        <v>130.89600000000002</v>
      </c>
      <c r="R2618" s="5">
        <f t="shared" si="161"/>
        <v>80.42</v>
      </c>
      <c r="S2618" s="5">
        <f t="shared" si="162"/>
        <v>50.476000000000013</v>
      </c>
      <c r="T2618" s="7">
        <f t="shared" si="163"/>
        <v>0.38561911746730232</v>
      </c>
    </row>
    <row r="2619" spans="1:20" ht="15.6">
      <c r="A2619" s="2">
        <v>4572</v>
      </c>
      <c r="B2619" s="3">
        <v>46375</v>
      </c>
      <c r="C2619" s="4">
        <f>YEAR(SalesDataTable[[#This Row],[Order Date]])</f>
        <v>2026</v>
      </c>
      <c r="D2619" s="14" t="str">
        <f>"Q"&amp;ROUNDUP(MONTH(SalesDataTable[[#This Row],[Order Date]])/3,0)</f>
        <v>Q4</v>
      </c>
      <c r="E2619" s="11">
        <f>MONTH(SalesDataTable[[#This Row],[Order Date]])</f>
        <v>12</v>
      </c>
      <c r="F2619" s="17"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60"/>
        <v>103.12</v>
      </c>
      <c r="R2619" s="5">
        <f t="shared" si="161"/>
        <v>43.8</v>
      </c>
      <c r="S2619" s="5">
        <f t="shared" si="162"/>
        <v>59.320000000000007</v>
      </c>
      <c r="T2619" s="7">
        <f t="shared" si="163"/>
        <v>0.57525213343677273</v>
      </c>
    </row>
    <row r="2620" spans="1:20" ht="15.6">
      <c r="A2620" s="2">
        <v>4783</v>
      </c>
      <c r="B2620" s="3">
        <v>46375</v>
      </c>
      <c r="C2620" s="4">
        <f>YEAR(SalesDataTable[[#This Row],[Order Date]])</f>
        <v>2026</v>
      </c>
      <c r="D2620" s="14" t="str">
        <f>"Q"&amp;ROUNDUP(MONTH(SalesDataTable[[#This Row],[Order Date]])/3,0)</f>
        <v>Q4</v>
      </c>
      <c r="E2620" s="11">
        <f>MONTH(SalesDataTable[[#This Row],[Order Date]])</f>
        <v>12</v>
      </c>
      <c r="F2620" s="17"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60"/>
        <v>207.4</v>
      </c>
      <c r="R2620" s="5">
        <f t="shared" si="161"/>
        <v>120.02</v>
      </c>
      <c r="S2620" s="5">
        <f t="shared" si="162"/>
        <v>87.38000000000001</v>
      </c>
      <c r="T2620" s="7">
        <f t="shared" si="163"/>
        <v>0.4213114754098361</v>
      </c>
    </row>
    <row r="2621" spans="1:20" ht="15.6">
      <c r="A2621" s="2">
        <v>5055</v>
      </c>
      <c r="B2621" s="3">
        <v>46375</v>
      </c>
      <c r="C2621" s="4">
        <f>YEAR(SalesDataTable[[#This Row],[Order Date]])</f>
        <v>2026</v>
      </c>
      <c r="D2621" s="14" t="str">
        <f>"Q"&amp;ROUNDUP(MONTH(SalesDataTable[[#This Row],[Order Date]])/3,0)</f>
        <v>Q4</v>
      </c>
      <c r="E2621" s="11">
        <f>MONTH(SalesDataTable[[#This Row],[Order Date]])</f>
        <v>12</v>
      </c>
      <c r="F2621" s="17"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row>
    <row r="2622" spans="1:20" ht="15.6">
      <c r="A2622" s="2">
        <v>5100</v>
      </c>
      <c r="B2622" s="3">
        <v>46375</v>
      </c>
      <c r="C2622" s="4">
        <f>YEAR(SalesDataTable[[#This Row],[Order Date]])</f>
        <v>2026</v>
      </c>
      <c r="D2622" s="14" t="str">
        <f>"Q"&amp;ROUNDUP(MONTH(SalesDataTable[[#This Row],[Order Date]])/3,0)</f>
        <v>Q4</v>
      </c>
      <c r="E2622" s="11">
        <f>MONTH(SalesDataTable[[#This Row],[Order Date]])</f>
        <v>12</v>
      </c>
      <c r="F2622" s="17"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60"/>
        <v>120.003</v>
      </c>
      <c r="R2622" s="5">
        <f t="shared" si="161"/>
        <v>63.12</v>
      </c>
      <c r="S2622" s="5">
        <f t="shared" si="162"/>
        <v>56.883000000000003</v>
      </c>
      <c r="T2622" s="7">
        <f t="shared" si="163"/>
        <v>0.47401314967125824</v>
      </c>
    </row>
    <row r="2623" spans="1:20" ht="15.6">
      <c r="A2623" s="2">
        <v>488</v>
      </c>
      <c r="B2623" s="3">
        <v>46376</v>
      </c>
      <c r="C2623" s="4">
        <f>YEAR(SalesDataTable[[#This Row],[Order Date]])</f>
        <v>2026</v>
      </c>
      <c r="D2623" s="14" t="str">
        <f>"Q"&amp;ROUNDUP(MONTH(SalesDataTable[[#This Row],[Order Date]])/3,0)</f>
        <v>Q4</v>
      </c>
      <c r="E2623" s="11">
        <f>MONTH(SalesDataTable[[#This Row],[Order Date]])</f>
        <v>12</v>
      </c>
      <c r="F2623" s="17"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row>
    <row r="2624" spans="1:20" ht="15.6">
      <c r="A2624" s="2">
        <v>710</v>
      </c>
      <c r="B2624" s="3">
        <v>46376</v>
      </c>
      <c r="C2624" s="4">
        <f>YEAR(SalesDataTable[[#This Row],[Order Date]])</f>
        <v>2026</v>
      </c>
      <c r="D2624" s="14" t="str">
        <f>"Q"&amp;ROUNDUP(MONTH(SalesDataTable[[#This Row],[Order Date]])/3,0)</f>
        <v>Q4</v>
      </c>
      <c r="E2624" s="11">
        <f>MONTH(SalesDataTable[[#This Row],[Order Date]])</f>
        <v>12</v>
      </c>
      <c r="F2624" s="17"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row>
    <row r="2625" spans="1:20" ht="15.6">
      <c r="A2625" s="2">
        <v>1009</v>
      </c>
      <c r="B2625" s="3">
        <v>46376</v>
      </c>
      <c r="C2625" s="4">
        <f>YEAR(SalesDataTable[[#This Row],[Order Date]])</f>
        <v>2026</v>
      </c>
      <c r="D2625" s="14" t="str">
        <f>"Q"&amp;ROUNDUP(MONTH(SalesDataTable[[#This Row],[Order Date]])/3,0)</f>
        <v>Q4</v>
      </c>
      <c r="E2625" s="11">
        <f>MONTH(SalesDataTable[[#This Row],[Order Date]])</f>
        <v>12</v>
      </c>
      <c r="F2625" s="17"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row>
    <row r="2626" spans="1:20" ht="15.6">
      <c r="A2626" s="2">
        <v>1231</v>
      </c>
      <c r="B2626" s="3">
        <v>46376</v>
      </c>
      <c r="C2626" s="4">
        <f>YEAR(SalesDataTable[[#This Row],[Order Date]])</f>
        <v>2026</v>
      </c>
      <c r="D2626" s="14" t="str">
        <f>"Q"&amp;ROUNDUP(MONTH(SalesDataTable[[#This Row],[Order Date]])/3,0)</f>
        <v>Q4</v>
      </c>
      <c r="E2626" s="11">
        <f>MONTH(SalesDataTable[[#This Row],[Order Date]])</f>
        <v>12</v>
      </c>
      <c r="F2626" s="17"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row>
    <row r="2627" spans="1:20" ht="15.6">
      <c r="A2627" s="2">
        <v>1445</v>
      </c>
      <c r="B2627" s="3">
        <v>46376</v>
      </c>
      <c r="C2627" s="4">
        <f>YEAR(SalesDataTable[[#This Row],[Order Date]])</f>
        <v>2026</v>
      </c>
      <c r="D2627" s="14" t="str">
        <f>"Q"&amp;ROUNDUP(MONTH(SalesDataTable[[#This Row],[Order Date]])/3,0)</f>
        <v>Q4</v>
      </c>
      <c r="E2627" s="11">
        <f>MONTH(SalesDataTable[[#This Row],[Order Date]])</f>
        <v>12</v>
      </c>
      <c r="F2627" s="17"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64"/>
        <v>71.23</v>
      </c>
      <c r="R2627" s="5">
        <f t="shared" si="165"/>
        <v>31.63</v>
      </c>
      <c r="S2627" s="5">
        <f t="shared" si="166"/>
        <v>39.600000000000009</v>
      </c>
      <c r="T2627" s="7">
        <f t="shared" si="167"/>
        <v>0.55594552856942303</v>
      </c>
    </row>
    <row r="2628" spans="1:20" ht="15.6">
      <c r="A2628" s="2">
        <v>2842</v>
      </c>
      <c r="B2628" s="3">
        <v>46376</v>
      </c>
      <c r="C2628" s="4">
        <f>YEAR(SalesDataTable[[#This Row],[Order Date]])</f>
        <v>2026</v>
      </c>
      <c r="D2628" s="14" t="str">
        <f>"Q"&amp;ROUNDUP(MONTH(SalesDataTable[[#This Row],[Order Date]])/3,0)</f>
        <v>Q4</v>
      </c>
      <c r="E2628" s="11">
        <f>MONTH(SalesDataTable[[#This Row],[Order Date]])</f>
        <v>12</v>
      </c>
      <c r="F2628" s="17"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64"/>
        <v>242.345</v>
      </c>
      <c r="R2628" s="5">
        <f t="shared" si="165"/>
        <v>112.8</v>
      </c>
      <c r="S2628" s="5">
        <f t="shared" si="166"/>
        <v>129.54500000000002</v>
      </c>
      <c r="T2628" s="7">
        <f t="shared" si="167"/>
        <v>0.5345478553302111</v>
      </c>
    </row>
    <row r="2629" spans="1:20" ht="15.6">
      <c r="A2629" s="2">
        <v>3783</v>
      </c>
      <c r="B2629" s="3">
        <v>46376</v>
      </c>
      <c r="C2629" s="4">
        <f>YEAR(SalesDataTable[[#This Row],[Order Date]])</f>
        <v>2026</v>
      </c>
      <c r="D2629" s="14" t="str">
        <f>"Q"&amp;ROUNDUP(MONTH(SalesDataTable[[#This Row],[Order Date]])/3,0)</f>
        <v>Q4</v>
      </c>
      <c r="E2629" s="11">
        <f>MONTH(SalesDataTable[[#This Row],[Order Date]])</f>
        <v>12</v>
      </c>
      <c r="F2629" s="17"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row>
    <row r="2630" spans="1:20" ht="15.6">
      <c r="A2630" s="2">
        <v>4484</v>
      </c>
      <c r="B2630" s="3">
        <v>46376</v>
      </c>
      <c r="C2630" s="4">
        <f>YEAR(SalesDataTable[[#This Row],[Order Date]])</f>
        <v>2026</v>
      </c>
      <c r="D2630" s="14" t="str">
        <f>"Q"&amp;ROUNDUP(MONTH(SalesDataTable[[#This Row],[Order Date]])/3,0)</f>
        <v>Q4</v>
      </c>
      <c r="E2630" s="11">
        <f>MONTH(SalesDataTable[[#This Row],[Order Date]])</f>
        <v>12</v>
      </c>
      <c r="F2630" s="17"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64"/>
        <v>135.779</v>
      </c>
      <c r="R2630" s="5">
        <f t="shared" si="165"/>
        <v>83.8</v>
      </c>
      <c r="S2630" s="5">
        <f t="shared" si="166"/>
        <v>51.978999999999999</v>
      </c>
      <c r="T2630" s="7">
        <f t="shared" si="167"/>
        <v>0.38282061290773978</v>
      </c>
    </row>
    <row r="2631" spans="1:20" ht="15.6">
      <c r="A2631" s="2">
        <v>4597</v>
      </c>
      <c r="B2631" s="3">
        <v>46376</v>
      </c>
      <c r="C2631" s="4">
        <f>YEAR(SalesDataTable[[#This Row],[Order Date]])</f>
        <v>2026</v>
      </c>
      <c r="D2631" s="14" t="str">
        <f>"Q"&amp;ROUNDUP(MONTH(SalesDataTable[[#This Row],[Order Date]])/3,0)</f>
        <v>Q4</v>
      </c>
      <c r="E2631" s="11">
        <f>MONTH(SalesDataTable[[#This Row],[Order Date]])</f>
        <v>12</v>
      </c>
      <c r="F2631" s="17"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64"/>
        <v>192.51</v>
      </c>
      <c r="R2631" s="5">
        <f t="shared" si="165"/>
        <v>98.789999999999992</v>
      </c>
      <c r="S2631" s="5">
        <f t="shared" si="166"/>
        <v>93.72</v>
      </c>
      <c r="T2631" s="7">
        <f t="shared" si="167"/>
        <v>0.48683185289075892</v>
      </c>
    </row>
    <row r="2632" spans="1:20" ht="15.6">
      <c r="A2632" s="2">
        <v>4917</v>
      </c>
      <c r="B2632" s="3">
        <v>46376</v>
      </c>
      <c r="C2632" s="4">
        <f>YEAR(SalesDataTable[[#This Row],[Order Date]])</f>
        <v>2026</v>
      </c>
      <c r="D2632" s="14" t="str">
        <f>"Q"&amp;ROUNDUP(MONTH(SalesDataTable[[#This Row],[Order Date]])/3,0)</f>
        <v>Q4</v>
      </c>
      <c r="E2632" s="11">
        <f>MONTH(SalesDataTable[[#This Row],[Order Date]])</f>
        <v>12</v>
      </c>
      <c r="F2632" s="17"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64"/>
        <v>221.31</v>
      </c>
      <c r="R2632" s="5">
        <f t="shared" si="165"/>
        <v>119.58</v>
      </c>
      <c r="S2632" s="5">
        <f t="shared" si="166"/>
        <v>101.73</v>
      </c>
      <c r="T2632" s="7">
        <f t="shared" si="167"/>
        <v>0.45967195336857802</v>
      </c>
    </row>
    <row r="2633" spans="1:20" ht="15.6">
      <c r="A2633" s="2">
        <v>629</v>
      </c>
      <c r="B2633" s="3">
        <v>46377</v>
      </c>
      <c r="C2633" s="4">
        <f>YEAR(SalesDataTable[[#This Row],[Order Date]])</f>
        <v>2026</v>
      </c>
      <c r="D2633" s="14" t="str">
        <f>"Q"&amp;ROUNDUP(MONTH(SalesDataTable[[#This Row],[Order Date]])/3,0)</f>
        <v>Q4</v>
      </c>
      <c r="E2633" s="11">
        <f>MONTH(SalesDataTable[[#This Row],[Order Date]])</f>
        <v>12</v>
      </c>
      <c r="F2633" s="17"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64"/>
        <v>95.075999999999993</v>
      </c>
      <c r="R2633" s="5">
        <f t="shared" si="165"/>
        <v>44.86</v>
      </c>
      <c r="S2633" s="5">
        <f t="shared" si="166"/>
        <v>50.215999999999994</v>
      </c>
      <c r="T2633" s="7">
        <f t="shared" si="167"/>
        <v>0.52816694013210486</v>
      </c>
    </row>
    <row r="2634" spans="1:20" ht="15.6">
      <c r="A2634" s="2">
        <v>1373</v>
      </c>
      <c r="B2634" s="3">
        <v>46377</v>
      </c>
      <c r="C2634" s="4">
        <f>YEAR(SalesDataTable[[#This Row],[Order Date]])</f>
        <v>2026</v>
      </c>
      <c r="D2634" s="14" t="str">
        <f>"Q"&amp;ROUNDUP(MONTH(SalesDataTable[[#This Row],[Order Date]])/3,0)</f>
        <v>Q4</v>
      </c>
      <c r="E2634" s="11">
        <f>MONTH(SalesDataTable[[#This Row],[Order Date]])</f>
        <v>12</v>
      </c>
      <c r="F2634" s="17"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64"/>
        <v>76.873999999999995</v>
      </c>
      <c r="R2634" s="5">
        <f t="shared" si="165"/>
        <v>40.14</v>
      </c>
      <c r="S2634" s="5">
        <f t="shared" si="166"/>
        <v>36.733999999999995</v>
      </c>
      <c r="T2634" s="7">
        <f t="shared" si="167"/>
        <v>0.47784686630069978</v>
      </c>
    </row>
    <row r="2635" spans="1:20" ht="15.6">
      <c r="A2635" s="2">
        <v>1668</v>
      </c>
      <c r="B2635" s="3">
        <v>46377</v>
      </c>
      <c r="C2635" s="4">
        <f>YEAR(SalesDataTable[[#This Row],[Order Date]])</f>
        <v>2026</v>
      </c>
      <c r="D2635" s="14" t="str">
        <f>"Q"&amp;ROUNDUP(MONTH(SalesDataTable[[#This Row],[Order Date]])/3,0)</f>
        <v>Q4</v>
      </c>
      <c r="E2635" s="11">
        <f>MONTH(SalesDataTable[[#This Row],[Order Date]])</f>
        <v>12</v>
      </c>
      <c r="F2635" s="17"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row>
    <row r="2636" spans="1:20" ht="15.6">
      <c r="A2636" s="2">
        <v>2646</v>
      </c>
      <c r="B2636" s="3">
        <v>46377</v>
      </c>
      <c r="C2636" s="4">
        <f>YEAR(SalesDataTable[[#This Row],[Order Date]])</f>
        <v>2026</v>
      </c>
      <c r="D2636" s="14" t="str">
        <f>"Q"&amp;ROUNDUP(MONTH(SalesDataTable[[#This Row],[Order Date]])/3,0)</f>
        <v>Q4</v>
      </c>
      <c r="E2636" s="11">
        <f>MONTH(SalesDataTable[[#This Row],[Order Date]])</f>
        <v>12</v>
      </c>
      <c r="F2636" s="17"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64"/>
        <v>34.01</v>
      </c>
      <c r="R2636" s="5">
        <f t="shared" si="165"/>
        <v>14.12</v>
      </c>
      <c r="S2636" s="5">
        <f t="shared" si="166"/>
        <v>19.89</v>
      </c>
      <c r="T2636" s="7">
        <f t="shared" si="167"/>
        <v>0.58482799176712741</v>
      </c>
    </row>
    <row r="2637" spans="1:20" ht="15.6">
      <c r="A2637" s="2">
        <v>3044</v>
      </c>
      <c r="B2637" s="3">
        <v>46377</v>
      </c>
      <c r="C2637" s="4">
        <f>YEAR(SalesDataTable[[#This Row],[Order Date]])</f>
        <v>2026</v>
      </c>
      <c r="D2637" s="14" t="str">
        <f>"Q"&amp;ROUNDUP(MONTH(SalesDataTable[[#This Row],[Order Date]])/3,0)</f>
        <v>Q4</v>
      </c>
      <c r="E2637" s="11">
        <f>MONTH(SalesDataTable[[#This Row],[Order Date]])</f>
        <v>12</v>
      </c>
      <c r="F2637" s="17"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row>
    <row r="2638" spans="1:20" ht="15.6">
      <c r="A2638" s="2">
        <v>3065</v>
      </c>
      <c r="B2638" s="3">
        <v>46377</v>
      </c>
      <c r="C2638" s="4">
        <f>YEAR(SalesDataTable[[#This Row],[Order Date]])</f>
        <v>2026</v>
      </c>
      <c r="D2638" s="14" t="str">
        <f>"Q"&amp;ROUNDUP(MONTH(SalesDataTable[[#This Row],[Order Date]])/3,0)</f>
        <v>Q4</v>
      </c>
      <c r="E2638" s="11">
        <f>MONTH(SalesDataTable[[#This Row],[Order Date]])</f>
        <v>12</v>
      </c>
      <c r="F2638" s="17"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row>
    <row r="2639" spans="1:20" ht="15.6">
      <c r="A2639" s="2">
        <v>3365</v>
      </c>
      <c r="B2639" s="3">
        <v>46377</v>
      </c>
      <c r="C2639" s="4">
        <f>YEAR(SalesDataTable[[#This Row],[Order Date]])</f>
        <v>2026</v>
      </c>
      <c r="D2639" s="14" t="str">
        <f>"Q"&amp;ROUNDUP(MONTH(SalesDataTable[[#This Row],[Order Date]])/3,0)</f>
        <v>Q4</v>
      </c>
      <c r="E2639" s="11">
        <f>MONTH(SalesDataTable[[#This Row],[Order Date]])</f>
        <v>12</v>
      </c>
      <c r="F2639" s="17"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64"/>
        <v>220.32000000000002</v>
      </c>
      <c r="R2639" s="5">
        <f t="shared" si="165"/>
        <v>142.18</v>
      </c>
      <c r="S2639" s="5">
        <f t="shared" si="166"/>
        <v>78.140000000000015</v>
      </c>
      <c r="T2639" s="7">
        <f t="shared" si="167"/>
        <v>0.35466594045025424</v>
      </c>
    </row>
    <row r="2640" spans="1:20" ht="15.6">
      <c r="A2640" s="2">
        <v>4042</v>
      </c>
      <c r="B2640" s="3">
        <v>46377</v>
      </c>
      <c r="C2640" s="4">
        <f>YEAR(SalesDataTable[[#This Row],[Order Date]])</f>
        <v>2026</v>
      </c>
      <c r="D2640" s="14" t="str">
        <f>"Q"&amp;ROUNDUP(MONTH(SalesDataTable[[#This Row],[Order Date]])/3,0)</f>
        <v>Q4</v>
      </c>
      <c r="E2640" s="11">
        <f>MONTH(SalesDataTable[[#This Row],[Order Date]])</f>
        <v>12</v>
      </c>
      <c r="F2640" s="17"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row>
    <row r="2641" spans="1:20" ht="15.6">
      <c r="A2641" s="2">
        <v>4635</v>
      </c>
      <c r="B2641" s="3">
        <v>46377</v>
      </c>
      <c r="C2641" s="4">
        <f>YEAR(SalesDataTable[[#This Row],[Order Date]])</f>
        <v>2026</v>
      </c>
      <c r="D2641" s="14" t="str">
        <f>"Q"&amp;ROUNDUP(MONTH(SalesDataTable[[#This Row],[Order Date]])/3,0)</f>
        <v>Q4</v>
      </c>
      <c r="E2641" s="11">
        <f>MONTH(SalesDataTable[[#This Row],[Order Date]])</f>
        <v>12</v>
      </c>
      <c r="F2641" s="17"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row>
    <row r="2642" spans="1:20" ht="15.6">
      <c r="A2642" s="2">
        <v>4748</v>
      </c>
      <c r="B2642" s="3">
        <v>46377</v>
      </c>
      <c r="C2642" s="4">
        <f>YEAR(SalesDataTable[[#This Row],[Order Date]])</f>
        <v>2026</v>
      </c>
      <c r="D2642" s="14" t="str">
        <f>"Q"&amp;ROUNDUP(MONTH(SalesDataTable[[#This Row],[Order Date]])/3,0)</f>
        <v>Q4</v>
      </c>
      <c r="E2642" s="11">
        <f>MONTH(SalesDataTable[[#This Row],[Order Date]])</f>
        <v>12</v>
      </c>
      <c r="F2642" s="17"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64"/>
        <v>48.620999999999995</v>
      </c>
      <c r="R2642" s="5">
        <f t="shared" si="165"/>
        <v>22.98</v>
      </c>
      <c r="S2642" s="5">
        <f t="shared" si="166"/>
        <v>25.640999999999995</v>
      </c>
      <c r="T2642" s="7">
        <f t="shared" si="167"/>
        <v>0.52736471894860237</v>
      </c>
    </row>
    <row r="2643" spans="1:20" ht="15.6">
      <c r="A2643" s="2">
        <v>342</v>
      </c>
      <c r="B2643" s="3">
        <v>46378</v>
      </c>
      <c r="C2643" s="4">
        <f>YEAR(SalesDataTable[[#This Row],[Order Date]])</f>
        <v>2026</v>
      </c>
      <c r="D2643" s="14" t="str">
        <f>"Q"&amp;ROUNDUP(MONTH(SalesDataTable[[#This Row],[Order Date]])/3,0)</f>
        <v>Q4</v>
      </c>
      <c r="E2643" s="11">
        <f>MONTH(SalesDataTable[[#This Row],[Order Date]])</f>
        <v>12</v>
      </c>
      <c r="F2643" s="17"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64"/>
        <v>103.989</v>
      </c>
      <c r="R2643" s="5">
        <f t="shared" si="165"/>
        <v>50.19</v>
      </c>
      <c r="S2643" s="5">
        <f t="shared" si="166"/>
        <v>53.799000000000007</v>
      </c>
      <c r="T2643" s="7">
        <f t="shared" si="167"/>
        <v>0.51735279693044456</v>
      </c>
    </row>
    <row r="2644" spans="1:20" ht="15.6">
      <c r="A2644" s="2">
        <v>676</v>
      </c>
      <c r="B2644" s="3">
        <v>46378</v>
      </c>
      <c r="C2644" s="4">
        <f>YEAR(SalesDataTable[[#This Row],[Order Date]])</f>
        <v>2026</v>
      </c>
      <c r="D2644" s="14" t="str">
        <f>"Q"&amp;ROUNDUP(MONTH(SalesDataTable[[#This Row],[Order Date]])/3,0)</f>
        <v>Q4</v>
      </c>
      <c r="E2644" s="11">
        <f>MONTH(SalesDataTable[[#This Row],[Order Date]])</f>
        <v>12</v>
      </c>
      <c r="F2644" s="17"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row>
    <row r="2645" spans="1:20" ht="15.6">
      <c r="A2645" s="2">
        <v>1912</v>
      </c>
      <c r="B2645" s="3">
        <v>46378</v>
      </c>
      <c r="C2645" s="4">
        <f>YEAR(SalesDataTable[[#This Row],[Order Date]])</f>
        <v>2026</v>
      </c>
      <c r="D2645" s="14" t="str">
        <f>"Q"&amp;ROUNDUP(MONTH(SalesDataTable[[#This Row],[Order Date]])/3,0)</f>
        <v>Q4</v>
      </c>
      <c r="E2645" s="11">
        <f>MONTH(SalesDataTable[[#This Row],[Order Date]])</f>
        <v>12</v>
      </c>
      <c r="F2645" s="17"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row>
    <row r="2646" spans="1:20" ht="15.6">
      <c r="A2646" s="2">
        <v>2065</v>
      </c>
      <c r="B2646" s="3">
        <v>46378</v>
      </c>
      <c r="C2646" s="4">
        <f>YEAR(SalesDataTable[[#This Row],[Order Date]])</f>
        <v>2026</v>
      </c>
      <c r="D2646" s="14" t="str">
        <f>"Q"&amp;ROUNDUP(MONTH(SalesDataTable[[#This Row],[Order Date]])/3,0)</f>
        <v>Q4</v>
      </c>
      <c r="E2646" s="11">
        <f>MONTH(SalesDataTable[[#This Row],[Order Date]])</f>
        <v>12</v>
      </c>
      <c r="F2646" s="17"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64"/>
        <v>83.15</v>
      </c>
      <c r="R2646" s="5">
        <f t="shared" si="165"/>
        <v>42.3</v>
      </c>
      <c r="S2646" s="5">
        <f t="shared" si="166"/>
        <v>40.850000000000009</v>
      </c>
      <c r="T2646" s="7">
        <f t="shared" si="167"/>
        <v>0.49128081779915822</v>
      </c>
    </row>
    <row r="2647" spans="1:20" ht="15.6">
      <c r="A2647" s="2">
        <v>3136</v>
      </c>
      <c r="B2647" s="3">
        <v>46378</v>
      </c>
      <c r="C2647" s="4">
        <f>YEAR(SalesDataTable[[#This Row],[Order Date]])</f>
        <v>2026</v>
      </c>
      <c r="D2647" s="14" t="str">
        <f>"Q"&amp;ROUNDUP(MONTH(SalesDataTable[[#This Row],[Order Date]])/3,0)</f>
        <v>Q4</v>
      </c>
      <c r="E2647" s="11">
        <f>MONTH(SalesDataTable[[#This Row],[Order Date]])</f>
        <v>12</v>
      </c>
      <c r="F2647" s="17"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64"/>
        <v>69.36</v>
      </c>
      <c r="R2647" s="5">
        <f t="shared" si="165"/>
        <v>42</v>
      </c>
      <c r="S2647" s="5">
        <f t="shared" si="166"/>
        <v>27.36</v>
      </c>
      <c r="T2647" s="7">
        <f t="shared" si="167"/>
        <v>0.3944636678200692</v>
      </c>
    </row>
    <row r="2648" spans="1:20" ht="15.6">
      <c r="A2648" s="2">
        <v>3423</v>
      </c>
      <c r="B2648" s="3">
        <v>46378</v>
      </c>
      <c r="C2648" s="4">
        <f>YEAR(SalesDataTable[[#This Row],[Order Date]])</f>
        <v>2026</v>
      </c>
      <c r="D2648" s="14" t="str">
        <f>"Q"&amp;ROUNDUP(MONTH(SalesDataTable[[#This Row],[Order Date]])/3,0)</f>
        <v>Q4</v>
      </c>
      <c r="E2648" s="11">
        <f>MONTH(SalesDataTable[[#This Row],[Order Date]])</f>
        <v>12</v>
      </c>
      <c r="F2648" s="17"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64"/>
        <v>214.51500000000001</v>
      </c>
      <c r="R2648" s="5">
        <f t="shared" si="165"/>
        <v>89.2</v>
      </c>
      <c r="S2648" s="5">
        <f t="shared" si="166"/>
        <v>125.31500000000001</v>
      </c>
      <c r="T2648" s="7">
        <f t="shared" si="167"/>
        <v>0.5841782625923595</v>
      </c>
    </row>
    <row r="2649" spans="1:20" ht="15.6">
      <c r="A2649" s="2">
        <v>3746</v>
      </c>
      <c r="B2649" s="3">
        <v>46378</v>
      </c>
      <c r="C2649" s="4">
        <f>YEAR(SalesDataTable[[#This Row],[Order Date]])</f>
        <v>2026</v>
      </c>
      <c r="D2649" s="14" t="str">
        <f>"Q"&amp;ROUNDUP(MONTH(SalesDataTable[[#This Row],[Order Date]])/3,0)</f>
        <v>Q4</v>
      </c>
      <c r="E2649" s="11">
        <f>MONTH(SalesDataTable[[#This Row],[Order Date]])</f>
        <v>12</v>
      </c>
      <c r="F2649" s="17"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64"/>
        <v>86.632000000000005</v>
      </c>
      <c r="R2649" s="5">
        <f t="shared" si="165"/>
        <v>45.18</v>
      </c>
      <c r="S2649" s="5">
        <f t="shared" si="166"/>
        <v>41.452000000000005</v>
      </c>
      <c r="T2649" s="7">
        <f t="shared" si="167"/>
        <v>0.47848370117277683</v>
      </c>
    </row>
    <row r="2650" spans="1:20" ht="15.6">
      <c r="A2650" s="2">
        <v>1198</v>
      </c>
      <c r="B2650" s="3">
        <v>46379</v>
      </c>
      <c r="C2650" s="4">
        <f>YEAR(SalesDataTable[[#This Row],[Order Date]])</f>
        <v>2026</v>
      </c>
      <c r="D2650" s="14" t="str">
        <f>"Q"&amp;ROUNDUP(MONTH(SalesDataTable[[#This Row],[Order Date]])/3,0)</f>
        <v>Q4</v>
      </c>
      <c r="E2650" s="11">
        <f>MONTH(SalesDataTable[[#This Row],[Order Date]])</f>
        <v>12</v>
      </c>
      <c r="F2650" s="17"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64"/>
        <v>226.52749999999997</v>
      </c>
      <c r="R2650" s="5">
        <f t="shared" si="165"/>
        <v>91.15</v>
      </c>
      <c r="S2650" s="5">
        <f t="shared" si="166"/>
        <v>135.37749999999997</v>
      </c>
      <c r="T2650" s="7">
        <f t="shared" si="167"/>
        <v>0.59762059794064726</v>
      </c>
    </row>
    <row r="2651" spans="1:20" ht="15.6">
      <c r="A2651" s="2">
        <v>2123</v>
      </c>
      <c r="B2651" s="3">
        <v>46379</v>
      </c>
      <c r="C2651" s="4">
        <f>YEAR(SalesDataTable[[#This Row],[Order Date]])</f>
        <v>2026</v>
      </c>
      <c r="D2651" s="14" t="str">
        <f>"Q"&amp;ROUNDUP(MONTH(SalesDataTable[[#This Row],[Order Date]])/3,0)</f>
        <v>Q4</v>
      </c>
      <c r="E2651" s="11">
        <f>MONTH(SalesDataTable[[#This Row],[Order Date]])</f>
        <v>12</v>
      </c>
      <c r="F2651" s="17"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64"/>
        <v>72.864000000000004</v>
      </c>
      <c r="R2651" s="5">
        <f t="shared" si="165"/>
        <v>46.14</v>
      </c>
      <c r="S2651" s="5">
        <f t="shared" si="166"/>
        <v>26.724000000000004</v>
      </c>
      <c r="T2651" s="7">
        <f t="shared" si="167"/>
        <v>0.36676548089591571</v>
      </c>
    </row>
    <row r="2652" spans="1:20" ht="15.6">
      <c r="A2652" s="2">
        <v>2586</v>
      </c>
      <c r="B2652" s="3">
        <v>46379</v>
      </c>
      <c r="C2652" s="4">
        <f>YEAR(SalesDataTable[[#This Row],[Order Date]])</f>
        <v>2026</v>
      </c>
      <c r="D2652" s="14" t="str">
        <f>"Q"&amp;ROUNDUP(MONTH(SalesDataTable[[#This Row],[Order Date]])/3,0)</f>
        <v>Q4</v>
      </c>
      <c r="E2652" s="11">
        <f>MONTH(SalesDataTable[[#This Row],[Order Date]])</f>
        <v>12</v>
      </c>
      <c r="F2652" s="17"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64"/>
        <v>122.264</v>
      </c>
      <c r="R2652" s="5">
        <f t="shared" si="165"/>
        <v>78.17</v>
      </c>
      <c r="S2652" s="5">
        <f t="shared" si="166"/>
        <v>44.093999999999994</v>
      </c>
      <c r="T2652" s="7">
        <f t="shared" si="167"/>
        <v>0.360645815612118</v>
      </c>
    </row>
    <row r="2653" spans="1:20" ht="15.6">
      <c r="A2653" s="2">
        <v>3048</v>
      </c>
      <c r="B2653" s="3">
        <v>46379</v>
      </c>
      <c r="C2653" s="4">
        <f>YEAR(SalesDataTable[[#This Row],[Order Date]])</f>
        <v>2026</v>
      </c>
      <c r="D2653" s="14" t="str">
        <f>"Q"&amp;ROUNDUP(MONTH(SalesDataTable[[#This Row],[Order Date]])/3,0)</f>
        <v>Q4</v>
      </c>
      <c r="E2653" s="11">
        <f>MONTH(SalesDataTable[[#This Row],[Order Date]])</f>
        <v>12</v>
      </c>
      <c r="F2653" s="17"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64"/>
        <v>97.526999999999987</v>
      </c>
      <c r="R2653" s="5">
        <f t="shared" si="165"/>
        <v>49.2</v>
      </c>
      <c r="S2653" s="5">
        <f t="shared" si="166"/>
        <v>48.326999999999984</v>
      </c>
      <c r="T2653" s="7">
        <f t="shared" si="167"/>
        <v>0.4955243163431664</v>
      </c>
    </row>
    <row r="2654" spans="1:20" ht="15.6">
      <c r="A2654" s="2">
        <v>3838</v>
      </c>
      <c r="B2654" s="3">
        <v>46379</v>
      </c>
      <c r="C2654" s="4">
        <f>YEAR(SalesDataTable[[#This Row],[Order Date]])</f>
        <v>2026</v>
      </c>
      <c r="D2654" s="14" t="str">
        <f>"Q"&amp;ROUNDUP(MONTH(SalesDataTable[[#This Row],[Order Date]])/3,0)</f>
        <v>Q4</v>
      </c>
      <c r="E2654" s="11">
        <f>MONTH(SalesDataTable[[#This Row],[Order Date]])</f>
        <v>12</v>
      </c>
      <c r="F2654" s="17"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64"/>
        <v>80.64</v>
      </c>
      <c r="R2654" s="5">
        <f t="shared" si="165"/>
        <v>28.78</v>
      </c>
      <c r="S2654" s="5">
        <f t="shared" si="166"/>
        <v>51.86</v>
      </c>
      <c r="T2654" s="7">
        <f t="shared" si="167"/>
        <v>0.64310515873015872</v>
      </c>
    </row>
    <row r="2655" spans="1:20" ht="15.6">
      <c r="A2655" s="2">
        <v>4718</v>
      </c>
      <c r="B2655" s="3">
        <v>46379</v>
      </c>
      <c r="C2655" s="4">
        <f>YEAR(SalesDataTable[[#This Row],[Order Date]])</f>
        <v>2026</v>
      </c>
      <c r="D2655" s="14" t="str">
        <f>"Q"&amp;ROUNDUP(MONTH(SalesDataTable[[#This Row],[Order Date]])/3,0)</f>
        <v>Q4</v>
      </c>
      <c r="E2655" s="11">
        <f>MONTH(SalesDataTable[[#This Row],[Order Date]])</f>
        <v>12</v>
      </c>
      <c r="F2655" s="17"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row>
    <row r="2656" spans="1:20" ht="15.6">
      <c r="A2656" s="2">
        <v>4844</v>
      </c>
      <c r="B2656" s="3">
        <v>46379</v>
      </c>
      <c r="C2656" s="4">
        <f>YEAR(SalesDataTable[[#This Row],[Order Date]])</f>
        <v>2026</v>
      </c>
      <c r="D2656" s="14" t="str">
        <f>"Q"&amp;ROUNDUP(MONTH(SalesDataTable[[#This Row],[Order Date]])/3,0)</f>
        <v>Q4</v>
      </c>
      <c r="E2656" s="11">
        <f>MONTH(SalesDataTable[[#This Row],[Order Date]])</f>
        <v>12</v>
      </c>
      <c r="F2656" s="17"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64"/>
        <v>36.4</v>
      </c>
      <c r="R2656" s="5">
        <f t="shared" si="165"/>
        <v>14.22</v>
      </c>
      <c r="S2656" s="5">
        <f t="shared" si="166"/>
        <v>22.18</v>
      </c>
      <c r="T2656" s="7">
        <f t="shared" si="167"/>
        <v>0.6093406593406594</v>
      </c>
    </row>
    <row r="2657" spans="1:20" ht="15.6">
      <c r="A2657" s="2">
        <v>678</v>
      </c>
      <c r="B2657" s="3">
        <v>46380</v>
      </c>
      <c r="C2657" s="4">
        <f>YEAR(SalesDataTable[[#This Row],[Order Date]])</f>
        <v>2026</v>
      </c>
      <c r="D2657" s="14" t="str">
        <f>"Q"&amp;ROUNDUP(MONTH(SalesDataTable[[#This Row],[Order Date]])/3,0)</f>
        <v>Q4</v>
      </c>
      <c r="E2657" s="11">
        <f>MONTH(SalesDataTable[[#This Row],[Order Date]])</f>
        <v>12</v>
      </c>
      <c r="F2657" s="17"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64"/>
        <v>135.04249999999999</v>
      </c>
      <c r="R2657" s="5">
        <f t="shared" si="165"/>
        <v>80.5</v>
      </c>
      <c r="S2657" s="5">
        <f t="shared" si="166"/>
        <v>54.54249999999999</v>
      </c>
      <c r="T2657" s="7">
        <f t="shared" si="167"/>
        <v>0.40389136753244342</v>
      </c>
    </row>
    <row r="2658" spans="1:20" ht="15.6">
      <c r="A2658" s="2">
        <v>1706</v>
      </c>
      <c r="B2658" s="3">
        <v>46380</v>
      </c>
      <c r="C2658" s="4">
        <f>YEAR(SalesDataTable[[#This Row],[Order Date]])</f>
        <v>2026</v>
      </c>
      <c r="D2658" s="14" t="str">
        <f>"Q"&amp;ROUNDUP(MONTH(SalesDataTable[[#This Row],[Order Date]])/3,0)</f>
        <v>Q4</v>
      </c>
      <c r="E2658" s="11">
        <f>MONTH(SalesDataTable[[#This Row],[Order Date]])</f>
        <v>12</v>
      </c>
      <c r="F2658" s="17"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row>
    <row r="2659" spans="1:20" ht="15.6">
      <c r="A2659" s="2">
        <v>3034</v>
      </c>
      <c r="B2659" s="3">
        <v>46380</v>
      </c>
      <c r="C2659" s="4">
        <f>YEAR(SalesDataTable[[#This Row],[Order Date]])</f>
        <v>2026</v>
      </c>
      <c r="D2659" s="14" t="str">
        <f>"Q"&amp;ROUNDUP(MONTH(SalesDataTable[[#This Row],[Order Date]])/3,0)</f>
        <v>Q4</v>
      </c>
      <c r="E2659" s="11">
        <f>MONTH(SalesDataTable[[#This Row],[Order Date]])</f>
        <v>12</v>
      </c>
      <c r="F2659" s="17"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row>
    <row r="2660" spans="1:20" ht="15.6">
      <c r="A2660" s="2">
        <v>3883</v>
      </c>
      <c r="B2660" s="3">
        <v>46380</v>
      </c>
      <c r="C2660" s="4">
        <f>YEAR(SalesDataTable[[#This Row],[Order Date]])</f>
        <v>2026</v>
      </c>
      <c r="D2660" s="14" t="str">
        <f>"Q"&amp;ROUNDUP(MONTH(SalesDataTable[[#This Row],[Order Date]])/3,0)</f>
        <v>Q4</v>
      </c>
      <c r="E2660" s="11">
        <f>MONTH(SalesDataTable[[#This Row],[Order Date]])</f>
        <v>12</v>
      </c>
      <c r="F2660" s="17"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64"/>
        <v>106.81099999999999</v>
      </c>
      <c r="R2660" s="5">
        <f t="shared" si="165"/>
        <v>60.6</v>
      </c>
      <c r="S2660" s="5">
        <f t="shared" si="166"/>
        <v>46.210999999999991</v>
      </c>
      <c r="T2660" s="7">
        <f t="shared" si="167"/>
        <v>0.43264270533933763</v>
      </c>
    </row>
    <row r="2661" spans="1:20" ht="15.6">
      <c r="A2661" s="2">
        <v>4342</v>
      </c>
      <c r="B2661" s="3">
        <v>46380</v>
      </c>
      <c r="C2661" s="4">
        <f>YEAR(SalesDataTable[[#This Row],[Order Date]])</f>
        <v>2026</v>
      </c>
      <c r="D2661" s="14" t="str">
        <f>"Q"&amp;ROUNDUP(MONTH(SalesDataTable[[#This Row],[Order Date]])/3,0)</f>
        <v>Q4</v>
      </c>
      <c r="E2661" s="11">
        <f>MONTH(SalesDataTable[[#This Row],[Order Date]])</f>
        <v>12</v>
      </c>
      <c r="F2661" s="17"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row>
    <row r="2662" spans="1:20" ht="15.6">
      <c r="A2662" s="2">
        <v>4468</v>
      </c>
      <c r="B2662" s="3">
        <v>46380</v>
      </c>
      <c r="C2662" s="4">
        <f>YEAR(SalesDataTable[[#This Row],[Order Date]])</f>
        <v>2026</v>
      </c>
      <c r="D2662" s="14" t="str">
        <f>"Q"&amp;ROUNDUP(MONTH(SalesDataTable[[#This Row],[Order Date]])/3,0)</f>
        <v>Q4</v>
      </c>
      <c r="E2662" s="11">
        <f>MONTH(SalesDataTable[[#This Row],[Order Date]])</f>
        <v>12</v>
      </c>
      <c r="F2662" s="17"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64"/>
        <v>76.759999999999991</v>
      </c>
      <c r="R2662" s="5">
        <f t="shared" si="165"/>
        <v>38.33</v>
      </c>
      <c r="S2662" s="5">
        <f t="shared" si="166"/>
        <v>38.429999999999993</v>
      </c>
      <c r="T2662" s="7">
        <f t="shared" si="167"/>
        <v>0.50065138092756645</v>
      </c>
    </row>
    <row r="2663" spans="1:20" ht="15.6">
      <c r="A2663" s="2">
        <v>7</v>
      </c>
      <c r="B2663" s="3">
        <v>46381</v>
      </c>
      <c r="C2663" s="4">
        <f>YEAR(SalesDataTable[[#This Row],[Order Date]])</f>
        <v>2026</v>
      </c>
      <c r="D2663" s="14" t="str">
        <f>"Q"&amp;ROUNDUP(MONTH(SalesDataTable[[#This Row],[Order Date]])/3,0)</f>
        <v>Q4</v>
      </c>
      <c r="E2663" s="11">
        <f>MONTH(SalesDataTable[[#This Row],[Order Date]])</f>
        <v>12</v>
      </c>
      <c r="F2663" s="17"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64"/>
        <v>465.84000000000003</v>
      </c>
      <c r="R2663" s="5">
        <f t="shared" si="165"/>
        <v>245.5</v>
      </c>
      <c r="S2663" s="5">
        <f t="shared" si="166"/>
        <v>220.34000000000003</v>
      </c>
      <c r="T2663" s="7">
        <f t="shared" si="167"/>
        <v>0.47299501974927016</v>
      </c>
    </row>
    <row r="2664" spans="1:20" ht="15.6">
      <c r="A2664" s="2">
        <v>658</v>
      </c>
      <c r="B2664" s="3">
        <v>46381</v>
      </c>
      <c r="C2664" s="4">
        <f>YEAR(SalesDataTable[[#This Row],[Order Date]])</f>
        <v>2026</v>
      </c>
      <c r="D2664" s="14" t="str">
        <f>"Q"&amp;ROUNDUP(MONTH(SalesDataTable[[#This Row],[Order Date]])/3,0)</f>
        <v>Q4</v>
      </c>
      <c r="E2664" s="11">
        <f>MONTH(SalesDataTable[[#This Row],[Order Date]])</f>
        <v>12</v>
      </c>
      <c r="F2664" s="17"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row>
    <row r="2665" spans="1:20" ht="15.6">
      <c r="A2665" s="2">
        <v>1192</v>
      </c>
      <c r="B2665" s="3">
        <v>46381</v>
      </c>
      <c r="C2665" s="4">
        <f>YEAR(SalesDataTable[[#This Row],[Order Date]])</f>
        <v>2026</v>
      </c>
      <c r="D2665" s="14" t="str">
        <f>"Q"&amp;ROUNDUP(MONTH(SalesDataTable[[#This Row],[Order Date]])/3,0)</f>
        <v>Q4</v>
      </c>
      <c r="E2665" s="11">
        <f>MONTH(SalesDataTable[[#This Row],[Order Date]])</f>
        <v>12</v>
      </c>
      <c r="F2665" s="17"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64"/>
        <v>225.09299999999999</v>
      </c>
      <c r="R2665" s="5">
        <f t="shared" si="165"/>
        <v>86.94</v>
      </c>
      <c r="S2665" s="5">
        <f t="shared" si="166"/>
        <v>138.15299999999999</v>
      </c>
      <c r="T2665" s="7">
        <f t="shared" si="167"/>
        <v>0.61375964601298127</v>
      </c>
    </row>
    <row r="2666" spans="1:20" ht="15.6">
      <c r="A2666" s="2">
        <v>3852</v>
      </c>
      <c r="B2666" s="3">
        <v>46381</v>
      </c>
      <c r="C2666" s="4">
        <f>YEAR(SalesDataTable[[#This Row],[Order Date]])</f>
        <v>2026</v>
      </c>
      <c r="D2666" s="14" t="str">
        <f>"Q"&amp;ROUNDUP(MONTH(SalesDataTable[[#This Row],[Order Date]])/3,0)</f>
        <v>Q4</v>
      </c>
      <c r="E2666" s="11">
        <f>MONTH(SalesDataTable[[#This Row],[Order Date]])</f>
        <v>12</v>
      </c>
      <c r="F2666" s="17"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64"/>
        <v>31.986000000000001</v>
      </c>
      <c r="R2666" s="5">
        <f t="shared" si="165"/>
        <v>13.63</v>
      </c>
      <c r="S2666" s="5">
        <f t="shared" si="166"/>
        <v>18.356000000000002</v>
      </c>
      <c r="T2666" s="7">
        <f t="shared" si="167"/>
        <v>0.5738760707809667</v>
      </c>
    </row>
    <row r="2667" spans="1:20" ht="15.6">
      <c r="A2667" s="2">
        <v>4507</v>
      </c>
      <c r="B2667" s="3">
        <v>46381</v>
      </c>
      <c r="C2667" s="4">
        <f>YEAR(SalesDataTable[[#This Row],[Order Date]])</f>
        <v>2026</v>
      </c>
      <c r="D2667" s="14" t="str">
        <f>"Q"&amp;ROUNDUP(MONTH(SalesDataTable[[#This Row],[Order Date]])/3,0)</f>
        <v>Q4</v>
      </c>
      <c r="E2667" s="11">
        <f>MONTH(SalesDataTable[[#This Row],[Order Date]])</f>
        <v>12</v>
      </c>
      <c r="F2667" s="17"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64"/>
        <v>317.69900000000001</v>
      </c>
      <c r="R2667" s="5">
        <f t="shared" si="165"/>
        <v>176.46</v>
      </c>
      <c r="S2667" s="5">
        <f t="shared" si="166"/>
        <v>141.239</v>
      </c>
      <c r="T2667" s="7">
        <f t="shared" si="167"/>
        <v>0.44456860109726504</v>
      </c>
    </row>
    <row r="2668" spans="1:20" ht="15.6">
      <c r="A2668" s="2">
        <v>260</v>
      </c>
      <c r="B2668" s="3">
        <v>46382</v>
      </c>
      <c r="C2668" s="4">
        <f>YEAR(SalesDataTable[[#This Row],[Order Date]])</f>
        <v>2026</v>
      </c>
      <c r="D2668" s="14" t="str">
        <f>"Q"&amp;ROUNDUP(MONTH(SalesDataTable[[#This Row],[Order Date]])/3,0)</f>
        <v>Q4</v>
      </c>
      <c r="E2668" s="11">
        <f>MONTH(SalesDataTable[[#This Row],[Order Date]])</f>
        <v>12</v>
      </c>
      <c r="F2668" s="17"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64"/>
        <v>64.701000000000008</v>
      </c>
      <c r="R2668" s="5">
        <f t="shared" si="165"/>
        <v>31.88</v>
      </c>
      <c r="S2668" s="5">
        <f t="shared" si="166"/>
        <v>32.821000000000012</v>
      </c>
      <c r="T2668" s="7">
        <f t="shared" si="167"/>
        <v>0.50727191233520363</v>
      </c>
    </row>
    <row r="2669" spans="1:20" ht="15.6">
      <c r="A2669" s="2">
        <v>1659</v>
      </c>
      <c r="B2669" s="3">
        <v>46382</v>
      </c>
      <c r="C2669" s="4">
        <f>YEAR(SalesDataTable[[#This Row],[Order Date]])</f>
        <v>2026</v>
      </c>
      <c r="D2669" s="14" t="str">
        <f>"Q"&amp;ROUNDUP(MONTH(SalesDataTable[[#This Row],[Order Date]])/3,0)</f>
        <v>Q4</v>
      </c>
      <c r="E2669" s="11">
        <f>MONTH(SalesDataTable[[#This Row],[Order Date]])</f>
        <v>12</v>
      </c>
      <c r="F2669" s="17"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row>
    <row r="2670" spans="1:20" ht="15.6">
      <c r="A2670" s="2">
        <v>3188</v>
      </c>
      <c r="B2670" s="3">
        <v>46382</v>
      </c>
      <c r="C2670" s="4">
        <f>YEAR(SalesDataTable[[#This Row],[Order Date]])</f>
        <v>2026</v>
      </c>
      <c r="D2670" s="14" t="str">
        <f>"Q"&amp;ROUNDUP(MONTH(SalesDataTable[[#This Row],[Order Date]])/3,0)</f>
        <v>Q4</v>
      </c>
      <c r="E2670" s="11">
        <f>MONTH(SalesDataTable[[#This Row],[Order Date]])</f>
        <v>12</v>
      </c>
      <c r="F2670" s="17"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row>
    <row r="2671" spans="1:20" ht="15.6">
      <c r="A2671" s="2">
        <v>3673</v>
      </c>
      <c r="B2671" s="3">
        <v>46382</v>
      </c>
      <c r="C2671" s="4">
        <f>YEAR(SalesDataTable[[#This Row],[Order Date]])</f>
        <v>2026</v>
      </c>
      <c r="D2671" s="14" t="str">
        <f>"Q"&amp;ROUNDUP(MONTH(SalesDataTable[[#This Row],[Order Date]])/3,0)</f>
        <v>Q4</v>
      </c>
      <c r="E2671" s="11">
        <f>MONTH(SalesDataTable[[#This Row],[Order Date]])</f>
        <v>12</v>
      </c>
      <c r="F2671" s="17"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64"/>
        <v>40.619999999999997</v>
      </c>
      <c r="R2671" s="5">
        <f t="shared" si="165"/>
        <v>14.62</v>
      </c>
      <c r="S2671" s="5">
        <f t="shared" si="166"/>
        <v>26</v>
      </c>
      <c r="T2671" s="7">
        <f t="shared" si="167"/>
        <v>0.64007877892663712</v>
      </c>
    </row>
    <row r="2672" spans="1:20" ht="15.6">
      <c r="A2672" s="2">
        <v>3805</v>
      </c>
      <c r="B2672" s="3">
        <v>46382</v>
      </c>
      <c r="C2672" s="4">
        <f>YEAR(SalesDataTable[[#This Row],[Order Date]])</f>
        <v>2026</v>
      </c>
      <c r="D2672" s="14" t="str">
        <f>"Q"&amp;ROUNDUP(MONTH(SalesDataTable[[#This Row],[Order Date]])/3,0)</f>
        <v>Q4</v>
      </c>
      <c r="E2672" s="11">
        <f>MONTH(SalesDataTable[[#This Row],[Order Date]])</f>
        <v>12</v>
      </c>
      <c r="F2672" s="17"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row>
    <row r="2673" spans="1:20" ht="15.6">
      <c r="A2673" s="2">
        <v>3945</v>
      </c>
      <c r="B2673" s="3">
        <v>46382</v>
      </c>
      <c r="C2673" s="4">
        <f>YEAR(SalesDataTable[[#This Row],[Order Date]])</f>
        <v>2026</v>
      </c>
      <c r="D2673" s="14" t="str">
        <f>"Q"&amp;ROUNDUP(MONTH(SalesDataTable[[#This Row],[Order Date]])/3,0)</f>
        <v>Q4</v>
      </c>
      <c r="E2673" s="11">
        <f>MONTH(SalesDataTable[[#This Row],[Order Date]])</f>
        <v>12</v>
      </c>
      <c r="F2673" s="17"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64"/>
        <v>183.45600000000002</v>
      </c>
      <c r="R2673" s="5">
        <f t="shared" si="165"/>
        <v>88.56</v>
      </c>
      <c r="S2673" s="5">
        <f t="shared" si="166"/>
        <v>94.896000000000015</v>
      </c>
      <c r="T2673" s="7">
        <f t="shared" si="167"/>
        <v>0.51726844583987441</v>
      </c>
    </row>
    <row r="2674" spans="1:20" ht="15.6">
      <c r="A2674" s="2">
        <v>4266</v>
      </c>
      <c r="B2674" s="3">
        <v>46382</v>
      </c>
      <c r="C2674" s="4">
        <f>YEAR(SalesDataTable[[#This Row],[Order Date]])</f>
        <v>2026</v>
      </c>
      <c r="D2674" s="14" t="str">
        <f>"Q"&amp;ROUNDUP(MONTH(SalesDataTable[[#This Row],[Order Date]])/3,0)</f>
        <v>Q4</v>
      </c>
      <c r="E2674" s="11">
        <f>MONTH(SalesDataTable[[#This Row],[Order Date]])</f>
        <v>12</v>
      </c>
      <c r="F2674" s="17"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64"/>
        <v>136.64599999999999</v>
      </c>
      <c r="R2674" s="5">
        <f t="shared" si="165"/>
        <v>66.2</v>
      </c>
      <c r="S2674" s="5">
        <f t="shared" si="166"/>
        <v>70.445999999999984</v>
      </c>
      <c r="T2674" s="7">
        <f t="shared" si="167"/>
        <v>0.51553649576277383</v>
      </c>
    </row>
    <row r="2675" spans="1:20" ht="15.6">
      <c r="A2675" s="2">
        <v>606</v>
      </c>
      <c r="B2675" s="3">
        <v>46383</v>
      </c>
      <c r="C2675" s="4">
        <f>YEAR(SalesDataTable[[#This Row],[Order Date]])</f>
        <v>2026</v>
      </c>
      <c r="D2675" s="14" t="str">
        <f>"Q"&amp;ROUNDUP(MONTH(SalesDataTable[[#This Row],[Order Date]])/3,0)</f>
        <v>Q4</v>
      </c>
      <c r="E2675" s="11">
        <f>MONTH(SalesDataTable[[#This Row],[Order Date]])</f>
        <v>12</v>
      </c>
      <c r="F2675" s="17"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row>
    <row r="2676" spans="1:20" ht="15.6">
      <c r="A2676" s="2">
        <v>1166</v>
      </c>
      <c r="B2676" s="3">
        <v>46383</v>
      </c>
      <c r="C2676" s="4">
        <f>YEAR(SalesDataTable[[#This Row],[Order Date]])</f>
        <v>2026</v>
      </c>
      <c r="D2676" s="14" t="str">
        <f>"Q"&amp;ROUNDUP(MONTH(SalesDataTable[[#This Row],[Order Date]])/3,0)</f>
        <v>Q4</v>
      </c>
      <c r="E2676" s="11">
        <f>MONTH(SalesDataTable[[#This Row],[Order Date]])</f>
        <v>12</v>
      </c>
      <c r="F2676" s="17"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row>
    <row r="2677" spans="1:20" ht="15.6">
      <c r="A2677" s="2">
        <v>1913</v>
      </c>
      <c r="B2677" s="3">
        <v>46383</v>
      </c>
      <c r="C2677" s="4">
        <f>YEAR(SalesDataTable[[#This Row],[Order Date]])</f>
        <v>2026</v>
      </c>
      <c r="D2677" s="14" t="str">
        <f>"Q"&amp;ROUNDUP(MONTH(SalesDataTable[[#This Row],[Order Date]])/3,0)</f>
        <v>Q4</v>
      </c>
      <c r="E2677" s="11">
        <f>MONTH(SalesDataTable[[#This Row],[Order Date]])</f>
        <v>12</v>
      </c>
      <c r="F2677" s="17"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64"/>
        <v>107.94</v>
      </c>
      <c r="R2677" s="5">
        <f t="shared" si="165"/>
        <v>40.799999999999997</v>
      </c>
      <c r="S2677" s="5">
        <f t="shared" si="166"/>
        <v>67.14</v>
      </c>
      <c r="T2677" s="7">
        <f t="shared" si="167"/>
        <v>0.62201222901612008</v>
      </c>
    </row>
    <row r="2678" spans="1:20" ht="15.6">
      <c r="A2678" s="2">
        <v>2402</v>
      </c>
      <c r="B2678" s="3">
        <v>46383</v>
      </c>
      <c r="C2678" s="4">
        <f>YEAR(SalesDataTable[[#This Row],[Order Date]])</f>
        <v>2026</v>
      </c>
      <c r="D2678" s="14" t="str">
        <f>"Q"&amp;ROUNDUP(MONTH(SalesDataTable[[#This Row],[Order Date]])/3,0)</f>
        <v>Q4</v>
      </c>
      <c r="E2678" s="11">
        <f>MONTH(SalesDataTable[[#This Row],[Order Date]])</f>
        <v>12</v>
      </c>
      <c r="F2678" s="17"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row>
    <row r="2679" spans="1:20" ht="15.6">
      <c r="A2679" s="2">
        <v>3192</v>
      </c>
      <c r="B2679" s="3">
        <v>46383</v>
      </c>
      <c r="C2679" s="4">
        <f>YEAR(SalesDataTable[[#This Row],[Order Date]])</f>
        <v>2026</v>
      </c>
      <c r="D2679" s="14" t="str">
        <f>"Q"&amp;ROUNDUP(MONTH(SalesDataTable[[#This Row],[Order Date]])/3,0)</f>
        <v>Q4</v>
      </c>
      <c r="E2679" s="11">
        <f>MONTH(SalesDataTable[[#This Row],[Order Date]])</f>
        <v>12</v>
      </c>
      <c r="F2679" s="17"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64"/>
        <v>186.9</v>
      </c>
      <c r="R2679" s="5">
        <f t="shared" si="165"/>
        <v>91.5</v>
      </c>
      <c r="S2679" s="5">
        <f t="shared" si="166"/>
        <v>95.4</v>
      </c>
      <c r="T2679" s="7">
        <f t="shared" si="167"/>
        <v>0.5104333868378812</v>
      </c>
    </row>
    <row r="2680" spans="1:20" ht="15.6">
      <c r="A2680" s="2">
        <v>3721</v>
      </c>
      <c r="B2680" s="3">
        <v>46383</v>
      </c>
      <c r="C2680" s="4">
        <f>YEAR(SalesDataTable[[#This Row],[Order Date]])</f>
        <v>2026</v>
      </c>
      <c r="D2680" s="14" t="str">
        <f>"Q"&amp;ROUNDUP(MONTH(SalesDataTable[[#This Row],[Order Date]])/3,0)</f>
        <v>Q4</v>
      </c>
      <c r="E2680" s="11">
        <f>MONTH(SalesDataTable[[#This Row],[Order Date]])</f>
        <v>12</v>
      </c>
      <c r="F2680" s="17"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64"/>
        <v>39.832000000000001</v>
      </c>
      <c r="R2680" s="5">
        <f t="shared" si="165"/>
        <v>21.87</v>
      </c>
      <c r="S2680" s="5">
        <f t="shared" si="166"/>
        <v>17.962</v>
      </c>
      <c r="T2680" s="7">
        <f t="shared" si="167"/>
        <v>0.45094396465153641</v>
      </c>
    </row>
    <row r="2681" spans="1:20" ht="15.6">
      <c r="A2681" s="2">
        <v>3882</v>
      </c>
      <c r="B2681" s="3">
        <v>46383</v>
      </c>
      <c r="C2681" s="4">
        <f>YEAR(SalesDataTable[[#This Row],[Order Date]])</f>
        <v>2026</v>
      </c>
      <c r="D2681" s="14" t="str">
        <f>"Q"&amp;ROUNDUP(MONTH(SalesDataTable[[#This Row],[Order Date]])/3,0)</f>
        <v>Q4</v>
      </c>
      <c r="E2681" s="11">
        <f>MONTH(SalesDataTable[[#This Row],[Order Date]])</f>
        <v>12</v>
      </c>
      <c r="F2681" s="17"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row>
    <row r="2682" spans="1:20" ht="15.6">
      <c r="A2682" s="2">
        <v>4945</v>
      </c>
      <c r="B2682" s="3">
        <v>46383</v>
      </c>
      <c r="C2682" s="4">
        <f>YEAR(SalesDataTable[[#This Row],[Order Date]])</f>
        <v>2026</v>
      </c>
      <c r="D2682" s="14" t="str">
        <f>"Q"&amp;ROUNDUP(MONTH(SalesDataTable[[#This Row],[Order Date]])/3,0)</f>
        <v>Q4</v>
      </c>
      <c r="E2682" s="11">
        <f>MONTH(SalesDataTable[[#This Row],[Order Date]])</f>
        <v>12</v>
      </c>
      <c r="F2682" s="17"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row>
    <row r="2683" spans="1:20" ht="15.6">
      <c r="A2683" s="2">
        <v>5084</v>
      </c>
      <c r="B2683" s="3">
        <v>46383</v>
      </c>
      <c r="C2683" s="4">
        <f>YEAR(SalesDataTable[[#This Row],[Order Date]])</f>
        <v>2026</v>
      </c>
      <c r="D2683" s="14" t="str">
        <f>"Q"&amp;ROUNDUP(MONTH(SalesDataTable[[#This Row],[Order Date]])/3,0)</f>
        <v>Q4</v>
      </c>
      <c r="E2683" s="11">
        <f>MONTH(SalesDataTable[[#This Row],[Order Date]])</f>
        <v>12</v>
      </c>
      <c r="F2683" s="17"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64"/>
        <v>28.327999999999999</v>
      </c>
      <c r="R2683" s="5">
        <f t="shared" si="165"/>
        <v>13.54</v>
      </c>
      <c r="S2683" s="5">
        <f t="shared" si="166"/>
        <v>14.788</v>
      </c>
      <c r="T2683" s="7">
        <f t="shared" si="167"/>
        <v>0.5220276757977973</v>
      </c>
    </row>
    <row r="2684" spans="1:20" ht="15.6">
      <c r="A2684" s="2">
        <v>246</v>
      </c>
      <c r="B2684" s="3">
        <v>46384</v>
      </c>
      <c r="C2684" s="4">
        <f>YEAR(SalesDataTable[[#This Row],[Order Date]])</f>
        <v>2026</v>
      </c>
      <c r="D2684" s="14" t="str">
        <f>"Q"&amp;ROUNDUP(MONTH(SalesDataTable[[#This Row],[Order Date]])/3,0)</f>
        <v>Q4</v>
      </c>
      <c r="E2684" s="11">
        <f>MONTH(SalesDataTable[[#This Row],[Order Date]])</f>
        <v>12</v>
      </c>
      <c r="F2684" s="17"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64"/>
        <v>36.954000000000001</v>
      </c>
      <c r="R2684" s="5">
        <f t="shared" si="165"/>
        <v>16.23</v>
      </c>
      <c r="S2684" s="5">
        <f t="shared" si="166"/>
        <v>20.724</v>
      </c>
      <c r="T2684" s="7">
        <f t="shared" si="167"/>
        <v>0.5608053255398604</v>
      </c>
    </row>
    <row r="2685" spans="1:20" ht="15.6">
      <c r="A2685" s="2">
        <v>537</v>
      </c>
      <c r="B2685" s="3">
        <v>46384</v>
      </c>
      <c r="C2685" s="4">
        <f>YEAR(SalesDataTable[[#This Row],[Order Date]])</f>
        <v>2026</v>
      </c>
      <c r="D2685" s="14" t="str">
        <f>"Q"&amp;ROUNDUP(MONTH(SalesDataTable[[#This Row],[Order Date]])/3,0)</f>
        <v>Q4</v>
      </c>
      <c r="E2685" s="11">
        <f>MONTH(SalesDataTable[[#This Row],[Order Date]])</f>
        <v>12</v>
      </c>
      <c r="F2685" s="17"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row>
    <row r="2686" spans="1:20" ht="15.6">
      <c r="A2686" s="2">
        <v>968</v>
      </c>
      <c r="B2686" s="3">
        <v>46384</v>
      </c>
      <c r="C2686" s="4">
        <f>YEAR(SalesDataTable[[#This Row],[Order Date]])</f>
        <v>2026</v>
      </c>
      <c r="D2686" s="14" t="str">
        <f>"Q"&amp;ROUNDUP(MONTH(SalesDataTable[[#This Row],[Order Date]])/3,0)</f>
        <v>Q4</v>
      </c>
      <c r="E2686" s="11">
        <f>MONTH(SalesDataTable[[#This Row],[Order Date]])</f>
        <v>12</v>
      </c>
      <c r="F2686" s="17"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row>
    <row r="2687" spans="1:20" ht="15.6">
      <c r="A2687" s="2">
        <v>1234</v>
      </c>
      <c r="B2687" s="3">
        <v>46384</v>
      </c>
      <c r="C2687" s="4">
        <f>YEAR(SalesDataTable[[#This Row],[Order Date]])</f>
        <v>2026</v>
      </c>
      <c r="D2687" s="14" t="str">
        <f>"Q"&amp;ROUNDUP(MONTH(SalesDataTable[[#This Row],[Order Date]])/3,0)</f>
        <v>Q4</v>
      </c>
      <c r="E2687" s="11">
        <f>MONTH(SalesDataTable[[#This Row],[Order Date]])</f>
        <v>12</v>
      </c>
      <c r="F2687" s="17"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64"/>
        <v>77.320499999999996</v>
      </c>
      <c r="R2687" s="5">
        <f t="shared" si="165"/>
        <v>43.54</v>
      </c>
      <c r="S2687" s="5">
        <f t="shared" si="166"/>
        <v>33.780499999999996</v>
      </c>
      <c r="T2687" s="7">
        <f t="shared" si="167"/>
        <v>0.43688931137279247</v>
      </c>
    </row>
    <row r="2688" spans="1:20" ht="15.6">
      <c r="A2688" s="2">
        <v>2061</v>
      </c>
      <c r="B2688" s="3">
        <v>46384</v>
      </c>
      <c r="C2688" s="4">
        <f>YEAR(SalesDataTable[[#This Row],[Order Date]])</f>
        <v>2026</v>
      </c>
      <c r="D2688" s="14" t="str">
        <f>"Q"&amp;ROUNDUP(MONTH(SalesDataTable[[#This Row],[Order Date]])/3,0)</f>
        <v>Q4</v>
      </c>
      <c r="E2688" s="11">
        <f>MONTH(SalesDataTable[[#This Row],[Order Date]])</f>
        <v>12</v>
      </c>
      <c r="F2688" s="17"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64"/>
        <v>685.56</v>
      </c>
      <c r="R2688" s="5">
        <f t="shared" si="165"/>
        <v>395.78</v>
      </c>
      <c r="S2688" s="5">
        <f t="shared" si="166"/>
        <v>289.77999999999997</v>
      </c>
      <c r="T2688" s="7">
        <f t="shared" si="167"/>
        <v>0.4226909387945621</v>
      </c>
    </row>
    <row r="2689" spans="1:20" ht="15.6">
      <c r="A2689" s="2">
        <v>2219</v>
      </c>
      <c r="B2689" s="3">
        <v>46384</v>
      </c>
      <c r="C2689" s="4">
        <f>YEAR(SalesDataTable[[#This Row],[Order Date]])</f>
        <v>2026</v>
      </c>
      <c r="D2689" s="14" t="str">
        <f>"Q"&amp;ROUNDUP(MONTH(SalesDataTable[[#This Row],[Order Date]])/3,0)</f>
        <v>Q4</v>
      </c>
      <c r="E2689" s="11">
        <f>MONTH(SalesDataTable[[#This Row],[Order Date]])</f>
        <v>12</v>
      </c>
      <c r="F2689" s="17"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64"/>
        <v>124.95</v>
      </c>
      <c r="R2689" s="5">
        <f t="shared" si="165"/>
        <v>79.58</v>
      </c>
      <c r="S2689" s="5">
        <f t="shared" si="166"/>
        <v>45.370000000000005</v>
      </c>
      <c r="T2689" s="7">
        <f t="shared" si="167"/>
        <v>0.36310524209683875</v>
      </c>
    </row>
    <row r="2690" spans="1:20" ht="15.6">
      <c r="A2690" s="2">
        <v>2651</v>
      </c>
      <c r="B2690" s="3">
        <v>46384</v>
      </c>
      <c r="C2690" s="4">
        <f>YEAR(SalesDataTable[[#This Row],[Order Date]])</f>
        <v>2026</v>
      </c>
      <c r="D2690" s="14" t="str">
        <f>"Q"&amp;ROUNDUP(MONTH(SalesDataTable[[#This Row],[Order Date]])/3,0)</f>
        <v>Q4</v>
      </c>
      <c r="E2690" s="11">
        <f>MONTH(SalesDataTable[[#This Row],[Order Date]])</f>
        <v>12</v>
      </c>
      <c r="F2690" s="17"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row>
    <row r="2691" spans="1:20" ht="15.6">
      <c r="A2691" s="2">
        <v>3173</v>
      </c>
      <c r="B2691" s="3">
        <v>46384</v>
      </c>
      <c r="C2691" s="4">
        <f>YEAR(SalesDataTable[[#This Row],[Order Date]])</f>
        <v>2026</v>
      </c>
      <c r="D2691" s="14" t="str">
        <f>"Q"&amp;ROUNDUP(MONTH(SalesDataTable[[#This Row],[Order Date]])/3,0)</f>
        <v>Q4</v>
      </c>
      <c r="E2691" s="11">
        <f>MONTH(SalesDataTable[[#This Row],[Order Date]])</f>
        <v>12</v>
      </c>
      <c r="F2691" s="17"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68"/>
        <v>39.69</v>
      </c>
      <c r="R2691" s="5">
        <f t="shared" si="169"/>
        <v>17.09</v>
      </c>
      <c r="S2691" s="5">
        <f t="shared" si="170"/>
        <v>22.599999999999998</v>
      </c>
      <c r="T2691" s="7">
        <f t="shared" si="171"/>
        <v>0.56941295036533135</v>
      </c>
    </row>
    <row r="2692" spans="1:20" ht="15.6">
      <c r="A2692" s="2">
        <v>3409</v>
      </c>
      <c r="B2692" s="3">
        <v>46384</v>
      </c>
      <c r="C2692" s="4">
        <f>YEAR(SalesDataTable[[#This Row],[Order Date]])</f>
        <v>2026</v>
      </c>
      <c r="D2692" s="14" t="str">
        <f>"Q"&amp;ROUNDUP(MONTH(SalesDataTable[[#This Row],[Order Date]])/3,0)</f>
        <v>Q4</v>
      </c>
      <c r="E2692" s="11">
        <f>MONTH(SalesDataTable[[#This Row],[Order Date]])</f>
        <v>12</v>
      </c>
      <c r="F2692" s="17"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68"/>
        <v>612.1</v>
      </c>
      <c r="R2692" s="5">
        <f t="shared" si="169"/>
        <v>304</v>
      </c>
      <c r="S2692" s="5">
        <f t="shared" si="170"/>
        <v>308.10000000000002</v>
      </c>
      <c r="T2692" s="7">
        <f t="shared" si="171"/>
        <v>0.50334912595981052</v>
      </c>
    </row>
    <row r="2693" spans="1:20" ht="15.6">
      <c r="A2693" s="2">
        <v>3535</v>
      </c>
      <c r="B2693" s="3">
        <v>46384</v>
      </c>
      <c r="C2693" s="4">
        <f>YEAR(SalesDataTable[[#This Row],[Order Date]])</f>
        <v>2026</v>
      </c>
      <c r="D2693" s="14" t="str">
        <f>"Q"&amp;ROUNDUP(MONTH(SalesDataTable[[#This Row],[Order Date]])/3,0)</f>
        <v>Q4</v>
      </c>
      <c r="E2693" s="11">
        <f>MONTH(SalesDataTable[[#This Row],[Order Date]])</f>
        <v>12</v>
      </c>
      <c r="F2693" s="17"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68"/>
        <v>31.4755</v>
      </c>
      <c r="R2693" s="5">
        <f t="shared" si="169"/>
        <v>13.53</v>
      </c>
      <c r="S2693" s="5">
        <f t="shared" si="170"/>
        <v>17.945500000000003</v>
      </c>
      <c r="T2693" s="7">
        <f t="shared" si="171"/>
        <v>0.57014185636447401</v>
      </c>
    </row>
    <row r="2694" spans="1:20" ht="15.6">
      <c r="A2694" s="2">
        <v>5134</v>
      </c>
      <c r="B2694" s="3">
        <v>46384</v>
      </c>
      <c r="C2694" s="4">
        <f>YEAR(SalesDataTable[[#This Row],[Order Date]])</f>
        <v>2026</v>
      </c>
      <c r="D2694" s="14" t="str">
        <f>"Q"&amp;ROUNDUP(MONTH(SalesDataTable[[#This Row],[Order Date]])/3,0)</f>
        <v>Q4</v>
      </c>
      <c r="E2694" s="11">
        <f>MONTH(SalesDataTable[[#This Row],[Order Date]])</f>
        <v>12</v>
      </c>
      <c r="F2694" s="17"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68"/>
        <v>86.440499999999986</v>
      </c>
      <c r="R2694" s="5">
        <f t="shared" si="169"/>
        <v>44.78</v>
      </c>
      <c r="S2694" s="5">
        <f t="shared" si="170"/>
        <v>41.660499999999985</v>
      </c>
      <c r="T2694" s="7">
        <f t="shared" si="171"/>
        <v>0.48195579618350187</v>
      </c>
    </row>
    <row r="2695" spans="1:20" ht="15.6">
      <c r="A2695" s="2">
        <v>2011</v>
      </c>
      <c r="B2695" s="3">
        <v>46385</v>
      </c>
      <c r="C2695" s="4">
        <f>YEAR(SalesDataTable[[#This Row],[Order Date]])</f>
        <v>2026</v>
      </c>
      <c r="D2695" s="14" t="str">
        <f>"Q"&amp;ROUNDUP(MONTH(SalesDataTable[[#This Row],[Order Date]])/3,0)</f>
        <v>Q4</v>
      </c>
      <c r="E2695" s="11">
        <f>MONTH(SalesDataTable[[#This Row],[Order Date]])</f>
        <v>12</v>
      </c>
      <c r="F2695" s="17"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68"/>
        <v>81.728999999999999</v>
      </c>
      <c r="R2695" s="5">
        <f t="shared" si="169"/>
        <v>46.53</v>
      </c>
      <c r="S2695" s="5">
        <f t="shared" si="170"/>
        <v>35.198999999999998</v>
      </c>
      <c r="T2695" s="7">
        <f t="shared" si="171"/>
        <v>0.43067944059024332</v>
      </c>
    </row>
    <row r="2696" spans="1:20" ht="15.6">
      <c r="A2696" s="2">
        <v>2477</v>
      </c>
      <c r="B2696" s="3">
        <v>46385</v>
      </c>
      <c r="C2696" s="4">
        <f>YEAR(SalesDataTable[[#This Row],[Order Date]])</f>
        <v>2026</v>
      </c>
      <c r="D2696" s="14" t="str">
        <f>"Q"&amp;ROUNDUP(MONTH(SalesDataTable[[#This Row],[Order Date]])/3,0)</f>
        <v>Q4</v>
      </c>
      <c r="E2696" s="11">
        <f>MONTH(SalesDataTable[[#This Row],[Order Date]])</f>
        <v>12</v>
      </c>
      <c r="F2696" s="17"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68"/>
        <v>35.088000000000001</v>
      </c>
      <c r="R2696" s="5">
        <f t="shared" si="169"/>
        <v>16.41</v>
      </c>
      <c r="S2696" s="5">
        <f t="shared" si="170"/>
        <v>18.678000000000001</v>
      </c>
      <c r="T2696" s="7">
        <f t="shared" si="171"/>
        <v>0.53231874145006841</v>
      </c>
    </row>
    <row r="2697" spans="1:20" ht="15.6">
      <c r="A2697" s="2">
        <v>2745</v>
      </c>
      <c r="B2697" s="3">
        <v>46385</v>
      </c>
      <c r="C2697" s="4">
        <f>YEAR(SalesDataTable[[#This Row],[Order Date]])</f>
        <v>2026</v>
      </c>
      <c r="D2697" s="14" t="str">
        <f>"Q"&amp;ROUNDUP(MONTH(SalesDataTable[[#This Row],[Order Date]])/3,0)</f>
        <v>Q4</v>
      </c>
      <c r="E2697" s="11">
        <f>MONTH(SalesDataTable[[#This Row],[Order Date]])</f>
        <v>12</v>
      </c>
      <c r="F2697" s="17"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68"/>
        <v>46.07</v>
      </c>
      <c r="R2697" s="5">
        <f t="shared" si="169"/>
        <v>18.420000000000002</v>
      </c>
      <c r="S2697" s="5">
        <f t="shared" si="170"/>
        <v>27.65</v>
      </c>
      <c r="T2697" s="7">
        <f t="shared" si="171"/>
        <v>0.60017364879531143</v>
      </c>
    </row>
    <row r="2698" spans="1:20" ht="15.6">
      <c r="A2698" s="2">
        <v>4427</v>
      </c>
      <c r="B2698" s="3">
        <v>46385</v>
      </c>
      <c r="C2698" s="4">
        <f>YEAR(SalesDataTable[[#This Row],[Order Date]])</f>
        <v>2026</v>
      </c>
      <c r="D2698" s="14" t="str">
        <f>"Q"&amp;ROUNDUP(MONTH(SalesDataTable[[#This Row],[Order Date]])/3,0)</f>
        <v>Q4</v>
      </c>
      <c r="E2698" s="11">
        <f>MONTH(SalesDataTable[[#This Row],[Order Date]])</f>
        <v>12</v>
      </c>
      <c r="F2698" s="17"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68"/>
        <v>132.56100000000001</v>
      </c>
      <c r="R2698" s="5">
        <f t="shared" si="169"/>
        <v>78.2</v>
      </c>
      <c r="S2698" s="5">
        <f t="shared" si="170"/>
        <v>54.361000000000004</v>
      </c>
      <c r="T2698" s="7">
        <f t="shared" si="171"/>
        <v>0.4100829052285363</v>
      </c>
    </row>
    <row r="2699" spans="1:20" ht="15.6">
      <c r="A2699" s="2">
        <v>377</v>
      </c>
      <c r="B2699" s="3">
        <v>46386</v>
      </c>
      <c r="C2699" s="4">
        <f>YEAR(SalesDataTable[[#This Row],[Order Date]])</f>
        <v>2026</v>
      </c>
      <c r="D2699" s="14" t="str">
        <f>"Q"&amp;ROUNDUP(MONTH(SalesDataTable[[#This Row],[Order Date]])/3,0)</f>
        <v>Q4</v>
      </c>
      <c r="E2699" s="11">
        <f>MONTH(SalesDataTable[[#This Row],[Order Date]])</f>
        <v>12</v>
      </c>
      <c r="F2699" s="17"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68"/>
        <v>36.738</v>
      </c>
      <c r="R2699" s="5">
        <f t="shared" si="169"/>
        <v>17.2</v>
      </c>
      <c r="S2699" s="5">
        <f t="shared" si="170"/>
        <v>19.538</v>
      </c>
      <c r="T2699" s="7">
        <f t="shared" si="171"/>
        <v>0.53181991398551909</v>
      </c>
    </row>
    <row r="2700" spans="1:20" ht="15.6">
      <c r="A2700" s="2">
        <v>1530</v>
      </c>
      <c r="B2700" s="3">
        <v>46386</v>
      </c>
      <c r="C2700" s="4">
        <f>YEAR(SalesDataTable[[#This Row],[Order Date]])</f>
        <v>2026</v>
      </c>
      <c r="D2700" s="14" t="str">
        <f>"Q"&amp;ROUNDUP(MONTH(SalesDataTable[[#This Row],[Order Date]])/3,0)</f>
        <v>Q4</v>
      </c>
      <c r="E2700" s="11">
        <f>MONTH(SalesDataTable[[#This Row],[Order Date]])</f>
        <v>12</v>
      </c>
      <c r="F2700" s="17"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68"/>
        <v>152.16</v>
      </c>
      <c r="R2700" s="5">
        <f t="shared" si="169"/>
        <v>66.900000000000006</v>
      </c>
      <c r="S2700" s="5">
        <f t="shared" si="170"/>
        <v>85.259999999999991</v>
      </c>
      <c r="T2700" s="7">
        <f t="shared" si="171"/>
        <v>0.56033123028391163</v>
      </c>
    </row>
    <row r="2701" spans="1:20" ht="15.6">
      <c r="A2701" s="2">
        <v>2135</v>
      </c>
      <c r="B2701" s="3">
        <v>46386</v>
      </c>
      <c r="C2701" s="4">
        <f>YEAR(SalesDataTable[[#This Row],[Order Date]])</f>
        <v>2026</v>
      </c>
      <c r="D2701" s="14" t="str">
        <f>"Q"&amp;ROUNDUP(MONTH(SalesDataTable[[#This Row],[Order Date]])/3,0)</f>
        <v>Q4</v>
      </c>
      <c r="E2701" s="11">
        <f>MONTH(SalesDataTable[[#This Row],[Order Date]])</f>
        <v>12</v>
      </c>
      <c r="F2701" s="17"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row>
    <row r="2702" spans="1:20" ht="15.6">
      <c r="A2702" s="2">
        <v>2916</v>
      </c>
      <c r="B2702" s="3">
        <v>46386</v>
      </c>
      <c r="C2702" s="4">
        <f>YEAR(SalesDataTable[[#This Row],[Order Date]])</f>
        <v>2026</v>
      </c>
      <c r="D2702" s="14" t="str">
        <f>"Q"&amp;ROUNDUP(MONTH(SalesDataTable[[#This Row],[Order Date]])/3,0)</f>
        <v>Q4</v>
      </c>
      <c r="E2702" s="11">
        <f>MONTH(SalesDataTable[[#This Row],[Order Date]])</f>
        <v>12</v>
      </c>
      <c r="F2702" s="17"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68"/>
        <v>34.808</v>
      </c>
      <c r="R2702" s="5">
        <f t="shared" si="169"/>
        <v>13.59</v>
      </c>
      <c r="S2702" s="5">
        <f t="shared" si="170"/>
        <v>21.218</v>
      </c>
      <c r="T2702" s="7">
        <f t="shared" si="171"/>
        <v>0.60957251206619167</v>
      </c>
    </row>
    <row r="2703" spans="1:20" ht="15.6">
      <c r="A2703" s="2">
        <v>3449</v>
      </c>
      <c r="B2703" s="3">
        <v>46386</v>
      </c>
      <c r="C2703" s="4">
        <f>YEAR(SalesDataTable[[#This Row],[Order Date]])</f>
        <v>2026</v>
      </c>
      <c r="D2703" s="14" t="str">
        <f>"Q"&amp;ROUNDUP(MONTH(SalesDataTable[[#This Row],[Order Date]])/3,0)</f>
        <v>Q4</v>
      </c>
      <c r="E2703" s="11">
        <f>MONTH(SalesDataTable[[#This Row],[Order Date]])</f>
        <v>12</v>
      </c>
      <c r="F2703" s="17"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row>
    <row r="2704" spans="1:20" ht="15.6">
      <c r="A2704" s="2">
        <v>3498</v>
      </c>
      <c r="B2704" s="3">
        <v>46386</v>
      </c>
      <c r="C2704" s="4">
        <f>YEAR(SalesDataTable[[#This Row],[Order Date]])</f>
        <v>2026</v>
      </c>
      <c r="D2704" s="14" t="str">
        <f>"Q"&amp;ROUNDUP(MONTH(SalesDataTable[[#This Row],[Order Date]])/3,0)</f>
        <v>Q4</v>
      </c>
      <c r="E2704" s="11">
        <f>MONTH(SalesDataTable[[#This Row],[Order Date]])</f>
        <v>12</v>
      </c>
      <c r="F2704" s="17"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68"/>
        <v>128.80800000000002</v>
      </c>
      <c r="R2704" s="5">
        <f t="shared" si="169"/>
        <v>65.98</v>
      </c>
      <c r="S2704" s="5">
        <f t="shared" si="170"/>
        <v>62.828000000000017</v>
      </c>
      <c r="T2704" s="7">
        <f t="shared" si="171"/>
        <v>0.4877647351096206</v>
      </c>
    </row>
    <row r="2705" spans="1:20" ht="15.6">
      <c r="A2705" s="2">
        <v>4851</v>
      </c>
      <c r="B2705" s="3">
        <v>46386</v>
      </c>
      <c r="C2705" s="4">
        <f>YEAR(SalesDataTable[[#This Row],[Order Date]])</f>
        <v>2026</v>
      </c>
      <c r="D2705" s="14" t="str">
        <f>"Q"&amp;ROUNDUP(MONTH(SalesDataTable[[#This Row],[Order Date]])/3,0)</f>
        <v>Q4</v>
      </c>
      <c r="E2705" s="11">
        <f>MONTH(SalesDataTable[[#This Row],[Order Date]])</f>
        <v>12</v>
      </c>
      <c r="F2705" s="17"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row>
    <row r="2706" spans="1:20" ht="15.6">
      <c r="A2706" s="2">
        <v>4926</v>
      </c>
      <c r="B2706" s="3">
        <v>46386</v>
      </c>
      <c r="C2706" s="4">
        <f>YEAR(SalesDataTable[[#This Row],[Order Date]])</f>
        <v>2026</v>
      </c>
      <c r="D2706" s="14" t="str">
        <f>"Q"&amp;ROUNDUP(MONTH(SalesDataTable[[#This Row],[Order Date]])/3,0)</f>
        <v>Q4</v>
      </c>
      <c r="E2706" s="11">
        <f>MONTH(SalesDataTable[[#This Row],[Order Date]])</f>
        <v>12</v>
      </c>
      <c r="F2706" s="17"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row>
    <row r="2707" spans="1:20" ht="15.6">
      <c r="A2707" s="2">
        <v>5035</v>
      </c>
      <c r="B2707" s="3">
        <v>46386</v>
      </c>
      <c r="C2707" s="4">
        <f>YEAR(SalesDataTable[[#This Row],[Order Date]])</f>
        <v>2026</v>
      </c>
      <c r="D2707" s="14" t="str">
        <f>"Q"&amp;ROUNDUP(MONTH(SalesDataTable[[#This Row],[Order Date]])/3,0)</f>
        <v>Q4</v>
      </c>
      <c r="E2707" s="11">
        <f>MONTH(SalesDataTable[[#This Row],[Order Date]])</f>
        <v>12</v>
      </c>
      <c r="F2707" s="17"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68"/>
        <v>183.114</v>
      </c>
      <c r="R2707" s="5">
        <f t="shared" si="169"/>
        <v>98.6</v>
      </c>
      <c r="S2707" s="5">
        <f t="shared" si="170"/>
        <v>84.51400000000001</v>
      </c>
      <c r="T2707" s="7">
        <f t="shared" si="171"/>
        <v>0.46153762137247839</v>
      </c>
    </row>
    <row r="2708" spans="1:20" ht="15.6">
      <c r="A2708" s="2">
        <v>5135</v>
      </c>
      <c r="B2708" s="3">
        <v>46386</v>
      </c>
      <c r="C2708" s="4">
        <f>YEAR(SalesDataTable[[#This Row],[Order Date]])</f>
        <v>2026</v>
      </c>
      <c r="D2708" s="14" t="str">
        <f>"Q"&amp;ROUNDUP(MONTH(SalesDataTable[[#This Row],[Order Date]])/3,0)</f>
        <v>Q4</v>
      </c>
      <c r="E2708" s="11">
        <f>MONTH(SalesDataTable[[#This Row],[Order Date]])</f>
        <v>12</v>
      </c>
      <c r="F2708" s="17"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amit srivastav</cp:lastModifiedBy>
  <dcterms:created xsi:type="dcterms:W3CDTF">2026-09-07T01:30:55Z</dcterms:created>
  <dcterms:modified xsi:type="dcterms:W3CDTF">2026-10-17T15:21:01Z</dcterms:modified>
</cp:coreProperties>
</file>