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mit/Desktop/Current Projects/Excel/"/>
    </mc:Choice>
  </mc:AlternateContent>
  <xr:revisionPtr revIDLastSave="0" documentId="13_ncr:1_{052CF405-34A2-A54E-AC8A-4D793E3F7888}" xr6:coauthVersionLast="47" xr6:coauthVersionMax="47" xr10:uidLastSave="{00000000-0000-0000-0000-000000000000}"/>
  <bookViews>
    <workbookView xWindow="5080" yWindow="500" windowWidth="23720" windowHeight="17460" xr2:uid="{ACED1F58-11BA-B547-BA81-71796D7D9CFE}"/>
  </bookViews>
  <sheets>
    <sheet name="Dashboard" sheetId="7" r:id="rId1"/>
    <sheet name="Dynamic Chart" sheetId="6" r:id="rId2"/>
    <sheet name="Trend Line" sheetId="3" r:id="rId3"/>
    <sheet name="Pie Chart" sheetId="4" r:id="rId4"/>
    <sheet name="EDA Summary Statistics" sheetId="2" r:id="rId5"/>
    <sheet name="TechGadget_Sales_Data" sheetId="1" r:id="rId6"/>
  </sheets>
  <definedNames>
    <definedName name="_xlnm._FilterDatabase" localSheetId="5" hidden="1">TechGadget_Sales_Data!$A$1:$G$250</definedName>
    <definedName name="TechGadget_Sales_Data_Demo" localSheetId="5">TechGadget_Sales_Data!$B$1:$F$247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6" l="1" a="1"/>
  <c r="I15" i="6" s="1"/>
  <c r="I16" i="6" s="1"/>
  <c r="I11" i="6" s="1"/>
  <c r="E18" i="2" l="1"/>
  <c r="D18" i="2"/>
  <c r="C18" i="2"/>
  <c r="B18" i="2"/>
  <c r="E17" i="2"/>
  <c r="D17" i="2"/>
  <c r="C17" i="2"/>
  <c r="B17" i="2"/>
  <c r="E16" i="2"/>
  <c r="D16" i="2"/>
  <c r="C16" i="2"/>
  <c r="B16" i="2"/>
  <c r="E15" i="2"/>
  <c r="D15" i="2"/>
  <c r="C15" i="2"/>
  <c r="B15" i="2"/>
  <c r="E14" i="2"/>
  <c r="D14" i="2"/>
  <c r="C14" i="2"/>
  <c r="B14" i="2"/>
  <c r="E13" i="2"/>
  <c r="D13" i="2"/>
  <c r="C13" i="2"/>
  <c r="B13" i="2"/>
  <c r="B9" i="2"/>
  <c r="B8" i="2"/>
  <c r="B7" i="2"/>
  <c r="B2" i="2"/>
  <c r="F250" i="1"/>
  <c r="F251" i="1"/>
  <c r="D252" i="1"/>
  <c r="G141" i="1"/>
  <c r="G196" i="1"/>
  <c r="G33" i="1"/>
  <c r="G138" i="1"/>
  <c r="G51" i="1"/>
  <c r="G221" i="1"/>
  <c r="G99" i="1"/>
  <c r="G184" i="1"/>
  <c r="G176" i="1"/>
  <c r="G2" i="1"/>
  <c r="G215" i="1"/>
  <c r="G193" i="1"/>
  <c r="G109" i="1"/>
  <c r="G246" i="1"/>
  <c r="G95" i="1"/>
  <c r="G180" i="1"/>
  <c r="G230" i="1"/>
  <c r="G126" i="1"/>
  <c r="G63" i="1"/>
  <c r="G147" i="1"/>
  <c r="G5" i="1"/>
  <c r="G39" i="1"/>
  <c r="G225" i="1"/>
  <c r="G125" i="1"/>
  <c r="G189" i="1"/>
  <c r="G94" i="1"/>
  <c r="G35" i="1"/>
  <c r="G60" i="1"/>
  <c r="G110" i="1"/>
  <c r="G18" i="1"/>
  <c r="G114" i="1"/>
  <c r="G69" i="1"/>
  <c r="G66" i="1"/>
  <c r="G139" i="1"/>
  <c r="G74" i="1"/>
  <c r="G241" i="1"/>
  <c r="G59" i="1"/>
  <c r="G169" i="1"/>
  <c r="G80" i="1"/>
  <c r="G166" i="1"/>
  <c r="G245" i="1"/>
  <c r="G101" i="1"/>
  <c r="G212" i="1"/>
  <c r="G158" i="1"/>
  <c r="G154" i="1"/>
  <c r="G83" i="1"/>
  <c r="G219" i="1"/>
  <c r="G233" i="1"/>
  <c r="G177" i="1"/>
  <c r="G231" i="1"/>
  <c r="G113" i="1"/>
  <c r="G27" i="1"/>
  <c r="G202" i="1"/>
  <c r="G131" i="1"/>
  <c r="G151" i="1"/>
  <c r="G214" i="1"/>
  <c r="G50" i="1"/>
  <c r="G103" i="1"/>
  <c r="G117" i="1"/>
  <c r="G25" i="1"/>
  <c r="G106" i="1"/>
  <c r="G223" i="1"/>
  <c r="G88" i="1"/>
  <c r="G61" i="1"/>
  <c r="G43" i="1"/>
  <c r="G13" i="1"/>
  <c r="G129" i="1"/>
  <c r="G190" i="1"/>
  <c r="G108" i="1"/>
  <c r="G145" i="1"/>
  <c r="G120" i="1"/>
  <c r="G132" i="1"/>
  <c r="G107" i="1"/>
  <c r="G181" i="1"/>
  <c r="G23" i="1"/>
  <c r="G197" i="1"/>
  <c r="G19" i="1"/>
  <c r="G200" i="1"/>
  <c r="G198" i="1"/>
  <c r="G100" i="1"/>
  <c r="G32" i="1"/>
  <c r="G130" i="1"/>
  <c r="G168" i="1"/>
  <c r="G41" i="1"/>
  <c r="G84" i="1"/>
  <c r="G122" i="1"/>
  <c r="G24" i="1"/>
  <c r="G247" i="1"/>
  <c r="G34" i="1"/>
  <c r="G170" i="1"/>
  <c r="G31" i="1"/>
  <c r="G210" i="1"/>
  <c r="G111" i="1"/>
  <c r="G6" i="1"/>
  <c r="G96" i="1"/>
  <c r="G70" i="1"/>
  <c r="G62" i="1"/>
  <c r="G30" i="1"/>
  <c r="G38" i="1"/>
  <c r="G213" i="1"/>
  <c r="G16" i="1"/>
  <c r="G123" i="1"/>
  <c r="G218" i="1"/>
  <c r="G217" i="1"/>
  <c r="G78" i="1"/>
  <c r="G45" i="1"/>
  <c r="G216" i="1"/>
  <c r="G90" i="1"/>
  <c r="G201" i="1"/>
  <c r="G171" i="1"/>
  <c r="G92" i="1"/>
  <c r="G3" i="1"/>
  <c r="G53" i="1"/>
  <c r="G29" i="1"/>
  <c r="G73" i="1"/>
  <c r="G9" i="1"/>
  <c r="G134" i="1"/>
  <c r="G175" i="1"/>
  <c r="G174" i="1"/>
  <c r="G186" i="1"/>
  <c r="G118" i="1"/>
  <c r="G91" i="1"/>
  <c r="G65" i="1"/>
  <c r="G22" i="1"/>
  <c r="G56" i="1"/>
  <c r="G115" i="1"/>
  <c r="G28" i="1"/>
  <c r="G160" i="1"/>
  <c r="G93" i="1"/>
  <c r="G238" i="1"/>
  <c r="G72" i="1"/>
  <c r="G224" i="1"/>
  <c r="G4" i="1"/>
  <c r="G116" i="1"/>
  <c r="G232" i="1"/>
  <c r="G104" i="1"/>
  <c r="G67" i="1"/>
  <c r="G17" i="1"/>
  <c r="G204" i="1"/>
  <c r="G167" i="1"/>
  <c r="G178" i="1"/>
  <c r="G42" i="1"/>
  <c r="G182" i="1"/>
  <c r="G40" i="1"/>
  <c r="G207" i="1"/>
  <c r="G140" i="1"/>
  <c r="G188" i="1"/>
  <c r="G26" i="1"/>
  <c r="G8" i="1"/>
  <c r="G135" i="1"/>
  <c r="G243" i="1"/>
  <c r="G55" i="1"/>
  <c r="G87" i="1"/>
  <c r="G142" i="1"/>
  <c r="G44" i="1"/>
  <c r="G36" i="1"/>
  <c r="G227" i="1"/>
  <c r="G153" i="1"/>
  <c r="G52" i="1"/>
  <c r="G137" i="1"/>
  <c r="G68" i="1"/>
  <c r="G148" i="1"/>
  <c r="G208" i="1"/>
  <c r="G7" i="1"/>
  <c r="G79" i="1"/>
  <c r="G12" i="1"/>
  <c r="G172" i="1"/>
  <c r="G124" i="1"/>
  <c r="G119" i="1"/>
  <c r="G128" i="1"/>
  <c r="G57" i="1"/>
  <c r="G203" i="1"/>
  <c r="G20" i="1"/>
  <c r="G136" i="1"/>
  <c r="G185" i="1"/>
  <c r="G173" i="1"/>
  <c r="G209" i="1"/>
  <c r="G85" i="1"/>
  <c r="G144" i="1"/>
  <c r="G226" i="1"/>
  <c r="G161" i="1"/>
  <c r="G71" i="1"/>
  <c r="G10" i="1"/>
  <c r="G75" i="1"/>
  <c r="G244" i="1"/>
  <c r="G195" i="1"/>
  <c r="G192" i="1"/>
  <c r="G222" i="1"/>
  <c r="G105" i="1"/>
  <c r="G97" i="1"/>
  <c r="G150" i="1"/>
  <c r="G165" i="1"/>
  <c r="G37" i="1"/>
  <c r="G48" i="1"/>
  <c r="G112" i="1"/>
  <c r="G187" i="1"/>
  <c r="G205" i="1"/>
  <c r="G236" i="1"/>
  <c r="G157" i="1"/>
  <c r="G81" i="1"/>
  <c r="G191" i="1"/>
  <c r="G237" i="1"/>
  <c r="G47" i="1"/>
  <c r="G239" i="1"/>
  <c r="G152" i="1"/>
  <c r="G21" i="1"/>
  <c r="G49" i="1"/>
  <c r="G127" i="1"/>
  <c r="G179" i="1"/>
  <c r="G76" i="1"/>
  <c r="G163" i="1"/>
  <c r="G159" i="1"/>
  <c r="G194" i="1"/>
  <c r="G15" i="1"/>
  <c r="G14" i="1"/>
  <c r="G240" i="1"/>
  <c r="G164" i="1"/>
  <c r="G77" i="1"/>
  <c r="G155" i="1"/>
  <c r="G156" i="1"/>
  <c r="G64" i="1"/>
  <c r="G86" i="1"/>
  <c r="G98" i="1"/>
  <c r="G146" i="1"/>
  <c r="G143" i="1"/>
  <c r="G228" i="1"/>
  <c r="G234" i="1"/>
  <c r="G229" i="1"/>
  <c r="G133" i="1"/>
  <c r="G199" i="1"/>
  <c r="G211" i="1"/>
  <c r="G235" i="1"/>
  <c r="G89" i="1"/>
  <c r="G11" i="1"/>
  <c r="G58" i="1"/>
  <c r="G54" i="1"/>
  <c r="G149" i="1"/>
  <c r="G242" i="1"/>
  <c r="G102" i="1"/>
  <c r="G220" i="1"/>
  <c r="G183" i="1"/>
  <c r="I17" i="6" l="1"/>
  <c r="I12" i="6" s="1"/>
  <c r="F18" i="2"/>
  <c r="I18" i="2"/>
  <c r="G18" i="2"/>
  <c r="H18" i="2"/>
  <c r="I17" i="2"/>
  <c r="F17" i="2"/>
  <c r="G17" i="2"/>
  <c r="H17" i="2"/>
  <c r="I16" i="2"/>
  <c r="F16" i="2"/>
  <c r="G16" i="2"/>
  <c r="H16" i="2"/>
  <c r="I15" i="2"/>
  <c r="F15" i="2"/>
  <c r="G15" i="2"/>
  <c r="H15" i="2"/>
  <c r="G14" i="2"/>
  <c r="I13" i="2"/>
  <c r="F14" i="2"/>
  <c r="I14" i="2"/>
  <c r="H14" i="2"/>
  <c r="F13" i="2"/>
  <c r="G13" i="2"/>
  <c r="H13" i="2"/>
  <c r="G121" i="1"/>
  <c r="G82" i="1"/>
  <c r="G206" i="1"/>
  <c r="G248" i="1"/>
  <c r="G162" i="1"/>
  <c r="G46" i="1"/>
  <c r="G249" i="1" s="1"/>
  <c r="D253" i="1"/>
  <c r="I18" i="6" s="1"/>
  <c r="I13" i="6" s="1"/>
  <c r="B6" i="2" l="1"/>
  <c r="B5" i="2"/>
  <c r="B4" i="2"/>
  <c r="B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02166A-9DB8-EB44-B472-2E52B05F1095}" name="TechGadget_Sales_Data_Demo" type="6" refreshedVersion="8" background="1" saveData="1">
    <textPr sourceFile="/Users/Amit/Desktop/BA &amp; AI/1. Course Content/1. Excel/Datasets/Lesson_05_Dashboarding/TechGadget_Sales_Data_Demo.csv" tab="0" comma="1" delimiter=":">
      <textFields count="6">
        <textField/>
        <textField/>
        <textField/>
        <textField/>
        <textField/>
        <textField type="DMY"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<sst xmlns="http://schemas.openxmlformats.org/spreadsheetml/2006/main" count="827" uniqueCount="305">
  <si>
    <t>OrderID</t>
  </si>
  <si>
    <t>Product</t>
  </si>
  <si>
    <t>Category</t>
  </si>
  <si>
    <t>Quantity</t>
  </si>
  <si>
    <t>Price Each</t>
  </si>
  <si>
    <t>Order Date</t>
  </si>
  <si>
    <t>OD83642</t>
  </si>
  <si>
    <t>Tablet</t>
  </si>
  <si>
    <t>Tablets</t>
  </si>
  <si>
    <t>OD29123</t>
  </si>
  <si>
    <t>Smartphone</t>
  </si>
  <si>
    <t>Smartphones</t>
  </si>
  <si>
    <t>OD15459</t>
  </si>
  <si>
    <t>OD52888</t>
  </si>
  <si>
    <t>Headphones</t>
  </si>
  <si>
    <t>Accessories</t>
  </si>
  <si>
    <t>OD64853</t>
  </si>
  <si>
    <t>OD35386</t>
  </si>
  <si>
    <t>Camera</t>
  </si>
  <si>
    <t>Cameras</t>
  </si>
  <si>
    <t>OD79289</t>
  </si>
  <si>
    <t>Smartwatch</t>
  </si>
  <si>
    <t>Wearables</t>
  </si>
  <si>
    <t>OD99449</t>
  </si>
  <si>
    <t>Laptop</t>
  </si>
  <si>
    <t>Laptops</t>
  </si>
  <si>
    <t>OD81314</t>
  </si>
  <si>
    <t>OD75329</t>
  </si>
  <si>
    <t>OD21868</t>
  </si>
  <si>
    <t>OD74395</t>
  </si>
  <si>
    <t>OD90425</t>
  </si>
  <si>
    <t>OD46682</t>
  </si>
  <si>
    <t>OD83083</t>
  </si>
  <si>
    <t>OD11871</t>
  </si>
  <si>
    <t>OD97971</t>
  </si>
  <si>
    <t>OD50186</t>
  </si>
  <si>
    <t>OD78176</t>
  </si>
  <si>
    <t>OD88808</t>
  </si>
  <si>
    <t>OD99111</t>
  </si>
  <si>
    <t>OD61697</t>
  </si>
  <si>
    <t>OD25702</t>
  </si>
  <si>
    <t>OD58478</t>
  </si>
  <si>
    <t>OD78143</t>
  </si>
  <si>
    <t>OD21584</t>
  </si>
  <si>
    <t>OD50695</t>
  </si>
  <si>
    <t>OD22848</t>
  </si>
  <si>
    <t>OD91822</t>
  </si>
  <si>
    <t>OD23948</t>
  </si>
  <si>
    <t>OD80814</t>
  </si>
  <si>
    <t>OD77506</t>
  </si>
  <si>
    <t>OD75855</t>
  </si>
  <si>
    <t>OD62524</t>
  </si>
  <si>
    <t>OD20560</t>
  </si>
  <si>
    <t>OD53561</t>
  </si>
  <si>
    <t>OD41052</t>
  </si>
  <si>
    <t>OD85471</t>
  </si>
  <si>
    <t>OD42124</t>
  </si>
  <si>
    <t>OD74329</t>
  </si>
  <si>
    <t>OD31462</t>
  </si>
  <si>
    <t>OD56916</t>
  </si>
  <si>
    <t>OD54384</t>
  </si>
  <si>
    <t>OD77890</t>
  </si>
  <si>
    <t>OD93823</t>
  </si>
  <si>
    <t>OD43636</t>
  </si>
  <si>
    <t>OD42139</t>
  </si>
  <si>
    <t>OD20893</t>
  </si>
  <si>
    <t>OD62746</t>
  </si>
  <si>
    <t>OD69553</t>
  </si>
  <si>
    <t>OD25161</t>
  </si>
  <si>
    <t>OD10832</t>
  </si>
  <si>
    <t>OD63408</t>
  </si>
  <si>
    <t>OD74710</t>
  </si>
  <si>
    <t>OD82616</t>
  </si>
  <si>
    <t>OD28171</t>
  </si>
  <si>
    <t>OD85329</t>
  </si>
  <si>
    <t>OD17905</t>
  </si>
  <si>
    <t>OD26237</t>
  </si>
  <si>
    <t>OD67636</t>
  </si>
  <si>
    <t>OD43422</t>
  </si>
  <si>
    <t>OD19378</t>
  </si>
  <si>
    <t>OD19930</t>
  </si>
  <si>
    <t>OD97780</t>
  </si>
  <si>
    <t>OD61847</t>
  </si>
  <si>
    <t>OD59145</t>
  </si>
  <si>
    <t>OD47823</t>
  </si>
  <si>
    <t>OD69690</t>
  </si>
  <si>
    <t>OD98586</t>
  </si>
  <si>
    <t>OD11281</t>
  </si>
  <si>
    <t>OD65067</t>
  </si>
  <si>
    <t>OD42846</t>
  </si>
  <si>
    <t>OD25000</t>
  </si>
  <si>
    <t>OD65546</t>
  </si>
  <si>
    <t>OD84247</t>
  </si>
  <si>
    <t>OD62489</t>
  </si>
  <si>
    <t>OD34732</t>
  </si>
  <si>
    <t>OD68358</t>
  </si>
  <si>
    <t>OD39271</t>
  </si>
  <si>
    <t>OD44181</t>
  </si>
  <si>
    <t>OD42943</t>
  </si>
  <si>
    <t>OD61003</t>
  </si>
  <si>
    <t>OD35869</t>
  </si>
  <si>
    <t>OD50126</t>
  </si>
  <si>
    <t>OD55117</t>
  </si>
  <si>
    <t>OD73829</t>
  </si>
  <si>
    <t>OD13191</t>
  </si>
  <si>
    <t>OD31915</t>
  </si>
  <si>
    <t>OD48110</t>
  </si>
  <si>
    <t>OD22978</t>
  </si>
  <si>
    <t>OD13745</t>
  </si>
  <si>
    <t>OD28398</t>
  </si>
  <si>
    <t>OD69248</t>
  </si>
  <si>
    <t>OD14076</t>
  </si>
  <si>
    <t>OD31336</t>
  </si>
  <si>
    <t>OD26781</t>
  </si>
  <si>
    <t>OD85998</t>
  </si>
  <si>
    <t>OD94841</t>
  </si>
  <si>
    <t>OD71609</t>
  </si>
  <si>
    <t>OD57165</t>
  </si>
  <si>
    <t>OD12060</t>
  </si>
  <si>
    <t>OD73415</t>
  </si>
  <si>
    <t>OD88359</t>
  </si>
  <si>
    <t>OD34469</t>
  </si>
  <si>
    <t>OD87664</t>
  </si>
  <si>
    <t>OD65893</t>
  </si>
  <si>
    <t>OD61700</t>
  </si>
  <si>
    <t>OD61374</t>
  </si>
  <si>
    <t>OD93871</t>
  </si>
  <si>
    <t>OD29754</t>
  </si>
  <si>
    <t>OD29221</t>
  </si>
  <si>
    <t>OD62495</t>
  </si>
  <si>
    <t>OD30149</t>
  </si>
  <si>
    <t>OD89669</t>
  </si>
  <si>
    <t>OD20949</t>
  </si>
  <si>
    <t>OD13313</t>
  </si>
  <si>
    <t>OD43416</t>
  </si>
  <si>
    <t>OD89565</t>
  </si>
  <si>
    <t>OD15624</t>
  </si>
  <si>
    <t>OD86718</t>
  </si>
  <si>
    <t>OD38636</t>
  </si>
  <si>
    <t>OD20637</t>
  </si>
  <si>
    <t>OD34928</t>
  </si>
  <si>
    <t>OD30269</t>
  </si>
  <si>
    <t>OD96195</t>
  </si>
  <si>
    <t>OD50291</t>
  </si>
  <si>
    <t>OD80691</t>
  </si>
  <si>
    <t>OD40754</t>
  </si>
  <si>
    <t>OD72268</t>
  </si>
  <si>
    <t>OD83617</t>
  </si>
  <si>
    <t>OD75334</t>
  </si>
  <si>
    <t>OD18525</t>
  </si>
  <si>
    <t>OD13670</t>
  </si>
  <si>
    <t>OD53560</t>
  </si>
  <si>
    <t>OD16828</t>
  </si>
  <si>
    <t>OD41299</t>
  </si>
  <si>
    <t>OD35627</t>
  </si>
  <si>
    <t>OD84862</t>
  </si>
  <si>
    <t>OD52773</t>
  </si>
  <si>
    <t>OD48014</t>
  </si>
  <si>
    <t>OD21262</t>
  </si>
  <si>
    <t>OD69528</t>
  </si>
  <si>
    <t>OD84421</t>
  </si>
  <si>
    <t>OD42400</t>
  </si>
  <si>
    <t>OD18079</t>
  </si>
  <si>
    <t>OD76615</t>
  </si>
  <si>
    <t>OD70801</t>
  </si>
  <si>
    <t>OD29041</t>
  </si>
  <si>
    <t>OD91943</t>
  </si>
  <si>
    <t>OD67289</t>
  </si>
  <si>
    <t>OD19191</t>
  </si>
  <si>
    <t>OD57288</t>
  </si>
  <si>
    <t>OD67012</t>
  </si>
  <si>
    <t>OD69699</t>
  </si>
  <si>
    <t>OD47984</t>
  </si>
  <si>
    <t>OD55339</t>
  </si>
  <si>
    <t>OD18429</t>
  </si>
  <si>
    <t>OD56971</t>
  </si>
  <si>
    <t>OD14601</t>
  </si>
  <si>
    <t>OD17730</t>
  </si>
  <si>
    <t>OD16280</t>
  </si>
  <si>
    <t>OD95585</t>
  </si>
  <si>
    <t>OD92566</t>
  </si>
  <si>
    <t>OD68461</t>
  </si>
  <si>
    <t>OD63505</t>
  </si>
  <si>
    <t>OD98231</t>
  </si>
  <si>
    <t>OD46974</t>
  </si>
  <si>
    <t>OD47942</t>
  </si>
  <si>
    <t>OD24666</t>
  </si>
  <si>
    <t>OD49857</t>
  </si>
  <si>
    <t>OD51052</t>
  </si>
  <si>
    <t>OD74963</t>
  </si>
  <si>
    <t>OD54583</t>
  </si>
  <si>
    <t>OD57761</t>
  </si>
  <si>
    <t>OD58912</t>
  </si>
  <si>
    <t>OD79216</t>
  </si>
  <si>
    <t>OD13676</t>
  </si>
  <si>
    <t>OD80362</t>
  </si>
  <si>
    <t>OD78465</t>
  </si>
  <si>
    <t>OD36881</t>
  </si>
  <si>
    <t>OD32064</t>
  </si>
  <si>
    <t>OD70856</t>
  </si>
  <si>
    <t>OD24844</t>
  </si>
  <si>
    <t>OD32127</t>
  </si>
  <si>
    <t>OD70076</t>
  </si>
  <si>
    <t>OD29369</t>
  </si>
  <si>
    <t>OD59415</t>
  </si>
  <si>
    <t>OD28758</t>
  </si>
  <si>
    <t>OD69802</t>
  </si>
  <si>
    <t>OD70460</t>
  </si>
  <si>
    <t>OD28168</t>
  </si>
  <si>
    <t>OD52080</t>
  </si>
  <si>
    <t>OD72269</t>
  </si>
  <si>
    <t>OD51909</t>
  </si>
  <si>
    <t>OD72076</t>
  </si>
  <si>
    <t>OD45472</t>
  </si>
  <si>
    <t>OD16060</t>
  </si>
  <si>
    <t>OD55635</t>
  </si>
  <si>
    <t>OD89576</t>
  </si>
  <si>
    <t>OD83483</t>
  </si>
  <si>
    <t>OD30799</t>
  </si>
  <si>
    <t>OD17177</t>
  </si>
  <si>
    <t>OD16925</t>
  </si>
  <si>
    <t>OD77940</t>
  </si>
  <si>
    <t>OD58956</t>
  </si>
  <si>
    <t>OD19650</t>
  </si>
  <si>
    <t>OD92864</t>
  </si>
  <si>
    <t>OD82787</t>
  </si>
  <si>
    <t>OD93788</t>
  </si>
  <si>
    <t>OD69108</t>
  </si>
  <si>
    <t>OD69646</t>
  </si>
  <si>
    <t>OD29338</t>
  </si>
  <si>
    <t>OD77297</t>
  </si>
  <si>
    <t>OD49739</t>
  </si>
  <si>
    <t>OD85097</t>
  </si>
  <si>
    <t>OD17997</t>
  </si>
  <si>
    <t>OD20504</t>
  </si>
  <si>
    <t>OD69541</t>
  </si>
  <si>
    <t>OD90915</t>
  </si>
  <si>
    <t>OD12975</t>
  </si>
  <si>
    <t>OD73933</t>
  </si>
  <si>
    <t>OD44012</t>
  </si>
  <si>
    <t>OD17921</t>
  </si>
  <si>
    <t>OD35413</t>
  </si>
  <si>
    <t>OD36296</t>
  </si>
  <si>
    <t>OD41682</t>
  </si>
  <si>
    <t>OD84086</t>
  </si>
  <si>
    <t>OD71183</t>
  </si>
  <si>
    <t>OD44601</t>
  </si>
  <si>
    <t>OD76324</t>
  </si>
  <si>
    <t>OD14604</t>
  </si>
  <si>
    <t>OD89926</t>
  </si>
  <si>
    <t>OD69277</t>
  </si>
  <si>
    <t>OD16292</t>
  </si>
  <si>
    <t>OD49453</t>
  </si>
  <si>
    <t>OD58481</t>
  </si>
  <si>
    <t>OD47937</t>
  </si>
  <si>
    <t>OD91216</t>
  </si>
  <si>
    <t>OD53812</t>
  </si>
  <si>
    <t>OD90293</t>
  </si>
  <si>
    <t>OD24935</t>
  </si>
  <si>
    <t>Wearables Count</t>
  </si>
  <si>
    <t>Grand Count</t>
  </si>
  <si>
    <t>Grand Average</t>
  </si>
  <si>
    <t>Wearables Average</t>
  </si>
  <si>
    <t>Accessories Total</t>
  </si>
  <si>
    <t>Cameras Total</t>
  </si>
  <si>
    <t>Laptops Total</t>
  </si>
  <si>
    <t>Smartphones Total</t>
  </si>
  <si>
    <t>Tablets Total</t>
  </si>
  <si>
    <t>Wearables Total</t>
  </si>
  <si>
    <t>Grand Total</t>
  </si>
  <si>
    <t>Order Value</t>
  </si>
  <si>
    <t>Summary Statistics</t>
  </si>
  <si>
    <t>Total Orders</t>
  </si>
  <si>
    <t>Min Order Value</t>
  </si>
  <si>
    <t>Max Order Value</t>
  </si>
  <si>
    <t>Avg Order Value</t>
  </si>
  <si>
    <t>Min Quantity Sold</t>
  </si>
  <si>
    <t>Max Quantity Sold</t>
  </si>
  <si>
    <t>Avg Quantity Sold</t>
  </si>
  <si>
    <t>Total Sales Revenue</t>
  </si>
  <si>
    <t>Quantity Sold</t>
  </si>
  <si>
    <t>Min</t>
  </si>
  <si>
    <t>Average</t>
  </si>
  <si>
    <t>Max</t>
  </si>
  <si>
    <t>Total</t>
  </si>
  <si>
    <t>Row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</si>
  <si>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</si>
  <si>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</si>
  <si>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</si>
  <si>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</si>
  <si>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</si>
  <si>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</si>
  <si>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</si>
  <si>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</si>
  <si>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</si>
  <si>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</si>
  <si>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</si>
  <si>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</si>
  <si>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Quantity</t>
  </si>
  <si>
    <t>Count of Order Date</t>
  </si>
  <si>
    <t>Sum of Order Value</t>
  </si>
  <si>
    <t>Average of Order Value</t>
  </si>
  <si>
    <t>Count of OrderID</t>
  </si>
  <si>
    <t>Total Quantity Sold</t>
  </si>
  <si>
    <t>Dashboard Callouts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</si>
</sst>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3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1" formatCode="0"/>
    </dxf>
    <dxf>
      <numFmt numFmtId="1" formatCode="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Chart'!$I$15</c:f>
              <c:strCache>
                <c:ptCount val="1"/>
                <c:pt idx="0">
                  <c:v>Smartphones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'Dynamic Chart'!$H$16:$H$18</c:f>
              <c:strCache>
                <c:ptCount val="3"/>
                <c:pt idx="0">
                  <c:v>Total Orders</c:v>
                </c:pt>
                <c:pt idx="1">
                  <c:v>Avg Order Value</c:v>
                </c:pt>
                <c:pt idx="2">
                  <c:v>Total Quantity Sold</c:v>
                </c:pt>
              </c:strCache>
            </c:strRef>
          </c:cat>
          <c:val>
            <c:numRef>
              <c:f>'Dynamic Chart'!$I$16:$I$18</c:f>
              <c:numCache>
                <c:formatCode>0</c:formatCode>
                <c:ptCount val="3"/>
                <c:pt idx="0" formatCode="General">
                  <c:v>40</c:v>
                </c:pt>
                <c:pt idx="1">
                  <c:v>1995</c:v>
                </c:pt>
                <c:pt idx="2" formatCode="General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0E-A246-9B1D-814E242B5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9590943"/>
        <c:axId val="1828171472"/>
      </c:barChart>
      <c:catAx>
        <c:axId val="24959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171472"/>
        <c:crosses val="autoZero"/>
        <c:auto val="1"/>
        <c:lblAlgn val="ctr"/>
        <c:lblOffset val="100"/>
        <c:noMultiLvlLbl val="0"/>
      </c:catAx>
      <c:valAx>
        <c:axId val="1828171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9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[Tech Gadget Sales Dashboard 2025.xlsx]Pie Chart!PivotTable21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5875866152712745"/>
          <c:y val="0.1417722225516907"/>
          <c:w val="0.37049168378942826"/>
          <c:h val="0.85822777744830925"/>
        </c:manualLayout>
      </c:layout>
      <c:pieChart>
        <c:varyColors val="1"/>
        <c:ser>
          <c:idx val="0"/>
          <c:order val="0"/>
          <c:tx>
            <c:strRef>
              <c:f>'Pie Chart'!$B$1</c:f>
              <c:strCache>
                <c:ptCount val="1"/>
                <c:pt idx="0">
                  <c:v>Sum of Order Value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4F-7344-9019-3FB434B764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4F-7344-9019-3FB434B764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C4F-7344-9019-3FB434B764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4F-7344-9019-3FB434B764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C4F-7344-9019-3FB434B7641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C4F-7344-9019-3FB434B7641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C4F-7344-9019-3FB434B7641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CC4F-7344-9019-3FB434B7641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CC4F-7344-9019-3FB434B7641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CC4F-7344-9019-3FB434B7641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CC4F-7344-9019-3FB434B764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Chart'!$A$2:$A$13</c:f>
              <c:strCache>
                <c:ptCount val="11"/>
                <c:pt idx="0">
                  <c:v>Accessories</c:v>
                </c:pt>
                <c:pt idx="1">
                  <c:v>Accessories Total</c:v>
                </c:pt>
                <c:pt idx="2">
                  <c:v>Cameras</c:v>
                </c:pt>
                <c:pt idx="3">
                  <c:v>Cameras Total</c:v>
                </c:pt>
                <c:pt idx="4">
                  <c:v>Laptops</c:v>
                </c:pt>
                <c:pt idx="5">
                  <c:v>Laptops Total</c:v>
                </c:pt>
                <c:pt idx="6">
                  <c:v>Smartphones</c:v>
                </c:pt>
                <c:pt idx="7">
                  <c:v>Smartphones Total</c:v>
                </c:pt>
                <c:pt idx="8">
                  <c:v>Tablets</c:v>
                </c:pt>
                <c:pt idx="9">
                  <c:v>Tablets Total</c:v>
                </c:pt>
                <c:pt idx="10">
                  <c:v>Wearables</c:v>
                </c:pt>
              </c:strCache>
            </c:strRef>
          </c:cat>
          <c:val>
            <c:numRef>
              <c:f>'Pie Chart'!$B$2:$B$13</c:f>
              <c:numCache>
                <c:formatCode>General</c:formatCode>
                <c:ptCount val="11"/>
                <c:pt idx="0">
                  <c:v>21150</c:v>
                </c:pt>
                <c:pt idx="1">
                  <c:v>21150</c:v>
                </c:pt>
                <c:pt idx="2">
                  <c:v>92800</c:v>
                </c:pt>
                <c:pt idx="3">
                  <c:v>92800</c:v>
                </c:pt>
                <c:pt idx="4">
                  <c:v>142800</c:v>
                </c:pt>
                <c:pt idx="5">
                  <c:v>142800</c:v>
                </c:pt>
                <c:pt idx="6">
                  <c:v>79800</c:v>
                </c:pt>
                <c:pt idx="7">
                  <c:v>79800</c:v>
                </c:pt>
                <c:pt idx="8">
                  <c:v>53000</c:v>
                </c:pt>
                <c:pt idx="9">
                  <c:v>53000</c:v>
                </c:pt>
                <c:pt idx="10">
                  <c:v>38400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C4F-7344-9019-3FB434B76412}"/>
            </c:ext>
          </c:extLst>
        </c:ser>
        <c:ser>
          <c:idx val="1"/>
          <c:order val="1"/>
          <c:tx>
            <c:strRef>
              <c:f>'Pie Chart'!$C$1</c:f>
              <c:strCache>
                <c:ptCount val="1"/>
                <c:pt idx="0">
                  <c:v>Sum of 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CC4F-7344-9019-3FB434B764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CC4F-7344-9019-3FB434B764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CC4F-7344-9019-3FB434B764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CC4F-7344-9019-3FB434B764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CC4F-7344-9019-3FB434B7641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CC4F-7344-9019-3FB434B7641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CC4F-7344-9019-3FB434B7641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CC4F-7344-9019-3FB434B7641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CC4F-7344-9019-3FB434B7641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CC4F-7344-9019-3FB434B7641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CC4F-7344-9019-3FB434B76412}"/>
              </c:ext>
            </c:extLst>
          </c:dPt>
          <c:cat>
            <c:strRef>
              <c:f>'Pie Chart'!$A$2:$A$13</c:f>
              <c:strCache>
                <c:ptCount val="11"/>
                <c:pt idx="0">
                  <c:v>Accessories</c:v>
                </c:pt>
                <c:pt idx="1">
                  <c:v>Accessories Total</c:v>
                </c:pt>
                <c:pt idx="2">
                  <c:v>Cameras</c:v>
                </c:pt>
                <c:pt idx="3">
                  <c:v>Cameras Total</c:v>
                </c:pt>
                <c:pt idx="4">
                  <c:v>Laptops</c:v>
                </c:pt>
                <c:pt idx="5">
                  <c:v>Laptops Total</c:v>
                </c:pt>
                <c:pt idx="6">
                  <c:v>Smartphones</c:v>
                </c:pt>
                <c:pt idx="7">
                  <c:v>Smartphones Total</c:v>
                </c:pt>
                <c:pt idx="8">
                  <c:v>Tablets</c:v>
                </c:pt>
                <c:pt idx="9">
                  <c:v>Tablets Total</c:v>
                </c:pt>
                <c:pt idx="10">
                  <c:v>Wearables</c:v>
                </c:pt>
              </c:strCache>
            </c:strRef>
          </c:cat>
          <c:val>
            <c:numRef>
              <c:f>'Pie Chart'!$C$2:$C$13</c:f>
              <c:numCache>
                <c:formatCode>General</c:formatCode>
                <c:ptCount val="11"/>
                <c:pt idx="0">
                  <c:v>141</c:v>
                </c:pt>
                <c:pt idx="2">
                  <c:v>116</c:v>
                </c:pt>
                <c:pt idx="4">
                  <c:v>119</c:v>
                </c:pt>
                <c:pt idx="6">
                  <c:v>114</c:v>
                </c:pt>
                <c:pt idx="8">
                  <c:v>106</c:v>
                </c:pt>
                <c:pt idx="10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CC4F-7344-9019-3FB434B76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92438034276843"/>
          <c:y val="0.10498121448281396"/>
          <c:w val="0.23842534445815872"/>
          <c:h val="0.82548027782332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[Tech Gadget Sales Dashboard 2025.xlsx]Trend Line!PivotTable20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'Trend Line'!$B$1</c:f>
              <c:strCache>
                <c:ptCount val="1"/>
                <c:pt idx="0">
                  <c:v>Sum of Quantity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'Trend Line'!$A$2:$A$14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'Trend Line'!$B$2:$B$14</c:f>
              <c:numCache>
                <c:formatCode>General</c:formatCode>
                <c:ptCount val="12"/>
                <c:pt idx="0">
                  <c:v>71</c:v>
                </c:pt>
                <c:pt idx="1">
                  <c:v>60</c:v>
                </c:pt>
                <c:pt idx="2">
                  <c:v>54</c:v>
                </c:pt>
                <c:pt idx="3">
                  <c:v>59</c:v>
                </c:pt>
                <c:pt idx="4">
                  <c:v>76</c:v>
                </c:pt>
                <c:pt idx="5">
                  <c:v>73</c:v>
                </c:pt>
                <c:pt idx="6">
                  <c:v>76</c:v>
                </c:pt>
                <c:pt idx="7">
                  <c:v>69</c:v>
                </c:pt>
                <c:pt idx="8">
                  <c:v>60</c:v>
                </c:pt>
                <c:pt idx="9">
                  <c:v>50</c:v>
                </c:pt>
                <c:pt idx="10">
                  <c:v>39</c:v>
                </c:pt>
                <c:pt idx="1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8C-6943-8F3D-D7FEAA5ED824}"/>
            </c:ext>
          </c:extLst>
        </c:ser>
        <c:ser>
          <c:idx val="1"/>
          <c:order val="1"/>
          <c:tx>
            <c:strRef>
              <c:f>'Trend Line'!$C$1</c:f>
              <c:strCache>
                <c:ptCount val="1"/>
                <c:pt idx="0">
                  <c:v>Count of Order Date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'Trend Line'!$A$2:$A$14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'Trend Line'!$C$2:$C$14</c:f>
              <c:numCache>
                <c:formatCode>General</c:formatCode>
                <c:ptCount val="12"/>
                <c:pt idx="0">
                  <c:v>22</c:v>
                </c:pt>
                <c:pt idx="1">
                  <c:v>18</c:v>
                </c:pt>
                <c:pt idx="2">
                  <c:v>19</c:v>
                </c:pt>
                <c:pt idx="3">
                  <c:v>25</c:v>
                </c:pt>
                <c:pt idx="4">
                  <c:v>24</c:v>
                </c:pt>
                <c:pt idx="5">
                  <c:v>22</c:v>
                </c:pt>
                <c:pt idx="6">
                  <c:v>27</c:v>
                </c:pt>
                <c:pt idx="7">
                  <c:v>20</c:v>
                </c:pt>
                <c:pt idx="8">
                  <c:v>19</c:v>
                </c:pt>
                <c:pt idx="9">
                  <c:v>22</c:v>
                </c:pt>
                <c:pt idx="10">
                  <c:v>13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8C-6943-8F3D-D7FEAA5ED82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0522495"/>
        <c:axId val="280194655"/>
      </c:lineChart>
      <c:catAx>
        <c:axId val="280522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Months</a:t>
                </a:r>
              </a:p>
            </c:rich>
          </c:tx>
          <c:layout>
            <c:manualLayout>
              <c:xMode val="edge"/>
              <c:yMode val="edge"/>
              <c:x val="0.42775532936431726"/>
              <c:y val="0.928549848942598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194655"/>
        <c:crosses val="autoZero"/>
        <c:auto val="1"/>
        <c:lblAlgn val="ctr"/>
        <c:lblOffset val="100"/>
        <c:noMultiLvlLbl val="0"/>
      </c:catAx>
      <c:valAx>
        <c:axId val="280194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522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5" fmlaLink="'Dynamic Chart'!$G$16" fmlaRange="'Dynamic Chart'!$F$16:$F$21" noThreeD="1" sel="4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18143</xdr:colOff>
      <xdr:row>11</xdr:row>
      <xdr:rowOff>1811</xdr:rowOff>
    </xdr:from>
    <xdr:to>
      <xdr:col>17</xdr:col>
      <xdr:colOff>798286</xdr:colOff>
      <xdr:row>25</xdr:row>
      <xdr:rowOff>108857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736600</xdr:colOff>
          <xdr:row>11</xdr:row>
          <xdr:rowOff>38100</xdr:rowOff>
        </xdr:from>
        <xdr:to>
          <xdr:col>17</xdr:col>
          <xdr:colOff>787400</xdr:colOff>
          <xdr:row>12</xdr:row>
          <xdr:rowOff>88900</xdr:rowOff>
        </xdr:to>
        <xdr:sp macro="" textlink="">
          <xdr:nvSpPr>
            <xdr:cNvPr id="6145" name="Drop Dow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1</xdr:colOff>
      <xdr:row>2</xdr:row>
      <xdr:rowOff>98778</xdr:rowOff>
    </xdr:from>
    <xdr:to>
      <xdr:col>17</xdr:col>
      <xdr:colOff>818446</xdr:colOff>
      <xdr:row>5</xdr:row>
      <xdr:rowOff>56445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66890" y="395111"/>
          <a:ext cx="13306778" cy="46566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800" b="1">
              <a:latin typeface="American Typewriter" panose="02090604020004020304" pitchFamily="18" charset="77"/>
            </a:rPr>
            <a:t>Tech Gadget Sales Dashboard</a:t>
          </a:r>
        </a:p>
      </xdr:txBody>
    </xdr:sp>
    <xdr:clientData/>
  </xdr:twoCellAnchor>
  <xdr:twoCellAnchor>
    <xdr:from>
      <xdr:col>2</xdr:col>
      <xdr:colOff>0</xdr:colOff>
      <xdr:row>5</xdr:row>
      <xdr:rowOff>54428</xdr:rowOff>
    </xdr:from>
    <xdr:to>
      <xdr:col>3</xdr:col>
      <xdr:colOff>798287</xdr:colOff>
      <xdr:row>7</xdr:row>
      <xdr:rowOff>181429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669143" y="743857"/>
          <a:ext cx="1632858" cy="526143"/>
        </a:xfrm>
        <a:prstGeom prst="rect">
          <a:avLst/>
        </a:prstGeom>
        <a:solidFill>
          <a:schemeClr val="bg1">
            <a:lumMod val="65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>
              <a:latin typeface="Arial" panose="020B0604020202020204" pitchFamily="34" charset="0"/>
              <a:cs typeface="Arial" panose="020B0604020202020204" pitchFamily="34" charset="0"/>
            </a:rPr>
            <a:t>Total</a:t>
          </a:r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 Orders</a:t>
          </a:r>
          <a:endParaRPr lang="en-GB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36285</xdr:colOff>
      <xdr:row>5</xdr:row>
      <xdr:rowOff>54428</xdr:rowOff>
    </xdr:from>
    <xdr:to>
      <xdr:col>8</xdr:col>
      <xdr:colOff>41729</xdr:colOff>
      <xdr:row>7</xdr:row>
      <xdr:rowOff>181429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043714" y="743857"/>
          <a:ext cx="1674586" cy="526143"/>
        </a:xfrm>
        <a:prstGeom prst="rect">
          <a:avLst/>
        </a:prstGeom>
        <a:solidFill>
          <a:schemeClr val="bg1">
            <a:lumMod val="65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600">
              <a:latin typeface="Arial" panose="020B0604020202020204" pitchFamily="34" charset="0"/>
              <a:cs typeface="Arial" panose="020B0604020202020204" pitchFamily="34" charset="0"/>
            </a:rPr>
            <a:t>Total</a:t>
          </a:r>
          <a:r>
            <a:rPr lang="en-GB" sz="1600" baseline="0">
              <a:latin typeface="Arial" panose="020B0604020202020204" pitchFamily="34" charset="0"/>
              <a:cs typeface="Arial" panose="020B0604020202020204" pitchFamily="34" charset="0"/>
            </a:rPr>
            <a:t> Revenue</a:t>
          </a:r>
          <a:endParaRPr lang="en-GB" sz="1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</xdr:colOff>
      <xdr:row>5</xdr:row>
      <xdr:rowOff>54428</xdr:rowOff>
    </xdr:from>
    <xdr:to>
      <xdr:col>12</xdr:col>
      <xdr:colOff>344714</xdr:colOff>
      <xdr:row>7</xdr:row>
      <xdr:rowOff>181429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8345715" y="743857"/>
          <a:ext cx="2013856" cy="526143"/>
        </a:xfrm>
        <a:prstGeom prst="rect">
          <a:avLst/>
        </a:prstGeom>
        <a:solidFill>
          <a:schemeClr val="bg1">
            <a:lumMod val="65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600">
              <a:latin typeface="Arial" panose="020B0604020202020204" pitchFamily="34" charset="0"/>
              <a:cs typeface="Arial" panose="020B0604020202020204" pitchFamily="34" charset="0"/>
            </a:rPr>
            <a:t>Total Quantity Sold</a:t>
          </a:r>
        </a:p>
      </xdr:txBody>
    </xdr:sp>
    <xdr:clientData/>
  </xdr:twoCellAnchor>
  <xdr:twoCellAnchor>
    <xdr:from>
      <xdr:col>14</xdr:col>
      <xdr:colOff>36284</xdr:colOff>
      <xdr:row>5</xdr:row>
      <xdr:rowOff>54428</xdr:rowOff>
    </xdr:from>
    <xdr:to>
      <xdr:col>16</xdr:col>
      <xdr:colOff>653142</xdr:colOff>
      <xdr:row>7</xdr:row>
      <xdr:rowOff>181429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1702141" y="979714"/>
          <a:ext cx="2286001" cy="526144"/>
        </a:xfrm>
        <a:prstGeom prst="rect">
          <a:avLst/>
        </a:prstGeom>
        <a:solidFill>
          <a:schemeClr val="bg1">
            <a:lumMod val="65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600">
              <a:latin typeface="Arial" panose="020B0604020202020204" pitchFamily="34" charset="0"/>
              <a:cs typeface="Arial" panose="020B0604020202020204" pitchFamily="34" charset="0"/>
            </a:rPr>
            <a:t>Average Order</a:t>
          </a:r>
          <a:r>
            <a:rPr lang="en-GB" sz="1600" baseline="0">
              <a:latin typeface="Arial" panose="020B0604020202020204" pitchFamily="34" charset="0"/>
              <a:cs typeface="Arial" panose="020B0604020202020204" pitchFamily="34" charset="0"/>
            </a:rPr>
            <a:t> Value</a:t>
          </a:r>
          <a:endParaRPr lang="en-GB" sz="1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653143</xdr:colOff>
      <xdr:row>5</xdr:row>
      <xdr:rowOff>54428</xdr:rowOff>
    </xdr:from>
    <xdr:to>
      <xdr:col>17</xdr:col>
      <xdr:colOff>818445</xdr:colOff>
      <xdr:row>7</xdr:row>
      <xdr:rowOff>181430</xdr:rowOff>
    </xdr:to>
    <xdr:sp macro="" textlink="'Dynamic Chart'!I17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2675810" y="858761"/>
          <a:ext cx="997857" cy="52211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D272BC78-8394-EA4B-9C3C-BB5B334A1605}" type="TxLink">
            <a:rPr lang="en-US" sz="28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1995</a:t>
          </a:fld>
          <a:endParaRPr lang="en-GB" sz="2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344713</xdr:colOff>
      <xdr:row>5</xdr:row>
      <xdr:rowOff>54428</xdr:rowOff>
    </xdr:from>
    <xdr:to>
      <xdr:col>14</xdr:col>
      <xdr:colOff>36286</xdr:colOff>
      <xdr:row>7</xdr:row>
      <xdr:rowOff>181429</xdr:rowOff>
    </xdr:to>
    <xdr:sp macro="" textlink="'Dynamic Chart'!I18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0359570" y="743857"/>
          <a:ext cx="1360716" cy="52614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2BC00BD0-0B02-7142-8582-C5BD62018395}" type="TxLink">
            <a:rPr lang="en-US" sz="28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114</a:t>
          </a:fld>
          <a:endParaRPr lang="en-GB" sz="2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36287</xdr:colOff>
      <xdr:row>5</xdr:row>
      <xdr:rowOff>54428</xdr:rowOff>
    </xdr:from>
    <xdr:to>
      <xdr:col>10</xdr:col>
      <xdr:colOff>2</xdr:colOff>
      <xdr:row>7</xdr:row>
      <xdr:rowOff>181429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6712858" y="743857"/>
          <a:ext cx="1632858" cy="52614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/>
            <a:t>817,500</a:t>
          </a:r>
        </a:p>
      </xdr:txBody>
    </xdr:sp>
    <xdr:clientData/>
  </xdr:twoCellAnchor>
  <xdr:twoCellAnchor>
    <xdr:from>
      <xdr:col>3</xdr:col>
      <xdr:colOff>798287</xdr:colOff>
      <xdr:row>5</xdr:row>
      <xdr:rowOff>54428</xdr:rowOff>
    </xdr:from>
    <xdr:to>
      <xdr:col>6</xdr:col>
      <xdr:colOff>36286</xdr:colOff>
      <xdr:row>7</xdr:row>
      <xdr:rowOff>181429</xdr:rowOff>
    </xdr:to>
    <xdr:sp macro="" textlink="'Dynamic Chart'!I16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3302001" y="743857"/>
          <a:ext cx="1741714" cy="52614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4AE6D6F-FD3A-7848-8279-A834C60A7BA5}" type="TxLink">
            <a:rPr lang="en-US" sz="28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40</a:t>
          </a:fld>
          <a:endParaRPr lang="en-GB" sz="3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0</xdr:colOff>
      <xdr:row>7</xdr:row>
      <xdr:rowOff>183445</xdr:rowOff>
    </xdr:from>
    <xdr:to>
      <xdr:col>17</xdr:col>
      <xdr:colOff>818445</xdr:colOff>
      <xdr:row>10</xdr:row>
      <xdr:rowOff>199571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7027333" y="1382889"/>
          <a:ext cx="6646334" cy="60879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200">
              <a:latin typeface="Arial" panose="020B0604020202020204" pitchFamily="34" charset="0"/>
              <a:cs typeface="Arial" panose="020B0604020202020204" pitchFamily="34" charset="0"/>
            </a:rPr>
            <a:t>Category Sales Summary</a:t>
          </a:r>
        </a:p>
      </xdr:txBody>
    </xdr:sp>
    <xdr:clientData/>
  </xdr:twoCellAnchor>
  <xdr:twoCellAnchor>
    <xdr:from>
      <xdr:col>2</xdr:col>
      <xdr:colOff>0</xdr:colOff>
      <xdr:row>7</xdr:row>
      <xdr:rowOff>183446</xdr:rowOff>
    </xdr:from>
    <xdr:to>
      <xdr:col>10</xdr:col>
      <xdr:colOff>1</xdr:colOff>
      <xdr:row>10</xdr:row>
      <xdr:rowOff>199571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366889" y="1382890"/>
          <a:ext cx="6660445" cy="60879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000">
              <a:latin typeface="Arial" panose="020B0604020202020204" pitchFamily="34" charset="0"/>
              <a:cs typeface="Arial" panose="020B0604020202020204" pitchFamily="34" charset="0"/>
            </a:rPr>
            <a:t>Category - Order Value Distribution</a:t>
          </a:r>
        </a:p>
      </xdr:txBody>
    </xdr:sp>
    <xdr:clientData/>
  </xdr:twoCellAnchor>
  <xdr:twoCellAnchor>
    <xdr:from>
      <xdr:col>2</xdr:col>
      <xdr:colOff>1</xdr:colOff>
      <xdr:row>25</xdr:row>
      <xdr:rowOff>101601</xdr:rowOff>
    </xdr:from>
    <xdr:to>
      <xdr:col>17</xdr:col>
      <xdr:colOff>818446</xdr:colOff>
      <xdr:row>27</xdr:row>
      <xdr:rowOff>101601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651001" y="4969934"/>
          <a:ext cx="13306778" cy="40922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000">
              <a:latin typeface="Arial" panose="020B0604020202020204" pitchFamily="34" charset="0"/>
              <a:cs typeface="Arial" panose="020B0604020202020204" pitchFamily="34" charset="0"/>
            </a:rPr>
            <a:t>Monthly Sales Trend</a:t>
          </a:r>
        </a:p>
      </xdr:txBody>
    </xdr:sp>
    <xdr:clientData/>
  </xdr:twoCellAnchor>
  <xdr:twoCellAnchor>
    <xdr:from>
      <xdr:col>2</xdr:col>
      <xdr:colOff>14111</xdr:colOff>
      <xdr:row>11</xdr:row>
      <xdr:rowOff>0</xdr:rowOff>
    </xdr:from>
    <xdr:to>
      <xdr:col>9</xdr:col>
      <xdr:colOff>818444</xdr:colOff>
      <xdr:row>25</xdr:row>
      <xdr:rowOff>86682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18143</xdr:colOff>
      <xdr:row>27</xdr:row>
      <xdr:rowOff>108858</xdr:rowOff>
    </xdr:from>
    <xdr:to>
      <xdr:col>17</xdr:col>
      <xdr:colOff>816430</xdr:colOff>
      <xdr:row>40</xdr:row>
      <xdr:rowOff>183444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¶ Amit ¶" refreshedDate="45652.640778472225" createdVersion="8" refreshedVersion="8" minRefreshableVersion="3" recordCount="246" xr:uid="{FED515D8-1EB8-6241-A200-073805A32558}">
  <cacheSource type="worksheet">
    <worksheetSource ref="A1:G247" sheet="TechGadget_Sales_Data"/>
  </cacheSource>
  <cacheFields count="8">
    <cacheField name="Order Date" numFmtId="14">
      <sharedItems containsNonDate="0" containsDate="1" containsString="0" containsBlank="1" minDate="2023-01-01T00:00:00" maxDate="2023-12-15T00:00:00" count="176">
        <d v="2023-01-02T00:00:00"/>
        <d v="2023-01-06T00:00:00"/>
        <d v="2023-01-07T00:00:00"/>
        <d v="2023-01-10T00:00:00"/>
        <d v="2023-01-29T00:00:00"/>
        <d v="2023-01-30T00:00:00"/>
        <d v="2023-02-01T00:00:00"/>
        <d v="2023-02-15T00:00:00"/>
        <d v="2023-02-16T00:00:00"/>
        <d v="2023-02-17T00:00:00"/>
        <d v="2023-03-08T00:00:00"/>
        <d v="2023-03-09T00:00:00"/>
        <d v="2023-03-23T00:00:00"/>
        <d v="2023-04-03T00:00:00"/>
        <d v="2023-04-05T00:00:00"/>
        <d v="2023-04-06T00:00:00"/>
        <d v="2023-04-23T00:00:00"/>
        <d v="2023-04-26T00:00:00"/>
        <d v="2023-04-28T00:00:00"/>
        <d v="2023-05-05T00:00:00"/>
        <d v="2023-05-07T00:00:00"/>
        <d v="2023-05-09T00:00:00"/>
        <d v="2023-05-11T00:00:00"/>
        <d v="2023-06-22T00:00:00"/>
        <d v="2023-06-23T00:00:00"/>
        <d v="2023-06-24T00:00:00"/>
        <d v="2023-07-15T00:00:00"/>
        <d v="2023-07-19T00:00:00"/>
        <d v="2023-08-02T00:00:00"/>
        <d v="2023-08-17T00:00:00"/>
        <d v="2023-08-19T00:00:00"/>
        <d v="2023-08-28T00:00:00"/>
        <d v="2023-09-11T00:00:00"/>
        <d v="2023-10-11T00:00:00"/>
        <d v="2023-10-21T00:00:00"/>
        <d v="2023-10-28T00:00:00"/>
        <d v="2023-10-29T00:00:00"/>
        <d v="2023-11-01T00:00:00"/>
        <d v="2023-11-17T00:00:00"/>
        <d v="2023-12-09T00:00:00"/>
        <d v="2023-12-12T00:00:00"/>
        <m/>
        <d v="2023-01-01T00:00:00"/>
        <d v="2023-02-06T00:00:00"/>
        <d v="2023-02-26T00:00:00"/>
        <d v="2023-02-27T00:00:00"/>
        <d v="2023-03-01T00:00:00"/>
        <d v="2023-03-02T00:00:00"/>
        <d v="2023-03-24T00:00:00"/>
        <d v="2023-03-31T00:00:00"/>
        <d v="2023-04-08T00:00:00"/>
        <d v="2023-04-09T00:00:00"/>
        <d v="2023-04-29T00:00:00"/>
        <d v="2023-05-15T00:00:00"/>
        <d v="2023-05-26T00:00:00"/>
        <d v="2023-05-29T00:00:00"/>
        <d v="2023-06-04T00:00:00"/>
        <d v="2023-06-06T00:00:00"/>
        <d v="2023-06-11T00:00:00"/>
        <d v="2023-06-18T00:00:00"/>
        <d v="2023-07-04T00:00:00"/>
        <d v="2023-07-13T00:00:00"/>
        <d v="2023-07-17T00:00:00"/>
        <d v="2023-08-16T00:00:00"/>
        <d v="2023-08-20T00:00:00"/>
        <d v="2023-10-15T00:00:00"/>
        <d v="2023-10-25T00:00:00"/>
        <d v="2023-11-02T00:00:00"/>
        <d v="2023-11-03T00:00:00"/>
        <d v="2023-12-04T00:00:00"/>
        <d v="2023-12-06T00:00:00"/>
        <d v="2023-01-05T00:00:00"/>
        <d v="2023-01-09T00:00:00"/>
        <d v="2023-01-14T00:00:00"/>
        <d v="2023-01-16T00:00:00"/>
        <d v="2023-01-22T00:00:00"/>
        <d v="2023-01-24T00:00:00"/>
        <d v="2023-02-10T00:00:00"/>
        <d v="2023-02-24T00:00:00"/>
        <d v="2023-03-18T00:00:00"/>
        <d v="2023-03-30T00:00:00"/>
        <d v="2023-04-04T00:00:00"/>
        <d v="2023-04-11T00:00:00"/>
        <d v="2023-04-15T00:00:00"/>
        <d v="2023-05-13T00:00:00"/>
        <d v="2023-05-14T00:00:00"/>
        <d v="2023-05-23T00:00:00"/>
        <d v="2023-06-19T00:00:00"/>
        <d v="2023-07-06T00:00:00"/>
        <d v="2023-07-21T00:00:00"/>
        <d v="2023-07-23T00:00:00"/>
        <d v="2023-08-08T00:00:00"/>
        <d v="2023-08-14T00:00:00"/>
        <d v="2023-08-30T00:00:00"/>
        <d v="2023-09-12T00:00:00"/>
        <d v="2023-09-25T00:00:00"/>
        <d v="2023-09-26T00:00:00"/>
        <d v="2023-10-16T00:00:00"/>
        <d v="2023-11-07T00:00:00"/>
        <d v="2023-11-24T00:00:00"/>
        <d v="2023-12-02T00:00:00"/>
        <d v="2023-01-17T00:00:00"/>
        <d v="2023-02-07T00:00:00"/>
        <d v="2023-02-12T00:00:00"/>
        <d v="2023-02-20T00:00:00"/>
        <d v="2023-03-15T00:00:00"/>
        <d v="2023-03-19T00:00:00"/>
        <d v="2023-05-06T00:00:00"/>
        <d v="2023-05-08T00:00:00"/>
        <d v="2023-05-28T00:00:00"/>
        <d v="2023-07-02T00:00:00"/>
        <d v="2023-07-14T00:00:00"/>
        <d v="2023-07-18T00:00:00"/>
        <d v="2023-07-26T00:00:00"/>
        <d v="2023-07-29T00:00:00"/>
        <d v="2023-07-31T00:00:00"/>
        <d v="2023-08-04T00:00:00"/>
        <d v="2023-08-09T00:00:00"/>
        <d v="2023-08-10T00:00:00"/>
        <d v="2023-09-06T00:00:00"/>
        <d v="2023-09-09T00:00:00"/>
        <d v="2023-09-14T00:00:00"/>
        <d v="2023-10-08T00:00:00"/>
        <d v="2023-10-10T00:00:00"/>
        <d v="2023-10-20T00:00:00"/>
        <d v="2023-10-27T00:00:00"/>
        <d v="2023-12-07T00:00:00"/>
        <d v="2023-12-14T00:00:00"/>
        <d v="2023-01-20T00:00:00"/>
        <d v="2023-03-12T00:00:00"/>
        <d v="2023-03-13T00:00:00"/>
        <d v="2023-04-24T00:00:00"/>
        <d v="2023-05-01T00:00:00"/>
        <d v="2023-05-04T00:00:00"/>
        <d v="2023-05-20T00:00:00"/>
        <d v="2023-06-01T00:00:00"/>
        <d v="2023-06-15T00:00:00"/>
        <d v="2023-06-17T00:00:00"/>
        <d v="2023-07-25T00:00:00"/>
        <d v="2023-07-28T00:00:00"/>
        <d v="2023-08-11T00:00:00"/>
        <d v="2023-08-12T00:00:00"/>
        <d v="2023-08-25T00:00:00"/>
        <d v="2023-09-10T00:00:00"/>
        <d v="2023-09-18T00:00:00"/>
        <d v="2023-09-22T00:00:00"/>
        <d v="2023-09-28T00:00:00"/>
        <d v="2023-10-01T00:00:00"/>
        <d v="2023-10-18T00:00:00"/>
        <d v="2023-10-23T00:00:00"/>
        <d v="2023-11-15T00:00:00"/>
        <d v="2023-11-18T00:00:00"/>
        <d v="2023-12-05T00:00:00"/>
        <d v="2023-12-11T00:00:00"/>
        <d v="2023-02-11T00:00:00"/>
        <d v="2023-02-19T00:00:00"/>
        <d v="2023-03-26T00:00:00"/>
        <d v="2023-04-25T00:00:00"/>
        <d v="2023-04-30T00:00:00"/>
        <d v="2023-05-18T00:00:00"/>
        <d v="2023-06-05T00:00:00"/>
        <d v="2023-06-09T00:00:00"/>
        <d v="2023-06-16T00:00:00"/>
        <d v="2023-06-28T00:00:00"/>
        <d v="2023-07-30T00:00:00"/>
        <d v="2023-08-21T00:00:00"/>
        <d v="2023-08-22T00:00:00"/>
        <d v="2023-09-16T00:00:00"/>
        <d v="2023-09-17T00:00:00"/>
        <d v="2023-09-21T00:00:00"/>
        <d v="2023-10-04T00:00:00"/>
        <d v="2023-10-13T00:00:00"/>
        <d v="2023-10-31T00:00:00"/>
        <d v="2023-11-09T00:00:00"/>
        <d v="2023-11-16T00:00:00"/>
        <d v="2023-11-23T00:00:00"/>
      </sharedItems>
      <fieldGroup par="7" base="0">
        <rangePr groupBy="days" startDate="2023-01-01T00:00:00" endDate="2023-12-15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5/12/23"/>
        </groupItems>
      </fieldGroup>
    </cacheField>
    <cacheField name="OrderID" numFmtId="0">
      <sharedItems containsBlank="1" count="242">
        <s v="OD21868"/>
        <s v="OD30149"/>
        <s v="OD53560"/>
        <s v="OD61697"/>
        <s v="OD31336"/>
        <s v="OD63505"/>
        <s v="OD67289"/>
        <s v="OD43416"/>
        <s v="OD32127"/>
        <s v="OD49453"/>
        <s v="OD46974"/>
        <s v="OD47823"/>
        <s v="OD17997"/>
        <s v="OD85097"/>
        <s v="OD73415"/>
        <s v="OD52773"/>
        <s v="OD80814"/>
        <s v="OD68358"/>
        <s v="OD57761"/>
        <s v="OD92864"/>
        <s v="OD96195"/>
        <s v="OD62489"/>
        <s v="OD31915"/>
        <s v="OD43422"/>
        <s v="OD91943"/>
        <s v="OD63408"/>
        <s v="OD40754"/>
        <s v="OD20949"/>
        <s v="OD71609"/>
        <s v="OD28398"/>
        <s v="OD61003"/>
        <s v="OD52888"/>
        <s v="OD22978"/>
        <s v="OD22848"/>
        <s v="OD18429"/>
        <s v="OD51909"/>
        <s v="OD57165"/>
        <s v="OD25702"/>
        <s v="OD18079"/>
        <s v="OD55117"/>
        <s v="OD84421"/>
        <s v="OD59145"/>
        <s v="OD55339"/>
        <s v="OD61700"/>
        <m/>
        <s v="OD77940"/>
        <s v="OD72076"/>
        <s v="OD82787"/>
        <s v="OD17905"/>
        <s v="OD35386"/>
        <s v="OD17730"/>
        <s v="OD89669"/>
        <s v="OD47937"/>
        <s v="OD67012"/>
        <s v="OD50291"/>
        <s v="OD74963"/>
        <s v="OD58481"/>
        <s v="OD85471"/>
        <s v="OD91822"/>
        <s v="OD61847"/>
        <s v="OD94841"/>
        <s v="OD88808"/>
        <s v="OD44012"/>
        <s v="OD30269"/>
        <s v="OD62524"/>
        <s v="OD84862"/>
        <s v="OD95585"/>
        <s v="OD75855"/>
        <s v="OD85998"/>
        <s v="OD24844"/>
        <s v="OD18525"/>
        <s v="OD13313"/>
        <s v="OD53561"/>
        <s v="OD70076"/>
        <s v="OD69646"/>
        <s v="OD90915"/>
        <s v="OD65893"/>
        <s v="OD98231"/>
        <s v="OD74329"/>
        <s v="OD30799"/>
        <s v="OD42139"/>
        <s v="OD73829"/>
        <s v="OD78465"/>
        <s v="OD17921"/>
        <s v="OD69699"/>
        <s v="OD97780"/>
        <s v="OD16292"/>
        <s v="OD93871"/>
        <s v="OD34928"/>
        <s v="OD62495"/>
        <s v="OD83617"/>
        <s v="OD50695"/>
        <s v="OD11871"/>
        <s v="OD26781"/>
        <s v="OD28168"/>
        <s v="OD35413"/>
        <s v="OD99449"/>
        <s v="OD42943"/>
        <s v="OD54384"/>
        <s v="OD90293"/>
        <s v="OD26237"/>
        <s v="OD35627"/>
        <s v="OD70460"/>
        <s v="OD19378"/>
        <s v="OD65546"/>
        <s v="OD11281"/>
        <s v="OD46682"/>
        <s v="OD23948"/>
        <s v="OD14076"/>
        <s v="OD45472"/>
        <s v="OD10832"/>
        <s v="OD77506"/>
        <s v="OD80691"/>
        <s v="OD16828"/>
        <s v="OD67636"/>
        <s v="OD20637"/>
        <s v="OD49857"/>
        <s v="OD42846"/>
        <s v="OD13191"/>
        <s v="OD88359"/>
        <s v="OD24666"/>
        <s v="OD78143"/>
        <s v="OD78176"/>
        <s v="OD93788"/>
        <s v="OD51052"/>
        <s v="OD69690"/>
        <s v="OD35869"/>
        <s v="OD82616"/>
        <s v="OD25000"/>
        <s v="OD76324"/>
        <s v="OD89565"/>
        <s v="OD19191"/>
        <s v="OD58912"/>
        <s v="OD16280"/>
        <s v="OD64853"/>
        <s v="OD20560"/>
        <s v="OD70801"/>
        <s v="OD29123"/>
        <s v="OD47984"/>
        <s v="OD41682"/>
        <s v="OD36881"/>
        <s v="OD65067"/>
        <s v="OD36296"/>
        <s v="OD99111"/>
        <s v="OD92566"/>
        <s v="OD91216"/>
        <s v="OD52080"/>
        <s v="OD28171"/>
        <s v="OD19650"/>
        <s v="OD14601"/>
        <s v="OD43636"/>
        <s v="OD12975"/>
        <s v="OD73933"/>
        <s v="OD83483"/>
        <s v="OD93823"/>
        <s v="OD77297"/>
        <s v="OD72268"/>
        <s v="OD70856"/>
        <s v="OD29338"/>
        <s v="OD69541"/>
        <s v="OD72269"/>
        <s v="OD31462"/>
        <s v="OD21262"/>
        <s v="OD50126"/>
        <s v="OD42124"/>
        <s v="OD13745"/>
        <s v="OD29221"/>
        <s v="OD47942"/>
        <s v="OD13676"/>
        <s v="OD86718"/>
        <s v="OD15624"/>
        <s v="OD75329"/>
        <s v="OD69553"/>
        <s v="OD69528"/>
        <s v="OD69108"/>
        <s v="OD97971"/>
        <s v="OD84247"/>
        <s v="OD42400"/>
        <s v="OD83642"/>
        <s v="OD81314"/>
        <s v="OD79216"/>
        <s v="OD38636"/>
        <s v="OD16060"/>
        <s v="OD29041"/>
        <s v="OD21584"/>
        <s v="OD98586"/>
        <s v="OD17177"/>
        <s v="OD28758"/>
        <s v="OD90425"/>
        <s v="OD49739"/>
        <s v="OD59415"/>
        <s v="OD15459"/>
        <s v="OD34732"/>
        <s v="OD44181"/>
        <s v="OD14604"/>
        <s v="OD39271"/>
        <s v="OD29754"/>
        <s v="OD74710"/>
        <s v="OD54583"/>
        <s v="OD48014"/>
        <s v="OD55635"/>
        <s v="OD76615"/>
        <s v="OD68461"/>
        <s v="OD80362"/>
        <s v="OD69248"/>
        <s v="OD89926"/>
        <s v="OD77890"/>
        <s v="OD12060"/>
        <s v="OD85329"/>
        <s v="OD74395"/>
        <s v="OD61374"/>
        <s v="OD87664"/>
        <s v="OD34469"/>
        <s v="OD20893"/>
        <s v="OD24935"/>
        <s v="OD79289"/>
        <s v="OD69802"/>
        <s v="OD19930"/>
        <s v="OD13670"/>
        <s v="OD58478"/>
        <s v="OD32064"/>
        <s v="OD56971"/>
        <s v="OD84086"/>
        <s v="OD44601"/>
        <s v="OD50186"/>
        <s v="OD25161"/>
        <s v="OD41299"/>
        <s v="OD62746"/>
        <s v="OD71183"/>
        <s v="OD69277"/>
        <s v="OD89576"/>
        <s v="OD16925"/>
        <s v="OD75334"/>
        <s v="OD58956"/>
        <s v="OD20504"/>
        <s v="OD41052"/>
        <s v="OD53812"/>
        <s v="OD57288"/>
        <s v="OD29369"/>
        <s v="OD56916"/>
        <s v="OD83083"/>
        <s v="OD48110"/>
      </sharedItems>
    </cacheField>
    <cacheField name="Product" numFmtId="0">
      <sharedItems containsBlank="1"/>
    </cacheField>
    <cacheField name="Category" numFmtId="0">
      <sharedItems count="11">
        <s v="Accessories"/>
        <s v="Accessories Total"/>
        <s v="Cameras"/>
        <s v="Cameras Total"/>
        <s v="Laptops"/>
        <s v="Laptops Total"/>
        <s v="Smartphones"/>
        <s v="Smartphones Total"/>
        <s v="Tablets"/>
        <s v="Tablets Total"/>
        <s v="Wearables"/>
      </sharedItems>
    </cacheField>
    <cacheField name="Quantity" numFmtId="0">
      <sharedItems containsString="0" containsBlank="1" containsNumber="1" containsInteger="1" minValue="1" maxValue="5"/>
    </cacheField>
    <cacheField name="Price Each" numFmtId="0">
      <sharedItems containsString="0" containsBlank="1" containsNumber="1" containsInteger="1" minValue="150" maxValue="1200"/>
    </cacheField>
    <cacheField name="Order Value" numFmtId="0">
      <sharedItems containsSemiMixedTypes="0" containsString="0" containsNumber="1" containsInteger="1" minValue="150" maxValue="142800"/>
    </cacheField>
    <cacheField name="Months" numFmtId="0" databaseField="0">
      <fieldGroup base="0">
        <rangePr groupBy="months" startDate="2023-01-01T00:00:00" endDate="2023-12-15T00:00:00"/>
        <groupItems count="14">
          <s v="&lt;01/01/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5/12/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6">
  <r>
    <x v="0"/>
    <x v="0"/>
    <s v="Headphones"/>
    <x v="0"/>
    <n v="5"/>
    <n v="150"/>
    <n v="750"/>
  </r>
  <r>
    <x v="1"/>
    <x v="1"/>
    <s v="Headphones"/>
    <x v="0"/>
    <n v="4"/>
    <n v="150"/>
    <n v="600"/>
  </r>
  <r>
    <x v="2"/>
    <x v="2"/>
    <s v="Headphones"/>
    <x v="0"/>
    <n v="2"/>
    <n v="150"/>
    <n v="300"/>
  </r>
  <r>
    <x v="3"/>
    <x v="3"/>
    <s v="Headphones"/>
    <x v="0"/>
    <n v="5"/>
    <n v="150"/>
    <n v="750"/>
  </r>
  <r>
    <x v="4"/>
    <x v="4"/>
    <s v="Headphones"/>
    <x v="0"/>
    <n v="5"/>
    <n v="150"/>
    <n v="750"/>
  </r>
  <r>
    <x v="5"/>
    <x v="5"/>
    <s v="Headphones"/>
    <x v="0"/>
    <n v="5"/>
    <n v="150"/>
    <n v="750"/>
  </r>
  <r>
    <x v="6"/>
    <x v="6"/>
    <s v="Headphones"/>
    <x v="0"/>
    <n v="4"/>
    <n v="150"/>
    <n v="600"/>
  </r>
  <r>
    <x v="7"/>
    <x v="7"/>
    <s v="Headphones"/>
    <x v="0"/>
    <n v="2"/>
    <n v="150"/>
    <n v="300"/>
  </r>
  <r>
    <x v="8"/>
    <x v="8"/>
    <s v="Headphones"/>
    <x v="0"/>
    <n v="5"/>
    <n v="150"/>
    <n v="750"/>
  </r>
  <r>
    <x v="9"/>
    <x v="9"/>
    <s v="Headphones"/>
    <x v="0"/>
    <n v="1"/>
    <n v="150"/>
    <n v="150"/>
  </r>
  <r>
    <x v="10"/>
    <x v="10"/>
    <s v="Headphones"/>
    <x v="0"/>
    <n v="2"/>
    <n v="150"/>
    <n v="300"/>
  </r>
  <r>
    <x v="11"/>
    <x v="11"/>
    <s v="Headphones"/>
    <x v="0"/>
    <n v="4"/>
    <n v="150"/>
    <n v="600"/>
  </r>
  <r>
    <x v="12"/>
    <x v="12"/>
    <s v="Headphones"/>
    <x v="0"/>
    <n v="1"/>
    <n v="150"/>
    <n v="150"/>
  </r>
  <r>
    <x v="13"/>
    <x v="13"/>
    <s v="Headphones"/>
    <x v="0"/>
    <n v="1"/>
    <n v="150"/>
    <n v="150"/>
  </r>
  <r>
    <x v="14"/>
    <x v="14"/>
    <s v="Headphones"/>
    <x v="0"/>
    <n v="1"/>
    <n v="150"/>
    <n v="150"/>
  </r>
  <r>
    <x v="15"/>
    <x v="15"/>
    <s v="Headphones"/>
    <x v="0"/>
    <n v="5"/>
    <n v="150"/>
    <n v="750"/>
  </r>
  <r>
    <x v="16"/>
    <x v="16"/>
    <s v="Headphones"/>
    <x v="0"/>
    <n v="1"/>
    <n v="150"/>
    <n v="150"/>
  </r>
  <r>
    <x v="16"/>
    <x v="17"/>
    <s v="Headphones"/>
    <x v="0"/>
    <n v="3"/>
    <n v="150"/>
    <n v="450"/>
  </r>
  <r>
    <x v="17"/>
    <x v="18"/>
    <s v="Headphones"/>
    <x v="0"/>
    <n v="2"/>
    <n v="150"/>
    <n v="300"/>
  </r>
  <r>
    <x v="17"/>
    <x v="19"/>
    <s v="Headphones"/>
    <x v="0"/>
    <n v="3"/>
    <n v="150"/>
    <n v="450"/>
  </r>
  <r>
    <x v="18"/>
    <x v="20"/>
    <s v="Headphones"/>
    <x v="0"/>
    <n v="3"/>
    <n v="150"/>
    <n v="450"/>
  </r>
  <r>
    <x v="19"/>
    <x v="21"/>
    <s v="Headphones"/>
    <x v="0"/>
    <n v="1"/>
    <n v="150"/>
    <n v="150"/>
  </r>
  <r>
    <x v="20"/>
    <x v="22"/>
    <s v="Headphones"/>
    <x v="0"/>
    <n v="5"/>
    <n v="150"/>
    <n v="750"/>
  </r>
  <r>
    <x v="21"/>
    <x v="23"/>
    <s v="Headphones"/>
    <x v="0"/>
    <n v="3"/>
    <n v="150"/>
    <n v="450"/>
  </r>
  <r>
    <x v="22"/>
    <x v="24"/>
    <s v="Headphones"/>
    <x v="0"/>
    <n v="2"/>
    <n v="150"/>
    <n v="300"/>
  </r>
  <r>
    <x v="23"/>
    <x v="25"/>
    <s v="Headphones"/>
    <x v="0"/>
    <n v="1"/>
    <n v="150"/>
    <n v="150"/>
  </r>
  <r>
    <x v="23"/>
    <x v="26"/>
    <s v="Headphones"/>
    <x v="0"/>
    <n v="5"/>
    <n v="150"/>
    <n v="750"/>
  </r>
  <r>
    <x v="24"/>
    <x v="27"/>
    <s v="Headphones"/>
    <x v="0"/>
    <n v="5"/>
    <n v="150"/>
    <n v="750"/>
  </r>
  <r>
    <x v="25"/>
    <x v="28"/>
    <s v="Headphones"/>
    <x v="0"/>
    <n v="4"/>
    <n v="150"/>
    <n v="600"/>
  </r>
  <r>
    <x v="26"/>
    <x v="29"/>
    <s v="Headphones"/>
    <x v="0"/>
    <n v="1"/>
    <n v="150"/>
    <n v="150"/>
  </r>
  <r>
    <x v="27"/>
    <x v="30"/>
    <s v="Headphones"/>
    <x v="0"/>
    <n v="2"/>
    <n v="150"/>
    <n v="300"/>
  </r>
  <r>
    <x v="28"/>
    <x v="31"/>
    <s v="Headphones"/>
    <x v="0"/>
    <n v="4"/>
    <n v="150"/>
    <n v="600"/>
  </r>
  <r>
    <x v="29"/>
    <x v="32"/>
    <s v="Headphones"/>
    <x v="0"/>
    <n v="3"/>
    <n v="150"/>
    <n v="450"/>
  </r>
  <r>
    <x v="30"/>
    <x v="33"/>
    <s v="Headphones"/>
    <x v="0"/>
    <n v="5"/>
    <n v="150"/>
    <n v="750"/>
  </r>
  <r>
    <x v="31"/>
    <x v="34"/>
    <s v="Headphones"/>
    <x v="0"/>
    <n v="4"/>
    <n v="150"/>
    <n v="600"/>
  </r>
  <r>
    <x v="32"/>
    <x v="35"/>
    <s v="Headphones"/>
    <x v="0"/>
    <n v="5"/>
    <n v="150"/>
    <n v="750"/>
  </r>
  <r>
    <x v="33"/>
    <x v="36"/>
    <s v="Headphones"/>
    <x v="0"/>
    <n v="1"/>
    <n v="150"/>
    <n v="150"/>
  </r>
  <r>
    <x v="34"/>
    <x v="37"/>
    <s v="Headphones"/>
    <x v="0"/>
    <n v="4"/>
    <n v="150"/>
    <n v="600"/>
  </r>
  <r>
    <x v="35"/>
    <x v="38"/>
    <s v="Headphones"/>
    <x v="0"/>
    <n v="4"/>
    <n v="150"/>
    <n v="600"/>
  </r>
  <r>
    <x v="36"/>
    <x v="39"/>
    <s v="Headphones"/>
    <x v="0"/>
    <n v="1"/>
    <n v="150"/>
    <n v="150"/>
  </r>
  <r>
    <x v="37"/>
    <x v="40"/>
    <s v="Headphones"/>
    <x v="0"/>
    <n v="4"/>
    <n v="150"/>
    <n v="600"/>
  </r>
  <r>
    <x v="38"/>
    <x v="41"/>
    <s v="Headphones"/>
    <x v="0"/>
    <n v="5"/>
    <n v="150"/>
    <n v="750"/>
  </r>
  <r>
    <x v="39"/>
    <x v="42"/>
    <s v="Headphones"/>
    <x v="0"/>
    <n v="3"/>
    <n v="150"/>
    <n v="450"/>
  </r>
  <r>
    <x v="40"/>
    <x v="43"/>
    <s v="Headphones"/>
    <x v="0"/>
    <n v="5"/>
    <n v="150"/>
    <n v="750"/>
  </r>
  <r>
    <x v="41"/>
    <x v="44"/>
    <m/>
    <x v="1"/>
    <m/>
    <m/>
    <n v="21150"/>
  </r>
  <r>
    <x v="42"/>
    <x v="45"/>
    <s v="Camera"/>
    <x v="2"/>
    <n v="3"/>
    <n v="800"/>
    <n v="2400"/>
  </r>
  <r>
    <x v="43"/>
    <x v="46"/>
    <s v="Camera"/>
    <x v="2"/>
    <n v="3"/>
    <n v="800"/>
    <n v="2400"/>
  </r>
  <r>
    <x v="44"/>
    <x v="47"/>
    <s v="Camera"/>
    <x v="2"/>
    <n v="5"/>
    <n v="800"/>
    <n v="4000"/>
  </r>
  <r>
    <x v="45"/>
    <x v="48"/>
    <s v="Camera"/>
    <x v="2"/>
    <n v="2"/>
    <n v="800"/>
    <n v="1600"/>
  </r>
  <r>
    <x v="46"/>
    <x v="49"/>
    <s v="Camera"/>
    <x v="2"/>
    <n v="2"/>
    <n v="800"/>
    <n v="1600"/>
  </r>
  <r>
    <x v="47"/>
    <x v="50"/>
    <s v="Camera"/>
    <x v="2"/>
    <n v="4"/>
    <n v="800"/>
    <n v="3200"/>
  </r>
  <r>
    <x v="48"/>
    <x v="51"/>
    <s v="Camera"/>
    <x v="2"/>
    <n v="5"/>
    <n v="800"/>
    <n v="4000"/>
  </r>
  <r>
    <x v="49"/>
    <x v="52"/>
    <s v="Camera"/>
    <x v="2"/>
    <n v="2"/>
    <n v="800"/>
    <n v="1600"/>
  </r>
  <r>
    <x v="50"/>
    <x v="53"/>
    <s v="Camera"/>
    <x v="2"/>
    <n v="1"/>
    <n v="800"/>
    <n v="800"/>
  </r>
  <r>
    <x v="51"/>
    <x v="54"/>
    <s v="Camera"/>
    <x v="2"/>
    <n v="3"/>
    <n v="800"/>
    <n v="2400"/>
  </r>
  <r>
    <x v="17"/>
    <x v="55"/>
    <s v="Camera"/>
    <x v="2"/>
    <n v="5"/>
    <n v="800"/>
    <n v="4000"/>
  </r>
  <r>
    <x v="52"/>
    <x v="56"/>
    <s v="Camera"/>
    <x v="2"/>
    <n v="3"/>
    <n v="800"/>
    <n v="2400"/>
  </r>
  <r>
    <x v="53"/>
    <x v="57"/>
    <s v="Camera"/>
    <x v="2"/>
    <n v="4"/>
    <n v="800"/>
    <n v="3200"/>
  </r>
  <r>
    <x v="54"/>
    <x v="58"/>
    <s v="Camera"/>
    <x v="2"/>
    <n v="1"/>
    <n v="800"/>
    <n v="800"/>
  </r>
  <r>
    <x v="54"/>
    <x v="59"/>
    <s v="Camera"/>
    <x v="2"/>
    <n v="2"/>
    <n v="800"/>
    <n v="1600"/>
  </r>
  <r>
    <x v="55"/>
    <x v="60"/>
    <s v="Camera"/>
    <x v="2"/>
    <n v="5"/>
    <n v="800"/>
    <n v="4000"/>
  </r>
  <r>
    <x v="56"/>
    <x v="61"/>
    <s v="Camera"/>
    <x v="2"/>
    <n v="4"/>
    <n v="800"/>
    <n v="3200"/>
  </r>
  <r>
    <x v="57"/>
    <x v="62"/>
    <s v="Camera"/>
    <x v="2"/>
    <n v="5"/>
    <n v="800"/>
    <n v="4000"/>
  </r>
  <r>
    <x v="58"/>
    <x v="63"/>
    <s v="Camera"/>
    <x v="2"/>
    <n v="5"/>
    <n v="800"/>
    <n v="4000"/>
  </r>
  <r>
    <x v="59"/>
    <x v="64"/>
    <s v="Camera"/>
    <x v="2"/>
    <n v="5"/>
    <n v="800"/>
    <n v="4000"/>
  </r>
  <r>
    <x v="59"/>
    <x v="65"/>
    <s v="Camera"/>
    <x v="2"/>
    <n v="1"/>
    <n v="800"/>
    <n v="800"/>
  </r>
  <r>
    <x v="23"/>
    <x v="66"/>
    <s v="Camera"/>
    <x v="2"/>
    <n v="4"/>
    <n v="800"/>
    <n v="3200"/>
  </r>
  <r>
    <x v="60"/>
    <x v="67"/>
    <s v="Camera"/>
    <x v="2"/>
    <n v="5"/>
    <n v="800"/>
    <n v="4000"/>
  </r>
  <r>
    <x v="60"/>
    <x v="68"/>
    <s v="Camera"/>
    <x v="2"/>
    <n v="5"/>
    <n v="800"/>
    <n v="4000"/>
  </r>
  <r>
    <x v="61"/>
    <x v="69"/>
    <s v="Camera"/>
    <x v="2"/>
    <n v="5"/>
    <n v="800"/>
    <n v="4000"/>
  </r>
  <r>
    <x v="26"/>
    <x v="70"/>
    <s v="Camera"/>
    <x v="2"/>
    <n v="2"/>
    <n v="800"/>
    <n v="1600"/>
  </r>
  <r>
    <x v="62"/>
    <x v="71"/>
    <s v="Camera"/>
    <x v="2"/>
    <n v="2"/>
    <n v="800"/>
    <n v="1600"/>
  </r>
  <r>
    <x v="63"/>
    <x v="72"/>
    <s v="Camera"/>
    <x v="2"/>
    <n v="5"/>
    <n v="800"/>
    <n v="4000"/>
  </r>
  <r>
    <x v="64"/>
    <x v="73"/>
    <s v="Camera"/>
    <x v="2"/>
    <n v="1"/>
    <n v="800"/>
    <n v="800"/>
  </r>
  <r>
    <x v="65"/>
    <x v="74"/>
    <s v="Camera"/>
    <x v="2"/>
    <n v="1"/>
    <n v="800"/>
    <n v="800"/>
  </r>
  <r>
    <x v="66"/>
    <x v="75"/>
    <s v="Camera"/>
    <x v="2"/>
    <n v="1"/>
    <n v="800"/>
    <n v="800"/>
  </r>
  <r>
    <x v="67"/>
    <x v="76"/>
    <s v="Camera"/>
    <x v="2"/>
    <n v="2"/>
    <n v="800"/>
    <n v="1600"/>
  </r>
  <r>
    <x v="68"/>
    <x v="77"/>
    <s v="Camera"/>
    <x v="2"/>
    <n v="4"/>
    <n v="800"/>
    <n v="3200"/>
  </r>
  <r>
    <x v="69"/>
    <x v="78"/>
    <s v="Camera"/>
    <x v="2"/>
    <n v="5"/>
    <n v="800"/>
    <n v="4000"/>
  </r>
  <r>
    <x v="70"/>
    <x v="79"/>
    <s v="Camera"/>
    <x v="2"/>
    <n v="4"/>
    <n v="800"/>
    <n v="3200"/>
  </r>
  <r>
    <x v="41"/>
    <x v="44"/>
    <m/>
    <x v="3"/>
    <m/>
    <m/>
    <n v="92800"/>
  </r>
  <r>
    <x v="71"/>
    <x v="80"/>
    <s v="Laptop"/>
    <x v="4"/>
    <n v="1"/>
    <n v="1200"/>
    <n v="1200"/>
  </r>
  <r>
    <x v="72"/>
    <x v="81"/>
    <s v="Laptop"/>
    <x v="4"/>
    <n v="3"/>
    <n v="1200"/>
    <n v="3600"/>
  </r>
  <r>
    <x v="73"/>
    <x v="82"/>
    <s v="Laptop"/>
    <x v="4"/>
    <n v="5"/>
    <n v="1200"/>
    <n v="6000"/>
  </r>
  <r>
    <x v="74"/>
    <x v="83"/>
    <s v="Laptop"/>
    <x v="4"/>
    <n v="3"/>
    <n v="1200"/>
    <n v="3600"/>
  </r>
  <r>
    <x v="75"/>
    <x v="84"/>
    <s v="Laptop"/>
    <x v="4"/>
    <n v="2"/>
    <n v="1200"/>
    <n v="2400"/>
  </r>
  <r>
    <x v="76"/>
    <x v="85"/>
    <s v="Laptop"/>
    <x v="4"/>
    <n v="5"/>
    <n v="1200"/>
    <n v="6000"/>
  </r>
  <r>
    <x v="77"/>
    <x v="86"/>
    <s v="Laptop"/>
    <x v="4"/>
    <n v="4"/>
    <n v="1200"/>
    <n v="4800"/>
  </r>
  <r>
    <x v="78"/>
    <x v="87"/>
    <s v="Laptop"/>
    <x v="4"/>
    <n v="3"/>
    <n v="1200"/>
    <n v="3600"/>
  </r>
  <r>
    <x v="79"/>
    <x v="88"/>
    <s v="Laptop"/>
    <x v="4"/>
    <n v="2"/>
    <n v="1200"/>
    <n v="2400"/>
  </r>
  <r>
    <x v="12"/>
    <x v="89"/>
    <s v="Laptop"/>
    <x v="4"/>
    <n v="3"/>
    <n v="1200"/>
    <n v="3600"/>
  </r>
  <r>
    <x v="12"/>
    <x v="90"/>
    <s v="Laptop"/>
    <x v="4"/>
    <n v="4"/>
    <n v="1200"/>
    <n v="4800"/>
  </r>
  <r>
    <x v="80"/>
    <x v="91"/>
    <s v="Laptop"/>
    <x v="4"/>
    <n v="1"/>
    <n v="1200"/>
    <n v="1200"/>
  </r>
  <r>
    <x v="81"/>
    <x v="92"/>
    <s v="Laptop"/>
    <x v="4"/>
    <n v="3"/>
    <n v="1200"/>
    <n v="3600"/>
  </r>
  <r>
    <x v="15"/>
    <x v="93"/>
    <s v="Laptop"/>
    <x v="4"/>
    <n v="2"/>
    <n v="1200"/>
    <n v="2400"/>
  </r>
  <r>
    <x v="82"/>
    <x v="94"/>
    <s v="Laptop"/>
    <x v="4"/>
    <n v="1"/>
    <n v="1200"/>
    <n v="1200"/>
  </r>
  <r>
    <x v="83"/>
    <x v="95"/>
    <s v="Laptop"/>
    <x v="4"/>
    <n v="3"/>
    <n v="1200"/>
    <n v="3600"/>
  </r>
  <r>
    <x v="84"/>
    <x v="96"/>
    <s v="Laptop"/>
    <x v="4"/>
    <n v="5"/>
    <n v="1200"/>
    <n v="6000"/>
  </r>
  <r>
    <x v="84"/>
    <x v="97"/>
    <s v="Laptop"/>
    <x v="4"/>
    <n v="5"/>
    <n v="1200"/>
    <n v="6000"/>
  </r>
  <r>
    <x v="85"/>
    <x v="98"/>
    <s v="Laptop"/>
    <x v="4"/>
    <n v="3"/>
    <n v="1200"/>
    <n v="3600"/>
  </r>
  <r>
    <x v="86"/>
    <x v="99"/>
    <s v="Laptop"/>
    <x v="4"/>
    <n v="5"/>
    <n v="1200"/>
    <n v="6000"/>
  </r>
  <r>
    <x v="87"/>
    <x v="100"/>
    <s v="Laptop"/>
    <x v="4"/>
    <n v="2"/>
    <n v="1200"/>
    <n v="2400"/>
  </r>
  <r>
    <x v="88"/>
    <x v="101"/>
    <s v="Laptop"/>
    <x v="4"/>
    <n v="5"/>
    <n v="1200"/>
    <n v="6000"/>
  </r>
  <r>
    <x v="89"/>
    <x v="102"/>
    <s v="Laptop"/>
    <x v="4"/>
    <n v="2"/>
    <n v="1200"/>
    <n v="2400"/>
  </r>
  <r>
    <x v="90"/>
    <x v="103"/>
    <s v="Laptop"/>
    <x v="4"/>
    <n v="1"/>
    <n v="1200"/>
    <n v="1200"/>
  </r>
  <r>
    <x v="91"/>
    <x v="104"/>
    <s v="Laptop"/>
    <x v="4"/>
    <n v="5"/>
    <n v="1200"/>
    <n v="6000"/>
  </r>
  <r>
    <x v="92"/>
    <x v="105"/>
    <s v="Laptop"/>
    <x v="4"/>
    <n v="4"/>
    <n v="1200"/>
    <n v="4800"/>
  </r>
  <r>
    <x v="93"/>
    <x v="106"/>
    <s v="Laptop"/>
    <x v="4"/>
    <n v="3"/>
    <n v="1200"/>
    <n v="3600"/>
  </r>
  <r>
    <x v="94"/>
    <x v="107"/>
    <s v="Laptop"/>
    <x v="4"/>
    <n v="3"/>
    <n v="1200"/>
    <n v="3600"/>
  </r>
  <r>
    <x v="95"/>
    <x v="108"/>
    <s v="Laptop"/>
    <x v="4"/>
    <n v="1"/>
    <n v="1200"/>
    <n v="1200"/>
  </r>
  <r>
    <x v="96"/>
    <x v="109"/>
    <s v="Laptop"/>
    <x v="4"/>
    <n v="3"/>
    <n v="1200"/>
    <n v="3600"/>
  </r>
  <r>
    <x v="97"/>
    <x v="110"/>
    <s v="Laptop"/>
    <x v="4"/>
    <n v="2"/>
    <n v="1200"/>
    <n v="2400"/>
  </r>
  <r>
    <x v="35"/>
    <x v="111"/>
    <s v="Laptop"/>
    <x v="4"/>
    <n v="1"/>
    <n v="1200"/>
    <n v="1200"/>
  </r>
  <r>
    <x v="67"/>
    <x v="112"/>
    <s v="Laptop"/>
    <x v="4"/>
    <n v="4"/>
    <n v="1200"/>
    <n v="4800"/>
  </r>
  <r>
    <x v="67"/>
    <x v="113"/>
    <s v="Laptop"/>
    <x v="4"/>
    <n v="5"/>
    <n v="1200"/>
    <n v="6000"/>
  </r>
  <r>
    <x v="98"/>
    <x v="114"/>
    <s v="Laptop"/>
    <x v="4"/>
    <n v="5"/>
    <n v="1200"/>
    <n v="6000"/>
  </r>
  <r>
    <x v="99"/>
    <x v="115"/>
    <s v="Laptop"/>
    <x v="4"/>
    <n v="1"/>
    <n v="1200"/>
    <n v="1200"/>
  </r>
  <r>
    <x v="100"/>
    <x v="116"/>
    <s v="Laptop"/>
    <x v="4"/>
    <n v="5"/>
    <n v="1200"/>
    <n v="6000"/>
  </r>
  <r>
    <x v="69"/>
    <x v="117"/>
    <s v="Laptop"/>
    <x v="4"/>
    <n v="4"/>
    <n v="1200"/>
    <n v="4800"/>
  </r>
  <r>
    <x v="41"/>
    <x v="44"/>
    <m/>
    <x v="5"/>
    <m/>
    <m/>
    <n v="142800"/>
  </r>
  <r>
    <x v="1"/>
    <x v="118"/>
    <s v="Smartphone"/>
    <x v="6"/>
    <n v="3"/>
    <n v="700"/>
    <n v="2100"/>
  </r>
  <r>
    <x v="73"/>
    <x v="119"/>
    <s v="Smartphone"/>
    <x v="6"/>
    <n v="1"/>
    <n v="700"/>
    <n v="700"/>
  </r>
  <r>
    <x v="101"/>
    <x v="120"/>
    <s v="Smartphone"/>
    <x v="6"/>
    <n v="2"/>
    <n v="700"/>
    <n v="1400"/>
  </r>
  <r>
    <x v="76"/>
    <x v="121"/>
    <s v="Smartphone"/>
    <x v="6"/>
    <n v="4"/>
    <n v="700"/>
    <n v="2800"/>
  </r>
  <r>
    <x v="102"/>
    <x v="122"/>
    <s v="Smartphone"/>
    <x v="6"/>
    <n v="5"/>
    <n v="700"/>
    <n v="3500"/>
  </r>
  <r>
    <x v="103"/>
    <x v="123"/>
    <s v="Smartphone"/>
    <x v="6"/>
    <n v="2"/>
    <n v="700"/>
    <n v="1400"/>
  </r>
  <r>
    <x v="7"/>
    <x v="124"/>
    <s v="Smartphone"/>
    <x v="6"/>
    <n v="2"/>
    <n v="700"/>
    <n v="1400"/>
  </r>
  <r>
    <x v="104"/>
    <x v="125"/>
    <s v="Smartphone"/>
    <x v="6"/>
    <n v="5"/>
    <n v="700"/>
    <n v="3500"/>
  </r>
  <r>
    <x v="78"/>
    <x v="126"/>
    <s v="Smartphone"/>
    <x v="6"/>
    <n v="5"/>
    <n v="700"/>
    <n v="3500"/>
  </r>
  <r>
    <x v="105"/>
    <x v="127"/>
    <s v="Smartphone"/>
    <x v="6"/>
    <n v="1"/>
    <n v="700"/>
    <n v="700"/>
  </r>
  <r>
    <x v="106"/>
    <x v="128"/>
    <s v="Smartphone"/>
    <x v="6"/>
    <n v="1"/>
    <n v="700"/>
    <n v="700"/>
  </r>
  <r>
    <x v="14"/>
    <x v="129"/>
    <s v="Smartphone"/>
    <x v="6"/>
    <n v="1"/>
    <n v="700"/>
    <n v="700"/>
  </r>
  <r>
    <x v="107"/>
    <x v="130"/>
    <s v="Smartphone"/>
    <x v="6"/>
    <n v="1"/>
    <n v="700"/>
    <n v="700"/>
  </r>
  <r>
    <x v="108"/>
    <x v="131"/>
    <s v="Smartphone"/>
    <x v="6"/>
    <n v="4"/>
    <n v="700"/>
    <n v="2800"/>
  </r>
  <r>
    <x v="22"/>
    <x v="132"/>
    <s v="Smartphone"/>
    <x v="6"/>
    <n v="3"/>
    <n v="700"/>
    <n v="2100"/>
  </r>
  <r>
    <x v="109"/>
    <x v="133"/>
    <s v="Smartphone"/>
    <x v="6"/>
    <n v="1"/>
    <n v="700"/>
    <n v="700"/>
  </r>
  <r>
    <x v="110"/>
    <x v="134"/>
    <s v="Smartphone"/>
    <x v="6"/>
    <n v="4"/>
    <n v="700"/>
    <n v="2800"/>
  </r>
  <r>
    <x v="60"/>
    <x v="135"/>
    <s v="Smartphone"/>
    <x v="6"/>
    <n v="4"/>
    <n v="700"/>
    <n v="2800"/>
  </r>
  <r>
    <x v="111"/>
    <x v="136"/>
    <s v="Smartphone"/>
    <x v="6"/>
    <n v="1"/>
    <n v="700"/>
    <n v="700"/>
  </r>
  <r>
    <x v="62"/>
    <x v="137"/>
    <s v="Smartphone"/>
    <x v="6"/>
    <n v="2"/>
    <n v="700"/>
    <n v="1400"/>
  </r>
  <r>
    <x v="62"/>
    <x v="138"/>
    <s v="Smartphone"/>
    <x v="6"/>
    <n v="1"/>
    <n v="700"/>
    <n v="700"/>
  </r>
  <r>
    <x v="112"/>
    <x v="139"/>
    <s v="Smartphone"/>
    <x v="6"/>
    <n v="4"/>
    <n v="700"/>
    <n v="2800"/>
  </r>
  <r>
    <x v="113"/>
    <x v="140"/>
    <s v="Smartphone"/>
    <x v="6"/>
    <n v="1"/>
    <n v="700"/>
    <n v="700"/>
  </r>
  <r>
    <x v="114"/>
    <x v="141"/>
    <s v="Smartphone"/>
    <x v="6"/>
    <n v="1"/>
    <n v="700"/>
    <n v="700"/>
  </r>
  <r>
    <x v="115"/>
    <x v="142"/>
    <s v="Smartphone"/>
    <x v="6"/>
    <n v="2"/>
    <n v="700"/>
    <n v="1400"/>
  </r>
  <r>
    <x v="116"/>
    <x v="143"/>
    <s v="Smartphone"/>
    <x v="6"/>
    <n v="4"/>
    <n v="700"/>
    <n v="2800"/>
  </r>
  <r>
    <x v="117"/>
    <x v="144"/>
    <s v="Smartphone"/>
    <x v="6"/>
    <n v="5"/>
    <n v="700"/>
    <n v="3500"/>
  </r>
  <r>
    <x v="118"/>
    <x v="145"/>
    <s v="Smartphone"/>
    <x v="6"/>
    <n v="1"/>
    <n v="700"/>
    <n v="700"/>
  </r>
  <r>
    <x v="92"/>
    <x v="146"/>
    <s v="Smartphone"/>
    <x v="6"/>
    <n v="3"/>
    <n v="700"/>
    <n v="2100"/>
  </r>
  <r>
    <x v="119"/>
    <x v="147"/>
    <s v="Smartphone"/>
    <x v="6"/>
    <n v="4"/>
    <n v="700"/>
    <n v="2800"/>
  </r>
  <r>
    <x v="120"/>
    <x v="148"/>
    <s v="Smartphone"/>
    <x v="6"/>
    <n v="4"/>
    <n v="700"/>
    <n v="2800"/>
  </r>
  <r>
    <x v="94"/>
    <x v="149"/>
    <s v="Smartphone"/>
    <x v="6"/>
    <n v="4"/>
    <n v="700"/>
    <n v="2800"/>
  </r>
  <r>
    <x v="121"/>
    <x v="150"/>
    <s v="Smartphone"/>
    <x v="6"/>
    <n v="4"/>
    <n v="700"/>
    <n v="2800"/>
  </r>
  <r>
    <x v="122"/>
    <x v="151"/>
    <s v="Smartphone"/>
    <x v="6"/>
    <n v="4"/>
    <n v="700"/>
    <n v="2800"/>
  </r>
  <r>
    <x v="123"/>
    <x v="152"/>
    <s v="Smartphone"/>
    <x v="6"/>
    <n v="2"/>
    <n v="700"/>
    <n v="1400"/>
  </r>
  <r>
    <x v="97"/>
    <x v="153"/>
    <s v="Smartphone"/>
    <x v="6"/>
    <n v="5"/>
    <n v="700"/>
    <n v="3500"/>
  </r>
  <r>
    <x v="124"/>
    <x v="154"/>
    <s v="Smartphone"/>
    <x v="6"/>
    <n v="4"/>
    <n v="700"/>
    <n v="2800"/>
  </r>
  <r>
    <x v="125"/>
    <x v="155"/>
    <s v="Smartphone"/>
    <x v="6"/>
    <n v="2"/>
    <n v="700"/>
    <n v="1400"/>
  </r>
  <r>
    <x v="126"/>
    <x v="156"/>
    <s v="Smartphone"/>
    <x v="6"/>
    <n v="2"/>
    <n v="700"/>
    <n v="1400"/>
  </r>
  <r>
    <x v="127"/>
    <x v="157"/>
    <s v="Smartphone"/>
    <x v="6"/>
    <n v="5"/>
    <n v="700"/>
    <n v="3500"/>
  </r>
  <r>
    <x v="41"/>
    <x v="44"/>
    <m/>
    <x v="7"/>
    <m/>
    <m/>
    <n v="79800"/>
  </r>
  <r>
    <x v="101"/>
    <x v="158"/>
    <s v="Tablet"/>
    <x v="8"/>
    <n v="1"/>
    <n v="500"/>
    <n v="500"/>
  </r>
  <r>
    <x v="128"/>
    <x v="159"/>
    <s v="Tablet"/>
    <x v="8"/>
    <n v="1"/>
    <n v="500"/>
    <n v="500"/>
  </r>
  <r>
    <x v="4"/>
    <x v="160"/>
    <s v="Tablet"/>
    <x v="8"/>
    <n v="1"/>
    <n v="500"/>
    <n v="500"/>
  </r>
  <r>
    <x v="129"/>
    <x v="161"/>
    <s v="Tablet"/>
    <x v="8"/>
    <n v="2"/>
    <n v="500"/>
    <n v="1000"/>
  </r>
  <r>
    <x v="130"/>
    <x v="162"/>
    <s v="Tablet"/>
    <x v="8"/>
    <n v="1"/>
    <n v="500"/>
    <n v="500"/>
  </r>
  <r>
    <x v="16"/>
    <x v="163"/>
    <s v="Tablet"/>
    <x v="8"/>
    <n v="3"/>
    <n v="500"/>
    <n v="1500"/>
  </r>
  <r>
    <x v="131"/>
    <x v="164"/>
    <s v="Tablet"/>
    <x v="8"/>
    <n v="2"/>
    <n v="500"/>
    <n v="1000"/>
  </r>
  <r>
    <x v="52"/>
    <x v="165"/>
    <s v="Tablet"/>
    <x v="8"/>
    <n v="3"/>
    <n v="500"/>
    <n v="1500"/>
  </r>
  <r>
    <x v="132"/>
    <x v="166"/>
    <s v="Tablet"/>
    <x v="8"/>
    <n v="1"/>
    <n v="500"/>
    <n v="500"/>
  </r>
  <r>
    <x v="133"/>
    <x v="167"/>
    <s v="Tablet"/>
    <x v="8"/>
    <n v="3"/>
    <n v="500"/>
    <n v="1500"/>
  </r>
  <r>
    <x v="108"/>
    <x v="168"/>
    <s v="Tablet"/>
    <x v="8"/>
    <n v="5"/>
    <n v="500"/>
    <n v="2500"/>
  </r>
  <r>
    <x v="85"/>
    <x v="169"/>
    <s v="Tablet"/>
    <x v="8"/>
    <n v="3"/>
    <n v="500"/>
    <n v="1500"/>
  </r>
  <r>
    <x v="134"/>
    <x v="170"/>
    <s v="Tablet"/>
    <x v="8"/>
    <n v="2"/>
    <n v="500"/>
    <n v="1000"/>
  </r>
  <r>
    <x v="135"/>
    <x v="171"/>
    <s v="Tablet"/>
    <x v="8"/>
    <n v="4"/>
    <n v="500"/>
    <n v="2000"/>
  </r>
  <r>
    <x v="135"/>
    <x v="172"/>
    <s v="Tablet"/>
    <x v="8"/>
    <n v="5"/>
    <n v="500"/>
    <n v="2500"/>
  </r>
  <r>
    <x v="58"/>
    <x v="173"/>
    <s v="Tablet"/>
    <x v="8"/>
    <n v="1"/>
    <n v="500"/>
    <n v="500"/>
  </r>
  <r>
    <x v="136"/>
    <x v="174"/>
    <s v="Tablet"/>
    <x v="8"/>
    <n v="4"/>
    <n v="500"/>
    <n v="2000"/>
  </r>
  <r>
    <x v="137"/>
    <x v="175"/>
    <s v="Tablet"/>
    <x v="8"/>
    <n v="4"/>
    <n v="500"/>
    <n v="2000"/>
  </r>
  <r>
    <x v="59"/>
    <x v="176"/>
    <s v="Tablet"/>
    <x v="8"/>
    <n v="2"/>
    <n v="500"/>
    <n v="1000"/>
  </r>
  <r>
    <x v="87"/>
    <x v="177"/>
    <s v="Tablet"/>
    <x v="8"/>
    <n v="2"/>
    <n v="500"/>
    <n v="1000"/>
  </r>
  <r>
    <x v="60"/>
    <x v="178"/>
    <s v="Tablet"/>
    <x v="8"/>
    <n v="2"/>
    <n v="500"/>
    <n v="1000"/>
  </r>
  <r>
    <x v="138"/>
    <x v="179"/>
    <s v="Tablet"/>
    <x v="8"/>
    <n v="4"/>
    <n v="500"/>
    <n v="2000"/>
  </r>
  <r>
    <x v="138"/>
    <x v="180"/>
    <s v="Tablet"/>
    <x v="8"/>
    <n v="1"/>
    <n v="500"/>
    <n v="500"/>
  </r>
  <r>
    <x v="139"/>
    <x v="181"/>
    <s v="Tablet"/>
    <x v="8"/>
    <n v="5"/>
    <n v="500"/>
    <n v="2500"/>
  </r>
  <r>
    <x v="116"/>
    <x v="182"/>
    <s v="Tablet"/>
    <x v="8"/>
    <n v="2"/>
    <n v="500"/>
    <n v="1000"/>
  </r>
  <r>
    <x v="140"/>
    <x v="183"/>
    <s v="Tablet"/>
    <x v="8"/>
    <n v="2"/>
    <n v="500"/>
    <n v="1000"/>
  </r>
  <r>
    <x v="141"/>
    <x v="184"/>
    <s v="Tablet"/>
    <x v="8"/>
    <n v="4"/>
    <n v="500"/>
    <n v="2000"/>
  </r>
  <r>
    <x v="142"/>
    <x v="185"/>
    <s v="Tablet"/>
    <x v="8"/>
    <n v="3"/>
    <n v="500"/>
    <n v="1500"/>
  </r>
  <r>
    <x v="93"/>
    <x v="186"/>
    <s v="Tablet"/>
    <x v="8"/>
    <n v="5"/>
    <n v="500"/>
    <n v="2500"/>
  </r>
  <r>
    <x v="119"/>
    <x v="187"/>
    <s v="Tablet"/>
    <x v="8"/>
    <n v="4"/>
    <n v="500"/>
    <n v="2000"/>
  </r>
  <r>
    <x v="143"/>
    <x v="188"/>
    <s v="Tablet"/>
    <x v="8"/>
    <n v="2"/>
    <n v="500"/>
    <n v="1000"/>
  </r>
  <r>
    <x v="144"/>
    <x v="189"/>
    <s v="Tablet"/>
    <x v="8"/>
    <n v="3"/>
    <n v="500"/>
    <n v="1500"/>
  </r>
  <r>
    <x v="145"/>
    <x v="190"/>
    <s v="Tablet"/>
    <x v="8"/>
    <n v="2"/>
    <n v="500"/>
    <n v="1000"/>
  </r>
  <r>
    <x v="96"/>
    <x v="191"/>
    <s v="Tablet"/>
    <x v="8"/>
    <n v="1"/>
    <n v="500"/>
    <n v="500"/>
  </r>
  <r>
    <x v="146"/>
    <x v="192"/>
    <s v="Tablet"/>
    <x v="8"/>
    <n v="1"/>
    <n v="500"/>
    <n v="500"/>
  </r>
  <r>
    <x v="147"/>
    <x v="193"/>
    <s v="Tablet"/>
    <x v="8"/>
    <n v="1"/>
    <n v="500"/>
    <n v="500"/>
  </r>
  <r>
    <x v="147"/>
    <x v="194"/>
    <s v="Tablet"/>
    <x v="8"/>
    <n v="1"/>
    <n v="500"/>
    <n v="500"/>
  </r>
  <r>
    <x v="148"/>
    <x v="195"/>
    <s v="Tablet"/>
    <x v="8"/>
    <n v="2"/>
    <n v="500"/>
    <n v="1000"/>
  </r>
  <r>
    <x v="149"/>
    <x v="196"/>
    <s v="Tablet"/>
    <x v="8"/>
    <n v="4"/>
    <n v="500"/>
    <n v="2000"/>
  </r>
  <r>
    <x v="150"/>
    <x v="197"/>
    <s v="Tablet"/>
    <x v="8"/>
    <n v="2"/>
    <n v="500"/>
    <n v="1000"/>
  </r>
  <r>
    <x v="151"/>
    <x v="198"/>
    <s v="Tablet"/>
    <x v="8"/>
    <n v="1"/>
    <n v="500"/>
    <n v="500"/>
  </r>
  <r>
    <x v="152"/>
    <x v="199"/>
    <s v="Tablet"/>
    <x v="8"/>
    <n v="2"/>
    <n v="500"/>
    <n v="1000"/>
  </r>
  <r>
    <x v="153"/>
    <x v="200"/>
    <s v="Tablet"/>
    <x v="8"/>
    <n v="2"/>
    <n v="500"/>
    <n v="1000"/>
  </r>
  <r>
    <x v="41"/>
    <x v="44"/>
    <m/>
    <x v="9"/>
    <m/>
    <m/>
    <n v="53000"/>
  </r>
  <r>
    <x v="72"/>
    <x v="201"/>
    <s v="Smartwatch"/>
    <x v="10"/>
    <n v="5"/>
    <n v="300"/>
    <n v="1500"/>
  </r>
  <r>
    <x v="101"/>
    <x v="202"/>
    <s v="Smartwatch"/>
    <x v="10"/>
    <n v="5"/>
    <n v="300"/>
    <n v="1500"/>
  </r>
  <r>
    <x v="43"/>
    <x v="203"/>
    <s v="Smartwatch"/>
    <x v="10"/>
    <n v="4"/>
    <n v="300"/>
    <n v="1200"/>
  </r>
  <r>
    <x v="77"/>
    <x v="204"/>
    <s v="Smartwatch"/>
    <x v="10"/>
    <n v="5"/>
    <n v="300"/>
    <n v="1500"/>
  </r>
  <r>
    <x v="154"/>
    <x v="205"/>
    <s v="Smartwatch"/>
    <x v="10"/>
    <n v="2"/>
    <n v="300"/>
    <n v="600"/>
  </r>
  <r>
    <x v="155"/>
    <x v="206"/>
    <s v="Smartwatch"/>
    <x v="10"/>
    <n v="1"/>
    <n v="300"/>
    <n v="300"/>
  </r>
  <r>
    <x v="46"/>
    <x v="207"/>
    <s v="Smartwatch"/>
    <x v="10"/>
    <n v="5"/>
    <n v="300"/>
    <n v="1500"/>
  </r>
  <r>
    <x v="10"/>
    <x v="208"/>
    <s v="Smartwatch"/>
    <x v="10"/>
    <n v="5"/>
    <n v="300"/>
    <n v="1500"/>
  </r>
  <r>
    <x v="129"/>
    <x v="209"/>
    <s v="Smartwatch"/>
    <x v="10"/>
    <n v="5"/>
    <n v="300"/>
    <n v="1500"/>
  </r>
  <r>
    <x v="156"/>
    <x v="210"/>
    <s v="Smartwatch"/>
    <x v="10"/>
    <n v="4"/>
    <n v="300"/>
    <n v="1200"/>
  </r>
  <r>
    <x v="81"/>
    <x v="211"/>
    <s v="Smartwatch"/>
    <x v="10"/>
    <n v="2"/>
    <n v="300"/>
    <n v="600"/>
  </r>
  <r>
    <x v="83"/>
    <x v="212"/>
    <s v="Smartwatch"/>
    <x v="10"/>
    <n v="2"/>
    <n v="300"/>
    <n v="600"/>
  </r>
  <r>
    <x v="157"/>
    <x v="213"/>
    <s v="Smartwatch"/>
    <x v="10"/>
    <n v="1"/>
    <n v="300"/>
    <n v="300"/>
  </r>
  <r>
    <x v="52"/>
    <x v="214"/>
    <s v="Smartwatch"/>
    <x v="10"/>
    <n v="1"/>
    <n v="300"/>
    <n v="300"/>
  </r>
  <r>
    <x v="158"/>
    <x v="215"/>
    <s v="Smartwatch"/>
    <x v="10"/>
    <n v="4"/>
    <n v="300"/>
    <n v="1200"/>
  </r>
  <r>
    <x v="159"/>
    <x v="216"/>
    <s v="Smartwatch"/>
    <x v="10"/>
    <n v="5"/>
    <n v="300"/>
    <n v="1500"/>
  </r>
  <r>
    <x v="134"/>
    <x v="217"/>
    <s v="Smartwatch"/>
    <x v="10"/>
    <n v="2"/>
    <n v="300"/>
    <n v="600"/>
  </r>
  <r>
    <x v="86"/>
    <x v="218"/>
    <s v="Smartwatch"/>
    <x v="10"/>
    <n v="5"/>
    <n v="300"/>
    <n v="1500"/>
  </r>
  <r>
    <x v="160"/>
    <x v="219"/>
    <s v="Smartwatch"/>
    <x v="10"/>
    <n v="2"/>
    <n v="300"/>
    <n v="600"/>
  </r>
  <r>
    <x v="161"/>
    <x v="220"/>
    <s v="Smartwatch"/>
    <x v="10"/>
    <n v="3"/>
    <n v="300"/>
    <n v="900"/>
  </r>
  <r>
    <x v="162"/>
    <x v="221"/>
    <s v="Smartwatch"/>
    <x v="10"/>
    <n v="1"/>
    <n v="300"/>
    <n v="300"/>
  </r>
  <r>
    <x v="163"/>
    <x v="222"/>
    <s v="Smartwatch"/>
    <x v="10"/>
    <n v="4"/>
    <n v="300"/>
    <n v="1200"/>
  </r>
  <r>
    <x v="110"/>
    <x v="223"/>
    <s v="Smartwatch"/>
    <x v="10"/>
    <n v="2"/>
    <n v="300"/>
    <n v="600"/>
  </r>
  <r>
    <x v="111"/>
    <x v="224"/>
    <s v="Smartwatch"/>
    <x v="10"/>
    <n v="4"/>
    <n v="300"/>
    <n v="1200"/>
  </r>
  <r>
    <x v="112"/>
    <x v="225"/>
    <s v="Smartwatch"/>
    <x v="10"/>
    <n v="3"/>
    <n v="300"/>
    <n v="900"/>
  </r>
  <r>
    <x v="164"/>
    <x v="226"/>
    <s v="Smartwatch"/>
    <x v="10"/>
    <n v="5"/>
    <n v="300"/>
    <n v="1500"/>
  </r>
  <r>
    <x v="165"/>
    <x v="227"/>
    <s v="Smartwatch"/>
    <x v="10"/>
    <n v="2"/>
    <n v="300"/>
    <n v="600"/>
  </r>
  <r>
    <x v="166"/>
    <x v="228"/>
    <s v="Smartwatch"/>
    <x v="10"/>
    <n v="4"/>
    <n v="300"/>
    <n v="1200"/>
  </r>
  <r>
    <x v="121"/>
    <x v="229"/>
    <s v="Smartwatch"/>
    <x v="10"/>
    <n v="3"/>
    <n v="300"/>
    <n v="900"/>
  </r>
  <r>
    <x v="167"/>
    <x v="230"/>
    <s v="Smartwatch"/>
    <x v="10"/>
    <n v="5"/>
    <n v="300"/>
    <n v="1500"/>
  </r>
  <r>
    <x v="168"/>
    <x v="231"/>
    <s v="Smartwatch"/>
    <x v="10"/>
    <n v="2"/>
    <n v="300"/>
    <n v="600"/>
  </r>
  <r>
    <x v="169"/>
    <x v="232"/>
    <s v="Smartwatch"/>
    <x v="10"/>
    <n v="5"/>
    <n v="300"/>
    <n v="1500"/>
  </r>
  <r>
    <x v="145"/>
    <x v="233"/>
    <s v="Smartwatch"/>
    <x v="10"/>
    <n v="4"/>
    <n v="300"/>
    <n v="1200"/>
  </r>
  <r>
    <x v="170"/>
    <x v="234"/>
    <s v="Smartwatch"/>
    <x v="10"/>
    <n v="4"/>
    <n v="300"/>
    <n v="1200"/>
  </r>
  <r>
    <x v="171"/>
    <x v="235"/>
    <s v="Smartwatch"/>
    <x v="10"/>
    <n v="1"/>
    <n v="300"/>
    <n v="300"/>
  </r>
  <r>
    <x v="97"/>
    <x v="236"/>
    <s v="Smartwatch"/>
    <x v="10"/>
    <n v="3"/>
    <n v="300"/>
    <n v="900"/>
  </r>
  <r>
    <x v="36"/>
    <x v="237"/>
    <s v="Smartwatch"/>
    <x v="10"/>
    <n v="1"/>
    <n v="300"/>
    <n v="300"/>
  </r>
  <r>
    <x v="172"/>
    <x v="238"/>
    <s v="Smartwatch"/>
    <x v="10"/>
    <n v="1"/>
    <n v="300"/>
    <n v="300"/>
  </r>
  <r>
    <x v="173"/>
    <x v="239"/>
    <s v="Smartwatch"/>
    <x v="10"/>
    <n v="4"/>
    <n v="300"/>
    <n v="1200"/>
  </r>
  <r>
    <x v="174"/>
    <x v="240"/>
    <s v="Smartwatch"/>
    <x v="10"/>
    <n v="1"/>
    <n v="300"/>
    <n v="300"/>
  </r>
  <r>
    <x v="175"/>
    <x v="241"/>
    <s v="Smartwatch"/>
    <x v="10"/>
    <n v="1"/>
    <n v="300"/>
    <n v="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5A1FCA-4041-D147-920E-D893477AB5E1}" name="PivotTable2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D13" firstHeaderRow="0" firstDataRow="1" firstDataCol="1"/>
  <pivotFields count="8">
    <pivotField showAll="0"/>
    <pivotField dataField="1" showAll="0">
      <items count="243">
        <item x="110"/>
        <item x="105"/>
        <item x="92"/>
        <item x="207"/>
        <item x="151"/>
        <item x="118"/>
        <item x="71"/>
        <item x="218"/>
        <item x="168"/>
        <item x="165"/>
        <item x="108"/>
        <item x="149"/>
        <item x="194"/>
        <item x="191"/>
        <item x="170"/>
        <item x="182"/>
        <item x="133"/>
        <item x="86"/>
        <item x="113"/>
        <item x="231"/>
        <item x="186"/>
        <item x="50"/>
        <item x="48"/>
        <item x="83"/>
        <item x="12"/>
        <item x="38"/>
        <item x="34"/>
        <item x="70"/>
        <item x="131"/>
        <item x="103"/>
        <item x="148"/>
        <item x="217"/>
        <item x="234"/>
        <item x="135"/>
        <item x="115"/>
        <item x="213"/>
        <item x="27"/>
        <item x="162"/>
        <item x="184"/>
        <item x="0"/>
        <item x="33"/>
        <item x="32"/>
        <item x="107"/>
        <item x="120"/>
        <item x="69"/>
        <item x="214"/>
        <item x="128"/>
        <item x="225"/>
        <item x="37"/>
        <item x="100"/>
        <item x="93"/>
        <item x="94"/>
        <item x="147"/>
        <item x="29"/>
        <item x="187"/>
        <item x="183"/>
        <item x="137"/>
        <item x="166"/>
        <item x="158"/>
        <item x="238"/>
        <item x="196"/>
        <item x="1"/>
        <item x="63"/>
        <item x="79"/>
        <item x="4"/>
        <item x="161"/>
        <item x="22"/>
        <item x="220"/>
        <item x="8"/>
        <item x="212"/>
        <item x="192"/>
        <item x="88"/>
        <item x="49"/>
        <item x="95"/>
        <item x="101"/>
        <item x="126"/>
        <item x="142"/>
        <item x="140"/>
        <item x="181"/>
        <item x="195"/>
        <item x="26"/>
        <item x="235"/>
        <item x="226"/>
        <item x="139"/>
        <item x="164"/>
        <item x="80"/>
        <item x="177"/>
        <item x="117"/>
        <item x="97"/>
        <item x="7"/>
        <item x="23"/>
        <item x="150"/>
        <item x="62"/>
        <item x="193"/>
        <item x="223"/>
        <item x="109"/>
        <item x="106"/>
        <item x="10"/>
        <item x="11"/>
        <item x="52"/>
        <item x="167"/>
        <item x="138"/>
        <item x="199"/>
        <item x="241"/>
        <item x="9"/>
        <item x="189"/>
        <item x="116"/>
        <item x="163"/>
        <item x="224"/>
        <item x="54"/>
        <item x="91"/>
        <item x="124"/>
        <item x="35"/>
        <item x="146"/>
        <item x="15"/>
        <item x="31"/>
        <item x="2"/>
        <item x="72"/>
        <item x="236"/>
        <item x="98"/>
        <item x="198"/>
        <item x="39"/>
        <item x="42"/>
        <item x="200"/>
        <item x="239"/>
        <item x="221"/>
        <item x="36"/>
        <item x="237"/>
        <item x="18"/>
        <item x="219"/>
        <item x="56"/>
        <item x="132"/>
        <item x="233"/>
        <item x="41"/>
        <item x="190"/>
        <item x="30"/>
        <item x="210"/>
        <item x="3"/>
        <item x="43"/>
        <item x="59"/>
        <item x="21"/>
        <item x="89"/>
        <item x="64"/>
        <item x="227"/>
        <item x="25"/>
        <item x="5"/>
        <item x="134"/>
        <item x="141"/>
        <item x="104"/>
        <item x="76"/>
        <item x="53"/>
        <item x="6"/>
        <item x="114"/>
        <item x="17"/>
        <item x="202"/>
        <item x="174"/>
        <item x="204"/>
        <item x="229"/>
        <item x="173"/>
        <item x="159"/>
        <item x="172"/>
        <item x="74"/>
        <item x="125"/>
        <item x="84"/>
        <item x="216"/>
        <item x="73"/>
        <item x="102"/>
        <item x="136"/>
        <item x="157"/>
        <item x="228"/>
        <item x="28"/>
        <item x="46"/>
        <item x="156"/>
        <item x="160"/>
        <item x="14"/>
        <item x="81"/>
        <item x="152"/>
        <item x="78"/>
        <item x="209"/>
        <item x="197"/>
        <item x="55"/>
        <item x="171"/>
        <item x="232"/>
        <item x="67"/>
        <item x="129"/>
        <item x="201"/>
        <item x="155"/>
        <item x="111"/>
        <item x="206"/>
        <item x="45"/>
        <item x="121"/>
        <item x="122"/>
        <item x="82"/>
        <item x="180"/>
        <item x="215"/>
        <item x="203"/>
        <item x="112"/>
        <item x="16"/>
        <item x="179"/>
        <item x="127"/>
        <item x="47"/>
        <item x="240"/>
        <item x="153"/>
        <item x="90"/>
        <item x="178"/>
        <item x="222"/>
        <item x="176"/>
        <item x="40"/>
        <item x="65"/>
        <item x="13"/>
        <item x="208"/>
        <item x="57"/>
        <item x="68"/>
        <item x="169"/>
        <item x="211"/>
        <item x="119"/>
        <item x="61"/>
        <item x="130"/>
        <item x="230"/>
        <item x="51"/>
        <item x="205"/>
        <item x="99"/>
        <item x="188"/>
        <item x="75"/>
        <item x="145"/>
        <item x="58"/>
        <item x="24"/>
        <item x="144"/>
        <item x="19"/>
        <item x="123"/>
        <item x="154"/>
        <item x="87"/>
        <item x="60"/>
        <item x="66"/>
        <item x="20"/>
        <item x="85"/>
        <item x="175"/>
        <item x="77"/>
        <item x="185"/>
        <item x="143"/>
        <item x="96"/>
        <item x="44"/>
        <item t="default"/>
      </items>
    </pivotField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showAll="0"/>
    <pivotField dataField="1" showAll="0"/>
    <pivotField showAll="0" defaultSubtota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Order Value" fld="6" subtotal="average" baseField="0" baseItem="0"/>
    <dataField name="Sum of Quantity" fld="4" baseField="0" baseItem="0"/>
    <dataField name="Count of OrderID" fld="1" subtotal="count" baseField="0" baseItem="0"/>
  </dataFields>
  <formats count="3">
    <format dxfId="2">
      <pivotArea collapsedLevelsAreSubtotals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1">
      <pivotArea collapsedLevelsAreSubtotals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0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hartFormats count="6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0F7FEE-F2E1-A345-9810-4BE3DAACF904}" name="PivotTable2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1:C14" firstHeaderRow="0" firstDataRow="1" firstDataCol="1"/>
  <pivotFields count="8"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dataField="1" showAll="0"/>
    <pivotField showAll="0"/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" fld="4" baseField="0" baseItem="0"/>
    <dataField name="Count of Order Date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2E465-40CD-7D46-8F38-00062D1926C1}" name="PivotTable2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:C13" firstHeaderRow="0" firstDataRow="1" firstDataCol="1"/>
  <pivotFields count="8">
    <pivotField showAll="0"/>
    <pivotField showAll="0"/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showAll="0"/>
    <pivotField dataField="1" showAll="0"/>
    <pivotField showAll="0" defaultSubtota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rder Value" fld="6" baseField="0" baseItem="0"/>
    <dataField name="Sum of Quantity" fld="4" baseField="0" baseItem="0"/>
  </dataFields>
  <chartFormats count="48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1"/>
          </reference>
          <reference field="3" count="1" selected="0">
            <x v="4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1"/>
          </reference>
          <reference field="3" count="1" selected="0">
            <x v="5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1"/>
          </reference>
          <reference field="3" count="1" selected="0">
            <x v="6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1"/>
          </reference>
          <reference field="3" count="1" selected="0">
            <x v="7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1"/>
          </reference>
          <reference field="3" count="1" selected="0">
            <x v="8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1"/>
          </reference>
          <reference field="3" count="1" selected="0">
            <x v="9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1"/>
          </reference>
          <reference field="3" count="1" selected="0">
            <x v="10"/>
          </reference>
        </references>
      </pivotArea>
    </chartFormat>
    <chartFormat chart="2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0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5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52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5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54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55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56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57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58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" format="59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" format="60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" format="6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2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2" format="63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2" format="64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  <chartFormat chart="2" format="65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2" format="66">
      <pivotArea type="data" outline="0" fieldPosition="0">
        <references count="2">
          <reference field="4294967294" count="1" selected="0">
            <x v="1"/>
          </reference>
          <reference field="3" count="1" selected="0">
            <x v="4"/>
          </reference>
        </references>
      </pivotArea>
    </chartFormat>
    <chartFormat chart="2" format="67">
      <pivotArea type="data" outline="0" fieldPosition="0">
        <references count="2">
          <reference field="4294967294" count="1" selected="0">
            <x v="1"/>
          </reference>
          <reference field="3" count="1" selected="0">
            <x v="5"/>
          </reference>
        </references>
      </pivotArea>
    </chartFormat>
    <chartFormat chart="2" format="68">
      <pivotArea type="data" outline="0" fieldPosition="0">
        <references count="2">
          <reference field="4294967294" count="1" selected="0">
            <x v="1"/>
          </reference>
          <reference field="3" count="1" selected="0">
            <x v="6"/>
          </reference>
        </references>
      </pivotArea>
    </chartFormat>
    <chartFormat chart="2" format="69">
      <pivotArea type="data" outline="0" fieldPosition="0">
        <references count="2">
          <reference field="4294967294" count="1" selected="0">
            <x v="1"/>
          </reference>
          <reference field="3" count="1" selected="0">
            <x v="7"/>
          </reference>
        </references>
      </pivotArea>
    </chartFormat>
    <chartFormat chart="2" format="70">
      <pivotArea type="data" outline="0" fieldPosition="0">
        <references count="2">
          <reference field="4294967294" count="1" selected="0">
            <x v="1"/>
          </reference>
          <reference field="3" count="1" selected="0">
            <x v="8"/>
          </reference>
        </references>
      </pivotArea>
    </chartFormat>
    <chartFormat chart="2" format="71">
      <pivotArea type="data" outline="0" fieldPosition="0">
        <references count="2">
          <reference field="4294967294" count="1" selected="0">
            <x v="1"/>
          </reference>
          <reference field="3" count="1" selected="0">
            <x v="9"/>
          </reference>
        </references>
      </pivotArea>
    </chartFormat>
    <chartFormat chart="2" format="72">
      <pivotArea type="data" outline="0" fieldPosition="0">
        <references count="2">
          <reference field="4294967294" count="1" selected="0">
            <x v="1"/>
          </reference>
          <reference field="3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chGadget_Sales_Data_Demo" connectionId="1" xr16:uid="{981B4C13-8716-924B-8C04-07A3165651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68BC-C50B-3D46-9E0F-6269AB87B1B5}">
  <dimension ref="A1:W53"/>
  <sheetViews>
    <sheetView showGridLines="0" tabSelected="1" zoomScale="90" zoomScaleNormal="90" workbookViewId="0">
      <selection activeCell="F45" sqref="F45"/>
    </sheetView>
  </sheetViews>
  <sheetFormatPr baseColWidth="10" defaultRowHeight="16" x14ac:dyDescent="0.2"/>
  <cols>
    <col min="1" max="2" width="2.33203125" customWidth="1"/>
    <col min="18" max="18" width="10.83203125" customWidth="1"/>
    <col min="19" max="20" width="10.5" customWidth="1"/>
  </cols>
  <sheetData>
    <row r="1" spans="1:23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7" customHeight="1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9" customHeight="1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1:23" x14ac:dyDescent="0.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1:23" x14ac:dyDescent="0.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x14ac:dyDescent="0.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1:23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x14ac:dyDescent="0.2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3" ht="17" thickBot="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x14ac:dyDescent="0.2">
      <c r="A12" s="19"/>
      <c r="B12" s="19"/>
      <c r="C12" s="20"/>
      <c r="D12" s="21"/>
      <c r="E12" s="21"/>
      <c r="F12" s="21"/>
      <c r="G12" s="21"/>
      <c r="H12" s="21"/>
      <c r="I12" s="21"/>
      <c r="J12" s="22"/>
      <c r="K12" s="20"/>
      <c r="L12" s="21"/>
      <c r="M12" s="21"/>
      <c r="N12" s="21"/>
      <c r="O12" s="21"/>
      <c r="P12" s="21"/>
      <c r="Q12" s="21"/>
      <c r="R12" s="22"/>
      <c r="S12" s="19"/>
      <c r="T12" s="19"/>
      <c r="U12" s="19"/>
      <c r="V12" s="19"/>
      <c r="W12" s="19"/>
    </row>
    <row r="13" spans="1:23" x14ac:dyDescent="0.2">
      <c r="A13" s="19"/>
      <c r="B13" s="19"/>
      <c r="C13" s="26"/>
      <c r="D13" s="19"/>
      <c r="E13" s="19"/>
      <c r="F13" s="19"/>
      <c r="G13" s="19"/>
      <c r="H13" s="19"/>
      <c r="I13" s="19"/>
      <c r="J13" s="27"/>
      <c r="K13" s="26"/>
      <c r="L13" s="19"/>
      <c r="M13" s="19"/>
      <c r="N13" s="19"/>
      <c r="O13" s="19"/>
      <c r="P13" s="19"/>
      <c r="Q13" s="19"/>
      <c r="R13" s="27"/>
      <c r="S13" s="19"/>
      <c r="T13" s="19"/>
      <c r="U13" s="19"/>
      <c r="V13" s="19"/>
      <c r="W13" s="19"/>
    </row>
    <row r="14" spans="1:23" x14ac:dyDescent="0.2">
      <c r="A14" s="19"/>
      <c r="B14" s="19"/>
      <c r="C14" s="26"/>
      <c r="D14" s="19"/>
      <c r="E14" s="19"/>
      <c r="F14" s="19"/>
      <c r="G14" s="19"/>
      <c r="H14" s="19"/>
      <c r="I14" s="19"/>
      <c r="J14" s="27"/>
      <c r="K14" s="26"/>
      <c r="L14" s="19"/>
      <c r="M14" s="19"/>
      <c r="N14" s="19"/>
      <c r="O14" s="19"/>
      <c r="P14" s="19"/>
      <c r="Q14" s="19"/>
      <c r="R14" s="27"/>
      <c r="S14" s="19"/>
      <c r="T14" s="19"/>
      <c r="U14" s="19"/>
      <c r="V14" s="19"/>
      <c r="W14" s="19"/>
    </row>
    <row r="15" spans="1:23" x14ac:dyDescent="0.2">
      <c r="A15" s="19"/>
      <c r="B15" s="19"/>
      <c r="C15" s="26"/>
      <c r="D15" s="19"/>
      <c r="E15" s="19"/>
      <c r="F15" s="19"/>
      <c r="G15" s="19"/>
      <c r="H15" s="19"/>
      <c r="I15" s="19"/>
      <c r="J15" s="27"/>
      <c r="K15" s="26"/>
      <c r="L15" s="19"/>
      <c r="M15" s="19"/>
      <c r="N15" s="19"/>
      <c r="O15" s="19"/>
      <c r="P15" s="19"/>
      <c r="Q15" s="19"/>
      <c r="R15" s="27"/>
      <c r="S15" s="19"/>
      <c r="T15" s="19"/>
      <c r="U15" s="19"/>
      <c r="V15" s="19"/>
      <c r="W15" s="19"/>
    </row>
    <row r="16" spans="1:23" x14ac:dyDescent="0.2">
      <c r="A16" s="19"/>
      <c r="B16" s="19"/>
      <c r="C16" s="26"/>
      <c r="D16" s="19"/>
      <c r="E16" s="19"/>
      <c r="F16" s="19"/>
      <c r="G16" s="19"/>
      <c r="H16" s="19"/>
      <c r="I16" s="19"/>
      <c r="J16" s="27"/>
      <c r="K16" s="26"/>
      <c r="L16" s="19"/>
      <c r="M16" s="19"/>
      <c r="N16" s="19"/>
      <c r="O16" s="19"/>
      <c r="P16" s="19"/>
      <c r="Q16" s="19"/>
      <c r="R16" s="27"/>
      <c r="S16" s="19"/>
      <c r="T16" s="19"/>
      <c r="U16" s="19"/>
      <c r="V16" s="19"/>
      <c r="W16" s="19"/>
    </row>
    <row r="17" spans="1:23" x14ac:dyDescent="0.2">
      <c r="A17" s="19"/>
      <c r="B17" s="19"/>
      <c r="C17" s="26"/>
      <c r="D17" s="19"/>
      <c r="E17" s="19"/>
      <c r="F17" s="19"/>
      <c r="G17" s="19"/>
      <c r="H17" s="19"/>
      <c r="I17" s="19"/>
      <c r="J17" s="27"/>
      <c r="K17" s="26"/>
      <c r="L17" s="19"/>
      <c r="M17" s="19"/>
      <c r="N17" s="19"/>
      <c r="O17" s="19"/>
      <c r="P17" s="19"/>
      <c r="Q17" s="19"/>
      <c r="R17" s="27"/>
      <c r="S17" s="19"/>
      <c r="T17" s="19"/>
      <c r="U17" s="19"/>
      <c r="V17" s="19"/>
      <c r="W17" s="19"/>
    </row>
    <row r="18" spans="1:23" x14ac:dyDescent="0.2">
      <c r="A18" s="19"/>
      <c r="B18" s="19"/>
      <c r="C18" s="26"/>
      <c r="D18" s="19"/>
      <c r="E18" s="19"/>
      <c r="F18" s="19"/>
      <c r="G18" s="19"/>
      <c r="H18" s="19"/>
      <c r="I18" s="19"/>
      <c r="J18" s="27"/>
      <c r="K18" s="26"/>
      <c r="L18" s="19"/>
      <c r="M18" s="19"/>
      <c r="N18" s="19"/>
      <c r="O18" s="19"/>
      <c r="P18" s="19"/>
      <c r="Q18" s="19"/>
      <c r="R18" s="27"/>
      <c r="S18" s="19"/>
      <c r="T18" s="19"/>
      <c r="U18" s="19"/>
      <c r="V18" s="19"/>
      <c r="W18" s="19"/>
    </row>
    <row r="19" spans="1:23" x14ac:dyDescent="0.2">
      <c r="A19" s="19"/>
      <c r="B19" s="19"/>
      <c r="C19" s="26"/>
      <c r="D19" s="19"/>
      <c r="E19" s="19"/>
      <c r="F19" s="19"/>
      <c r="G19" s="19"/>
      <c r="H19" s="19"/>
      <c r="I19" s="19"/>
      <c r="J19" s="27"/>
      <c r="K19" s="26"/>
      <c r="L19" s="19"/>
      <c r="M19" s="19"/>
      <c r="N19" s="19"/>
      <c r="O19" s="19"/>
      <c r="P19" s="19"/>
      <c r="Q19" s="19"/>
      <c r="R19" s="27"/>
      <c r="S19" s="19"/>
      <c r="T19" s="19"/>
      <c r="U19" s="19"/>
      <c r="V19" s="19"/>
      <c r="W19" s="19"/>
    </row>
    <row r="20" spans="1:23" x14ac:dyDescent="0.2">
      <c r="A20" s="19"/>
      <c r="B20" s="19"/>
      <c r="C20" s="26"/>
      <c r="D20" s="19"/>
      <c r="E20" s="19"/>
      <c r="F20" s="19"/>
      <c r="G20" s="19"/>
      <c r="H20" s="19"/>
      <c r="I20" s="19"/>
      <c r="J20" s="27"/>
      <c r="K20" s="26"/>
      <c r="L20" s="19"/>
      <c r="M20" s="19"/>
      <c r="N20" s="19"/>
      <c r="O20" s="19"/>
      <c r="P20" s="19"/>
      <c r="Q20" s="19"/>
      <c r="R20" s="27"/>
      <c r="S20" s="19"/>
      <c r="T20" s="19"/>
      <c r="U20" s="19"/>
      <c r="V20" s="19"/>
      <c r="W20" s="19"/>
    </row>
    <row r="21" spans="1:23" x14ac:dyDescent="0.2">
      <c r="A21" s="19"/>
      <c r="B21" s="19"/>
      <c r="C21" s="26"/>
      <c r="D21" s="19"/>
      <c r="E21" s="19"/>
      <c r="F21" s="19"/>
      <c r="G21" s="19"/>
      <c r="H21" s="19"/>
      <c r="I21" s="19"/>
      <c r="J21" s="27"/>
      <c r="K21" s="26"/>
      <c r="L21" s="19"/>
      <c r="M21" s="19"/>
      <c r="N21" s="19"/>
      <c r="O21" s="19"/>
      <c r="P21" s="19"/>
      <c r="Q21" s="19"/>
      <c r="R21" s="27"/>
      <c r="S21" s="19"/>
      <c r="T21" s="19"/>
      <c r="U21" s="19"/>
      <c r="V21" s="19"/>
      <c r="W21" s="19"/>
    </row>
    <row r="22" spans="1:23" x14ac:dyDescent="0.2">
      <c r="A22" s="19"/>
      <c r="B22" s="19"/>
      <c r="C22" s="26"/>
      <c r="D22" s="19"/>
      <c r="E22" s="19"/>
      <c r="F22" s="19"/>
      <c r="G22" s="19"/>
      <c r="H22" s="19"/>
      <c r="I22" s="19"/>
      <c r="J22" s="27"/>
      <c r="K22" s="26"/>
      <c r="L22" s="19"/>
      <c r="M22" s="19"/>
      <c r="N22" s="19"/>
      <c r="O22" s="19"/>
      <c r="P22" s="19"/>
      <c r="Q22" s="19"/>
      <c r="R22" s="27"/>
      <c r="S22" s="19"/>
      <c r="T22" s="19"/>
      <c r="U22" s="19"/>
      <c r="V22" s="19"/>
      <c r="W22" s="19"/>
    </row>
    <row r="23" spans="1:23" x14ac:dyDescent="0.2">
      <c r="A23" s="19"/>
      <c r="B23" s="19"/>
      <c r="C23" s="26"/>
      <c r="D23" s="19"/>
      <c r="E23" s="19"/>
      <c r="F23" s="19"/>
      <c r="G23" s="19"/>
      <c r="H23" s="19"/>
      <c r="I23" s="19"/>
      <c r="J23" s="27"/>
      <c r="K23" s="26"/>
      <c r="L23" s="19"/>
      <c r="M23" s="19"/>
      <c r="N23" s="19"/>
      <c r="O23" s="19"/>
      <c r="P23" s="19"/>
      <c r="Q23" s="19"/>
      <c r="R23" s="27"/>
      <c r="S23" s="19"/>
      <c r="T23" s="19"/>
      <c r="U23" s="19"/>
      <c r="V23" s="19"/>
      <c r="W23" s="19"/>
    </row>
    <row r="24" spans="1:23" x14ac:dyDescent="0.2">
      <c r="A24" s="19"/>
      <c r="B24" s="19"/>
      <c r="C24" s="26"/>
      <c r="D24" s="19"/>
      <c r="E24" s="19"/>
      <c r="F24" s="19"/>
      <c r="G24" s="19"/>
      <c r="H24" s="19"/>
      <c r="I24" s="19"/>
      <c r="J24" s="27"/>
      <c r="K24" s="26"/>
      <c r="L24" s="19"/>
      <c r="M24" s="19"/>
      <c r="N24" s="19"/>
      <c r="O24" s="19"/>
      <c r="P24" s="19"/>
      <c r="Q24" s="19"/>
      <c r="R24" s="27"/>
      <c r="S24" s="19"/>
      <c r="T24" s="19"/>
      <c r="U24" s="19"/>
      <c r="V24" s="19"/>
      <c r="W24" s="19"/>
    </row>
    <row r="25" spans="1:23" x14ac:dyDescent="0.2">
      <c r="A25" s="19"/>
      <c r="B25" s="19"/>
      <c r="C25" s="26"/>
      <c r="D25" s="19"/>
      <c r="E25" s="19"/>
      <c r="F25" s="19"/>
      <c r="G25" s="19"/>
      <c r="H25" s="19"/>
      <c r="I25" s="19"/>
      <c r="J25" s="27"/>
      <c r="K25" s="26"/>
      <c r="L25" s="19"/>
      <c r="M25" s="19"/>
      <c r="N25" s="19"/>
      <c r="O25" s="19"/>
      <c r="P25" s="19"/>
      <c r="Q25" s="19"/>
      <c r="R25" s="27"/>
      <c r="S25" s="19"/>
      <c r="T25" s="19"/>
      <c r="U25" s="19"/>
      <c r="V25" s="19"/>
      <c r="W25" s="19"/>
    </row>
    <row r="26" spans="1:23" ht="17" thickBot="1" x14ac:dyDescent="0.25">
      <c r="A26" s="19"/>
      <c r="B26" s="19"/>
      <c r="C26" s="23"/>
      <c r="D26" s="24"/>
      <c r="E26" s="24"/>
      <c r="F26" s="24"/>
      <c r="G26" s="24"/>
      <c r="H26" s="24"/>
      <c r="I26" s="24"/>
      <c r="J26" s="25"/>
      <c r="K26" s="23"/>
      <c r="L26" s="24"/>
      <c r="M26" s="24"/>
      <c r="N26" s="24"/>
      <c r="O26" s="24"/>
      <c r="P26" s="24"/>
      <c r="Q26" s="24"/>
      <c r="R26" s="25"/>
      <c r="S26" s="19"/>
      <c r="T26" s="19"/>
      <c r="U26" s="19"/>
      <c r="V26" s="19"/>
      <c r="W26" s="19"/>
    </row>
    <row r="27" spans="1:23" x14ac:dyDescent="0.2">
      <c r="A27" s="19"/>
      <c r="B27" s="19"/>
      <c r="C27" s="20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2"/>
      <c r="S27" s="19"/>
      <c r="T27" s="19"/>
      <c r="U27" s="19"/>
      <c r="V27" s="19"/>
      <c r="W27" s="19"/>
    </row>
    <row r="28" spans="1:23" x14ac:dyDescent="0.2">
      <c r="A28" s="19"/>
      <c r="B28" s="19"/>
      <c r="C28" s="26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27"/>
      <c r="S28" s="19"/>
      <c r="T28" s="19"/>
      <c r="U28" s="19"/>
      <c r="V28" s="19"/>
      <c r="W28" s="19"/>
    </row>
    <row r="29" spans="1:23" x14ac:dyDescent="0.2">
      <c r="A29" s="19"/>
      <c r="B29" s="19"/>
      <c r="C29" s="26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27"/>
      <c r="S29" s="19"/>
      <c r="T29" s="19"/>
      <c r="U29" s="19"/>
      <c r="V29" s="19"/>
      <c r="W29" s="19"/>
    </row>
    <row r="30" spans="1:23" x14ac:dyDescent="0.2">
      <c r="A30" s="19"/>
      <c r="B30" s="19"/>
      <c r="C30" s="26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27"/>
      <c r="S30" s="19"/>
      <c r="T30" s="19"/>
      <c r="U30" s="19"/>
      <c r="V30" s="19"/>
      <c r="W30" s="19"/>
    </row>
    <row r="31" spans="1:23" x14ac:dyDescent="0.2">
      <c r="A31" s="19"/>
      <c r="B31" s="19"/>
      <c r="C31" s="26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27"/>
      <c r="S31" s="19"/>
      <c r="T31" s="19"/>
      <c r="U31" s="19"/>
      <c r="V31" s="19"/>
      <c r="W31" s="19"/>
    </row>
    <row r="32" spans="1:23" x14ac:dyDescent="0.2">
      <c r="A32" s="19"/>
      <c r="B32" s="19"/>
      <c r="C32" s="26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27"/>
      <c r="S32" s="19"/>
      <c r="T32" s="19"/>
      <c r="U32" s="19"/>
      <c r="V32" s="19"/>
      <c r="W32" s="19"/>
    </row>
    <row r="33" spans="1:23" x14ac:dyDescent="0.2">
      <c r="A33" s="19"/>
      <c r="B33" s="19"/>
      <c r="C33" s="26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27"/>
      <c r="S33" s="19"/>
      <c r="T33" s="19"/>
      <c r="U33" s="19"/>
      <c r="V33" s="19"/>
      <c r="W33" s="19"/>
    </row>
    <row r="34" spans="1:23" x14ac:dyDescent="0.2">
      <c r="A34" s="19"/>
      <c r="B34" s="19"/>
      <c r="C34" s="26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27"/>
      <c r="S34" s="19"/>
      <c r="T34" s="19"/>
      <c r="U34" s="19"/>
      <c r="V34" s="19"/>
      <c r="W34" s="19"/>
    </row>
    <row r="35" spans="1:23" x14ac:dyDescent="0.2">
      <c r="A35" s="19"/>
      <c r="B35" s="19"/>
      <c r="C35" s="26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27"/>
      <c r="S35" s="19"/>
      <c r="T35" s="19"/>
      <c r="U35" s="19"/>
      <c r="V35" s="19"/>
      <c r="W35" s="19"/>
    </row>
    <row r="36" spans="1:23" x14ac:dyDescent="0.2">
      <c r="A36" s="19"/>
      <c r="B36" s="19"/>
      <c r="C36" s="26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7"/>
      <c r="S36" s="19"/>
      <c r="T36" s="19"/>
      <c r="U36" s="19"/>
      <c r="V36" s="19"/>
      <c r="W36" s="19"/>
    </row>
    <row r="37" spans="1:23" x14ac:dyDescent="0.2">
      <c r="A37" s="19"/>
      <c r="B37" s="19"/>
      <c r="C37" s="26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27"/>
      <c r="S37" s="19"/>
      <c r="T37" s="19"/>
      <c r="U37" s="19"/>
      <c r="V37" s="19"/>
      <c r="W37" s="19"/>
    </row>
    <row r="38" spans="1:23" x14ac:dyDescent="0.2">
      <c r="A38" s="19"/>
      <c r="B38" s="19"/>
      <c r="C38" s="26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27"/>
      <c r="S38" s="19"/>
      <c r="T38" s="19"/>
      <c r="U38" s="19"/>
      <c r="V38" s="19"/>
      <c r="W38" s="19"/>
    </row>
    <row r="39" spans="1:23" x14ac:dyDescent="0.2">
      <c r="A39" s="19"/>
      <c r="B39" s="19"/>
      <c r="C39" s="26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27"/>
      <c r="S39" s="19"/>
      <c r="T39" s="19"/>
      <c r="U39" s="19"/>
      <c r="V39" s="19"/>
      <c r="W39" s="19"/>
    </row>
    <row r="40" spans="1:23" x14ac:dyDescent="0.2">
      <c r="A40" s="19"/>
      <c r="B40" s="19"/>
      <c r="C40" s="26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27"/>
      <c r="S40" s="19"/>
      <c r="T40" s="19"/>
      <c r="U40" s="19"/>
      <c r="V40" s="19"/>
      <c r="W40" s="19"/>
    </row>
    <row r="41" spans="1:23" x14ac:dyDescent="0.2">
      <c r="A41" s="19"/>
      <c r="B41" s="19"/>
      <c r="C41" s="28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30"/>
      <c r="S41" s="19"/>
      <c r="T41" s="19"/>
      <c r="U41" s="19"/>
      <c r="V41" s="19"/>
      <c r="W41" s="19"/>
    </row>
    <row r="42" spans="1:23" ht="8" hidden="1" customHeight="1" thickBot="1" x14ac:dyDescent="0.25">
      <c r="A42" s="19"/>
      <c r="B42" s="19"/>
      <c r="C42" s="23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5"/>
      <c r="S42" s="19"/>
      <c r="T42" s="19"/>
      <c r="U42" s="19"/>
      <c r="V42" s="19"/>
      <c r="W42" s="19"/>
    </row>
    <row r="43" spans="1:23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</row>
    <row r="44" spans="1:23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</row>
    <row r="45" spans="1:23" x14ac:dyDescent="0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</row>
    <row r="46" spans="1:23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</row>
    <row r="47" spans="1:23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</row>
    <row r="48" spans="1:23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</row>
    <row r="49" spans="1:23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</row>
    <row r="50" spans="1:23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</row>
    <row r="51" spans="1:23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</row>
    <row r="52" spans="1:23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</row>
    <row r="53" spans="1:23" x14ac:dyDescent="0.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Drop Down 1">
              <controlPr defaultSize="0" autoLine="0" autoPict="0">
                <anchor moveWithCells="1">
                  <from>
                    <xdr:col>15</xdr:col>
                    <xdr:colOff>736600</xdr:colOff>
                    <xdr:row>11</xdr:row>
                    <xdr:rowOff>38100</xdr:rowOff>
                  </from>
                  <to>
                    <xdr:col>17</xdr:col>
                    <xdr:colOff>787400</xdr:colOff>
                    <xdr:row>12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684A-0D68-5946-824D-278A74AAB2A6}">
  <dimension ref="A1:I21"/>
  <sheetViews>
    <sheetView workbookViewId="0">
      <selection activeCell="C30" sqref="C30"/>
    </sheetView>
  </sheetViews>
  <sheetFormatPr baseColWidth="10" defaultRowHeight="16" x14ac:dyDescent="0.2"/>
  <cols>
    <col min="1" max="1" width="16.83203125" bestFit="1" customWidth="1"/>
    <col min="2" max="2" width="20.6640625" bestFit="1" customWidth="1"/>
    <col min="3" max="3" width="14.6640625" bestFit="1" customWidth="1"/>
    <col min="4" max="5" width="15" bestFit="1" customWidth="1"/>
    <col min="6" max="6" width="12" bestFit="1" customWidth="1"/>
    <col min="8" max="8" width="17" bestFit="1" customWidth="1"/>
    <col min="11" max="11" width="20.83203125" customWidth="1"/>
    <col min="13" max="13" width="103.33203125" bestFit="1" customWidth="1"/>
  </cols>
  <sheetData>
    <row r="1" spans="1:9" x14ac:dyDescent="0.2">
      <c r="A1" s="12" t="s">
        <v>285</v>
      </c>
      <c r="B1" t="s">
        <v>301</v>
      </c>
      <c r="C1" t="s">
        <v>298</v>
      </c>
      <c r="D1" t="s">
        <v>302</v>
      </c>
    </row>
    <row r="2" spans="1:9" x14ac:dyDescent="0.2">
      <c r="A2" s="13" t="s">
        <v>15</v>
      </c>
      <c r="B2" s="8">
        <v>480.68181818181819</v>
      </c>
      <c r="C2">
        <v>141</v>
      </c>
      <c r="D2">
        <v>44</v>
      </c>
    </row>
    <row r="3" spans="1:9" x14ac:dyDescent="0.2">
      <c r="A3" s="13" t="s">
        <v>263</v>
      </c>
      <c r="B3" s="8">
        <v>21150</v>
      </c>
    </row>
    <row r="4" spans="1:9" x14ac:dyDescent="0.2">
      <c r="A4" s="13" t="s">
        <v>19</v>
      </c>
      <c r="B4" s="8">
        <v>2651.4285714285716</v>
      </c>
      <c r="C4">
        <v>116</v>
      </c>
      <c r="D4">
        <v>35</v>
      </c>
    </row>
    <row r="5" spans="1:9" x14ac:dyDescent="0.2">
      <c r="A5" s="13" t="s">
        <v>264</v>
      </c>
      <c r="B5" s="8">
        <v>92800</v>
      </c>
    </row>
    <row r="6" spans="1:9" x14ac:dyDescent="0.2">
      <c r="A6" s="13" t="s">
        <v>25</v>
      </c>
      <c r="B6" s="8">
        <v>3757.8947368421054</v>
      </c>
      <c r="C6">
        <v>119</v>
      </c>
      <c r="D6">
        <v>38</v>
      </c>
    </row>
    <row r="7" spans="1:9" x14ac:dyDescent="0.2">
      <c r="A7" s="13" t="s">
        <v>265</v>
      </c>
      <c r="B7" s="8">
        <v>142800</v>
      </c>
    </row>
    <row r="8" spans="1:9" x14ac:dyDescent="0.2">
      <c r="A8" s="13" t="s">
        <v>11</v>
      </c>
      <c r="B8" s="8">
        <v>1995</v>
      </c>
      <c r="C8">
        <v>114</v>
      </c>
      <c r="D8">
        <v>40</v>
      </c>
    </row>
    <row r="9" spans="1:9" x14ac:dyDescent="0.2">
      <c r="A9" s="13" t="s">
        <v>266</v>
      </c>
      <c r="B9" s="8">
        <v>79800</v>
      </c>
    </row>
    <row r="10" spans="1:9" x14ac:dyDescent="0.2">
      <c r="A10" s="13" t="s">
        <v>8</v>
      </c>
      <c r="B10" s="8">
        <v>1232.5581395348838</v>
      </c>
      <c r="C10">
        <v>106</v>
      </c>
      <c r="D10">
        <v>43</v>
      </c>
      <c r="H10" s="31" t="s">
        <v>304</v>
      </c>
      <c r="I10" s="31"/>
    </row>
    <row r="11" spans="1:9" x14ac:dyDescent="0.2">
      <c r="A11" s="13" t="s">
        <v>267</v>
      </c>
      <c r="B11" s="8">
        <v>53000</v>
      </c>
      <c r="H11" t="s">
        <v>272</v>
      </c>
      <c r="I11">
        <f>I16</f>
        <v>40</v>
      </c>
    </row>
    <row r="12" spans="1:9" x14ac:dyDescent="0.2">
      <c r="A12" s="13" t="s">
        <v>22</v>
      </c>
      <c r="B12" s="8">
        <v>936.58536585365857</v>
      </c>
      <c r="C12">
        <v>128</v>
      </c>
      <c r="D12">
        <v>41</v>
      </c>
      <c r="H12" t="s">
        <v>275</v>
      </c>
      <c r="I12" s="8">
        <f>I17</f>
        <v>1995</v>
      </c>
    </row>
    <row r="13" spans="1:9" x14ac:dyDescent="0.2">
      <c r="A13" s="13" t="s">
        <v>269</v>
      </c>
      <c r="B13" s="8">
        <v>3323.1707317073169</v>
      </c>
      <c r="C13">
        <v>724</v>
      </c>
      <c r="D13">
        <v>241</v>
      </c>
      <c r="H13" t="s">
        <v>303</v>
      </c>
      <c r="I13">
        <f>I18</f>
        <v>114</v>
      </c>
    </row>
    <row r="15" spans="1:9" x14ac:dyDescent="0.2">
      <c r="I15" t="str" cm="1">
        <f t="array" ref="I15">INDEX($F$16:$F$21, $G$16)</f>
        <v>Smartphones</v>
      </c>
    </row>
    <row r="16" spans="1:9" x14ac:dyDescent="0.2">
      <c r="E16">
        <v>1</v>
      </c>
      <c r="F16" s="10" t="s">
        <v>15</v>
      </c>
      <c r="G16">
        <v>4</v>
      </c>
      <c r="H16" t="s">
        <v>272</v>
      </c>
      <c r="I16">
        <f>COUNTIF(TechGadget_Sales_Data!$D$2:$D$253, $I$15)</f>
        <v>40</v>
      </c>
    </row>
    <row r="17" spans="5:9" x14ac:dyDescent="0.2">
      <c r="E17">
        <v>2</v>
      </c>
      <c r="F17" s="3" t="s">
        <v>19</v>
      </c>
      <c r="H17" t="s">
        <v>275</v>
      </c>
      <c r="I17" s="8">
        <f>AVERAGEIF(TechGadget_Sales_Data!$D$2:$D$253, $I$15, TechGadget_Sales_Data!$G$2:$G$253)</f>
        <v>1995</v>
      </c>
    </row>
    <row r="18" spans="5:9" x14ac:dyDescent="0.2">
      <c r="E18">
        <v>3</v>
      </c>
      <c r="F18" s="10" t="s">
        <v>25</v>
      </c>
      <c r="H18" t="s">
        <v>303</v>
      </c>
      <c r="I18">
        <f>SUMIF(TechGadget_Sales_Data!$D$2:$D$253, $I$15, TechGadget_Sales_Data!$E$2:$E$253)</f>
        <v>114</v>
      </c>
    </row>
    <row r="19" spans="5:9" x14ac:dyDescent="0.2">
      <c r="E19">
        <v>4</v>
      </c>
      <c r="F19" s="10" t="s">
        <v>11</v>
      </c>
    </row>
    <row r="20" spans="5:9" x14ac:dyDescent="0.2">
      <c r="E20">
        <v>5</v>
      </c>
      <c r="F20" s="10" t="s">
        <v>8</v>
      </c>
    </row>
    <row r="21" spans="5:9" x14ac:dyDescent="0.2">
      <c r="E21">
        <v>6</v>
      </c>
      <c r="F21" s="10" t="s">
        <v>22</v>
      </c>
    </row>
  </sheetData>
  <mergeCells count="1">
    <mergeCell ref="H10:I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A314-4BE9-034C-A2C3-7EE23EB707BF}">
  <dimension ref="A1:C14"/>
  <sheetViews>
    <sheetView workbookViewId="0">
      <selection activeCell="C5" sqref="C5"/>
    </sheetView>
  </sheetViews>
  <sheetFormatPr baseColWidth="10" defaultRowHeight="16" x14ac:dyDescent="0.2"/>
  <cols>
    <col min="1" max="1" width="13" bestFit="1" customWidth="1"/>
    <col min="2" max="2" width="14.6640625" bestFit="1" customWidth="1"/>
    <col min="3" max="3" width="17.83203125" bestFit="1" customWidth="1"/>
  </cols>
  <sheetData>
    <row r="1" spans="1:3" x14ac:dyDescent="0.2">
      <c r="A1" s="12" t="s">
        <v>285</v>
      </c>
      <c r="B1" t="s">
        <v>298</v>
      </c>
      <c r="C1" t="s">
        <v>299</v>
      </c>
    </row>
    <row r="2" spans="1:3" x14ac:dyDescent="0.2">
      <c r="A2" s="13" t="s">
        <v>286</v>
      </c>
      <c r="B2">
        <v>71</v>
      </c>
      <c r="C2">
        <v>22</v>
      </c>
    </row>
    <row r="3" spans="1:3" x14ac:dyDescent="0.2">
      <c r="A3" s="13" t="s">
        <v>287</v>
      </c>
      <c r="B3">
        <v>60</v>
      </c>
      <c r="C3">
        <v>18</v>
      </c>
    </row>
    <row r="4" spans="1:3" x14ac:dyDescent="0.2">
      <c r="A4" s="13" t="s">
        <v>288</v>
      </c>
      <c r="B4">
        <v>54</v>
      </c>
      <c r="C4">
        <v>19</v>
      </c>
    </row>
    <row r="5" spans="1:3" x14ac:dyDescent="0.2">
      <c r="A5" s="13" t="s">
        <v>289</v>
      </c>
      <c r="B5">
        <v>59</v>
      </c>
      <c r="C5">
        <v>25</v>
      </c>
    </row>
    <row r="6" spans="1:3" x14ac:dyDescent="0.2">
      <c r="A6" s="13" t="s">
        <v>290</v>
      </c>
      <c r="B6">
        <v>76</v>
      </c>
      <c r="C6">
        <v>24</v>
      </c>
    </row>
    <row r="7" spans="1:3" x14ac:dyDescent="0.2">
      <c r="A7" s="13" t="s">
        <v>291</v>
      </c>
      <c r="B7">
        <v>73</v>
      </c>
      <c r="C7">
        <v>22</v>
      </c>
    </row>
    <row r="8" spans="1:3" x14ac:dyDescent="0.2">
      <c r="A8" s="13" t="s">
        <v>292</v>
      </c>
      <c r="B8">
        <v>76</v>
      </c>
      <c r="C8">
        <v>27</v>
      </c>
    </row>
    <row r="9" spans="1:3" x14ac:dyDescent="0.2">
      <c r="A9" s="13" t="s">
        <v>293</v>
      </c>
      <c r="B9">
        <v>69</v>
      </c>
      <c r="C9">
        <v>20</v>
      </c>
    </row>
    <row r="10" spans="1:3" x14ac:dyDescent="0.2">
      <c r="A10" s="13" t="s">
        <v>294</v>
      </c>
      <c r="B10">
        <v>60</v>
      </c>
      <c r="C10">
        <v>19</v>
      </c>
    </row>
    <row r="11" spans="1:3" x14ac:dyDescent="0.2">
      <c r="A11" s="13" t="s">
        <v>295</v>
      </c>
      <c r="B11">
        <v>50</v>
      </c>
      <c r="C11">
        <v>22</v>
      </c>
    </row>
    <row r="12" spans="1:3" x14ac:dyDescent="0.2">
      <c r="A12" s="13" t="s">
        <v>296</v>
      </c>
      <c r="B12">
        <v>39</v>
      </c>
      <c r="C12">
        <v>13</v>
      </c>
    </row>
    <row r="13" spans="1:3" x14ac:dyDescent="0.2">
      <c r="A13" s="13" t="s">
        <v>297</v>
      </c>
      <c r="B13">
        <v>37</v>
      </c>
      <c r="C13">
        <v>10</v>
      </c>
    </row>
    <row r="14" spans="1:3" x14ac:dyDescent="0.2">
      <c r="A14" s="13" t="s">
        <v>269</v>
      </c>
      <c r="B14">
        <v>724</v>
      </c>
      <c r="C14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DA03-C3A8-BF46-9A57-68E85E59AB81}">
  <dimension ref="A1:C13"/>
  <sheetViews>
    <sheetView workbookViewId="0">
      <selection activeCell="B6" sqref="B6"/>
    </sheetView>
  </sheetViews>
  <sheetFormatPr baseColWidth="10" defaultRowHeight="16" x14ac:dyDescent="0.2"/>
  <cols>
    <col min="1" max="1" width="16.83203125" bestFit="1" customWidth="1"/>
    <col min="2" max="2" width="17.5" bestFit="1" customWidth="1"/>
    <col min="3" max="3" width="14.6640625" bestFit="1" customWidth="1"/>
  </cols>
  <sheetData>
    <row r="1" spans="1:3" x14ac:dyDescent="0.2">
      <c r="A1" s="12" t="s">
        <v>285</v>
      </c>
      <c r="B1" t="s">
        <v>300</v>
      </c>
      <c r="C1" t="s">
        <v>298</v>
      </c>
    </row>
    <row r="2" spans="1:3" x14ac:dyDescent="0.2">
      <c r="A2" s="13" t="s">
        <v>15</v>
      </c>
      <c r="B2">
        <v>21150</v>
      </c>
      <c r="C2">
        <v>141</v>
      </c>
    </row>
    <row r="3" spans="1:3" x14ac:dyDescent="0.2">
      <c r="A3" s="13" t="s">
        <v>263</v>
      </c>
      <c r="B3">
        <v>21150</v>
      </c>
    </row>
    <row r="4" spans="1:3" x14ac:dyDescent="0.2">
      <c r="A4" s="13" t="s">
        <v>19</v>
      </c>
      <c r="B4">
        <v>92800</v>
      </c>
      <c r="C4">
        <v>116</v>
      </c>
    </row>
    <row r="5" spans="1:3" x14ac:dyDescent="0.2">
      <c r="A5" s="13" t="s">
        <v>264</v>
      </c>
      <c r="B5">
        <v>92800</v>
      </c>
    </row>
    <row r="6" spans="1:3" x14ac:dyDescent="0.2">
      <c r="A6" s="13" t="s">
        <v>25</v>
      </c>
      <c r="B6">
        <v>142800</v>
      </c>
      <c r="C6">
        <v>119</v>
      </c>
    </row>
    <row r="7" spans="1:3" x14ac:dyDescent="0.2">
      <c r="A7" s="13" t="s">
        <v>265</v>
      </c>
      <c r="B7">
        <v>142800</v>
      </c>
    </row>
    <row r="8" spans="1:3" x14ac:dyDescent="0.2">
      <c r="A8" s="13" t="s">
        <v>11</v>
      </c>
      <c r="B8">
        <v>79800</v>
      </c>
      <c r="C8">
        <v>114</v>
      </c>
    </row>
    <row r="9" spans="1:3" x14ac:dyDescent="0.2">
      <c r="A9" s="13" t="s">
        <v>266</v>
      </c>
      <c r="B9">
        <v>79800</v>
      </c>
    </row>
    <row r="10" spans="1:3" x14ac:dyDescent="0.2">
      <c r="A10" s="13" t="s">
        <v>8</v>
      </c>
      <c r="B10">
        <v>53000</v>
      </c>
      <c r="C10">
        <v>106</v>
      </c>
    </row>
    <row r="11" spans="1:3" x14ac:dyDescent="0.2">
      <c r="A11" s="13" t="s">
        <v>267</v>
      </c>
      <c r="B11">
        <v>53000</v>
      </c>
    </row>
    <row r="12" spans="1:3" x14ac:dyDescent="0.2">
      <c r="A12" s="13" t="s">
        <v>22</v>
      </c>
      <c r="B12">
        <v>38400</v>
      </c>
      <c r="C12">
        <v>128</v>
      </c>
    </row>
    <row r="13" spans="1:3" x14ac:dyDescent="0.2">
      <c r="A13" s="13" t="s">
        <v>269</v>
      </c>
      <c r="B13">
        <v>817500</v>
      </c>
      <c r="C13">
        <v>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B1C0-5CC9-6D48-9615-8DE2D44FABAC}">
  <dimension ref="A1:I18"/>
  <sheetViews>
    <sheetView workbookViewId="0">
      <selection activeCell="G24" sqref="G24"/>
    </sheetView>
  </sheetViews>
  <sheetFormatPr baseColWidth="10" defaultRowHeight="16" x14ac:dyDescent="0.2"/>
  <cols>
    <col min="1" max="1" width="17.83203125" bestFit="1" customWidth="1"/>
  </cols>
  <sheetData>
    <row r="1" spans="1:9" x14ac:dyDescent="0.2">
      <c r="A1" s="15" t="s">
        <v>271</v>
      </c>
      <c r="B1" s="15"/>
    </row>
    <row r="2" spans="1:9" x14ac:dyDescent="0.2">
      <c r="A2" s="1" t="s">
        <v>272</v>
      </c>
      <c r="B2" s="14">
        <f>COUNTA(TechGadget_Sales_Data!B2:B247)</f>
        <v>241</v>
      </c>
    </row>
    <row r="3" spans="1:9" x14ac:dyDescent="0.2">
      <c r="A3" s="1" t="s">
        <v>279</v>
      </c>
      <c r="B3" s="14">
        <f>SUM(TechGadget_Sales_Data!G2:G247)</f>
        <v>817500</v>
      </c>
    </row>
    <row r="4" spans="1:9" x14ac:dyDescent="0.2">
      <c r="A4" s="1" t="s">
        <v>273</v>
      </c>
      <c r="B4" s="14">
        <f>MIN(TechGadget_Sales_Data!G2:G247)</f>
        <v>150</v>
      </c>
    </row>
    <row r="5" spans="1:9" x14ac:dyDescent="0.2">
      <c r="A5" s="1" t="s">
        <v>274</v>
      </c>
      <c r="B5" s="14">
        <f>MAX(TechGadget_Sales_Data!G2:G247)</f>
        <v>142800</v>
      </c>
    </row>
    <row r="6" spans="1:9" x14ac:dyDescent="0.2">
      <c r="A6" s="1" t="s">
        <v>275</v>
      </c>
      <c r="B6" s="14">
        <f>AVERAGE(TechGadget_Sales_Data!G2:G247)</f>
        <v>3323.1707317073169</v>
      </c>
    </row>
    <row r="7" spans="1:9" x14ac:dyDescent="0.2">
      <c r="A7" s="1" t="s">
        <v>276</v>
      </c>
      <c r="B7" s="14">
        <f>MIN(TechGadget_Sales_Data!E2:E247)</f>
        <v>1</v>
      </c>
    </row>
    <row r="8" spans="1:9" x14ac:dyDescent="0.2">
      <c r="A8" s="1" t="s">
        <v>277</v>
      </c>
      <c r="B8" s="14">
        <f>MAX(TechGadget_Sales_Data!E3:E248)</f>
        <v>5</v>
      </c>
      <c r="D8" s="9"/>
    </row>
    <row r="9" spans="1:9" x14ac:dyDescent="0.2">
      <c r="A9" s="1" t="s">
        <v>278</v>
      </c>
      <c r="B9" s="14">
        <f>AVERAGE(TechGadget_Sales_Data!E4:E249)</f>
        <v>2.99163179916318</v>
      </c>
      <c r="D9" s="9"/>
    </row>
    <row r="11" spans="1:9" x14ac:dyDescent="0.2">
      <c r="A11" s="18" t="s">
        <v>2</v>
      </c>
      <c r="B11" s="16" t="s">
        <v>280</v>
      </c>
      <c r="C11" s="16"/>
      <c r="D11" s="16"/>
      <c r="E11" s="16"/>
      <c r="F11" s="17" t="s">
        <v>270</v>
      </c>
      <c r="G11" s="17"/>
      <c r="H11" s="17"/>
      <c r="I11" s="17"/>
    </row>
    <row r="12" spans="1:9" x14ac:dyDescent="0.2">
      <c r="A12" s="18"/>
      <c r="B12" s="1" t="s">
        <v>281</v>
      </c>
      <c r="C12" s="1" t="s">
        <v>282</v>
      </c>
      <c r="D12" s="1" t="s">
        <v>283</v>
      </c>
      <c r="E12" s="1" t="s">
        <v>284</v>
      </c>
      <c r="F12" s="1" t="s">
        <v>281</v>
      </c>
      <c r="G12" s="1" t="s">
        <v>282</v>
      </c>
      <c r="H12" s="1" t="s">
        <v>283</v>
      </c>
      <c r="I12" s="1" t="s">
        <v>284</v>
      </c>
    </row>
    <row r="13" spans="1:9" x14ac:dyDescent="0.2">
      <c r="A13" s="10" t="s">
        <v>15</v>
      </c>
      <c r="B13" s="1">
        <f>MIN(TechGadget_Sales_Data!E2:E45)</f>
        <v>1</v>
      </c>
      <c r="C13" s="11">
        <f>AVERAGE(TechGadget_Sales_Data!E2:E45)</f>
        <v>3.2045454545454546</v>
      </c>
      <c r="D13" s="1">
        <f>MAX(TechGadget_Sales_Data!E2:E45)</f>
        <v>5</v>
      </c>
      <c r="E13" s="1">
        <f>SUM(TechGadget_Sales_Data!E2:E45)</f>
        <v>141</v>
      </c>
      <c r="F13" s="1">
        <f>MIN(TechGadget_Sales_Data!G2:G45)</f>
        <v>150</v>
      </c>
      <c r="G13" s="11">
        <f>AVERAGE(TechGadget_Sales_Data!G2:G45)</f>
        <v>480.68181818181819</v>
      </c>
      <c r="H13" s="1">
        <f>MAX(TechGadget_Sales_Data!G2:G45)</f>
        <v>750</v>
      </c>
      <c r="I13" s="1">
        <f>SUM(TechGadget_Sales_Data!G2:G45)</f>
        <v>21150</v>
      </c>
    </row>
    <row r="14" spans="1:9" x14ac:dyDescent="0.2">
      <c r="A14" s="3" t="s">
        <v>19</v>
      </c>
      <c r="B14" s="1">
        <f>MIN(TechGadget_Sales_Data!$E$47:$E$81)</f>
        <v>1</v>
      </c>
      <c r="C14" s="11">
        <f>AVERAGE(TechGadget_Sales_Data!$E$47:$E$81)</f>
        <v>3.3142857142857145</v>
      </c>
      <c r="D14" s="1">
        <f>MAX(TechGadget_Sales_Data!$E$47:$E$81)</f>
        <v>5</v>
      </c>
      <c r="E14" s="1">
        <f>SUM(TechGadget_Sales_Data!$E$47:$E$81)</f>
        <v>116</v>
      </c>
      <c r="F14" s="1">
        <f>MIN(TechGadget_Sales_Data!$G$47:$G$81)</f>
        <v>800</v>
      </c>
      <c r="G14" s="11">
        <f>AVERAGE(TechGadget_Sales_Data!$G$47:$G$81)</f>
        <v>2651.4285714285716</v>
      </c>
      <c r="H14" s="1">
        <f>MAX(TechGadget_Sales_Data!$G$47:$G$81)</f>
        <v>4000</v>
      </c>
      <c r="I14" s="1">
        <f>SUM(TechGadget_Sales_Data!$G$47:$G$81)</f>
        <v>92800</v>
      </c>
    </row>
    <row r="15" spans="1:9" x14ac:dyDescent="0.2">
      <c r="A15" s="10" t="s">
        <v>25</v>
      </c>
      <c r="B15" s="1">
        <f>MIN(TechGadget_Sales_Data!$E$83:$E$120)</f>
        <v>1</v>
      </c>
      <c r="C15" s="11">
        <f>AVERAGE(TechGadget_Sales_Data!$E$83:$E$120)</f>
        <v>3.1315789473684212</v>
      </c>
      <c r="D15" s="1">
        <f>MAX(TechGadget_Sales_Data!$E$83:$E$120)</f>
        <v>5</v>
      </c>
      <c r="E15" s="1">
        <f>SUM(TechGadget_Sales_Data!$E$83:$E$120)</f>
        <v>119</v>
      </c>
      <c r="F15" s="1">
        <f>MIN(TechGadget_Sales_Data!$G$83:$G$120)</f>
        <v>1200</v>
      </c>
      <c r="G15" s="11">
        <f>AVERAGE(TechGadget_Sales_Data!$G$83:$G$120)</f>
        <v>3757.8947368421054</v>
      </c>
      <c r="H15" s="1">
        <f>MAX(TechGadget_Sales_Data!$G$83:$G$120)</f>
        <v>6000</v>
      </c>
      <c r="I15" s="1">
        <f>SUM(TechGadget_Sales_Data!$G$83:$G$120)</f>
        <v>142800</v>
      </c>
    </row>
    <row r="16" spans="1:9" x14ac:dyDescent="0.2">
      <c r="A16" s="10" t="s">
        <v>11</v>
      </c>
      <c r="B16" s="1">
        <f>MIN(TechGadget_Sales_Data!$E$122:$E$161)</f>
        <v>1</v>
      </c>
      <c r="C16" s="11">
        <f>AVERAGE(TechGadget_Sales_Data!$E$122:$E$161)</f>
        <v>2.85</v>
      </c>
      <c r="D16" s="1">
        <f>MAX(TechGadget_Sales_Data!$E$122:$E$161)</f>
        <v>5</v>
      </c>
      <c r="E16" s="1">
        <f>SUM(TechGadget_Sales_Data!$E$122:$E$161)</f>
        <v>114</v>
      </c>
      <c r="F16" s="1">
        <f>MIN(TechGadget_Sales_Data!$G$122:$G$161)</f>
        <v>700</v>
      </c>
      <c r="G16" s="11">
        <f>AVERAGE(TechGadget_Sales_Data!$G$122:$G$161)</f>
        <v>1995</v>
      </c>
      <c r="H16" s="1">
        <f>MAX(TechGadget_Sales_Data!$G$122:$G$161)</f>
        <v>3500</v>
      </c>
      <c r="I16" s="1">
        <f>SUM(TechGadget_Sales_Data!$G$122:$G$161)</f>
        <v>79800</v>
      </c>
    </row>
    <row r="17" spans="1:9" x14ac:dyDescent="0.2">
      <c r="A17" s="10" t="s">
        <v>8</v>
      </c>
      <c r="B17" s="1">
        <f>MIN(TechGadget_Sales_Data!$E$163:$E$205)</f>
        <v>1</v>
      </c>
      <c r="C17" s="11">
        <f>AVERAGE(TechGadget_Sales_Data!$E$163:$E$205)</f>
        <v>2.4651162790697674</v>
      </c>
      <c r="D17" s="1">
        <f>MAX(TechGadget_Sales_Data!$E$163:$E$205)</f>
        <v>5</v>
      </c>
      <c r="E17" s="1">
        <f>SUM(TechGadget_Sales_Data!$E$163:$E$205)</f>
        <v>106</v>
      </c>
      <c r="F17" s="1">
        <f>MIN(TechGadget_Sales_Data!$G$163:$G$205)</f>
        <v>500</v>
      </c>
      <c r="G17" s="11">
        <f>AVERAGE(TechGadget_Sales_Data!$G$163:$G$205)</f>
        <v>1232.5581395348838</v>
      </c>
      <c r="H17" s="1">
        <f>MAX(TechGadget_Sales_Data!$G$163:$G$205)</f>
        <v>2500</v>
      </c>
      <c r="I17" s="1">
        <f>SUM(TechGadget_Sales_Data!$G$163:$G$205)</f>
        <v>53000</v>
      </c>
    </row>
    <row r="18" spans="1:9" x14ac:dyDescent="0.2">
      <c r="A18" s="10" t="s">
        <v>22</v>
      </c>
      <c r="B18" s="1">
        <f>MIN(TechGadget_Sales_Data!$E$207:$E$247)</f>
        <v>1</v>
      </c>
      <c r="C18" s="11">
        <f>AVERAGE(TechGadget_Sales_Data!$E$207:$E$247)</f>
        <v>3.1219512195121952</v>
      </c>
      <c r="D18" s="1">
        <f>MAX(TechGadget_Sales_Data!$E$207:$E$247)</f>
        <v>5</v>
      </c>
      <c r="E18" s="1">
        <f>SUM(TechGadget_Sales_Data!$E$207:$E$247)</f>
        <v>128</v>
      </c>
      <c r="F18" s="1">
        <f>MIN(TechGadget_Sales_Data!$G$207:$G$247)</f>
        <v>300</v>
      </c>
      <c r="G18" s="11">
        <f>AVERAGE(TechGadget_Sales_Data!$G$207:$G$247)</f>
        <v>936.58536585365857</v>
      </c>
      <c r="H18" s="1">
        <f>MAX(TechGadget_Sales_Data!$G$207:$G$247)</f>
        <v>1500</v>
      </c>
      <c r="I18" s="1">
        <f>SUM(TechGadget_Sales_Data!$G$207:$G$247)</f>
        <v>38400</v>
      </c>
    </row>
  </sheetData>
  <mergeCells count="4">
    <mergeCell ref="A1:B1"/>
    <mergeCell ref="B11:E11"/>
    <mergeCell ref="F11:I11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27BF-9810-3C4E-84A9-D5F3004902DC}">
  <sheetPr filterMode="1"/>
  <dimension ref="A1:G253"/>
  <sheetViews>
    <sheetView zoomScale="90" zoomScaleNormal="90" workbookViewId="0">
      <selection activeCell="I23" sqref="I23"/>
    </sheetView>
  </sheetViews>
  <sheetFormatPr baseColWidth="10" defaultRowHeight="16" outlineLevelRow="2" x14ac:dyDescent="0.2"/>
  <cols>
    <col min="1" max="1" width="15.33203125" bestFit="1" customWidth="1"/>
    <col min="2" max="2" width="12.6640625" bestFit="1" customWidth="1"/>
    <col min="3" max="3" width="17.33203125" bestFit="1" customWidth="1"/>
    <col min="4" max="4" width="17.5" bestFit="1" customWidth="1"/>
    <col min="5" max="5" width="13.33203125" bestFit="1" customWidth="1"/>
    <col min="6" max="6" width="14.5" bestFit="1" customWidth="1"/>
    <col min="7" max="7" width="16" bestFit="1" customWidth="1"/>
    <col min="8" max="8" width="13.6640625" bestFit="1" customWidth="1"/>
    <col min="9" max="9" width="17.83203125" bestFit="1" customWidth="1"/>
    <col min="10" max="11" width="12.5" bestFit="1" customWidth="1"/>
  </cols>
  <sheetData>
    <row r="1" spans="1:7" x14ac:dyDescent="0.2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270</v>
      </c>
    </row>
    <row r="2" spans="1:7" x14ac:dyDescent="0.2">
      <c r="A2" s="4">
        <v>44928</v>
      </c>
      <c r="B2" s="3" t="s">
        <v>28</v>
      </c>
      <c r="C2" s="3" t="s">
        <v>14</v>
      </c>
      <c r="D2" s="3" t="s">
        <v>15</v>
      </c>
      <c r="E2" s="3">
        <v>5</v>
      </c>
      <c r="F2" s="3">
        <v>150</v>
      </c>
      <c r="G2" s="3">
        <f t="shared" ref="G2:G45" si="0">F2*E2</f>
        <v>750</v>
      </c>
    </row>
    <row r="3" spans="1:7" x14ac:dyDescent="0.2">
      <c r="A3" s="4">
        <v>44932</v>
      </c>
      <c r="B3" s="3" t="s">
        <v>130</v>
      </c>
      <c r="C3" s="3" t="s">
        <v>14</v>
      </c>
      <c r="D3" s="3" t="s">
        <v>15</v>
      </c>
      <c r="E3" s="3">
        <v>4</v>
      </c>
      <c r="F3" s="3">
        <v>150</v>
      </c>
      <c r="G3" s="3">
        <f t="shared" si="0"/>
        <v>600</v>
      </c>
    </row>
    <row r="4" spans="1:7" x14ac:dyDescent="0.2">
      <c r="A4" s="4">
        <v>44933</v>
      </c>
      <c r="B4" s="3" t="s">
        <v>151</v>
      </c>
      <c r="C4" s="3" t="s">
        <v>14</v>
      </c>
      <c r="D4" s="3" t="s">
        <v>15</v>
      </c>
      <c r="E4" s="3">
        <v>2</v>
      </c>
      <c r="F4" s="3">
        <v>150</v>
      </c>
      <c r="G4" s="3">
        <f t="shared" si="0"/>
        <v>300</v>
      </c>
    </row>
    <row r="5" spans="1:7" x14ac:dyDescent="0.2">
      <c r="A5" s="4">
        <v>44936</v>
      </c>
      <c r="B5" s="3" t="s">
        <v>39</v>
      </c>
      <c r="C5" s="3" t="s">
        <v>14</v>
      </c>
      <c r="D5" s="3" t="s">
        <v>15</v>
      </c>
      <c r="E5" s="3">
        <v>5</v>
      </c>
      <c r="F5" s="3">
        <v>150</v>
      </c>
      <c r="G5" s="3">
        <f t="shared" si="0"/>
        <v>750</v>
      </c>
    </row>
    <row r="6" spans="1:7" x14ac:dyDescent="0.2">
      <c r="A6" s="4">
        <v>44955</v>
      </c>
      <c r="B6" s="3" t="s">
        <v>112</v>
      </c>
      <c r="C6" s="3" t="s">
        <v>14</v>
      </c>
      <c r="D6" s="3" t="s">
        <v>15</v>
      </c>
      <c r="E6" s="3">
        <v>5</v>
      </c>
      <c r="F6" s="3">
        <v>150</v>
      </c>
      <c r="G6" s="3">
        <f t="shared" si="0"/>
        <v>750</v>
      </c>
    </row>
    <row r="7" spans="1:7" x14ac:dyDescent="0.2">
      <c r="A7" s="4">
        <v>44956</v>
      </c>
      <c r="B7" s="3" t="s">
        <v>182</v>
      </c>
      <c r="C7" s="3" t="s">
        <v>14</v>
      </c>
      <c r="D7" s="3" t="s">
        <v>15</v>
      </c>
      <c r="E7" s="3">
        <v>5</v>
      </c>
      <c r="F7" s="3">
        <v>150</v>
      </c>
      <c r="G7" s="3">
        <f t="shared" si="0"/>
        <v>750</v>
      </c>
    </row>
    <row r="8" spans="1:7" x14ac:dyDescent="0.2">
      <c r="A8" s="4">
        <v>44958</v>
      </c>
      <c r="B8" s="3" t="s">
        <v>167</v>
      </c>
      <c r="C8" s="3" t="s">
        <v>14</v>
      </c>
      <c r="D8" s="3" t="s">
        <v>15</v>
      </c>
      <c r="E8" s="3">
        <v>4</v>
      </c>
      <c r="F8" s="3">
        <v>150</v>
      </c>
      <c r="G8" s="3">
        <f t="shared" si="0"/>
        <v>600</v>
      </c>
    </row>
    <row r="9" spans="1:7" x14ac:dyDescent="0.2">
      <c r="A9" s="4">
        <v>44972</v>
      </c>
      <c r="B9" s="3" t="s">
        <v>134</v>
      </c>
      <c r="C9" s="3" t="s">
        <v>14</v>
      </c>
      <c r="D9" s="3" t="s">
        <v>15</v>
      </c>
      <c r="E9" s="3">
        <v>2</v>
      </c>
      <c r="F9" s="3">
        <v>150</v>
      </c>
      <c r="G9" s="3">
        <f t="shared" si="0"/>
        <v>300</v>
      </c>
    </row>
    <row r="10" spans="1:7" x14ac:dyDescent="0.2">
      <c r="A10" s="4">
        <v>44973</v>
      </c>
      <c r="B10" s="3" t="s">
        <v>201</v>
      </c>
      <c r="C10" s="3" t="s">
        <v>14</v>
      </c>
      <c r="D10" s="3" t="s">
        <v>15</v>
      </c>
      <c r="E10" s="3">
        <v>5</v>
      </c>
      <c r="F10" s="3">
        <v>150</v>
      </c>
      <c r="G10" s="3">
        <f t="shared" si="0"/>
        <v>750</v>
      </c>
    </row>
    <row r="11" spans="1:7" ht="16" customHeight="1" x14ac:dyDescent="0.2">
      <c r="A11" s="4">
        <v>44974</v>
      </c>
      <c r="B11" s="3" t="s">
        <v>252</v>
      </c>
      <c r="C11" s="3" t="s">
        <v>14</v>
      </c>
      <c r="D11" s="3" t="s">
        <v>15</v>
      </c>
      <c r="E11" s="3">
        <v>1</v>
      </c>
      <c r="F11" s="3">
        <v>150</v>
      </c>
      <c r="G11" s="3">
        <f t="shared" si="0"/>
        <v>150</v>
      </c>
    </row>
    <row r="12" spans="1:7" x14ac:dyDescent="0.2">
      <c r="A12" s="4">
        <v>44993</v>
      </c>
      <c r="B12" s="3" t="s">
        <v>184</v>
      </c>
      <c r="C12" s="3" t="s">
        <v>14</v>
      </c>
      <c r="D12" s="3" t="s">
        <v>15</v>
      </c>
      <c r="E12" s="3">
        <v>2</v>
      </c>
      <c r="F12" s="3">
        <v>150</v>
      </c>
      <c r="G12" s="3">
        <f t="shared" si="0"/>
        <v>300</v>
      </c>
    </row>
    <row r="13" spans="1:7" x14ac:dyDescent="0.2">
      <c r="A13" s="4">
        <v>44994</v>
      </c>
      <c r="B13" s="3" t="s">
        <v>84</v>
      </c>
      <c r="C13" s="3" t="s">
        <v>14</v>
      </c>
      <c r="D13" s="3" t="s">
        <v>15</v>
      </c>
      <c r="E13" s="3">
        <v>4</v>
      </c>
      <c r="F13" s="3">
        <v>150</v>
      </c>
      <c r="G13" s="3">
        <f t="shared" si="0"/>
        <v>600</v>
      </c>
    </row>
    <row r="14" spans="1:7" x14ac:dyDescent="0.2">
      <c r="A14" s="4">
        <v>45008</v>
      </c>
      <c r="B14" s="3" t="s">
        <v>233</v>
      </c>
      <c r="C14" s="3" t="s">
        <v>14</v>
      </c>
      <c r="D14" s="3" t="s">
        <v>15</v>
      </c>
      <c r="E14" s="3">
        <v>1</v>
      </c>
      <c r="F14" s="3">
        <v>150</v>
      </c>
      <c r="G14" s="3">
        <f t="shared" si="0"/>
        <v>150</v>
      </c>
    </row>
    <row r="15" spans="1:7" x14ac:dyDescent="0.2">
      <c r="A15" s="4">
        <v>45019</v>
      </c>
      <c r="B15" s="3" t="s">
        <v>232</v>
      </c>
      <c r="C15" s="3" t="s">
        <v>14</v>
      </c>
      <c r="D15" s="3" t="s">
        <v>15</v>
      </c>
      <c r="E15" s="3">
        <v>1</v>
      </c>
      <c r="F15" s="3">
        <v>150</v>
      </c>
      <c r="G15" s="3">
        <f t="shared" si="0"/>
        <v>150</v>
      </c>
    </row>
    <row r="16" spans="1:7" x14ac:dyDescent="0.2">
      <c r="A16" s="4">
        <v>45021</v>
      </c>
      <c r="B16" s="3" t="s">
        <v>119</v>
      </c>
      <c r="C16" s="3" t="s">
        <v>14</v>
      </c>
      <c r="D16" s="3" t="s">
        <v>15</v>
      </c>
      <c r="E16" s="3">
        <v>1</v>
      </c>
      <c r="F16" s="3">
        <v>150</v>
      </c>
      <c r="G16" s="3">
        <f t="shared" si="0"/>
        <v>150</v>
      </c>
    </row>
    <row r="17" spans="1:7" x14ac:dyDescent="0.2">
      <c r="A17" s="4">
        <v>45022</v>
      </c>
      <c r="B17" s="3" t="s">
        <v>156</v>
      </c>
      <c r="C17" s="3" t="s">
        <v>14</v>
      </c>
      <c r="D17" s="3" t="s">
        <v>15</v>
      </c>
      <c r="E17" s="3">
        <v>5</v>
      </c>
      <c r="F17" s="3">
        <v>150</v>
      </c>
      <c r="G17" s="3">
        <f t="shared" si="0"/>
        <v>750</v>
      </c>
    </row>
    <row r="18" spans="1:7" x14ac:dyDescent="0.2">
      <c r="A18" s="4">
        <v>45039</v>
      </c>
      <c r="B18" s="3" t="s">
        <v>48</v>
      </c>
      <c r="C18" s="3" t="s">
        <v>14</v>
      </c>
      <c r="D18" s="3" t="s">
        <v>15</v>
      </c>
      <c r="E18" s="3">
        <v>1</v>
      </c>
      <c r="F18" s="3">
        <v>150</v>
      </c>
      <c r="G18" s="3">
        <f t="shared" si="0"/>
        <v>150</v>
      </c>
    </row>
    <row r="19" spans="1:7" x14ac:dyDescent="0.2">
      <c r="A19" s="4">
        <v>45039</v>
      </c>
      <c r="B19" s="3" t="s">
        <v>95</v>
      </c>
      <c r="C19" s="3" t="s">
        <v>14</v>
      </c>
      <c r="D19" s="3" t="s">
        <v>15</v>
      </c>
      <c r="E19" s="3">
        <v>3</v>
      </c>
      <c r="F19" s="3">
        <v>150</v>
      </c>
      <c r="G19" s="3">
        <f t="shared" si="0"/>
        <v>450</v>
      </c>
    </row>
    <row r="20" spans="1:7" x14ac:dyDescent="0.2">
      <c r="A20" s="4">
        <v>45042</v>
      </c>
      <c r="B20" s="3" t="s">
        <v>191</v>
      </c>
      <c r="C20" s="3" t="s">
        <v>14</v>
      </c>
      <c r="D20" s="3" t="s">
        <v>15</v>
      </c>
      <c r="E20" s="3">
        <v>2</v>
      </c>
      <c r="F20" s="3">
        <v>150</v>
      </c>
      <c r="G20" s="3">
        <f t="shared" si="0"/>
        <v>300</v>
      </c>
    </row>
    <row r="21" spans="1:7" x14ac:dyDescent="0.2">
      <c r="A21" s="4">
        <v>45042</v>
      </c>
      <c r="B21" s="3" t="s">
        <v>224</v>
      </c>
      <c r="C21" s="3" t="s">
        <v>14</v>
      </c>
      <c r="D21" s="3" t="s">
        <v>15</v>
      </c>
      <c r="E21" s="3">
        <v>3</v>
      </c>
      <c r="F21" s="3">
        <v>150</v>
      </c>
      <c r="G21" s="3">
        <f t="shared" si="0"/>
        <v>450</v>
      </c>
    </row>
    <row r="22" spans="1:7" x14ac:dyDescent="0.2">
      <c r="A22" s="4">
        <v>45044</v>
      </c>
      <c r="B22" s="3" t="s">
        <v>142</v>
      </c>
      <c r="C22" s="3" t="s">
        <v>14</v>
      </c>
      <c r="D22" s="3" t="s">
        <v>15</v>
      </c>
      <c r="E22" s="3">
        <v>3</v>
      </c>
      <c r="F22" s="3">
        <v>150</v>
      </c>
      <c r="G22" s="3">
        <f t="shared" si="0"/>
        <v>450</v>
      </c>
    </row>
    <row r="23" spans="1:7" x14ac:dyDescent="0.2">
      <c r="A23" s="4">
        <v>45051</v>
      </c>
      <c r="B23" s="3" t="s">
        <v>93</v>
      </c>
      <c r="C23" s="3" t="s">
        <v>14</v>
      </c>
      <c r="D23" s="3" t="s">
        <v>15</v>
      </c>
      <c r="E23" s="3">
        <v>1</v>
      </c>
      <c r="F23" s="3">
        <v>150</v>
      </c>
      <c r="G23" s="3">
        <f t="shared" si="0"/>
        <v>150</v>
      </c>
    </row>
    <row r="24" spans="1:7" x14ac:dyDescent="0.2">
      <c r="A24" s="4">
        <v>45053</v>
      </c>
      <c r="B24" s="3" t="s">
        <v>105</v>
      </c>
      <c r="C24" s="3" t="s">
        <v>14</v>
      </c>
      <c r="D24" s="3" t="s">
        <v>15</v>
      </c>
      <c r="E24" s="3">
        <v>5</v>
      </c>
      <c r="F24" s="3">
        <v>150</v>
      </c>
      <c r="G24" s="3">
        <f t="shared" si="0"/>
        <v>750</v>
      </c>
    </row>
    <row r="25" spans="1:7" x14ac:dyDescent="0.2">
      <c r="A25" s="4">
        <v>45055</v>
      </c>
      <c r="B25" s="3" t="s">
        <v>78</v>
      </c>
      <c r="C25" s="3" t="s">
        <v>14</v>
      </c>
      <c r="D25" s="3" t="s">
        <v>15</v>
      </c>
      <c r="E25" s="3">
        <v>3</v>
      </c>
      <c r="F25" s="3">
        <v>150</v>
      </c>
      <c r="G25" s="3">
        <f t="shared" si="0"/>
        <v>450</v>
      </c>
    </row>
    <row r="26" spans="1:7" x14ac:dyDescent="0.2">
      <c r="A26" s="4">
        <v>45057</v>
      </c>
      <c r="B26" s="3" t="s">
        <v>166</v>
      </c>
      <c r="C26" s="3" t="s">
        <v>14</v>
      </c>
      <c r="D26" s="3" t="s">
        <v>15</v>
      </c>
      <c r="E26" s="3">
        <v>2</v>
      </c>
      <c r="F26" s="3">
        <v>150</v>
      </c>
      <c r="G26" s="3">
        <f t="shared" si="0"/>
        <v>300</v>
      </c>
    </row>
    <row r="27" spans="1:7" x14ac:dyDescent="0.2">
      <c r="A27" s="4">
        <v>45099</v>
      </c>
      <c r="B27" s="3" t="s">
        <v>70</v>
      </c>
      <c r="C27" s="3" t="s">
        <v>14</v>
      </c>
      <c r="D27" s="3" t="s">
        <v>15</v>
      </c>
      <c r="E27" s="3">
        <v>1</v>
      </c>
      <c r="F27" s="3">
        <v>150</v>
      </c>
      <c r="G27" s="3">
        <f t="shared" si="0"/>
        <v>150</v>
      </c>
    </row>
    <row r="28" spans="1:7" x14ac:dyDescent="0.2">
      <c r="A28" s="4">
        <v>45099</v>
      </c>
      <c r="B28" s="3" t="s">
        <v>145</v>
      </c>
      <c r="C28" s="3" t="s">
        <v>14</v>
      </c>
      <c r="D28" s="3" t="s">
        <v>15</v>
      </c>
      <c r="E28" s="3">
        <v>5</v>
      </c>
      <c r="F28" s="3">
        <v>150</v>
      </c>
      <c r="G28" s="3">
        <f t="shared" si="0"/>
        <v>750</v>
      </c>
    </row>
    <row r="29" spans="1:7" x14ac:dyDescent="0.2">
      <c r="A29" s="4">
        <v>45100</v>
      </c>
      <c r="B29" s="3" t="s">
        <v>132</v>
      </c>
      <c r="C29" s="3" t="s">
        <v>14</v>
      </c>
      <c r="D29" s="3" t="s">
        <v>15</v>
      </c>
      <c r="E29" s="3">
        <v>5</v>
      </c>
      <c r="F29" s="3">
        <v>150</v>
      </c>
      <c r="G29" s="3">
        <f t="shared" si="0"/>
        <v>750</v>
      </c>
    </row>
    <row r="30" spans="1:7" x14ac:dyDescent="0.2">
      <c r="A30" s="4">
        <v>45101</v>
      </c>
      <c r="B30" s="3" t="s">
        <v>116</v>
      </c>
      <c r="C30" s="3" t="s">
        <v>14</v>
      </c>
      <c r="D30" s="3" t="s">
        <v>15</v>
      </c>
      <c r="E30" s="3">
        <v>4</v>
      </c>
      <c r="F30" s="3">
        <v>150</v>
      </c>
      <c r="G30" s="3">
        <f t="shared" si="0"/>
        <v>600</v>
      </c>
    </row>
    <row r="31" spans="1:7" x14ac:dyDescent="0.2">
      <c r="A31" s="4">
        <v>45122</v>
      </c>
      <c r="B31" s="3" t="s">
        <v>109</v>
      </c>
      <c r="C31" s="3" t="s">
        <v>14</v>
      </c>
      <c r="D31" s="3" t="s">
        <v>15</v>
      </c>
      <c r="E31" s="3">
        <v>1</v>
      </c>
      <c r="F31" s="3">
        <v>150</v>
      </c>
      <c r="G31" s="3">
        <f t="shared" si="0"/>
        <v>150</v>
      </c>
    </row>
    <row r="32" spans="1:7" x14ac:dyDescent="0.2">
      <c r="A32" s="4">
        <v>45126</v>
      </c>
      <c r="B32" s="3" t="s">
        <v>99</v>
      </c>
      <c r="C32" s="3" t="s">
        <v>14</v>
      </c>
      <c r="D32" s="3" t="s">
        <v>15</v>
      </c>
      <c r="E32" s="3">
        <v>2</v>
      </c>
      <c r="F32" s="3">
        <v>150</v>
      </c>
      <c r="G32" s="3">
        <f t="shared" si="0"/>
        <v>300</v>
      </c>
    </row>
    <row r="33" spans="1:7" x14ac:dyDescent="0.2">
      <c r="A33" s="4">
        <v>45140</v>
      </c>
      <c r="B33" s="3" t="s">
        <v>13</v>
      </c>
      <c r="C33" s="3" t="s">
        <v>14</v>
      </c>
      <c r="D33" s="3" t="s">
        <v>15</v>
      </c>
      <c r="E33" s="3">
        <v>4</v>
      </c>
      <c r="F33" s="3">
        <v>150</v>
      </c>
      <c r="G33" s="3">
        <f t="shared" si="0"/>
        <v>600</v>
      </c>
    </row>
    <row r="34" spans="1:7" x14ac:dyDescent="0.2">
      <c r="A34" s="4">
        <v>45155</v>
      </c>
      <c r="B34" s="3" t="s">
        <v>107</v>
      </c>
      <c r="C34" s="3" t="s">
        <v>14</v>
      </c>
      <c r="D34" s="3" t="s">
        <v>15</v>
      </c>
      <c r="E34" s="3">
        <v>3</v>
      </c>
      <c r="F34" s="3">
        <v>150</v>
      </c>
      <c r="G34" s="3">
        <f t="shared" si="0"/>
        <v>450</v>
      </c>
    </row>
    <row r="35" spans="1:7" x14ac:dyDescent="0.2">
      <c r="A35" s="4">
        <v>45157</v>
      </c>
      <c r="B35" s="3" t="s">
        <v>45</v>
      </c>
      <c r="C35" s="3" t="s">
        <v>14</v>
      </c>
      <c r="D35" s="3" t="s">
        <v>15</v>
      </c>
      <c r="E35" s="3">
        <v>5</v>
      </c>
      <c r="F35" s="3">
        <v>150</v>
      </c>
      <c r="G35" s="3">
        <f t="shared" si="0"/>
        <v>750</v>
      </c>
    </row>
    <row r="36" spans="1:7" x14ac:dyDescent="0.2">
      <c r="A36" s="4">
        <v>45166</v>
      </c>
      <c r="B36" s="3" t="s">
        <v>174</v>
      </c>
      <c r="C36" s="3" t="s">
        <v>14</v>
      </c>
      <c r="D36" s="3" t="s">
        <v>15</v>
      </c>
      <c r="E36" s="3">
        <v>4</v>
      </c>
      <c r="F36" s="3">
        <v>150</v>
      </c>
      <c r="G36" s="3">
        <f t="shared" si="0"/>
        <v>600</v>
      </c>
    </row>
    <row r="37" spans="1:7" x14ac:dyDescent="0.2">
      <c r="A37" s="4">
        <v>45180</v>
      </c>
      <c r="B37" s="3" t="s">
        <v>211</v>
      </c>
      <c r="C37" s="3" t="s">
        <v>14</v>
      </c>
      <c r="D37" s="3" t="s">
        <v>15</v>
      </c>
      <c r="E37" s="3">
        <v>5</v>
      </c>
      <c r="F37" s="3">
        <v>150</v>
      </c>
      <c r="G37" s="3">
        <f t="shared" si="0"/>
        <v>750</v>
      </c>
    </row>
    <row r="38" spans="1:7" x14ac:dyDescent="0.2">
      <c r="A38" s="4">
        <v>45210</v>
      </c>
      <c r="B38" s="3" t="s">
        <v>117</v>
      </c>
      <c r="C38" s="3" t="s">
        <v>14</v>
      </c>
      <c r="D38" s="3" t="s">
        <v>15</v>
      </c>
      <c r="E38" s="3">
        <v>1</v>
      </c>
      <c r="F38" s="3">
        <v>150</v>
      </c>
      <c r="G38" s="3">
        <f t="shared" si="0"/>
        <v>150</v>
      </c>
    </row>
    <row r="39" spans="1:7" x14ac:dyDescent="0.2">
      <c r="A39" s="4">
        <v>45220</v>
      </c>
      <c r="B39" s="3" t="s">
        <v>40</v>
      </c>
      <c r="C39" s="3" t="s">
        <v>14</v>
      </c>
      <c r="D39" s="3" t="s">
        <v>15</v>
      </c>
      <c r="E39" s="3">
        <v>4</v>
      </c>
      <c r="F39" s="3">
        <v>150</v>
      </c>
      <c r="G39" s="3">
        <f t="shared" si="0"/>
        <v>600</v>
      </c>
    </row>
    <row r="40" spans="1:7" x14ac:dyDescent="0.2">
      <c r="A40" s="4">
        <v>45227</v>
      </c>
      <c r="B40" s="3" t="s">
        <v>162</v>
      </c>
      <c r="C40" s="3" t="s">
        <v>14</v>
      </c>
      <c r="D40" s="3" t="s">
        <v>15</v>
      </c>
      <c r="E40" s="3">
        <v>4</v>
      </c>
      <c r="F40" s="3">
        <v>150</v>
      </c>
      <c r="G40" s="3">
        <f t="shared" si="0"/>
        <v>600</v>
      </c>
    </row>
    <row r="41" spans="1:7" x14ac:dyDescent="0.2">
      <c r="A41" s="4">
        <v>45228</v>
      </c>
      <c r="B41" s="3" t="s">
        <v>102</v>
      </c>
      <c r="C41" s="3" t="s">
        <v>14</v>
      </c>
      <c r="D41" s="3" t="s">
        <v>15</v>
      </c>
      <c r="E41" s="3">
        <v>1</v>
      </c>
      <c r="F41" s="3">
        <v>150</v>
      </c>
      <c r="G41" s="3">
        <f t="shared" si="0"/>
        <v>150</v>
      </c>
    </row>
    <row r="42" spans="1:7" x14ac:dyDescent="0.2">
      <c r="A42" s="4">
        <v>45231</v>
      </c>
      <c r="B42" s="3" t="s">
        <v>160</v>
      </c>
      <c r="C42" s="3" t="s">
        <v>14</v>
      </c>
      <c r="D42" s="3" t="s">
        <v>15</v>
      </c>
      <c r="E42" s="3">
        <v>4</v>
      </c>
      <c r="F42" s="3">
        <v>150</v>
      </c>
      <c r="G42" s="3">
        <f t="shared" si="0"/>
        <v>600</v>
      </c>
    </row>
    <row r="43" spans="1:7" x14ac:dyDescent="0.2">
      <c r="A43" s="4">
        <v>45247</v>
      </c>
      <c r="B43" s="3" t="s">
        <v>83</v>
      </c>
      <c r="C43" s="3" t="s">
        <v>14</v>
      </c>
      <c r="D43" s="3" t="s">
        <v>15</v>
      </c>
      <c r="E43" s="3">
        <v>5</v>
      </c>
      <c r="F43" s="3">
        <v>150</v>
      </c>
      <c r="G43" s="3">
        <f t="shared" si="0"/>
        <v>750</v>
      </c>
    </row>
    <row r="44" spans="1:7" x14ac:dyDescent="0.2">
      <c r="A44" s="4">
        <v>45269</v>
      </c>
      <c r="B44" s="3" t="s">
        <v>173</v>
      </c>
      <c r="C44" s="3" t="s">
        <v>14</v>
      </c>
      <c r="D44" s="3" t="s">
        <v>15</v>
      </c>
      <c r="E44" s="3">
        <v>3</v>
      </c>
      <c r="F44" s="3">
        <v>150</v>
      </c>
      <c r="G44" s="3">
        <f t="shared" si="0"/>
        <v>450</v>
      </c>
    </row>
    <row r="45" spans="1:7" x14ac:dyDescent="0.2">
      <c r="A45" s="4">
        <v>45272</v>
      </c>
      <c r="B45" s="3" t="s">
        <v>124</v>
      </c>
      <c r="C45" s="3" t="s">
        <v>14</v>
      </c>
      <c r="D45" s="3" t="s">
        <v>15</v>
      </c>
      <c r="E45" s="3">
        <v>5</v>
      </c>
      <c r="F45" s="3">
        <v>150</v>
      </c>
      <c r="G45" s="3">
        <f t="shared" si="0"/>
        <v>750</v>
      </c>
    </row>
    <row r="46" spans="1:7" hidden="1" x14ac:dyDescent="0.2">
      <c r="A46" s="4"/>
      <c r="B46" s="3"/>
      <c r="C46" s="3"/>
      <c r="D46" s="2" t="s">
        <v>263</v>
      </c>
      <c r="E46" s="3"/>
      <c r="F46" s="3"/>
      <c r="G46" s="3">
        <f>SUBTOTAL(9,G2:G45)</f>
        <v>21150</v>
      </c>
    </row>
    <row r="47" spans="1:7" x14ac:dyDescent="0.2">
      <c r="A47" s="4">
        <v>44927</v>
      </c>
      <c r="B47" s="3" t="s">
        <v>221</v>
      </c>
      <c r="C47" s="3" t="s">
        <v>18</v>
      </c>
      <c r="D47" s="3" t="s">
        <v>19</v>
      </c>
      <c r="E47" s="3">
        <v>3</v>
      </c>
      <c r="F47" s="3">
        <v>800</v>
      </c>
      <c r="G47" s="3">
        <f t="shared" ref="G47:G81" si="1">F47*E47</f>
        <v>2400</v>
      </c>
    </row>
    <row r="48" spans="1:7" x14ac:dyDescent="0.2">
      <c r="A48" s="4">
        <v>44963</v>
      </c>
      <c r="B48" s="3" t="s">
        <v>212</v>
      </c>
      <c r="C48" s="3" t="s">
        <v>18</v>
      </c>
      <c r="D48" s="3" t="s">
        <v>19</v>
      </c>
      <c r="E48" s="3">
        <v>3</v>
      </c>
      <c r="F48" s="3">
        <v>800</v>
      </c>
      <c r="G48" s="3">
        <f t="shared" si="1"/>
        <v>2400</v>
      </c>
    </row>
    <row r="49" spans="1:7" x14ac:dyDescent="0.2">
      <c r="A49" s="4">
        <v>44983</v>
      </c>
      <c r="B49" s="3" t="s">
        <v>225</v>
      </c>
      <c r="C49" s="3" t="s">
        <v>18</v>
      </c>
      <c r="D49" s="3" t="s">
        <v>19</v>
      </c>
      <c r="E49" s="3">
        <v>5</v>
      </c>
      <c r="F49" s="3">
        <v>800</v>
      </c>
      <c r="G49" s="3">
        <f t="shared" si="1"/>
        <v>4000</v>
      </c>
    </row>
    <row r="50" spans="1:7" x14ac:dyDescent="0.2">
      <c r="A50" s="4">
        <v>44984</v>
      </c>
      <c r="B50" s="3" t="s">
        <v>75</v>
      </c>
      <c r="C50" s="3" t="s">
        <v>18</v>
      </c>
      <c r="D50" s="3" t="s">
        <v>19</v>
      </c>
      <c r="E50" s="3">
        <v>2</v>
      </c>
      <c r="F50" s="3">
        <v>800</v>
      </c>
      <c r="G50" s="3">
        <f t="shared" si="1"/>
        <v>1600</v>
      </c>
    </row>
    <row r="51" spans="1:7" x14ac:dyDescent="0.2">
      <c r="A51" s="4">
        <v>44986</v>
      </c>
      <c r="B51" s="3" t="s">
        <v>17</v>
      </c>
      <c r="C51" s="3" t="s">
        <v>18</v>
      </c>
      <c r="D51" s="3" t="s">
        <v>19</v>
      </c>
      <c r="E51" s="3">
        <v>2</v>
      </c>
      <c r="F51" s="3">
        <v>800</v>
      </c>
      <c r="G51" s="3">
        <f t="shared" si="1"/>
        <v>1600</v>
      </c>
    </row>
    <row r="52" spans="1:7" x14ac:dyDescent="0.2">
      <c r="A52" s="4">
        <v>44987</v>
      </c>
      <c r="B52" s="3" t="s">
        <v>177</v>
      </c>
      <c r="C52" s="3" t="s">
        <v>18</v>
      </c>
      <c r="D52" s="3" t="s">
        <v>19</v>
      </c>
      <c r="E52" s="3">
        <v>4</v>
      </c>
      <c r="F52" s="3">
        <v>800</v>
      </c>
      <c r="G52" s="3">
        <f t="shared" si="1"/>
        <v>3200</v>
      </c>
    </row>
    <row r="53" spans="1:7" x14ac:dyDescent="0.2">
      <c r="A53" s="4">
        <v>45009</v>
      </c>
      <c r="B53" s="3" t="s">
        <v>131</v>
      </c>
      <c r="C53" s="3" t="s">
        <v>18</v>
      </c>
      <c r="D53" s="3" t="s">
        <v>19</v>
      </c>
      <c r="E53" s="3">
        <v>5</v>
      </c>
      <c r="F53" s="3">
        <v>800</v>
      </c>
      <c r="G53" s="3">
        <f t="shared" si="1"/>
        <v>4000</v>
      </c>
    </row>
    <row r="54" spans="1:7" x14ac:dyDescent="0.2">
      <c r="A54" s="4">
        <v>45016</v>
      </c>
      <c r="B54" s="3" t="s">
        <v>254</v>
      </c>
      <c r="C54" s="3" t="s">
        <v>18</v>
      </c>
      <c r="D54" s="3" t="s">
        <v>19</v>
      </c>
      <c r="E54" s="3">
        <v>2</v>
      </c>
      <c r="F54" s="3">
        <v>800</v>
      </c>
      <c r="G54" s="3">
        <f t="shared" si="1"/>
        <v>1600</v>
      </c>
    </row>
    <row r="55" spans="1:7" x14ac:dyDescent="0.2">
      <c r="A55" s="4">
        <v>45024</v>
      </c>
      <c r="B55" s="3" t="s">
        <v>170</v>
      </c>
      <c r="C55" s="3" t="s">
        <v>18</v>
      </c>
      <c r="D55" s="3" t="s">
        <v>19</v>
      </c>
      <c r="E55" s="3">
        <v>1</v>
      </c>
      <c r="F55" s="3">
        <v>800</v>
      </c>
      <c r="G55" s="3">
        <f t="shared" si="1"/>
        <v>800</v>
      </c>
    </row>
    <row r="56" spans="1:7" x14ac:dyDescent="0.2">
      <c r="A56" s="4">
        <v>45025</v>
      </c>
      <c r="B56" s="3" t="s">
        <v>143</v>
      </c>
      <c r="C56" s="3" t="s">
        <v>18</v>
      </c>
      <c r="D56" s="3" t="s">
        <v>19</v>
      </c>
      <c r="E56" s="3">
        <v>3</v>
      </c>
      <c r="F56" s="3">
        <v>800</v>
      </c>
      <c r="G56" s="3">
        <f t="shared" si="1"/>
        <v>2400</v>
      </c>
    </row>
    <row r="57" spans="1:7" x14ac:dyDescent="0.2">
      <c r="A57" s="4">
        <v>45042</v>
      </c>
      <c r="B57" s="3" t="s">
        <v>189</v>
      </c>
      <c r="C57" s="3" t="s">
        <v>18</v>
      </c>
      <c r="D57" s="3" t="s">
        <v>19</v>
      </c>
      <c r="E57" s="3">
        <v>5</v>
      </c>
      <c r="F57" s="3">
        <v>800</v>
      </c>
      <c r="G57" s="3">
        <f t="shared" si="1"/>
        <v>4000</v>
      </c>
    </row>
    <row r="58" spans="1:7" x14ac:dyDescent="0.2">
      <c r="A58" s="4">
        <v>45045</v>
      </c>
      <c r="B58" s="3" t="s">
        <v>253</v>
      </c>
      <c r="C58" s="3" t="s">
        <v>18</v>
      </c>
      <c r="D58" s="3" t="s">
        <v>19</v>
      </c>
      <c r="E58" s="3">
        <v>3</v>
      </c>
      <c r="F58" s="3">
        <v>800</v>
      </c>
      <c r="G58" s="3">
        <f t="shared" si="1"/>
        <v>2400</v>
      </c>
    </row>
    <row r="59" spans="1:7" x14ac:dyDescent="0.2">
      <c r="A59" s="4">
        <v>45061</v>
      </c>
      <c r="B59" s="3" t="s">
        <v>55</v>
      </c>
      <c r="C59" s="3" t="s">
        <v>18</v>
      </c>
      <c r="D59" s="3" t="s">
        <v>19</v>
      </c>
      <c r="E59" s="3">
        <v>4</v>
      </c>
      <c r="F59" s="3">
        <v>800</v>
      </c>
      <c r="G59" s="3">
        <f t="shared" si="1"/>
        <v>3200</v>
      </c>
    </row>
    <row r="60" spans="1:7" x14ac:dyDescent="0.2">
      <c r="A60" s="4">
        <v>45072</v>
      </c>
      <c r="B60" s="3" t="s">
        <v>46</v>
      </c>
      <c r="C60" s="3" t="s">
        <v>18</v>
      </c>
      <c r="D60" s="3" t="s">
        <v>19</v>
      </c>
      <c r="E60" s="3">
        <v>1</v>
      </c>
      <c r="F60" s="3">
        <v>800</v>
      </c>
      <c r="G60" s="3">
        <f t="shared" si="1"/>
        <v>800</v>
      </c>
    </row>
    <row r="61" spans="1:7" x14ac:dyDescent="0.2">
      <c r="A61" s="4">
        <v>45072</v>
      </c>
      <c r="B61" s="3" t="s">
        <v>82</v>
      </c>
      <c r="C61" s="3" t="s">
        <v>18</v>
      </c>
      <c r="D61" s="3" t="s">
        <v>19</v>
      </c>
      <c r="E61" s="3">
        <v>2</v>
      </c>
      <c r="F61" s="3">
        <v>800</v>
      </c>
      <c r="G61" s="3">
        <f t="shared" si="1"/>
        <v>1600</v>
      </c>
    </row>
    <row r="62" spans="1:7" x14ac:dyDescent="0.2">
      <c r="A62" s="4">
        <v>45075</v>
      </c>
      <c r="B62" s="3" t="s">
        <v>115</v>
      </c>
      <c r="C62" s="3" t="s">
        <v>18</v>
      </c>
      <c r="D62" s="3" t="s">
        <v>19</v>
      </c>
      <c r="E62" s="3">
        <v>5</v>
      </c>
      <c r="F62" s="3">
        <v>800</v>
      </c>
      <c r="G62" s="3">
        <f t="shared" si="1"/>
        <v>4000</v>
      </c>
    </row>
    <row r="63" spans="1:7" x14ac:dyDescent="0.2">
      <c r="A63" s="4">
        <v>45081</v>
      </c>
      <c r="B63" s="3" t="s">
        <v>37</v>
      </c>
      <c r="C63" s="3" t="s">
        <v>18</v>
      </c>
      <c r="D63" s="3" t="s">
        <v>19</v>
      </c>
      <c r="E63" s="3">
        <v>4</v>
      </c>
      <c r="F63" s="3">
        <v>800</v>
      </c>
      <c r="G63" s="3">
        <f t="shared" si="1"/>
        <v>3200</v>
      </c>
    </row>
    <row r="64" spans="1:7" x14ac:dyDescent="0.2">
      <c r="A64" s="4">
        <v>45083</v>
      </c>
      <c r="B64" s="3" t="s">
        <v>239</v>
      </c>
      <c r="C64" s="3" t="s">
        <v>18</v>
      </c>
      <c r="D64" s="3" t="s">
        <v>19</v>
      </c>
      <c r="E64" s="3">
        <v>5</v>
      </c>
      <c r="F64" s="3">
        <v>800</v>
      </c>
      <c r="G64" s="3">
        <f t="shared" si="1"/>
        <v>4000</v>
      </c>
    </row>
    <row r="65" spans="1:7" x14ac:dyDescent="0.2">
      <c r="A65" s="4">
        <v>45088</v>
      </c>
      <c r="B65" s="3" t="s">
        <v>141</v>
      </c>
      <c r="C65" s="3" t="s">
        <v>18</v>
      </c>
      <c r="D65" s="3" t="s">
        <v>19</v>
      </c>
      <c r="E65" s="3">
        <v>5</v>
      </c>
      <c r="F65" s="3">
        <v>800</v>
      </c>
      <c r="G65" s="3">
        <f t="shared" si="1"/>
        <v>4000</v>
      </c>
    </row>
    <row r="66" spans="1:7" x14ac:dyDescent="0.2">
      <c r="A66" s="4">
        <v>45095</v>
      </c>
      <c r="B66" s="3" t="s">
        <v>51</v>
      </c>
      <c r="C66" s="3" t="s">
        <v>18</v>
      </c>
      <c r="D66" s="3" t="s">
        <v>19</v>
      </c>
      <c r="E66" s="3">
        <v>5</v>
      </c>
      <c r="F66" s="3">
        <v>800</v>
      </c>
      <c r="G66" s="3">
        <f t="shared" si="1"/>
        <v>4000</v>
      </c>
    </row>
    <row r="67" spans="1:7" x14ac:dyDescent="0.2">
      <c r="A67" s="4">
        <v>45095</v>
      </c>
      <c r="B67" s="3" t="s">
        <v>155</v>
      </c>
      <c r="C67" s="3" t="s">
        <v>18</v>
      </c>
      <c r="D67" s="3" t="s">
        <v>19</v>
      </c>
      <c r="E67" s="3">
        <v>1</v>
      </c>
      <c r="F67" s="3">
        <v>800</v>
      </c>
      <c r="G67" s="3">
        <f t="shared" si="1"/>
        <v>800</v>
      </c>
    </row>
    <row r="68" spans="1:7" x14ac:dyDescent="0.2">
      <c r="A68" s="4">
        <v>45099</v>
      </c>
      <c r="B68" s="3" t="s">
        <v>179</v>
      </c>
      <c r="C68" s="3" t="s">
        <v>18</v>
      </c>
      <c r="D68" s="3" t="s">
        <v>19</v>
      </c>
      <c r="E68" s="3">
        <v>4</v>
      </c>
      <c r="F68" s="3">
        <v>800</v>
      </c>
      <c r="G68" s="3">
        <f t="shared" si="1"/>
        <v>3200</v>
      </c>
    </row>
    <row r="69" spans="1:7" x14ac:dyDescent="0.2">
      <c r="A69" s="4">
        <v>45111</v>
      </c>
      <c r="B69" s="3" t="s">
        <v>50</v>
      </c>
      <c r="C69" s="3" t="s">
        <v>18</v>
      </c>
      <c r="D69" s="3" t="s">
        <v>19</v>
      </c>
      <c r="E69" s="3">
        <v>5</v>
      </c>
      <c r="F69" s="3">
        <v>800</v>
      </c>
      <c r="G69" s="3">
        <f t="shared" si="1"/>
        <v>4000</v>
      </c>
    </row>
    <row r="70" spans="1:7" x14ac:dyDescent="0.2">
      <c r="A70" s="4">
        <v>45111</v>
      </c>
      <c r="B70" s="3" t="s">
        <v>114</v>
      </c>
      <c r="C70" s="3" t="s">
        <v>18</v>
      </c>
      <c r="D70" s="3" t="s">
        <v>19</v>
      </c>
      <c r="E70" s="3">
        <v>5</v>
      </c>
      <c r="F70" s="3">
        <v>800</v>
      </c>
      <c r="G70" s="3">
        <f t="shared" si="1"/>
        <v>4000</v>
      </c>
    </row>
    <row r="71" spans="1:7" x14ac:dyDescent="0.2">
      <c r="A71" s="4">
        <v>45120</v>
      </c>
      <c r="B71" s="3" t="s">
        <v>200</v>
      </c>
      <c r="C71" s="3" t="s">
        <v>18</v>
      </c>
      <c r="D71" s="3" t="s">
        <v>19</v>
      </c>
      <c r="E71" s="3">
        <v>5</v>
      </c>
      <c r="F71" s="3">
        <v>800</v>
      </c>
      <c r="G71" s="3">
        <f t="shared" si="1"/>
        <v>4000</v>
      </c>
    </row>
    <row r="72" spans="1:7" x14ac:dyDescent="0.2">
      <c r="A72" s="4">
        <v>45122</v>
      </c>
      <c r="B72" s="3" t="s">
        <v>149</v>
      </c>
      <c r="C72" s="3" t="s">
        <v>18</v>
      </c>
      <c r="D72" s="3" t="s">
        <v>19</v>
      </c>
      <c r="E72" s="3">
        <v>2</v>
      </c>
      <c r="F72" s="3">
        <v>800</v>
      </c>
      <c r="G72" s="3">
        <f t="shared" si="1"/>
        <v>1600</v>
      </c>
    </row>
    <row r="73" spans="1:7" x14ac:dyDescent="0.2">
      <c r="A73" s="4">
        <v>45124</v>
      </c>
      <c r="B73" s="3" t="s">
        <v>133</v>
      </c>
      <c r="C73" s="3" t="s">
        <v>18</v>
      </c>
      <c r="D73" s="3" t="s">
        <v>19</v>
      </c>
      <c r="E73" s="3">
        <v>2</v>
      </c>
      <c r="F73" s="3">
        <v>800</v>
      </c>
      <c r="G73" s="3">
        <f t="shared" si="1"/>
        <v>1600</v>
      </c>
    </row>
    <row r="74" spans="1:7" x14ac:dyDescent="0.2">
      <c r="A74" s="4">
        <v>45154</v>
      </c>
      <c r="B74" s="3" t="s">
        <v>53</v>
      </c>
      <c r="C74" s="3" t="s">
        <v>18</v>
      </c>
      <c r="D74" s="3" t="s">
        <v>19</v>
      </c>
      <c r="E74" s="3">
        <v>5</v>
      </c>
      <c r="F74" s="3">
        <v>800</v>
      </c>
      <c r="G74" s="3">
        <f t="shared" si="1"/>
        <v>4000</v>
      </c>
    </row>
    <row r="75" spans="1:7" x14ac:dyDescent="0.2">
      <c r="A75" s="4">
        <v>45158</v>
      </c>
      <c r="B75" s="3" t="s">
        <v>202</v>
      </c>
      <c r="C75" s="3" t="s">
        <v>18</v>
      </c>
      <c r="D75" s="3" t="s">
        <v>19</v>
      </c>
      <c r="E75" s="3">
        <v>1</v>
      </c>
      <c r="F75" s="3">
        <v>800</v>
      </c>
      <c r="G75" s="3">
        <f t="shared" si="1"/>
        <v>800</v>
      </c>
    </row>
    <row r="76" spans="1:7" x14ac:dyDescent="0.2">
      <c r="A76" s="4">
        <v>45214</v>
      </c>
      <c r="B76" s="3" t="s">
        <v>228</v>
      </c>
      <c r="C76" s="3" t="s">
        <v>18</v>
      </c>
      <c r="D76" s="3" t="s">
        <v>19</v>
      </c>
      <c r="E76" s="3">
        <v>1</v>
      </c>
      <c r="F76" s="3">
        <v>800</v>
      </c>
      <c r="G76" s="3">
        <f t="shared" si="1"/>
        <v>800</v>
      </c>
    </row>
    <row r="77" spans="1:7" x14ac:dyDescent="0.2">
      <c r="A77" s="4">
        <v>45224</v>
      </c>
      <c r="B77" s="3" t="s">
        <v>236</v>
      </c>
      <c r="C77" s="3" t="s">
        <v>18</v>
      </c>
      <c r="D77" s="3" t="s">
        <v>19</v>
      </c>
      <c r="E77" s="3">
        <v>1</v>
      </c>
      <c r="F77" s="3">
        <v>800</v>
      </c>
      <c r="G77" s="3">
        <f t="shared" si="1"/>
        <v>800</v>
      </c>
    </row>
    <row r="78" spans="1:7" x14ac:dyDescent="0.2">
      <c r="A78" s="4">
        <v>45232</v>
      </c>
      <c r="B78" s="3" t="s">
        <v>123</v>
      </c>
      <c r="C78" s="3" t="s">
        <v>18</v>
      </c>
      <c r="D78" s="3" t="s">
        <v>19</v>
      </c>
      <c r="E78" s="3">
        <v>2</v>
      </c>
      <c r="F78" s="3">
        <v>800</v>
      </c>
      <c r="G78" s="3">
        <f t="shared" si="1"/>
        <v>1600</v>
      </c>
    </row>
    <row r="79" spans="1:7" x14ac:dyDescent="0.2">
      <c r="A79" s="4">
        <v>45233</v>
      </c>
      <c r="B79" s="3" t="s">
        <v>183</v>
      </c>
      <c r="C79" s="3" t="s">
        <v>18</v>
      </c>
      <c r="D79" s="3" t="s">
        <v>19</v>
      </c>
      <c r="E79" s="3">
        <v>4</v>
      </c>
      <c r="F79" s="3">
        <v>800</v>
      </c>
      <c r="G79" s="3">
        <f t="shared" si="1"/>
        <v>3200</v>
      </c>
    </row>
    <row r="80" spans="1:7" x14ac:dyDescent="0.2">
      <c r="A80" s="4">
        <v>45264</v>
      </c>
      <c r="B80" s="3" t="s">
        <v>57</v>
      </c>
      <c r="C80" s="3" t="s">
        <v>18</v>
      </c>
      <c r="D80" s="3" t="s">
        <v>19</v>
      </c>
      <c r="E80" s="3">
        <v>5</v>
      </c>
      <c r="F80" s="3">
        <v>800</v>
      </c>
      <c r="G80" s="3">
        <f t="shared" si="1"/>
        <v>4000</v>
      </c>
    </row>
    <row r="81" spans="1:7" x14ac:dyDescent="0.2">
      <c r="A81" s="4">
        <v>45266</v>
      </c>
      <c r="B81" s="3" t="s">
        <v>218</v>
      </c>
      <c r="C81" s="3" t="s">
        <v>18</v>
      </c>
      <c r="D81" s="3" t="s">
        <v>19</v>
      </c>
      <c r="E81" s="3">
        <v>4</v>
      </c>
      <c r="F81" s="3">
        <v>800</v>
      </c>
      <c r="G81" s="3">
        <f t="shared" si="1"/>
        <v>3200</v>
      </c>
    </row>
    <row r="82" spans="1:7" hidden="1" x14ac:dyDescent="0.2">
      <c r="A82" s="4"/>
      <c r="B82" s="3"/>
      <c r="C82" s="3"/>
      <c r="D82" s="2" t="s">
        <v>264</v>
      </c>
      <c r="E82" s="3"/>
      <c r="F82" s="3"/>
      <c r="G82" s="3">
        <f>SUBTOTAL(9,G47:G81)</f>
        <v>92800</v>
      </c>
    </row>
    <row r="83" spans="1:7" x14ac:dyDescent="0.2">
      <c r="A83" s="4">
        <v>44931</v>
      </c>
      <c r="B83" s="3" t="s">
        <v>64</v>
      </c>
      <c r="C83" s="3" t="s">
        <v>24</v>
      </c>
      <c r="D83" s="3" t="s">
        <v>25</v>
      </c>
      <c r="E83" s="3">
        <v>1</v>
      </c>
      <c r="F83" s="3">
        <v>1200</v>
      </c>
      <c r="G83" s="3">
        <f t="shared" ref="G83:G120" si="2">F83*E83</f>
        <v>1200</v>
      </c>
    </row>
    <row r="84" spans="1:7" x14ac:dyDescent="0.2">
      <c r="A84" s="4">
        <v>44935</v>
      </c>
      <c r="B84" s="3" t="s">
        <v>103</v>
      </c>
      <c r="C84" s="3" t="s">
        <v>24</v>
      </c>
      <c r="D84" s="3" t="s">
        <v>25</v>
      </c>
      <c r="E84" s="3">
        <v>3</v>
      </c>
      <c r="F84" s="3">
        <v>1200</v>
      </c>
      <c r="G84" s="3">
        <f t="shared" si="2"/>
        <v>3600</v>
      </c>
    </row>
    <row r="85" spans="1:7" x14ac:dyDescent="0.2">
      <c r="A85" s="4">
        <v>44940</v>
      </c>
      <c r="B85" s="3" t="s">
        <v>196</v>
      </c>
      <c r="C85" s="3" t="s">
        <v>24</v>
      </c>
      <c r="D85" s="3" t="s">
        <v>25</v>
      </c>
      <c r="E85" s="3">
        <v>5</v>
      </c>
      <c r="F85" s="3">
        <v>1200</v>
      </c>
      <c r="G85" s="3">
        <f t="shared" si="2"/>
        <v>6000</v>
      </c>
    </row>
    <row r="86" spans="1:7" x14ac:dyDescent="0.2">
      <c r="A86" s="4">
        <v>44942</v>
      </c>
      <c r="B86" s="3" t="s">
        <v>240</v>
      </c>
      <c r="C86" s="3" t="s">
        <v>24</v>
      </c>
      <c r="D86" s="3" t="s">
        <v>25</v>
      </c>
      <c r="E86" s="3">
        <v>3</v>
      </c>
      <c r="F86" s="3">
        <v>1200</v>
      </c>
      <c r="G86" s="3">
        <f t="shared" si="2"/>
        <v>3600</v>
      </c>
    </row>
    <row r="87" spans="1:7" x14ac:dyDescent="0.2">
      <c r="A87" s="4">
        <v>44948</v>
      </c>
      <c r="B87" s="3" t="s">
        <v>171</v>
      </c>
      <c r="C87" s="3" t="s">
        <v>24</v>
      </c>
      <c r="D87" s="3" t="s">
        <v>25</v>
      </c>
      <c r="E87" s="3">
        <v>2</v>
      </c>
      <c r="F87" s="3">
        <v>1200</v>
      </c>
      <c r="G87" s="3">
        <f t="shared" si="2"/>
        <v>2400</v>
      </c>
    </row>
    <row r="88" spans="1:7" x14ac:dyDescent="0.2">
      <c r="A88" s="4">
        <v>44950</v>
      </c>
      <c r="B88" s="3" t="s">
        <v>81</v>
      </c>
      <c r="C88" s="3" t="s">
        <v>24</v>
      </c>
      <c r="D88" s="3" t="s">
        <v>25</v>
      </c>
      <c r="E88" s="3">
        <v>5</v>
      </c>
      <c r="F88" s="3">
        <v>1200</v>
      </c>
      <c r="G88" s="3">
        <f t="shared" si="2"/>
        <v>6000</v>
      </c>
    </row>
    <row r="89" spans="1:7" x14ac:dyDescent="0.2">
      <c r="A89" s="4">
        <v>44967</v>
      </c>
      <c r="B89" s="3" t="s">
        <v>251</v>
      </c>
      <c r="C89" s="3" t="s">
        <v>24</v>
      </c>
      <c r="D89" s="3" t="s">
        <v>25</v>
      </c>
      <c r="E89" s="3">
        <v>4</v>
      </c>
      <c r="F89" s="3">
        <v>1200</v>
      </c>
      <c r="G89" s="3">
        <f t="shared" si="2"/>
        <v>4800</v>
      </c>
    </row>
    <row r="90" spans="1:7" x14ac:dyDescent="0.2">
      <c r="A90" s="4">
        <v>44981</v>
      </c>
      <c r="B90" s="3" t="s">
        <v>126</v>
      </c>
      <c r="C90" s="3" t="s">
        <v>24</v>
      </c>
      <c r="D90" s="3" t="s">
        <v>25</v>
      </c>
      <c r="E90" s="3">
        <v>3</v>
      </c>
      <c r="F90" s="3">
        <v>1200</v>
      </c>
      <c r="G90" s="3">
        <f t="shared" si="2"/>
        <v>3600</v>
      </c>
    </row>
    <row r="91" spans="1:7" x14ac:dyDescent="0.2">
      <c r="A91" s="4">
        <v>45003</v>
      </c>
      <c r="B91" s="3" t="s">
        <v>140</v>
      </c>
      <c r="C91" s="3" t="s">
        <v>24</v>
      </c>
      <c r="D91" s="3" t="s">
        <v>25</v>
      </c>
      <c r="E91" s="3">
        <v>2</v>
      </c>
      <c r="F91" s="3">
        <v>1200</v>
      </c>
      <c r="G91" s="3">
        <f t="shared" si="2"/>
        <v>2400</v>
      </c>
    </row>
    <row r="92" spans="1:7" x14ac:dyDescent="0.2">
      <c r="A92" s="4">
        <v>45008</v>
      </c>
      <c r="B92" s="3" t="s">
        <v>129</v>
      </c>
      <c r="C92" s="3" t="s">
        <v>24</v>
      </c>
      <c r="D92" s="3" t="s">
        <v>25</v>
      </c>
      <c r="E92" s="3">
        <v>3</v>
      </c>
      <c r="F92" s="3">
        <v>1200</v>
      </c>
      <c r="G92" s="3">
        <f t="shared" si="2"/>
        <v>3600</v>
      </c>
    </row>
    <row r="93" spans="1:7" x14ac:dyDescent="0.2">
      <c r="A93" s="4">
        <v>45008</v>
      </c>
      <c r="B93" s="3" t="s">
        <v>147</v>
      </c>
      <c r="C93" s="3" t="s">
        <v>24</v>
      </c>
      <c r="D93" s="3" t="s">
        <v>25</v>
      </c>
      <c r="E93" s="3">
        <v>4</v>
      </c>
      <c r="F93" s="3">
        <v>1200</v>
      </c>
      <c r="G93" s="3">
        <f t="shared" si="2"/>
        <v>4800</v>
      </c>
    </row>
    <row r="94" spans="1:7" x14ac:dyDescent="0.2">
      <c r="A94" s="4">
        <v>45015</v>
      </c>
      <c r="B94" s="3" t="s">
        <v>44</v>
      </c>
      <c r="C94" s="3" t="s">
        <v>24</v>
      </c>
      <c r="D94" s="3" t="s">
        <v>25</v>
      </c>
      <c r="E94" s="3">
        <v>1</v>
      </c>
      <c r="F94" s="3">
        <v>1200</v>
      </c>
      <c r="G94" s="3">
        <f t="shared" si="2"/>
        <v>1200</v>
      </c>
    </row>
    <row r="95" spans="1:7" x14ac:dyDescent="0.2">
      <c r="A95" s="4">
        <v>45020</v>
      </c>
      <c r="B95" s="3" t="s">
        <v>33</v>
      </c>
      <c r="C95" s="3" t="s">
        <v>24</v>
      </c>
      <c r="D95" s="3" t="s">
        <v>25</v>
      </c>
      <c r="E95" s="3">
        <v>3</v>
      </c>
      <c r="F95" s="3">
        <v>1200</v>
      </c>
      <c r="G95" s="3">
        <f t="shared" si="2"/>
        <v>3600</v>
      </c>
    </row>
    <row r="96" spans="1:7" x14ac:dyDescent="0.2">
      <c r="A96" s="4">
        <v>45022</v>
      </c>
      <c r="B96" s="3" t="s">
        <v>113</v>
      </c>
      <c r="C96" s="3" t="s">
        <v>24</v>
      </c>
      <c r="D96" s="3" t="s">
        <v>25</v>
      </c>
      <c r="E96" s="3">
        <v>2</v>
      </c>
      <c r="F96" s="3">
        <v>1200</v>
      </c>
      <c r="G96" s="3">
        <f t="shared" si="2"/>
        <v>2400</v>
      </c>
    </row>
    <row r="97" spans="1:7" x14ac:dyDescent="0.2">
      <c r="A97" s="4">
        <v>45027</v>
      </c>
      <c r="B97" s="3" t="s">
        <v>208</v>
      </c>
      <c r="C97" s="3" t="s">
        <v>24</v>
      </c>
      <c r="D97" s="3" t="s">
        <v>25</v>
      </c>
      <c r="E97" s="3">
        <v>1</v>
      </c>
      <c r="F97" s="3">
        <v>1200</v>
      </c>
      <c r="G97" s="3">
        <f t="shared" si="2"/>
        <v>1200</v>
      </c>
    </row>
    <row r="98" spans="1:7" x14ac:dyDescent="0.2">
      <c r="A98" s="4">
        <v>45031</v>
      </c>
      <c r="B98" s="3" t="s">
        <v>241</v>
      </c>
      <c r="C98" s="3" t="s">
        <v>24</v>
      </c>
      <c r="D98" s="3" t="s">
        <v>25</v>
      </c>
      <c r="E98" s="3">
        <v>3</v>
      </c>
      <c r="F98" s="3">
        <v>1200</v>
      </c>
      <c r="G98" s="3">
        <f t="shared" si="2"/>
        <v>3600</v>
      </c>
    </row>
    <row r="99" spans="1:7" x14ac:dyDescent="0.2">
      <c r="A99" s="4">
        <v>45059</v>
      </c>
      <c r="B99" s="3" t="s">
        <v>23</v>
      </c>
      <c r="C99" s="3" t="s">
        <v>24</v>
      </c>
      <c r="D99" s="3" t="s">
        <v>25</v>
      </c>
      <c r="E99" s="3">
        <v>5</v>
      </c>
      <c r="F99" s="3">
        <v>1200</v>
      </c>
      <c r="G99" s="3">
        <f t="shared" si="2"/>
        <v>6000</v>
      </c>
    </row>
    <row r="100" spans="1:7" x14ac:dyDescent="0.2">
      <c r="A100" s="4">
        <v>45059</v>
      </c>
      <c r="B100" s="3" t="s">
        <v>98</v>
      </c>
      <c r="C100" s="3" t="s">
        <v>24</v>
      </c>
      <c r="D100" s="3" t="s">
        <v>25</v>
      </c>
      <c r="E100" s="3">
        <v>5</v>
      </c>
      <c r="F100" s="3">
        <v>1200</v>
      </c>
      <c r="G100" s="3">
        <f t="shared" si="2"/>
        <v>6000</v>
      </c>
    </row>
    <row r="101" spans="1:7" x14ac:dyDescent="0.2">
      <c r="A101" s="4">
        <v>45060</v>
      </c>
      <c r="B101" s="3" t="s">
        <v>60</v>
      </c>
      <c r="C101" s="3" t="s">
        <v>24</v>
      </c>
      <c r="D101" s="3" t="s">
        <v>25</v>
      </c>
      <c r="E101" s="3">
        <v>3</v>
      </c>
      <c r="F101" s="3">
        <v>1200</v>
      </c>
      <c r="G101" s="3">
        <f t="shared" si="2"/>
        <v>3600</v>
      </c>
    </row>
    <row r="102" spans="1:7" x14ac:dyDescent="0.2">
      <c r="A102" s="4">
        <v>45069</v>
      </c>
      <c r="B102" s="3" t="s">
        <v>257</v>
      </c>
      <c r="C102" s="3" t="s">
        <v>24</v>
      </c>
      <c r="D102" s="3" t="s">
        <v>25</v>
      </c>
      <c r="E102" s="3">
        <v>5</v>
      </c>
      <c r="F102" s="3">
        <v>1200</v>
      </c>
      <c r="G102" s="3">
        <f t="shared" si="2"/>
        <v>6000</v>
      </c>
    </row>
    <row r="103" spans="1:7" x14ac:dyDescent="0.2">
      <c r="A103" s="4">
        <v>45096</v>
      </c>
      <c r="B103" s="3" t="s">
        <v>76</v>
      </c>
      <c r="C103" s="3" t="s">
        <v>24</v>
      </c>
      <c r="D103" s="3" t="s">
        <v>25</v>
      </c>
      <c r="E103" s="3">
        <v>2</v>
      </c>
      <c r="F103" s="3">
        <v>1200</v>
      </c>
      <c r="G103" s="3">
        <f t="shared" si="2"/>
        <v>2400</v>
      </c>
    </row>
    <row r="104" spans="1:7" x14ac:dyDescent="0.2">
      <c r="A104" s="4">
        <v>45113</v>
      </c>
      <c r="B104" s="3" t="s">
        <v>154</v>
      </c>
      <c r="C104" s="3" t="s">
        <v>24</v>
      </c>
      <c r="D104" s="3" t="s">
        <v>25</v>
      </c>
      <c r="E104" s="3">
        <v>5</v>
      </c>
      <c r="F104" s="3">
        <v>1200</v>
      </c>
      <c r="G104" s="3">
        <f t="shared" si="2"/>
        <v>6000</v>
      </c>
    </row>
    <row r="105" spans="1:7" x14ac:dyDescent="0.2">
      <c r="A105" s="4">
        <v>45128</v>
      </c>
      <c r="B105" s="3" t="s">
        <v>207</v>
      </c>
      <c r="C105" s="3" t="s">
        <v>24</v>
      </c>
      <c r="D105" s="3" t="s">
        <v>25</v>
      </c>
      <c r="E105" s="3">
        <v>2</v>
      </c>
      <c r="F105" s="3">
        <v>1200</v>
      </c>
      <c r="G105" s="3">
        <f t="shared" si="2"/>
        <v>2400</v>
      </c>
    </row>
    <row r="106" spans="1:7" x14ac:dyDescent="0.2">
      <c r="A106" s="4">
        <v>45130</v>
      </c>
      <c r="B106" s="3" t="s">
        <v>79</v>
      </c>
      <c r="C106" s="3" t="s">
        <v>24</v>
      </c>
      <c r="D106" s="3" t="s">
        <v>25</v>
      </c>
      <c r="E106" s="3">
        <v>1</v>
      </c>
      <c r="F106" s="3">
        <v>1200</v>
      </c>
      <c r="G106" s="3">
        <f t="shared" si="2"/>
        <v>1200</v>
      </c>
    </row>
    <row r="107" spans="1:7" x14ac:dyDescent="0.2">
      <c r="A107" s="4">
        <v>45146</v>
      </c>
      <c r="B107" s="3" t="s">
        <v>91</v>
      </c>
      <c r="C107" s="3" t="s">
        <v>24</v>
      </c>
      <c r="D107" s="3" t="s">
        <v>25</v>
      </c>
      <c r="E107" s="3">
        <v>5</v>
      </c>
      <c r="F107" s="3">
        <v>1200</v>
      </c>
      <c r="G107" s="3">
        <f t="shared" si="2"/>
        <v>6000</v>
      </c>
    </row>
    <row r="108" spans="1:7" x14ac:dyDescent="0.2">
      <c r="A108" s="4">
        <v>45152</v>
      </c>
      <c r="B108" s="3" t="s">
        <v>87</v>
      </c>
      <c r="C108" s="3" t="s">
        <v>24</v>
      </c>
      <c r="D108" s="3" t="s">
        <v>25</v>
      </c>
      <c r="E108" s="3">
        <v>4</v>
      </c>
      <c r="F108" s="3">
        <v>1200</v>
      </c>
      <c r="G108" s="3">
        <f t="shared" si="2"/>
        <v>4800</v>
      </c>
    </row>
    <row r="109" spans="1:7" x14ac:dyDescent="0.2">
      <c r="A109" s="4">
        <v>45168</v>
      </c>
      <c r="B109" s="3" t="s">
        <v>31</v>
      </c>
      <c r="C109" s="3" t="s">
        <v>24</v>
      </c>
      <c r="D109" s="3" t="s">
        <v>25</v>
      </c>
      <c r="E109" s="3">
        <v>3</v>
      </c>
      <c r="F109" s="3">
        <v>1200</v>
      </c>
      <c r="G109" s="3">
        <f t="shared" si="2"/>
        <v>3600</v>
      </c>
    </row>
    <row r="110" spans="1:7" x14ac:dyDescent="0.2">
      <c r="A110" s="4">
        <v>45181</v>
      </c>
      <c r="B110" s="3" t="s">
        <v>47</v>
      </c>
      <c r="C110" s="3" t="s">
        <v>24</v>
      </c>
      <c r="D110" s="3" t="s">
        <v>25</v>
      </c>
      <c r="E110" s="3">
        <v>3</v>
      </c>
      <c r="F110" s="3">
        <v>1200</v>
      </c>
      <c r="G110" s="3">
        <f t="shared" si="2"/>
        <v>3600</v>
      </c>
    </row>
    <row r="111" spans="1:7" x14ac:dyDescent="0.2">
      <c r="A111" s="4">
        <v>45194</v>
      </c>
      <c r="B111" s="3" t="s">
        <v>111</v>
      </c>
      <c r="C111" s="3" t="s">
        <v>24</v>
      </c>
      <c r="D111" s="3" t="s">
        <v>25</v>
      </c>
      <c r="E111" s="3">
        <v>1</v>
      </c>
      <c r="F111" s="3">
        <v>1200</v>
      </c>
      <c r="G111" s="3">
        <f t="shared" si="2"/>
        <v>1200</v>
      </c>
    </row>
    <row r="112" spans="1:7" x14ac:dyDescent="0.2">
      <c r="A112" s="4">
        <v>45195</v>
      </c>
      <c r="B112" s="3" t="s">
        <v>213</v>
      </c>
      <c r="C112" s="3" t="s">
        <v>24</v>
      </c>
      <c r="D112" s="3" t="s">
        <v>25</v>
      </c>
      <c r="E112" s="3">
        <v>3</v>
      </c>
      <c r="F112" s="3">
        <v>1200</v>
      </c>
      <c r="G112" s="3">
        <f t="shared" si="2"/>
        <v>3600</v>
      </c>
    </row>
    <row r="113" spans="1:7" x14ac:dyDescent="0.2">
      <c r="A113" s="4">
        <v>45215</v>
      </c>
      <c r="B113" s="3" t="s">
        <v>69</v>
      </c>
      <c r="C113" s="3" t="s">
        <v>24</v>
      </c>
      <c r="D113" s="3" t="s">
        <v>25</v>
      </c>
      <c r="E113" s="3">
        <v>2</v>
      </c>
      <c r="F113" s="3">
        <v>1200</v>
      </c>
      <c r="G113" s="3">
        <f t="shared" si="2"/>
        <v>2400</v>
      </c>
    </row>
    <row r="114" spans="1:7" x14ac:dyDescent="0.2">
      <c r="A114" s="4">
        <v>45227</v>
      </c>
      <c r="B114" s="3" t="s">
        <v>49</v>
      </c>
      <c r="C114" s="3" t="s">
        <v>24</v>
      </c>
      <c r="D114" s="3" t="s">
        <v>25</v>
      </c>
      <c r="E114" s="3">
        <v>1</v>
      </c>
      <c r="F114" s="3">
        <v>1200</v>
      </c>
      <c r="G114" s="3">
        <f t="shared" si="2"/>
        <v>1200</v>
      </c>
    </row>
    <row r="115" spans="1:7" x14ac:dyDescent="0.2">
      <c r="A115" s="4">
        <v>45232</v>
      </c>
      <c r="B115" s="3" t="s">
        <v>144</v>
      </c>
      <c r="C115" s="3" t="s">
        <v>24</v>
      </c>
      <c r="D115" s="3" t="s">
        <v>25</v>
      </c>
      <c r="E115" s="3">
        <v>4</v>
      </c>
      <c r="F115" s="3">
        <v>1200</v>
      </c>
      <c r="G115" s="3">
        <f t="shared" si="2"/>
        <v>4800</v>
      </c>
    </row>
    <row r="116" spans="1:7" x14ac:dyDescent="0.2">
      <c r="A116" s="4">
        <v>45232</v>
      </c>
      <c r="B116" s="3" t="s">
        <v>152</v>
      </c>
      <c r="C116" s="3" t="s">
        <v>24</v>
      </c>
      <c r="D116" s="3" t="s">
        <v>25</v>
      </c>
      <c r="E116" s="3">
        <v>5</v>
      </c>
      <c r="F116" s="3">
        <v>1200</v>
      </c>
      <c r="G116" s="3">
        <f t="shared" si="2"/>
        <v>6000</v>
      </c>
    </row>
    <row r="117" spans="1:7" x14ac:dyDescent="0.2">
      <c r="A117" s="4">
        <v>45237</v>
      </c>
      <c r="B117" s="3" t="s">
        <v>77</v>
      </c>
      <c r="C117" s="3" t="s">
        <v>24</v>
      </c>
      <c r="D117" s="3" t="s">
        <v>25</v>
      </c>
      <c r="E117" s="3">
        <v>5</v>
      </c>
      <c r="F117" s="3">
        <v>1200</v>
      </c>
      <c r="G117" s="3">
        <f t="shared" si="2"/>
        <v>6000</v>
      </c>
    </row>
    <row r="118" spans="1:7" x14ac:dyDescent="0.2">
      <c r="A118" s="4">
        <v>45254</v>
      </c>
      <c r="B118" s="3" t="s">
        <v>139</v>
      </c>
      <c r="C118" s="3" t="s">
        <v>24</v>
      </c>
      <c r="D118" s="3" t="s">
        <v>25</v>
      </c>
      <c r="E118" s="3">
        <v>1</v>
      </c>
      <c r="F118" s="3">
        <v>1200</v>
      </c>
      <c r="G118" s="3">
        <f t="shared" si="2"/>
        <v>1200</v>
      </c>
    </row>
    <row r="119" spans="1:7" x14ac:dyDescent="0.2">
      <c r="A119" s="4">
        <v>45262</v>
      </c>
      <c r="B119" s="3" t="s">
        <v>187</v>
      </c>
      <c r="C119" s="3" t="s">
        <v>24</v>
      </c>
      <c r="D119" s="3" t="s">
        <v>25</v>
      </c>
      <c r="E119" s="3">
        <v>5</v>
      </c>
      <c r="F119" s="3">
        <v>1200</v>
      </c>
      <c r="G119" s="3">
        <f t="shared" si="2"/>
        <v>6000</v>
      </c>
    </row>
    <row r="120" spans="1:7" x14ac:dyDescent="0.2">
      <c r="A120" s="4">
        <v>45264</v>
      </c>
      <c r="B120" s="3" t="s">
        <v>89</v>
      </c>
      <c r="C120" s="3" t="s">
        <v>24</v>
      </c>
      <c r="D120" s="3" t="s">
        <v>25</v>
      </c>
      <c r="E120" s="3">
        <v>4</v>
      </c>
      <c r="F120" s="3">
        <v>1200</v>
      </c>
      <c r="G120" s="3">
        <f t="shared" si="2"/>
        <v>4800</v>
      </c>
    </row>
    <row r="121" spans="1:7" hidden="1" x14ac:dyDescent="0.2">
      <c r="A121" s="4"/>
      <c r="B121" s="3"/>
      <c r="C121" s="3"/>
      <c r="D121" s="2" t="s">
        <v>265</v>
      </c>
      <c r="E121" s="3"/>
      <c r="F121" s="3"/>
      <c r="G121" s="3">
        <f>SUBTOTAL(9,G83:G120)</f>
        <v>142800</v>
      </c>
    </row>
    <row r="122" spans="1:7" x14ac:dyDescent="0.2">
      <c r="A122" s="4">
        <v>44932</v>
      </c>
      <c r="B122" s="3" t="s">
        <v>104</v>
      </c>
      <c r="C122" s="3" t="s">
        <v>10</v>
      </c>
      <c r="D122" s="3" t="s">
        <v>11</v>
      </c>
      <c r="E122" s="3">
        <v>3</v>
      </c>
      <c r="F122" s="3">
        <v>700</v>
      </c>
      <c r="G122" s="3">
        <f t="shared" ref="G122:G161" si="3">F122*E122</f>
        <v>2100</v>
      </c>
    </row>
    <row r="123" spans="1:7" x14ac:dyDescent="0.2">
      <c r="A123" s="4">
        <v>44940</v>
      </c>
      <c r="B123" s="3" t="s">
        <v>120</v>
      </c>
      <c r="C123" s="3" t="s">
        <v>10</v>
      </c>
      <c r="D123" s="3" t="s">
        <v>11</v>
      </c>
      <c r="E123" s="3">
        <v>1</v>
      </c>
      <c r="F123" s="3">
        <v>700</v>
      </c>
      <c r="G123" s="3">
        <f t="shared" si="3"/>
        <v>700</v>
      </c>
    </row>
    <row r="124" spans="1:7" x14ac:dyDescent="0.2">
      <c r="A124" s="4">
        <v>44943</v>
      </c>
      <c r="B124" s="3" t="s">
        <v>186</v>
      </c>
      <c r="C124" s="3" t="s">
        <v>10</v>
      </c>
      <c r="D124" s="3" t="s">
        <v>11</v>
      </c>
      <c r="E124" s="3">
        <v>2</v>
      </c>
      <c r="F124" s="3">
        <v>700</v>
      </c>
      <c r="G124" s="3">
        <f t="shared" si="3"/>
        <v>1400</v>
      </c>
    </row>
    <row r="125" spans="1:7" x14ac:dyDescent="0.2">
      <c r="A125" s="4">
        <v>44950</v>
      </c>
      <c r="B125" s="3" t="s">
        <v>42</v>
      </c>
      <c r="C125" s="3" t="s">
        <v>10</v>
      </c>
      <c r="D125" s="3" t="s">
        <v>11</v>
      </c>
      <c r="E125" s="3">
        <v>4</v>
      </c>
      <c r="F125" s="3">
        <v>700</v>
      </c>
      <c r="G125" s="3">
        <f t="shared" si="3"/>
        <v>2800</v>
      </c>
    </row>
    <row r="126" spans="1:7" x14ac:dyDescent="0.2">
      <c r="A126" s="4">
        <v>44964</v>
      </c>
      <c r="B126" s="3" t="s">
        <v>36</v>
      </c>
      <c r="C126" s="3" t="s">
        <v>10</v>
      </c>
      <c r="D126" s="3" t="s">
        <v>11</v>
      </c>
      <c r="E126" s="3">
        <v>5</v>
      </c>
      <c r="F126" s="3">
        <v>700</v>
      </c>
      <c r="G126" s="3">
        <f t="shared" si="3"/>
        <v>3500</v>
      </c>
    </row>
    <row r="127" spans="1:7" x14ac:dyDescent="0.2">
      <c r="A127" s="4">
        <v>44969</v>
      </c>
      <c r="B127" s="3" t="s">
        <v>226</v>
      </c>
      <c r="C127" s="3" t="s">
        <v>10</v>
      </c>
      <c r="D127" s="3" t="s">
        <v>11</v>
      </c>
      <c r="E127" s="3">
        <v>2</v>
      </c>
      <c r="F127" s="3">
        <v>700</v>
      </c>
      <c r="G127" s="3">
        <f t="shared" si="3"/>
        <v>1400</v>
      </c>
    </row>
    <row r="128" spans="1:7" x14ac:dyDescent="0.2">
      <c r="A128" s="4">
        <v>44972</v>
      </c>
      <c r="B128" s="3" t="s">
        <v>188</v>
      </c>
      <c r="C128" s="3" t="s">
        <v>10</v>
      </c>
      <c r="D128" s="3" t="s">
        <v>11</v>
      </c>
      <c r="E128" s="3">
        <v>2</v>
      </c>
      <c r="F128" s="3">
        <v>700</v>
      </c>
      <c r="G128" s="3">
        <f t="shared" si="3"/>
        <v>1400</v>
      </c>
    </row>
    <row r="129" spans="1:7" x14ac:dyDescent="0.2">
      <c r="A129" s="4">
        <v>44977</v>
      </c>
      <c r="B129" s="3" t="s">
        <v>85</v>
      </c>
      <c r="C129" s="3" t="s">
        <v>10</v>
      </c>
      <c r="D129" s="3" t="s">
        <v>11</v>
      </c>
      <c r="E129" s="3">
        <v>5</v>
      </c>
      <c r="F129" s="3">
        <v>700</v>
      </c>
      <c r="G129" s="3">
        <f t="shared" si="3"/>
        <v>3500</v>
      </c>
    </row>
    <row r="130" spans="1:7" x14ac:dyDescent="0.2">
      <c r="A130" s="4">
        <v>44981</v>
      </c>
      <c r="B130" s="3" t="s">
        <v>100</v>
      </c>
      <c r="C130" s="3" t="s">
        <v>10</v>
      </c>
      <c r="D130" s="3" t="s">
        <v>11</v>
      </c>
      <c r="E130" s="3">
        <v>5</v>
      </c>
      <c r="F130" s="3">
        <v>700</v>
      </c>
      <c r="G130" s="3">
        <f t="shared" si="3"/>
        <v>3500</v>
      </c>
    </row>
    <row r="131" spans="1:7" x14ac:dyDescent="0.2">
      <c r="A131" s="4">
        <v>45000</v>
      </c>
      <c r="B131" s="3" t="s">
        <v>72</v>
      </c>
      <c r="C131" s="3" t="s">
        <v>10</v>
      </c>
      <c r="D131" s="3" t="s">
        <v>11</v>
      </c>
      <c r="E131" s="3">
        <v>1</v>
      </c>
      <c r="F131" s="3">
        <v>700</v>
      </c>
      <c r="G131" s="3">
        <f t="shared" si="3"/>
        <v>700</v>
      </c>
    </row>
    <row r="132" spans="1:7" x14ac:dyDescent="0.2">
      <c r="A132" s="4">
        <v>45004</v>
      </c>
      <c r="B132" s="3" t="s">
        <v>90</v>
      </c>
      <c r="C132" s="3" t="s">
        <v>10</v>
      </c>
      <c r="D132" s="3" t="s">
        <v>11</v>
      </c>
      <c r="E132" s="3">
        <v>1</v>
      </c>
      <c r="F132" s="3">
        <v>700</v>
      </c>
      <c r="G132" s="3">
        <f t="shared" si="3"/>
        <v>700</v>
      </c>
    </row>
    <row r="133" spans="1:7" x14ac:dyDescent="0.2">
      <c r="A133" s="4">
        <v>45021</v>
      </c>
      <c r="B133" s="3" t="s">
        <v>247</v>
      </c>
      <c r="C133" s="3" t="s">
        <v>10</v>
      </c>
      <c r="D133" s="3" t="s">
        <v>11</v>
      </c>
      <c r="E133" s="3">
        <v>1</v>
      </c>
      <c r="F133" s="3">
        <v>700</v>
      </c>
      <c r="G133" s="3">
        <f t="shared" si="3"/>
        <v>700</v>
      </c>
    </row>
    <row r="134" spans="1:7" x14ac:dyDescent="0.2">
      <c r="A134" s="4">
        <v>45052</v>
      </c>
      <c r="B134" s="3" t="s">
        <v>135</v>
      </c>
      <c r="C134" s="3" t="s">
        <v>10</v>
      </c>
      <c r="D134" s="3" t="s">
        <v>11</v>
      </c>
      <c r="E134" s="3">
        <v>1</v>
      </c>
      <c r="F134" s="3">
        <v>700</v>
      </c>
      <c r="G134" s="3">
        <f t="shared" si="3"/>
        <v>700</v>
      </c>
    </row>
    <row r="135" spans="1:7" x14ac:dyDescent="0.2">
      <c r="A135" s="4">
        <v>45054</v>
      </c>
      <c r="B135" s="3" t="s">
        <v>168</v>
      </c>
      <c r="C135" s="3" t="s">
        <v>10</v>
      </c>
      <c r="D135" s="3" t="s">
        <v>11</v>
      </c>
      <c r="E135" s="3">
        <v>4</v>
      </c>
      <c r="F135" s="3">
        <v>700</v>
      </c>
      <c r="G135" s="3">
        <f t="shared" si="3"/>
        <v>2800</v>
      </c>
    </row>
    <row r="136" spans="1:7" x14ac:dyDescent="0.2">
      <c r="A136" s="4">
        <v>45057</v>
      </c>
      <c r="B136" s="3" t="s">
        <v>192</v>
      </c>
      <c r="C136" s="3" t="s">
        <v>10</v>
      </c>
      <c r="D136" s="3" t="s">
        <v>11</v>
      </c>
      <c r="E136" s="3">
        <v>3</v>
      </c>
      <c r="F136" s="3">
        <v>700</v>
      </c>
      <c r="G136" s="3">
        <f t="shared" si="3"/>
        <v>2100</v>
      </c>
    </row>
    <row r="137" spans="1:7" x14ac:dyDescent="0.2">
      <c r="A137" s="4">
        <v>45074</v>
      </c>
      <c r="B137" s="3" t="s">
        <v>178</v>
      </c>
      <c r="C137" s="3" t="s">
        <v>10</v>
      </c>
      <c r="D137" s="3" t="s">
        <v>11</v>
      </c>
      <c r="E137" s="3">
        <v>1</v>
      </c>
      <c r="F137" s="3">
        <v>700</v>
      </c>
      <c r="G137" s="3">
        <f t="shared" si="3"/>
        <v>700</v>
      </c>
    </row>
    <row r="138" spans="1:7" x14ac:dyDescent="0.2">
      <c r="A138" s="4">
        <v>45109</v>
      </c>
      <c r="B138" s="3" t="s">
        <v>16</v>
      </c>
      <c r="C138" s="3" t="s">
        <v>10</v>
      </c>
      <c r="D138" s="3" t="s">
        <v>11</v>
      </c>
      <c r="E138" s="3">
        <v>4</v>
      </c>
      <c r="F138" s="3">
        <v>700</v>
      </c>
      <c r="G138" s="3">
        <f t="shared" si="3"/>
        <v>2800</v>
      </c>
    </row>
    <row r="139" spans="1:7" x14ac:dyDescent="0.2">
      <c r="A139" s="4">
        <v>45111</v>
      </c>
      <c r="B139" s="3" t="s">
        <v>52</v>
      </c>
      <c r="C139" s="3" t="s">
        <v>10</v>
      </c>
      <c r="D139" s="3" t="s">
        <v>11</v>
      </c>
      <c r="E139" s="3">
        <v>4</v>
      </c>
      <c r="F139" s="3">
        <v>700</v>
      </c>
      <c r="G139" s="3">
        <f t="shared" si="3"/>
        <v>2800</v>
      </c>
    </row>
    <row r="140" spans="1:7" x14ac:dyDescent="0.2">
      <c r="A140" s="4">
        <v>45121</v>
      </c>
      <c r="B140" s="3" t="s">
        <v>164</v>
      </c>
      <c r="C140" s="3" t="s">
        <v>10</v>
      </c>
      <c r="D140" s="3" t="s">
        <v>11</v>
      </c>
      <c r="E140" s="3">
        <v>1</v>
      </c>
      <c r="F140" s="3">
        <v>700</v>
      </c>
      <c r="G140" s="3">
        <f t="shared" si="3"/>
        <v>700</v>
      </c>
    </row>
    <row r="141" spans="1:7" x14ac:dyDescent="0.2">
      <c r="A141" s="4">
        <v>45124</v>
      </c>
      <c r="B141" s="3" t="s">
        <v>9</v>
      </c>
      <c r="C141" s="3" t="s">
        <v>10</v>
      </c>
      <c r="D141" s="3" t="s">
        <v>11</v>
      </c>
      <c r="E141" s="3">
        <v>2</v>
      </c>
      <c r="F141" s="3">
        <v>700</v>
      </c>
      <c r="G141" s="3">
        <f t="shared" si="3"/>
        <v>1400</v>
      </c>
    </row>
    <row r="142" spans="1:7" x14ac:dyDescent="0.2">
      <c r="A142" s="4">
        <v>45124</v>
      </c>
      <c r="B142" s="3" t="s">
        <v>172</v>
      </c>
      <c r="C142" s="3" t="s">
        <v>10</v>
      </c>
      <c r="D142" s="3" t="s">
        <v>11</v>
      </c>
      <c r="E142" s="3">
        <v>1</v>
      </c>
      <c r="F142" s="3">
        <v>700</v>
      </c>
      <c r="G142" s="3">
        <f t="shared" si="3"/>
        <v>700</v>
      </c>
    </row>
    <row r="143" spans="1:7" x14ac:dyDescent="0.2">
      <c r="A143" s="4">
        <v>45125</v>
      </c>
      <c r="B143" s="3" t="s">
        <v>243</v>
      </c>
      <c r="C143" s="3" t="s">
        <v>10</v>
      </c>
      <c r="D143" s="3" t="s">
        <v>11</v>
      </c>
      <c r="E143" s="3">
        <v>4</v>
      </c>
      <c r="F143" s="3">
        <v>700</v>
      </c>
      <c r="G143" s="3">
        <f t="shared" si="3"/>
        <v>2800</v>
      </c>
    </row>
    <row r="144" spans="1:7" x14ac:dyDescent="0.2">
      <c r="A144" s="4">
        <v>45133</v>
      </c>
      <c r="B144" s="3" t="s">
        <v>197</v>
      </c>
      <c r="C144" s="3" t="s">
        <v>10</v>
      </c>
      <c r="D144" s="3" t="s">
        <v>11</v>
      </c>
      <c r="E144" s="3">
        <v>1</v>
      </c>
      <c r="F144" s="3">
        <v>700</v>
      </c>
      <c r="G144" s="3">
        <f t="shared" si="3"/>
        <v>700</v>
      </c>
    </row>
    <row r="145" spans="1:7" x14ac:dyDescent="0.2">
      <c r="A145" s="4">
        <v>45136</v>
      </c>
      <c r="B145" s="3" t="s">
        <v>88</v>
      </c>
      <c r="C145" s="3" t="s">
        <v>10</v>
      </c>
      <c r="D145" s="3" t="s">
        <v>11</v>
      </c>
      <c r="E145" s="3">
        <v>1</v>
      </c>
      <c r="F145" s="3">
        <v>700</v>
      </c>
      <c r="G145" s="3">
        <f t="shared" si="3"/>
        <v>700</v>
      </c>
    </row>
    <row r="146" spans="1:7" x14ac:dyDescent="0.2">
      <c r="A146" s="4">
        <v>45138</v>
      </c>
      <c r="B146" s="3" t="s">
        <v>242</v>
      </c>
      <c r="C146" s="3" t="s">
        <v>10</v>
      </c>
      <c r="D146" s="3" t="s">
        <v>11</v>
      </c>
      <c r="E146" s="3">
        <v>2</v>
      </c>
      <c r="F146" s="3">
        <v>700</v>
      </c>
      <c r="G146" s="3">
        <f t="shared" si="3"/>
        <v>1400</v>
      </c>
    </row>
    <row r="147" spans="1:7" x14ac:dyDescent="0.2">
      <c r="A147" s="4">
        <v>45142</v>
      </c>
      <c r="B147" s="3" t="s">
        <v>38</v>
      </c>
      <c r="C147" s="3" t="s">
        <v>10</v>
      </c>
      <c r="D147" s="3" t="s">
        <v>11</v>
      </c>
      <c r="E147" s="3">
        <v>4</v>
      </c>
      <c r="F147" s="3">
        <v>700</v>
      </c>
      <c r="G147" s="3">
        <f t="shared" si="3"/>
        <v>2800</v>
      </c>
    </row>
    <row r="148" spans="1:7" x14ac:dyDescent="0.2">
      <c r="A148" s="4">
        <v>45147</v>
      </c>
      <c r="B148" s="3" t="s">
        <v>180</v>
      </c>
      <c r="C148" s="3" t="s">
        <v>10</v>
      </c>
      <c r="D148" s="3" t="s">
        <v>11</v>
      </c>
      <c r="E148" s="3">
        <v>5</v>
      </c>
      <c r="F148" s="3">
        <v>700</v>
      </c>
      <c r="G148" s="3">
        <f t="shared" si="3"/>
        <v>3500</v>
      </c>
    </row>
    <row r="149" spans="1:7" x14ac:dyDescent="0.2">
      <c r="A149" s="4">
        <v>45148</v>
      </c>
      <c r="B149" s="3" t="s">
        <v>255</v>
      </c>
      <c r="C149" s="3" t="s">
        <v>10</v>
      </c>
      <c r="D149" s="3" t="s">
        <v>11</v>
      </c>
      <c r="E149" s="3">
        <v>1</v>
      </c>
      <c r="F149" s="3">
        <v>700</v>
      </c>
      <c r="G149" s="3">
        <f t="shared" si="3"/>
        <v>700</v>
      </c>
    </row>
    <row r="150" spans="1:7" x14ac:dyDescent="0.2">
      <c r="A150" s="4">
        <v>45152</v>
      </c>
      <c r="B150" s="3" t="s">
        <v>209</v>
      </c>
      <c r="C150" s="3" t="s">
        <v>10</v>
      </c>
      <c r="D150" s="3" t="s">
        <v>11</v>
      </c>
      <c r="E150" s="3">
        <v>3</v>
      </c>
      <c r="F150" s="3">
        <v>700</v>
      </c>
      <c r="G150" s="3">
        <f t="shared" si="3"/>
        <v>2100</v>
      </c>
    </row>
    <row r="151" spans="1:7" x14ac:dyDescent="0.2">
      <c r="A151" s="4">
        <v>45175</v>
      </c>
      <c r="B151" s="3" t="s">
        <v>73</v>
      </c>
      <c r="C151" s="3" t="s">
        <v>10</v>
      </c>
      <c r="D151" s="3" t="s">
        <v>11</v>
      </c>
      <c r="E151" s="3">
        <v>4</v>
      </c>
      <c r="F151" s="3">
        <v>700</v>
      </c>
      <c r="G151" s="3">
        <f t="shared" si="3"/>
        <v>2800</v>
      </c>
    </row>
    <row r="152" spans="1:7" x14ac:dyDescent="0.2">
      <c r="A152" s="4">
        <v>45178</v>
      </c>
      <c r="B152" s="3" t="s">
        <v>223</v>
      </c>
      <c r="C152" s="3" t="s">
        <v>10</v>
      </c>
      <c r="D152" s="3" t="s">
        <v>11</v>
      </c>
      <c r="E152" s="3">
        <v>4</v>
      </c>
      <c r="F152" s="3">
        <v>700</v>
      </c>
      <c r="G152" s="3">
        <f t="shared" si="3"/>
        <v>2800</v>
      </c>
    </row>
    <row r="153" spans="1:7" x14ac:dyDescent="0.2">
      <c r="A153" s="4">
        <v>45181</v>
      </c>
      <c r="B153" s="3" t="s">
        <v>176</v>
      </c>
      <c r="C153" s="3" t="s">
        <v>10</v>
      </c>
      <c r="D153" s="3" t="s">
        <v>11</v>
      </c>
      <c r="E153" s="3">
        <v>4</v>
      </c>
      <c r="F153" s="3">
        <v>700</v>
      </c>
      <c r="G153" s="3">
        <f t="shared" si="3"/>
        <v>2800</v>
      </c>
    </row>
    <row r="154" spans="1:7" x14ac:dyDescent="0.2">
      <c r="A154" s="4">
        <v>45183</v>
      </c>
      <c r="B154" s="3" t="s">
        <v>63</v>
      </c>
      <c r="C154" s="3" t="s">
        <v>10</v>
      </c>
      <c r="D154" s="3" t="s">
        <v>11</v>
      </c>
      <c r="E154" s="3">
        <v>4</v>
      </c>
      <c r="F154" s="3">
        <v>700</v>
      </c>
      <c r="G154" s="3">
        <f t="shared" si="3"/>
        <v>2800</v>
      </c>
    </row>
    <row r="155" spans="1:7" x14ac:dyDescent="0.2">
      <c r="A155" s="4">
        <v>45207</v>
      </c>
      <c r="B155" s="3" t="s">
        <v>237</v>
      </c>
      <c r="C155" s="3" t="s">
        <v>10</v>
      </c>
      <c r="D155" s="3" t="s">
        <v>11</v>
      </c>
      <c r="E155" s="3">
        <v>4</v>
      </c>
      <c r="F155" s="3">
        <v>700</v>
      </c>
      <c r="G155" s="3">
        <f t="shared" si="3"/>
        <v>2800</v>
      </c>
    </row>
    <row r="156" spans="1:7" x14ac:dyDescent="0.2">
      <c r="A156" s="4">
        <v>45209</v>
      </c>
      <c r="B156" s="3" t="s">
        <v>238</v>
      </c>
      <c r="C156" s="3" t="s">
        <v>10</v>
      </c>
      <c r="D156" s="3" t="s">
        <v>11</v>
      </c>
      <c r="E156" s="3">
        <v>2</v>
      </c>
      <c r="F156" s="3">
        <v>700</v>
      </c>
      <c r="G156" s="3">
        <f t="shared" si="3"/>
        <v>1400</v>
      </c>
    </row>
    <row r="157" spans="1:7" x14ac:dyDescent="0.2">
      <c r="A157" s="4">
        <v>45215</v>
      </c>
      <c r="B157" s="3" t="s">
        <v>217</v>
      </c>
      <c r="C157" s="3" t="s">
        <v>10</v>
      </c>
      <c r="D157" s="3" t="s">
        <v>11</v>
      </c>
      <c r="E157" s="3">
        <v>5</v>
      </c>
      <c r="F157" s="3">
        <v>700</v>
      </c>
      <c r="G157" s="3">
        <f t="shared" si="3"/>
        <v>3500</v>
      </c>
    </row>
    <row r="158" spans="1:7" x14ac:dyDescent="0.2">
      <c r="A158" s="4">
        <v>45219</v>
      </c>
      <c r="B158" s="3" t="s">
        <v>62</v>
      </c>
      <c r="C158" s="3" t="s">
        <v>10</v>
      </c>
      <c r="D158" s="3" t="s">
        <v>11</v>
      </c>
      <c r="E158" s="3">
        <v>4</v>
      </c>
      <c r="F158" s="3">
        <v>700</v>
      </c>
      <c r="G158" s="3">
        <f t="shared" si="3"/>
        <v>2800</v>
      </c>
    </row>
    <row r="159" spans="1:7" x14ac:dyDescent="0.2">
      <c r="A159" s="4">
        <v>45226</v>
      </c>
      <c r="B159" s="3" t="s">
        <v>230</v>
      </c>
      <c r="C159" s="3" t="s">
        <v>10</v>
      </c>
      <c r="D159" s="3" t="s">
        <v>11</v>
      </c>
      <c r="E159" s="3">
        <v>2</v>
      </c>
      <c r="F159" s="3">
        <v>700</v>
      </c>
      <c r="G159" s="3">
        <f t="shared" si="3"/>
        <v>1400</v>
      </c>
    </row>
    <row r="160" spans="1:7" x14ac:dyDescent="0.2">
      <c r="A160" s="4">
        <v>45267</v>
      </c>
      <c r="B160" s="3" t="s">
        <v>146</v>
      </c>
      <c r="C160" s="3" t="s">
        <v>10</v>
      </c>
      <c r="D160" s="3" t="s">
        <v>11</v>
      </c>
      <c r="E160" s="3">
        <v>2</v>
      </c>
      <c r="F160" s="3">
        <v>700</v>
      </c>
      <c r="G160" s="3">
        <f t="shared" si="3"/>
        <v>1400</v>
      </c>
    </row>
    <row r="161" spans="1:7" x14ac:dyDescent="0.2">
      <c r="A161" s="4">
        <v>45274</v>
      </c>
      <c r="B161" s="3" t="s">
        <v>199</v>
      </c>
      <c r="C161" s="3" t="s">
        <v>10</v>
      </c>
      <c r="D161" s="3" t="s">
        <v>11</v>
      </c>
      <c r="E161" s="3">
        <v>5</v>
      </c>
      <c r="F161" s="3">
        <v>700</v>
      </c>
      <c r="G161" s="3">
        <f t="shared" si="3"/>
        <v>3500</v>
      </c>
    </row>
    <row r="162" spans="1:7" hidden="1" x14ac:dyDescent="0.2">
      <c r="A162" s="4"/>
      <c r="B162" s="3"/>
      <c r="C162" s="3"/>
      <c r="D162" s="2" t="s">
        <v>266</v>
      </c>
      <c r="E162" s="3"/>
      <c r="F162" s="3"/>
      <c r="G162" s="3">
        <f>SUBTOTAL(9,G122:G161)</f>
        <v>79800</v>
      </c>
    </row>
    <row r="163" spans="1:7" x14ac:dyDescent="0.2">
      <c r="A163" s="4">
        <v>44943</v>
      </c>
      <c r="B163" s="3" t="s">
        <v>229</v>
      </c>
      <c r="C163" s="3" t="s">
        <v>7</v>
      </c>
      <c r="D163" s="3" t="s">
        <v>8</v>
      </c>
      <c r="E163" s="3">
        <v>1</v>
      </c>
      <c r="F163" s="3">
        <v>500</v>
      </c>
      <c r="G163" s="3">
        <f t="shared" ref="G163:G205" si="4">F163*E163</f>
        <v>500</v>
      </c>
    </row>
    <row r="164" spans="1:7" x14ac:dyDescent="0.2">
      <c r="A164" s="4">
        <v>44946</v>
      </c>
      <c r="B164" s="3" t="s">
        <v>235</v>
      </c>
      <c r="C164" s="3" t="s">
        <v>7</v>
      </c>
      <c r="D164" s="3" t="s">
        <v>8</v>
      </c>
      <c r="E164" s="3">
        <v>1</v>
      </c>
      <c r="F164" s="3">
        <v>500</v>
      </c>
      <c r="G164" s="3">
        <f t="shared" si="4"/>
        <v>500</v>
      </c>
    </row>
    <row r="165" spans="1:7" x14ac:dyDescent="0.2">
      <c r="A165" s="4">
        <v>44955</v>
      </c>
      <c r="B165" s="3" t="s">
        <v>210</v>
      </c>
      <c r="C165" s="3" t="s">
        <v>7</v>
      </c>
      <c r="D165" s="3" t="s">
        <v>8</v>
      </c>
      <c r="E165" s="3">
        <v>1</v>
      </c>
      <c r="F165" s="3">
        <v>500</v>
      </c>
      <c r="G165" s="3">
        <f t="shared" si="4"/>
        <v>500</v>
      </c>
    </row>
    <row r="166" spans="1:7" x14ac:dyDescent="0.2">
      <c r="A166" s="4">
        <v>44997</v>
      </c>
      <c r="B166" s="3" t="s">
        <v>58</v>
      </c>
      <c r="C166" s="3" t="s">
        <v>7</v>
      </c>
      <c r="D166" s="3" t="s">
        <v>8</v>
      </c>
      <c r="E166" s="3">
        <v>2</v>
      </c>
      <c r="F166" s="3">
        <v>500</v>
      </c>
      <c r="G166" s="3">
        <f t="shared" si="4"/>
        <v>1000</v>
      </c>
    </row>
    <row r="167" spans="1:7" x14ac:dyDescent="0.2">
      <c r="A167" s="4">
        <v>44998</v>
      </c>
      <c r="B167" s="3" t="s">
        <v>158</v>
      </c>
      <c r="C167" s="3" t="s">
        <v>7</v>
      </c>
      <c r="D167" s="3" t="s">
        <v>8</v>
      </c>
      <c r="E167" s="3">
        <v>1</v>
      </c>
      <c r="F167" s="3">
        <v>500</v>
      </c>
      <c r="G167" s="3">
        <f t="shared" si="4"/>
        <v>500</v>
      </c>
    </row>
    <row r="168" spans="1:7" x14ac:dyDescent="0.2">
      <c r="A168" s="4">
        <v>45039</v>
      </c>
      <c r="B168" s="3" t="s">
        <v>101</v>
      </c>
      <c r="C168" s="3" t="s">
        <v>7</v>
      </c>
      <c r="D168" s="3" t="s">
        <v>8</v>
      </c>
      <c r="E168" s="3">
        <v>3</v>
      </c>
      <c r="F168" s="3">
        <v>500</v>
      </c>
      <c r="G168" s="3">
        <f t="shared" si="4"/>
        <v>1500</v>
      </c>
    </row>
    <row r="169" spans="1:7" x14ac:dyDescent="0.2">
      <c r="A169" s="4">
        <v>45040</v>
      </c>
      <c r="B169" s="3" t="s">
        <v>56</v>
      </c>
      <c r="C169" s="3" t="s">
        <v>7</v>
      </c>
      <c r="D169" s="3" t="s">
        <v>8</v>
      </c>
      <c r="E169" s="3">
        <v>2</v>
      </c>
      <c r="F169" s="3">
        <v>500</v>
      </c>
      <c r="G169" s="3">
        <f t="shared" si="4"/>
        <v>1000</v>
      </c>
    </row>
    <row r="170" spans="1:7" x14ac:dyDescent="0.2">
      <c r="A170" s="4">
        <v>45045</v>
      </c>
      <c r="B170" s="3" t="s">
        <v>108</v>
      </c>
      <c r="C170" s="3" t="s">
        <v>7</v>
      </c>
      <c r="D170" s="3" t="s">
        <v>8</v>
      </c>
      <c r="E170" s="3">
        <v>3</v>
      </c>
      <c r="F170" s="3">
        <v>500</v>
      </c>
      <c r="G170" s="3">
        <f t="shared" si="4"/>
        <v>1500</v>
      </c>
    </row>
    <row r="171" spans="1:7" x14ac:dyDescent="0.2">
      <c r="A171" s="4">
        <v>45047</v>
      </c>
      <c r="B171" s="3" t="s">
        <v>128</v>
      </c>
      <c r="C171" s="3" t="s">
        <v>7</v>
      </c>
      <c r="D171" s="3" t="s">
        <v>8</v>
      </c>
      <c r="E171" s="3">
        <v>1</v>
      </c>
      <c r="F171" s="3">
        <v>500</v>
      </c>
      <c r="G171" s="3">
        <f t="shared" si="4"/>
        <v>500</v>
      </c>
    </row>
    <row r="172" spans="1:7" x14ac:dyDescent="0.2">
      <c r="A172" s="4">
        <v>45050</v>
      </c>
      <c r="B172" s="3" t="s">
        <v>185</v>
      </c>
      <c r="C172" s="3" t="s">
        <v>7</v>
      </c>
      <c r="D172" s="3" t="s">
        <v>8</v>
      </c>
      <c r="E172" s="3">
        <v>3</v>
      </c>
      <c r="F172" s="3">
        <v>500</v>
      </c>
      <c r="G172" s="3">
        <f t="shared" si="4"/>
        <v>1500</v>
      </c>
    </row>
    <row r="173" spans="1:7" x14ac:dyDescent="0.2">
      <c r="A173" s="4">
        <v>45054</v>
      </c>
      <c r="B173" s="3" t="s">
        <v>194</v>
      </c>
      <c r="C173" s="3" t="s">
        <v>7</v>
      </c>
      <c r="D173" s="3" t="s">
        <v>8</v>
      </c>
      <c r="E173" s="3">
        <v>5</v>
      </c>
      <c r="F173" s="3">
        <v>500</v>
      </c>
      <c r="G173" s="3">
        <f t="shared" si="4"/>
        <v>2500</v>
      </c>
    </row>
    <row r="174" spans="1:7" x14ac:dyDescent="0.2">
      <c r="A174" s="4">
        <v>45060</v>
      </c>
      <c r="B174" s="3" t="s">
        <v>137</v>
      </c>
      <c r="C174" s="3" t="s">
        <v>7</v>
      </c>
      <c r="D174" s="3" t="s">
        <v>8</v>
      </c>
      <c r="E174" s="3">
        <v>3</v>
      </c>
      <c r="F174" s="3">
        <v>500</v>
      </c>
      <c r="G174" s="3">
        <f t="shared" si="4"/>
        <v>1500</v>
      </c>
    </row>
    <row r="175" spans="1:7" x14ac:dyDescent="0.2">
      <c r="A175" s="4">
        <v>45066</v>
      </c>
      <c r="B175" s="3" t="s">
        <v>136</v>
      </c>
      <c r="C175" s="3" t="s">
        <v>7</v>
      </c>
      <c r="D175" s="3" t="s">
        <v>8</v>
      </c>
      <c r="E175" s="3">
        <v>2</v>
      </c>
      <c r="F175" s="3">
        <v>500</v>
      </c>
      <c r="G175" s="3">
        <f t="shared" si="4"/>
        <v>1000</v>
      </c>
    </row>
    <row r="176" spans="1:7" x14ac:dyDescent="0.2">
      <c r="A176" s="4">
        <v>45078</v>
      </c>
      <c r="B176" s="3" t="s">
        <v>27</v>
      </c>
      <c r="C176" s="3" t="s">
        <v>7</v>
      </c>
      <c r="D176" s="3" t="s">
        <v>8</v>
      </c>
      <c r="E176" s="3">
        <v>4</v>
      </c>
      <c r="F176" s="3">
        <v>500</v>
      </c>
      <c r="G176" s="3">
        <f t="shared" si="4"/>
        <v>2000</v>
      </c>
    </row>
    <row r="177" spans="1:7" x14ac:dyDescent="0.2">
      <c r="A177" s="4">
        <v>45078</v>
      </c>
      <c r="B177" s="3" t="s">
        <v>67</v>
      </c>
      <c r="C177" s="3" t="s">
        <v>7</v>
      </c>
      <c r="D177" s="3" t="s">
        <v>8</v>
      </c>
      <c r="E177" s="3">
        <v>5</v>
      </c>
      <c r="F177" s="3">
        <v>500</v>
      </c>
      <c r="G177" s="3">
        <f t="shared" si="4"/>
        <v>2500</v>
      </c>
    </row>
    <row r="178" spans="1:7" x14ac:dyDescent="0.2">
      <c r="A178" s="4">
        <v>45088</v>
      </c>
      <c r="B178" s="3" t="s">
        <v>159</v>
      </c>
      <c r="C178" s="3" t="s">
        <v>7</v>
      </c>
      <c r="D178" s="3" t="s">
        <v>8</v>
      </c>
      <c r="E178" s="3">
        <v>1</v>
      </c>
      <c r="F178" s="3">
        <v>500</v>
      </c>
      <c r="G178" s="3">
        <f t="shared" si="4"/>
        <v>500</v>
      </c>
    </row>
    <row r="179" spans="1:7" x14ac:dyDescent="0.2">
      <c r="A179" s="4">
        <v>45092</v>
      </c>
      <c r="B179" s="3" t="s">
        <v>227</v>
      </c>
      <c r="C179" s="3" t="s">
        <v>7</v>
      </c>
      <c r="D179" s="3" t="s">
        <v>8</v>
      </c>
      <c r="E179" s="3">
        <v>4</v>
      </c>
      <c r="F179" s="3">
        <v>500</v>
      </c>
      <c r="G179" s="3">
        <f t="shared" si="4"/>
        <v>2000</v>
      </c>
    </row>
    <row r="180" spans="1:7" x14ac:dyDescent="0.2">
      <c r="A180" s="4">
        <v>45094</v>
      </c>
      <c r="B180" s="3" t="s">
        <v>34</v>
      </c>
      <c r="C180" s="3" t="s">
        <v>7</v>
      </c>
      <c r="D180" s="3" t="s">
        <v>8</v>
      </c>
      <c r="E180" s="3">
        <v>4</v>
      </c>
      <c r="F180" s="3">
        <v>500</v>
      </c>
      <c r="G180" s="3">
        <f t="shared" si="4"/>
        <v>2000</v>
      </c>
    </row>
    <row r="181" spans="1:7" x14ac:dyDescent="0.2">
      <c r="A181" s="4">
        <v>45095</v>
      </c>
      <c r="B181" s="3" t="s">
        <v>92</v>
      </c>
      <c r="C181" s="3" t="s">
        <v>7</v>
      </c>
      <c r="D181" s="3" t="s">
        <v>8</v>
      </c>
      <c r="E181" s="3">
        <v>2</v>
      </c>
      <c r="F181" s="3">
        <v>500</v>
      </c>
      <c r="G181" s="3">
        <f t="shared" si="4"/>
        <v>1000</v>
      </c>
    </row>
    <row r="182" spans="1:7" x14ac:dyDescent="0.2">
      <c r="A182" s="4">
        <v>45096</v>
      </c>
      <c r="B182" s="3" t="s">
        <v>161</v>
      </c>
      <c r="C182" s="3" t="s">
        <v>7</v>
      </c>
      <c r="D182" s="3" t="s">
        <v>8</v>
      </c>
      <c r="E182" s="3">
        <v>2</v>
      </c>
      <c r="F182" s="3">
        <v>500</v>
      </c>
      <c r="G182" s="3">
        <f t="shared" si="4"/>
        <v>1000</v>
      </c>
    </row>
    <row r="183" spans="1:7" x14ac:dyDescent="0.2">
      <c r="A183" s="4">
        <v>45111</v>
      </c>
      <c r="B183" s="3" t="s">
        <v>6</v>
      </c>
      <c r="C183" s="3" t="s">
        <v>7</v>
      </c>
      <c r="D183" s="3" t="s">
        <v>8</v>
      </c>
      <c r="E183" s="3">
        <v>2</v>
      </c>
      <c r="F183" s="3">
        <v>500</v>
      </c>
      <c r="G183" s="3">
        <f t="shared" si="4"/>
        <v>1000</v>
      </c>
    </row>
    <row r="184" spans="1:7" x14ac:dyDescent="0.2">
      <c r="A184" s="4">
        <v>45132</v>
      </c>
      <c r="B184" s="3" t="s">
        <v>26</v>
      </c>
      <c r="C184" s="3" t="s">
        <v>7</v>
      </c>
      <c r="D184" s="3" t="s">
        <v>8</v>
      </c>
      <c r="E184" s="3">
        <v>4</v>
      </c>
      <c r="F184" s="3">
        <v>500</v>
      </c>
      <c r="G184" s="3">
        <f t="shared" si="4"/>
        <v>2000</v>
      </c>
    </row>
    <row r="185" spans="1:7" x14ac:dyDescent="0.2">
      <c r="A185" s="4">
        <v>45132</v>
      </c>
      <c r="B185" s="3" t="s">
        <v>193</v>
      </c>
      <c r="C185" s="3" t="s">
        <v>7</v>
      </c>
      <c r="D185" s="3" t="s">
        <v>8</v>
      </c>
      <c r="E185" s="3">
        <v>1</v>
      </c>
      <c r="F185" s="3">
        <v>500</v>
      </c>
      <c r="G185" s="3">
        <f t="shared" si="4"/>
        <v>500</v>
      </c>
    </row>
    <row r="186" spans="1:7" x14ac:dyDescent="0.2">
      <c r="A186" s="4">
        <v>45135</v>
      </c>
      <c r="B186" s="3" t="s">
        <v>138</v>
      </c>
      <c r="C186" s="3" t="s">
        <v>7</v>
      </c>
      <c r="D186" s="3" t="s">
        <v>8</v>
      </c>
      <c r="E186" s="3">
        <v>5</v>
      </c>
      <c r="F186" s="3">
        <v>500</v>
      </c>
      <c r="G186" s="3">
        <f t="shared" si="4"/>
        <v>2500</v>
      </c>
    </row>
    <row r="187" spans="1:7" x14ac:dyDescent="0.2">
      <c r="A187" s="4">
        <v>45142</v>
      </c>
      <c r="B187" s="3" t="s">
        <v>214</v>
      </c>
      <c r="C187" s="3" t="s">
        <v>7</v>
      </c>
      <c r="D187" s="3" t="s">
        <v>8</v>
      </c>
      <c r="E187" s="3">
        <v>2</v>
      </c>
      <c r="F187" s="3">
        <v>500</v>
      </c>
      <c r="G187" s="3">
        <f t="shared" si="4"/>
        <v>1000</v>
      </c>
    </row>
    <row r="188" spans="1:7" x14ac:dyDescent="0.2">
      <c r="A188" s="4">
        <v>45149</v>
      </c>
      <c r="B188" s="3" t="s">
        <v>165</v>
      </c>
      <c r="C188" s="3" t="s">
        <v>7</v>
      </c>
      <c r="D188" s="3" t="s">
        <v>8</v>
      </c>
      <c r="E188" s="3">
        <v>2</v>
      </c>
      <c r="F188" s="3">
        <v>500</v>
      </c>
      <c r="G188" s="3">
        <f t="shared" si="4"/>
        <v>1000</v>
      </c>
    </row>
    <row r="189" spans="1:7" x14ac:dyDescent="0.2">
      <c r="A189" s="4">
        <v>45150</v>
      </c>
      <c r="B189" s="3" t="s">
        <v>43</v>
      </c>
      <c r="C189" s="3" t="s">
        <v>7</v>
      </c>
      <c r="D189" s="3" t="s">
        <v>8</v>
      </c>
      <c r="E189" s="3">
        <v>4</v>
      </c>
      <c r="F189" s="3">
        <v>500</v>
      </c>
      <c r="G189" s="3">
        <f t="shared" si="4"/>
        <v>2000</v>
      </c>
    </row>
    <row r="190" spans="1:7" x14ac:dyDescent="0.2">
      <c r="A190" s="4">
        <v>45163</v>
      </c>
      <c r="B190" s="3" t="s">
        <v>86</v>
      </c>
      <c r="C190" s="3" t="s">
        <v>7</v>
      </c>
      <c r="D190" s="3" t="s">
        <v>8</v>
      </c>
      <c r="E190" s="3">
        <v>3</v>
      </c>
      <c r="F190" s="3">
        <v>500</v>
      </c>
      <c r="G190" s="3">
        <f t="shared" si="4"/>
        <v>1500</v>
      </c>
    </row>
    <row r="191" spans="1:7" x14ac:dyDescent="0.2">
      <c r="A191" s="4">
        <v>45168</v>
      </c>
      <c r="B191" s="3" t="s">
        <v>219</v>
      </c>
      <c r="C191" s="3" t="s">
        <v>7</v>
      </c>
      <c r="D191" s="3" t="s">
        <v>8</v>
      </c>
      <c r="E191" s="3">
        <v>5</v>
      </c>
      <c r="F191" s="3">
        <v>500</v>
      </c>
      <c r="G191" s="3">
        <f t="shared" si="4"/>
        <v>2500</v>
      </c>
    </row>
    <row r="192" spans="1:7" x14ac:dyDescent="0.2">
      <c r="A192" s="4">
        <v>45175</v>
      </c>
      <c r="B192" s="3" t="s">
        <v>205</v>
      </c>
      <c r="C192" s="3" t="s">
        <v>7</v>
      </c>
      <c r="D192" s="3" t="s">
        <v>8</v>
      </c>
      <c r="E192" s="3">
        <v>4</v>
      </c>
      <c r="F192" s="3">
        <v>500</v>
      </c>
      <c r="G192" s="3">
        <f t="shared" si="4"/>
        <v>2000</v>
      </c>
    </row>
    <row r="193" spans="1:7" x14ac:dyDescent="0.2">
      <c r="A193" s="4">
        <v>45179</v>
      </c>
      <c r="B193" s="3" t="s">
        <v>30</v>
      </c>
      <c r="C193" s="3" t="s">
        <v>7</v>
      </c>
      <c r="D193" s="3" t="s">
        <v>8</v>
      </c>
      <c r="E193" s="3">
        <v>2</v>
      </c>
      <c r="F193" s="3">
        <v>500</v>
      </c>
      <c r="G193" s="3">
        <f t="shared" si="4"/>
        <v>1000</v>
      </c>
    </row>
    <row r="194" spans="1:7" x14ac:dyDescent="0.2">
      <c r="A194" s="4">
        <v>45187</v>
      </c>
      <c r="B194" s="3" t="s">
        <v>231</v>
      </c>
      <c r="C194" s="3" t="s">
        <v>7</v>
      </c>
      <c r="D194" s="3" t="s">
        <v>8</v>
      </c>
      <c r="E194" s="3">
        <v>3</v>
      </c>
      <c r="F194" s="3">
        <v>500</v>
      </c>
      <c r="G194" s="3">
        <f t="shared" si="4"/>
        <v>1500</v>
      </c>
    </row>
    <row r="195" spans="1:7" x14ac:dyDescent="0.2">
      <c r="A195" s="4">
        <v>45191</v>
      </c>
      <c r="B195" s="3" t="s">
        <v>204</v>
      </c>
      <c r="C195" s="3" t="s">
        <v>7</v>
      </c>
      <c r="D195" s="3" t="s">
        <v>8</v>
      </c>
      <c r="E195" s="3">
        <v>2</v>
      </c>
      <c r="F195" s="3">
        <v>500</v>
      </c>
      <c r="G195" s="3">
        <f t="shared" si="4"/>
        <v>1000</v>
      </c>
    </row>
    <row r="196" spans="1:7" x14ac:dyDescent="0.2">
      <c r="A196" s="4">
        <v>45195</v>
      </c>
      <c r="B196" s="3" t="s">
        <v>12</v>
      </c>
      <c r="C196" s="3" t="s">
        <v>7</v>
      </c>
      <c r="D196" s="3" t="s">
        <v>8</v>
      </c>
      <c r="E196" s="3">
        <v>1</v>
      </c>
      <c r="F196" s="3">
        <v>500</v>
      </c>
      <c r="G196" s="3">
        <f t="shared" si="4"/>
        <v>500</v>
      </c>
    </row>
    <row r="197" spans="1:7" x14ac:dyDescent="0.2">
      <c r="A197" s="4">
        <v>45197</v>
      </c>
      <c r="B197" s="3" t="s">
        <v>94</v>
      </c>
      <c r="C197" s="3" t="s">
        <v>7</v>
      </c>
      <c r="D197" s="3" t="s">
        <v>8</v>
      </c>
      <c r="E197" s="3">
        <v>1</v>
      </c>
      <c r="F197" s="3">
        <v>500</v>
      </c>
      <c r="G197" s="3">
        <f t="shared" si="4"/>
        <v>500</v>
      </c>
    </row>
    <row r="198" spans="1:7" x14ac:dyDescent="0.2">
      <c r="A198" s="4">
        <v>45200</v>
      </c>
      <c r="B198" s="3" t="s">
        <v>97</v>
      </c>
      <c r="C198" s="3" t="s">
        <v>7</v>
      </c>
      <c r="D198" s="3" t="s">
        <v>8</v>
      </c>
      <c r="E198" s="3">
        <v>1</v>
      </c>
      <c r="F198" s="3">
        <v>500</v>
      </c>
      <c r="G198" s="3">
        <f t="shared" si="4"/>
        <v>500</v>
      </c>
    </row>
    <row r="199" spans="1:7" x14ac:dyDescent="0.2">
      <c r="A199" s="4">
        <v>45200</v>
      </c>
      <c r="B199" s="3" t="s">
        <v>248</v>
      </c>
      <c r="C199" s="3" t="s">
        <v>7</v>
      </c>
      <c r="D199" s="3" t="s">
        <v>8</v>
      </c>
      <c r="E199" s="3">
        <v>1</v>
      </c>
      <c r="F199" s="3">
        <v>500</v>
      </c>
      <c r="G199" s="3">
        <f t="shared" si="4"/>
        <v>500</v>
      </c>
    </row>
    <row r="200" spans="1:7" x14ac:dyDescent="0.2">
      <c r="A200" s="4">
        <v>45217</v>
      </c>
      <c r="B200" s="3" t="s">
        <v>96</v>
      </c>
      <c r="C200" s="3" t="s">
        <v>7</v>
      </c>
      <c r="D200" s="3" t="s">
        <v>8</v>
      </c>
      <c r="E200" s="3">
        <v>2</v>
      </c>
      <c r="F200" s="3">
        <v>500</v>
      </c>
      <c r="G200" s="3">
        <f t="shared" si="4"/>
        <v>1000</v>
      </c>
    </row>
    <row r="201" spans="1:7" x14ac:dyDescent="0.2">
      <c r="A201" s="4">
        <v>45222</v>
      </c>
      <c r="B201" s="3" t="s">
        <v>127</v>
      </c>
      <c r="C201" s="3" t="s">
        <v>7</v>
      </c>
      <c r="D201" s="3" t="s">
        <v>8</v>
      </c>
      <c r="E201" s="3">
        <v>4</v>
      </c>
      <c r="F201" s="3">
        <v>500</v>
      </c>
      <c r="G201" s="3">
        <f t="shared" si="4"/>
        <v>2000</v>
      </c>
    </row>
    <row r="202" spans="1:7" x14ac:dyDescent="0.2">
      <c r="A202" s="4">
        <v>45245</v>
      </c>
      <c r="B202" s="3" t="s">
        <v>71</v>
      </c>
      <c r="C202" s="3" t="s">
        <v>7</v>
      </c>
      <c r="D202" s="3" t="s">
        <v>8</v>
      </c>
      <c r="E202" s="3">
        <v>2</v>
      </c>
      <c r="F202" s="3">
        <v>500</v>
      </c>
      <c r="G202" s="3">
        <f t="shared" si="4"/>
        <v>1000</v>
      </c>
    </row>
    <row r="203" spans="1:7" x14ac:dyDescent="0.2">
      <c r="A203" s="4">
        <v>45248</v>
      </c>
      <c r="B203" s="3" t="s">
        <v>190</v>
      </c>
      <c r="C203" s="3" t="s">
        <v>7</v>
      </c>
      <c r="D203" s="3" t="s">
        <v>8</v>
      </c>
      <c r="E203" s="3">
        <v>1</v>
      </c>
      <c r="F203" s="3">
        <v>500</v>
      </c>
      <c r="G203" s="3">
        <f t="shared" si="4"/>
        <v>500</v>
      </c>
    </row>
    <row r="204" spans="1:7" x14ac:dyDescent="0.2">
      <c r="A204" s="4">
        <v>45265</v>
      </c>
      <c r="B204" s="3" t="s">
        <v>157</v>
      </c>
      <c r="C204" s="3" t="s">
        <v>7</v>
      </c>
      <c r="D204" s="3" t="s">
        <v>8</v>
      </c>
      <c r="E204" s="3">
        <v>2</v>
      </c>
      <c r="F204" s="3">
        <v>500</v>
      </c>
      <c r="G204" s="3">
        <f t="shared" si="4"/>
        <v>1000</v>
      </c>
    </row>
    <row r="205" spans="1:7" x14ac:dyDescent="0.2">
      <c r="A205" s="4">
        <v>45271</v>
      </c>
      <c r="B205" s="3" t="s">
        <v>215</v>
      </c>
      <c r="C205" s="3" t="s">
        <v>7</v>
      </c>
      <c r="D205" s="3" t="s">
        <v>8</v>
      </c>
      <c r="E205" s="3">
        <v>2</v>
      </c>
      <c r="F205" s="3">
        <v>500</v>
      </c>
      <c r="G205" s="3">
        <f t="shared" si="4"/>
        <v>1000</v>
      </c>
    </row>
    <row r="206" spans="1:7" hidden="1" x14ac:dyDescent="0.2">
      <c r="A206" s="4"/>
      <c r="B206" s="3"/>
      <c r="C206" s="3"/>
      <c r="D206" s="2" t="s">
        <v>267</v>
      </c>
      <c r="E206" s="3"/>
      <c r="F206" s="3"/>
      <c r="G206" s="3">
        <f>SUBTOTAL(9,G163:G205)</f>
        <v>53000</v>
      </c>
    </row>
    <row r="207" spans="1:7" x14ac:dyDescent="0.2">
      <c r="A207" s="4">
        <v>44935</v>
      </c>
      <c r="B207" s="3" t="s">
        <v>163</v>
      </c>
      <c r="C207" s="3" t="s">
        <v>21</v>
      </c>
      <c r="D207" s="3" t="s">
        <v>22</v>
      </c>
      <c r="E207" s="3">
        <v>5</v>
      </c>
      <c r="F207" s="3">
        <v>300</v>
      </c>
      <c r="G207" s="3">
        <f t="shared" ref="G207:G247" si="5">F207*E207</f>
        <v>1500</v>
      </c>
    </row>
    <row r="208" spans="1:7" x14ac:dyDescent="0.2">
      <c r="A208" s="4">
        <v>44943</v>
      </c>
      <c r="B208" s="3" t="s">
        <v>181</v>
      </c>
      <c r="C208" s="3" t="s">
        <v>21</v>
      </c>
      <c r="D208" s="3" t="s">
        <v>22</v>
      </c>
      <c r="E208" s="3">
        <v>5</v>
      </c>
      <c r="F208" s="3">
        <v>300</v>
      </c>
      <c r="G208" s="3">
        <f t="shared" si="5"/>
        <v>1500</v>
      </c>
    </row>
    <row r="209" spans="1:7" x14ac:dyDescent="0.2">
      <c r="A209" s="4">
        <v>44963</v>
      </c>
      <c r="B209" s="3" t="s">
        <v>195</v>
      </c>
      <c r="C209" s="3" t="s">
        <v>21</v>
      </c>
      <c r="D209" s="3" t="s">
        <v>22</v>
      </c>
      <c r="E209" s="3">
        <v>4</v>
      </c>
      <c r="F209" s="3">
        <v>300</v>
      </c>
      <c r="G209" s="3">
        <f t="shared" si="5"/>
        <v>1200</v>
      </c>
    </row>
    <row r="210" spans="1:7" x14ac:dyDescent="0.2">
      <c r="A210" s="4">
        <v>44967</v>
      </c>
      <c r="B210" s="3" t="s">
        <v>110</v>
      </c>
      <c r="C210" s="3" t="s">
        <v>21</v>
      </c>
      <c r="D210" s="3" t="s">
        <v>22</v>
      </c>
      <c r="E210" s="3">
        <v>5</v>
      </c>
      <c r="F210" s="3">
        <v>300</v>
      </c>
      <c r="G210" s="3">
        <f t="shared" si="5"/>
        <v>1500</v>
      </c>
    </row>
    <row r="211" spans="1:7" x14ac:dyDescent="0.2">
      <c r="A211" s="4">
        <v>44968</v>
      </c>
      <c r="B211" s="3" t="s">
        <v>249</v>
      </c>
      <c r="C211" s="3" t="s">
        <v>21</v>
      </c>
      <c r="D211" s="3" t="s">
        <v>22</v>
      </c>
      <c r="E211" s="3">
        <v>2</v>
      </c>
      <c r="F211" s="3">
        <v>300</v>
      </c>
      <c r="G211" s="3">
        <f t="shared" si="5"/>
        <v>600</v>
      </c>
    </row>
    <row r="212" spans="1:7" x14ac:dyDescent="0.2">
      <c r="A212" s="4">
        <v>44976</v>
      </c>
      <c r="B212" s="3" t="s">
        <v>61</v>
      </c>
      <c r="C212" s="3" t="s">
        <v>21</v>
      </c>
      <c r="D212" s="3" t="s">
        <v>22</v>
      </c>
      <c r="E212" s="3">
        <v>1</v>
      </c>
      <c r="F212" s="3">
        <v>300</v>
      </c>
      <c r="G212" s="3">
        <f t="shared" si="5"/>
        <v>300</v>
      </c>
    </row>
    <row r="213" spans="1:7" x14ac:dyDescent="0.2">
      <c r="A213" s="4">
        <v>44986</v>
      </c>
      <c r="B213" s="3" t="s">
        <v>118</v>
      </c>
      <c r="C213" s="3" t="s">
        <v>21</v>
      </c>
      <c r="D213" s="3" t="s">
        <v>22</v>
      </c>
      <c r="E213" s="3">
        <v>5</v>
      </c>
      <c r="F213" s="3">
        <v>300</v>
      </c>
      <c r="G213" s="3">
        <f t="shared" si="5"/>
        <v>1500</v>
      </c>
    </row>
    <row r="214" spans="1:7" x14ac:dyDescent="0.2">
      <c r="A214" s="4">
        <v>44993</v>
      </c>
      <c r="B214" s="3" t="s">
        <v>74</v>
      </c>
      <c r="C214" s="3" t="s">
        <v>21</v>
      </c>
      <c r="D214" s="3" t="s">
        <v>22</v>
      </c>
      <c r="E214" s="3">
        <v>5</v>
      </c>
      <c r="F214" s="3">
        <v>300</v>
      </c>
      <c r="G214" s="3">
        <f t="shared" si="5"/>
        <v>1500</v>
      </c>
    </row>
    <row r="215" spans="1:7" x14ac:dyDescent="0.2">
      <c r="A215" s="4">
        <v>44997</v>
      </c>
      <c r="B215" s="3" t="s">
        <v>29</v>
      </c>
      <c r="C215" s="3" t="s">
        <v>21</v>
      </c>
      <c r="D215" s="3" t="s">
        <v>22</v>
      </c>
      <c r="E215" s="3">
        <v>5</v>
      </c>
      <c r="F215" s="3">
        <v>300</v>
      </c>
      <c r="G215" s="3">
        <f t="shared" si="5"/>
        <v>1500</v>
      </c>
    </row>
    <row r="216" spans="1:7" x14ac:dyDescent="0.2">
      <c r="A216" s="4">
        <v>45011</v>
      </c>
      <c r="B216" s="3" t="s">
        <v>125</v>
      </c>
      <c r="C216" s="3" t="s">
        <v>21</v>
      </c>
      <c r="D216" s="3" t="s">
        <v>22</v>
      </c>
      <c r="E216" s="3">
        <v>4</v>
      </c>
      <c r="F216" s="3">
        <v>300</v>
      </c>
      <c r="G216" s="3">
        <f t="shared" si="5"/>
        <v>1200</v>
      </c>
    </row>
    <row r="217" spans="1:7" x14ac:dyDescent="0.2">
      <c r="A217" s="4">
        <v>45020</v>
      </c>
      <c r="B217" s="3" t="s">
        <v>122</v>
      </c>
      <c r="C217" s="3" t="s">
        <v>21</v>
      </c>
      <c r="D217" s="3" t="s">
        <v>22</v>
      </c>
      <c r="E217" s="3">
        <v>2</v>
      </c>
      <c r="F217" s="3">
        <v>300</v>
      </c>
      <c r="G217" s="3">
        <f t="shared" si="5"/>
        <v>600</v>
      </c>
    </row>
    <row r="218" spans="1:7" x14ac:dyDescent="0.2">
      <c r="A218" s="4">
        <v>45031</v>
      </c>
      <c r="B218" s="3" t="s">
        <v>121</v>
      </c>
      <c r="C218" s="3" t="s">
        <v>21</v>
      </c>
      <c r="D218" s="3" t="s">
        <v>22</v>
      </c>
      <c r="E218" s="3">
        <v>2</v>
      </c>
      <c r="F218" s="3">
        <v>300</v>
      </c>
      <c r="G218" s="3">
        <f t="shared" si="5"/>
        <v>600</v>
      </c>
    </row>
    <row r="219" spans="1:7" x14ac:dyDescent="0.2">
      <c r="A219" s="4">
        <v>45041</v>
      </c>
      <c r="B219" s="3" t="s">
        <v>65</v>
      </c>
      <c r="C219" s="3" t="s">
        <v>21</v>
      </c>
      <c r="D219" s="3" t="s">
        <v>22</v>
      </c>
      <c r="E219" s="3">
        <v>1</v>
      </c>
      <c r="F219" s="3">
        <v>300</v>
      </c>
      <c r="G219" s="3">
        <f t="shared" si="5"/>
        <v>300</v>
      </c>
    </row>
    <row r="220" spans="1:7" x14ac:dyDescent="0.2">
      <c r="A220" s="4">
        <v>45045</v>
      </c>
      <c r="B220" s="3" t="s">
        <v>258</v>
      </c>
      <c r="C220" s="3" t="s">
        <v>21</v>
      </c>
      <c r="D220" s="3" t="s">
        <v>22</v>
      </c>
      <c r="E220" s="3">
        <v>1</v>
      </c>
      <c r="F220" s="3">
        <v>300</v>
      </c>
      <c r="G220" s="3">
        <f t="shared" si="5"/>
        <v>300</v>
      </c>
    </row>
    <row r="221" spans="1:7" x14ac:dyDescent="0.2">
      <c r="A221" s="4">
        <v>45046</v>
      </c>
      <c r="B221" s="3" t="s">
        <v>20</v>
      </c>
      <c r="C221" s="3" t="s">
        <v>21</v>
      </c>
      <c r="D221" s="3" t="s">
        <v>22</v>
      </c>
      <c r="E221" s="3">
        <v>4</v>
      </c>
      <c r="F221" s="3">
        <v>300</v>
      </c>
      <c r="G221" s="3">
        <f t="shared" si="5"/>
        <v>1200</v>
      </c>
    </row>
    <row r="222" spans="1:7" x14ac:dyDescent="0.2">
      <c r="A222" s="4">
        <v>45064</v>
      </c>
      <c r="B222" s="3" t="s">
        <v>206</v>
      </c>
      <c r="C222" s="3" t="s">
        <v>21</v>
      </c>
      <c r="D222" s="3" t="s">
        <v>22</v>
      </c>
      <c r="E222" s="3">
        <v>5</v>
      </c>
      <c r="F222" s="3">
        <v>300</v>
      </c>
      <c r="G222" s="3">
        <f t="shared" si="5"/>
        <v>1500</v>
      </c>
    </row>
    <row r="223" spans="1:7" x14ac:dyDescent="0.2">
      <c r="A223" s="4">
        <v>45066</v>
      </c>
      <c r="B223" s="3" t="s">
        <v>80</v>
      </c>
      <c r="C223" s="3" t="s">
        <v>21</v>
      </c>
      <c r="D223" s="3" t="s">
        <v>22</v>
      </c>
      <c r="E223" s="3">
        <v>2</v>
      </c>
      <c r="F223" s="3">
        <v>300</v>
      </c>
      <c r="G223" s="3">
        <f t="shared" si="5"/>
        <v>600</v>
      </c>
    </row>
    <row r="224" spans="1:7" x14ac:dyDescent="0.2">
      <c r="A224" s="4">
        <v>45069</v>
      </c>
      <c r="B224" s="3" t="s">
        <v>150</v>
      </c>
      <c r="C224" s="3" t="s">
        <v>21</v>
      </c>
      <c r="D224" s="3" t="s">
        <v>22</v>
      </c>
      <c r="E224" s="3">
        <v>5</v>
      </c>
      <c r="F224" s="3">
        <v>300</v>
      </c>
      <c r="G224" s="3">
        <f t="shared" si="5"/>
        <v>1500</v>
      </c>
    </row>
    <row r="225" spans="1:7" x14ac:dyDescent="0.2">
      <c r="A225" s="4">
        <v>45082</v>
      </c>
      <c r="B225" s="3" t="s">
        <v>41</v>
      </c>
      <c r="C225" s="3" t="s">
        <v>21</v>
      </c>
      <c r="D225" s="3" t="s">
        <v>22</v>
      </c>
      <c r="E225" s="3">
        <v>2</v>
      </c>
      <c r="F225" s="3">
        <v>300</v>
      </c>
      <c r="G225" s="3">
        <f t="shared" si="5"/>
        <v>600</v>
      </c>
    </row>
    <row r="226" spans="1:7" x14ac:dyDescent="0.2">
      <c r="A226" s="4">
        <v>45086</v>
      </c>
      <c r="B226" s="3" t="s">
        <v>198</v>
      </c>
      <c r="C226" s="3" t="s">
        <v>21</v>
      </c>
      <c r="D226" s="3" t="s">
        <v>22</v>
      </c>
      <c r="E226" s="3">
        <v>3</v>
      </c>
      <c r="F226" s="3">
        <v>300</v>
      </c>
      <c r="G226" s="3">
        <f t="shared" si="5"/>
        <v>900</v>
      </c>
    </row>
    <row r="227" spans="1:7" x14ac:dyDescent="0.2">
      <c r="A227" s="4">
        <v>45093</v>
      </c>
      <c r="B227" s="3" t="s">
        <v>175</v>
      </c>
      <c r="C227" s="3" t="s">
        <v>21</v>
      </c>
      <c r="D227" s="3" t="s">
        <v>22</v>
      </c>
      <c r="E227" s="3">
        <v>1</v>
      </c>
      <c r="F227" s="3">
        <v>300</v>
      </c>
      <c r="G227" s="3">
        <f t="shared" si="5"/>
        <v>300</v>
      </c>
    </row>
    <row r="228" spans="1:7" x14ac:dyDescent="0.2">
      <c r="A228" s="4">
        <v>45105</v>
      </c>
      <c r="B228" s="3" t="s">
        <v>244</v>
      </c>
      <c r="C228" s="3" t="s">
        <v>21</v>
      </c>
      <c r="D228" s="3" t="s">
        <v>22</v>
      </c>
      <c r="E228" s="3">
        <v>4</v>
      </c>
      <c r="F228" s="3">
        <v>300</v>
      </c>
      <c r="G228" s="3">
        <f t="shared" si="5"/>
        <v>1200</v>
      </c>
    </row>
    <row r="229" spans="1:7" x14ac:dyDescent="0.2">
      <c r="A229" s="4">
        <v>45109</v>
      </c>
      <c r="B229" s="3" t="s">
        <v>246</v>
      </c>
      <c r="C229" s="3" t="s">
        <v>21</v>
      </c>
      <c r="D229" s="3" t="s">
        <v>22</v>
      </c>
      <c r="E229" s="3">
        <v>2</v>
      </c>
      <c r="F229" s="3">
        <v>300</v>
      </c>
      <c r="G229" s="3">
        <f t="shared" si="5"/>
        <v>600</v>
      </c>
    </row>
    <row r="230" spans="1:7" x14ac:dyDescent="0.2">
      <c r="A230" s="4">
        <v>45121</v>
      </c>
      <c r="B230" s="3" t="s">
        <v>35</v>
      </c>
      <c r="C230" s="3" t="s">
        <v>21</v>
      </c>
      <c r="D230" s="3" t="s">
        <v>22</v>
      </c>
      <c r="E230" s="3">
        <v>4</v>
      </c>
      <c r="F230" s="3">
        <v>300</v>
      </c>
      <c r="G230" s="3">
        <f t="shared" si="5"/>
        <v>1200</v>
      </c>
    </row>
    <row r="231" spans="1:7" x14ac:dyDescent="0.2">
      <c r="A231" s="4">
        <v>45125</v>
      </c>
      <c r="B231" s="3" t="s">
        <v>68</v>
      </c>
      <c r="C231" s="3" t="s">
        <v>21</v>
      </c>
      <c r="D231" s="3" t="s">
        <v>22</v>
      </c>
      <c r="E231" s="3">
        <v>3</v>
      </c>
      <c r="F231" s="3">
        <v>300</v>
      </c>
      <c r="G231" s="3">
        <f t="shared" si="5"/>
        <v>900</v>
      </c>
    </row>
    <row r="232" spans="1:7" x14ac:dyDescent="0.2">
      <c r="A232" s="4">
        <v>45137</v>
      </c>
      <c r="B232" s="3" t="s">
        <v>153</v>
      </c>
      <c r="C232" s="3" t="s">
        <v>21</v>
      </c>
      <c r="D232" s="3" t="s">
        <v>22</v>
      </c>
      <c r="E232" s="3">
        <v>5</v>
      </c>
      <c r="F232" s="3">
        <v>300</v>
      </c>
      <c r="G232" s="3">
        <f t="shared" si="5"/>
        <v>1500</v>
      </c>
    </row>
    <row r="233" spans="1:7" x14ac:dyDescent="0.2">
      <c r="A233" s="4">
        <v>45159</v>
      </c>
      <c r="B233" s="3" t="s">
        <v>66</v>
      </c>
      <c r="C233" s="3" t="s">
        <v>21</v>
      </c>
      <c r="D233" s="3" t="s">
        <v>22</v>
      </c>
      <c r="E233" s="3">
        <v>2</v>
      </c>
      <c r="F233" s="3">
        <v>300</v>
      </c>
      <c r="G233" s="3">
        <f t="shared" si="5"/>
        <v>600</v>
      </c>
    </row>
    <row r="234" spans="1:7" x14ac:dyDescent="0.2">
      <c r="A234" s="4">
        <v>45160</v>
      </c>
      <c r="B234" s="3" t="s">
        <v>245</v>
      </c>
      <c r="C234" s="3" t="s">
        <v>21</v>
      </c>
      <c r="D234" s="3" t="s">
        <v>22</v>
      </c>
      <c r="E234" s="3">
        <v>4</v>
      </c>
      <c r="F234" s="3">
        <v>300</v>
      </c>
      <c r="G234" s="3">
        <f t="shared" si="5"/>
        <v>1200</v>
      </c>
    </row>
    <row r="235" spans="1:7" x14ac:dyDescent="0.2">
      <c r="A235" s="4">
        <v>45183</v>
      </c>
      <c r="B235" s="3" t="s">
        <v>250</v>
      </c>
      <c r="C235" s="3" t="s">
        <v>21</v>
      </c>
      <c r="D235" s="3" t="s">
        <v>22</v>
      </c>
      <c r="E235" s="3">
        <v>3</v>
      </c>
      <c r="F235" s="3">
        <v>300</v>
      </c>
      <c r="G235" s="3">
        <f t="shared" si="5"/>
        <v>900</v>
      </c>
    </row>
    <row r="236" spans="1:7" x14ac:dyDescent="0.2">
      <c r="A236" s="4">
        <v>45185</v>
      </c>
      <c r="B236" s="3" t="s">
        <v>216</v>
      </c>
      <c r="C236" s="3" t="s">
        <v>21</v>
      </c>
      <c r="D236" s="3" t="s">
        <v>22</v>
      </c>
      <c r="E236" s="3">
        <v>5</v>
      </c>
      <c r="F236" s="3">
        <v>300</v>
      </c>
      <c r="G236" s="3">
        <f t="shared" si="5"/>
        <v>1500</v>
      </c>
    </row>
    <row r="237" spans="1:7" x14ac:dyDescent="0.2">
      <c r="A237" s="4">
        <v>45186</v>
      </c>
      <c r="B237" s="3" t="s">
        <v>220</v>
      </c>
      <c r="C237" s="3" t="s">
        <v>21</v>
      </c>
      <c r="D237" s="3" t="s">
        <v>22</v>
      </c>
      <c r="E237" s="3">
        <v>2</v>
      </c>
      <c r="F237" s="3">
        <v>300</v>
      </c>
      <c r="G237" s="3">
        <f t="shared" si="5"/>
        <v>600</v>
      </c>
    </row>
    <row r="238" spans="1:7" x14ac:dyDescent="0.2">
      <c r="A238" s="4">
        <v>45190</v>
      </c>
      <c r="B238" s="3" t="s">
        <v>148</v>
      </c>
      <c r="C238" s="3" t="s">
        <v>21</v>
      </c>
      <c r="D238" s="3" t="s">
        <v>22</v>
      </c>
      <c r="E238" s="3">
        <v>5</v>
      </c>
      <c r="F238" s="3">
        <v>300</v>
      </c>
      <c r="G238" s="3">
        <f t="shared" si="5"/>
        <v>1500</v>
      </c>
    </row>
    <row r="239" spans="1:7" x14ac:dyDescent="0.2">
      <c r="A239" s="4">
        <v>45191</v>
      </c>
      <c r="B239" s="3" t="s">
        <v>222</v>
      </c>
      <c r="C239" s="3" t="s">
        <v>21</v>
      </c>
      <c r="D239" s="3" t="s">
        <v>22</v>
      </c>
      <c r="E239" s="3">
        <v>4</v>
      </c>
      <c r="F239" s="3">
        <v>300</v>
      </c>
      <c r="G239" s="3">
        <f t="shared" si="5"/>
        <v>1200</v>
      </c>
    </row>
    <row r="240" spans="1:7" x14ac:dyDescent="0.2">
      <c r="A240" s="4">
        <v>45203</v>
      </c>
      <c r="B240" s="3" t="s">
        <v>234</v>
      </c>
      <c r="C240" s="3" t="s">
        <v>21</v>
      </c>
      <c r="D240" s="3" t="s">
        <v>22</v>
      </c>
      <c r="E240" s="3">
        <v>4</v>
      </c>
      <c r="F240" s="3">
        <v>300</v>
      </c>
      <c r="G240" s="3">
        <f t="shared" si="5"/>
        <v>1200</v>
      </c>
    </row>
    <row r="241" spans="1:7" x14ac:dyDescent="0.2">
      <c r="A241" s="4">
        <v>45212</v>
      </c>
      <c r="B241" s="3" t="s">
        <v>54</v>
      </c>
      <c r="C241" s="3" t="s">
        <v>21</v>
      </c>
      <c r="D241" s="3" t="s">
        <v>22</v>
      </c>
      <c r="E241" s="3">
        <v>1</v>
      </c>
      <c r="F241" s="3">
        <v>300</v>
      </c>
      <c r="G241" s="3">
        <f t="shared" si="5"/>
        <v>300</v>
      </c>
    </row>
    <row r="242" spans="1:7" x14ac:dyDescent="0.2">
      <c r="A242" s="4">
        <v>45215</v>
      </c>
      <c r="B242" s="3" t="s">
        <v>256</v>
      </c>
      <c r="C242" s="3" t="s">
        <v>21</v>
      </c>
      <c r="D242" s="3" t="s">
        <v>22</v>
      </c>
      <c r="E242" s="3">
        <v>3</v>
      </c>
      <c r="F242" s="3">
        <v>300</v>
      </c>
      <c r="G242" s="3">
        <f t="shared" si="5"/>
        <v>900</v>
      </c>
    </row>
    <row r="243" spans="1:7" x14ac:dyDescent="0.2">
      <c r="A243" s="4">
        <v>45228</v>
      </c>
      <c r="B243" s="3" t="s">
        <v>169</v>
      </c>
      <c r="C243" s="3" t="s">
        <v>21</v>
      </c>
      <c r="D243" s="3" t="s">
        <v>22</v>
      </c>
      <c r="E243" s="3">
        <v>1</v>
      </c>
      <c r="F243" s="3">
        <v>300</v>
      </c>
      <c r="G243" s="3">
        <f t="shared" si="5"/>
        <v>300</v>
      </c>
    </row>
    <row r="244" spans="1:7" x14ac:dyDescent="0.2">
      <c r="A244" s="4">
        <v>45230</v>
      </c>
      <c r="B244" s="3" t="s">
        <v>203</v>
      </c>
      <c r="C244" s="3" t="s">
        <v>21</v>
      </c>
      <c r="D244" s="3" t="s">
        <v>22</v>
      </c>
      <c r="E244" s="3">
        <v>1</v>
      </c>
      <c r="F244" s="3">
        <v>300</v>
      </c>
      <c r="G244" s="3">
        <f t="shared" si="5"/>
        <v>300</v>
      </c>
    </row>
    <row r="245" spans="1:7" outlineLevel="2" x14ac:dyDescent="0.2">
      <c r="A245" s="4">
        <v>45239</v>
      </c>
      <c r="B245" s="3" t="s">
        <v>59</v>
      </c>
      <c r="C245" s="3" t="s">
        <v>21</v>
      </c>
      <c r="D245" s="3" t="s">
        <v>22</v>
      </c>
      <c r="E245" s="3">
        <v>4</v>
      </c>
      <c r="F245" s="3">
        <v>300</v>
      </c>
      <c r="G245" s="3">
        <f t="shared" si="5"/>
        <v>1200</v>
      </c>
    </row>
    <row r="246" spans="1:7" outlineLevel="2" x14ac:dyDescent="0.2">
      <c r="A246" s="4">
        <v>45246</v>
      </c>
      <c r="B246" s="3" t="s">
        <v>32</v>
      </c>
      <c r="C246" s="3" t="s">
        <v>21</v>
      </c>
      <c r="D246" s="3" t="s">
        <v>22</v>
      </c>
      <c r="E246" s="3">
        <v>1</v>
      </c>
      <c r="F246" s="3">
        <v>300</v>
      </c>
      <c r="G246" s="3">
        <f t="shared" si="5"/>
        <v>300</v>
      </c>
    </row>
    <row r="247" spans="1:7" outlineLevel="2" x14ac:dyDescent="0.2">
      <c r="A247" s="4">
        <v>45253</v>
      </c>
      <c r="B247" s="3" t="s">
        <v>106</v>
      </c>
      <c r="C247" s="3" t="s">
        <v>21</v>
      </c>
      <c r="D247" s="3" t="s">
        <v>22</v>
      </c>
      <c r="E247" s="3">
        <v>1</v>
      </c>
      <c r="F247" s="3">
        <v>300</v>
      </c>
      <c r="G247" s="3">
        <f t="shared" si="5"/>
        <v>300</v>
      </c>
    </row>
    <row r="248" spans="1:7" hidden="1" outlineLevel="1" x14ac:dyDescent="0.2">
      <c r="A248" s="5"/>
      <c r="B248" s="6"/>
      <c r="C248" s="6"/>
      <c r="D248" s="7" t="s">
        <v>268</v>
      </c>
      <c r="E248" s="6"/>
      <c r="F248" s="6"/>
      <c r="G248" s="6">
        <f>SUBTOTAL(9,G207:G247)</f>
        <v>38400</v>
      </c>
    </row>
    <row r="249" spans="1:7" hidden="1" x14ac:dyDescent="0.2">
      <c r="A249" s="5"/>
      <c r="B249" s="6"/>
      <c r="C249" s="6"/>
      <c r="D249" s="7" t="s">
        <v>269</v>
      </c>
      <c r="E249" s="6"/>
      <c r="F249" s="6"/>
      <c r="G249" s="6">
        <f>SUBTOTAL(9,G2:G247)</f>
        <v>427950</v>
      </c>
    </row>
    <row r="250" spans="1:7" hidden="1" outlineLevel="1" x14ac:dyDescent="0.2">
      <c r="A250" s="5"/>
      <c r="B250" s="6"/>
      <c r="C250" s="6"/>
      <c r="D250" s="7" t="s">
        <v>262</v>
      </c>
      <c r="E250" s="6"/>
      <c r="F250" s="6">
        <f>SUBTOTAL(1,F207:F247)</f>
        <v>300</v>
      </c>
      <c r="G250" s="6"/>
    </row>
    <row r="251" spans="1:7" hidden="1" collapsed="1" x14ac:dyDescent="0.2">
      <c r="A251" s="5"/>
      <c r="B251" s="6"/>
      <c r="C251" s="6"/>
      <c r="D251" s="7" t="s">
        <v>261</v>
      </c>
      <c r="E251" s="6"/>
      <c r="F251" s="6">
        <f>SUBTOTAL(1,F2:F247)</f>
        <v>589.21161825726142</v>
      </c>
      <c r="G251" s="6"/>
    </row>
    <row r="252" spans="1:7" hidden="1" outlineLevel="1" x14ac:dyDescent="0.2">
      <c r="A252" s="5"/>
      <c r="B252" s="6"/>
      <c r="C252" s="7" t="s">
        <v>259</v>
      </c>
      <c r="D252" s="6">
        <f>SUBTOTAL(3,D207:D247)</f>
        <v>41</v>
      </c>
      <c r="E252" s="6"/>
      <c r="F252" s="6"/>
      <c r="G252" s="6"/>
    </row>
    <row r="253" spans="1:7" collapsed="1" x14ac:dyDescent="0.2">
      <c r="A253" s="5"/>
      <c r="B253" s="6"/>
      <c r="C253" s="7" t="s">
        <v>260</v>
      </c>
      <c r="D253" s="6">
        <f>SUBTOTAL(3,D2:D247)</f>
        <v>241</v>
      </c>
      <c r="E253" s="6"/>
      <c r="F253" s="6"/>
      <c r="G253" s="6"/>
    </row>
  </sheetData>
  <autoFilter ref="A1:G250" xr:uid="{DFDB27BF-9810-3C4E-84A9-D5F3004902DC}">
    <filterColumn colId="2">
      <customFilters>
        <customFilter operator="notEqual" val=" "/>
      </customFilters>
    </filterColumn>
    <sortState xmlns:xlrd2="http://schemas.microsoft.com/office/spreadsheetml/2017/richdata2" ref="A2:G247">
      <sortCondition ref="D2:D247"/>
    </sortState>
  </autoFilter>
  <sortState xmlns:xlrd2="http://schemas.microsoft.com/office/spreadsheetml/2017/richdata2" ref="A2:G247">
    <sortCondition ref="B2:B2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Dashboard</vt:lpstr>
      <vt:lpstr>Dynamic Chart</vt:lpstr>
      <vt:lpstr>Trend Line</vt:lpstr>
      <vt:lpstr>Pie Chart</vt:lpstr>
      <vt:lpstr>EDA Summary Statistics</vt:lpstr>
      <vt:lpstr>TechGadget_Sales_Data</vt:lpstr>
      <vt:lpstr>TechGadget_Sales_Data!TechGadget_Sales_Data_Demo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Gengaje</dc:creator>
  <cp:lastModifiedBy>Amit Gengaje</cp:lastModifiedBy>
  <dcterms:created xsi:type="dcterms:W3CDTF">2024-12-25T11:22:35Z</dcterms:created>
  <dcterms:modified xsi:type="dcterms:W3CDTF">2025-01-27T07:08:33Z</dcterms:modified>
</cp:coreProperties>
</file>