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Industrial Engineering\Operations Research 1\Project\"/>
    </mc:Choice>
  </mc:AlternateContent>
  <bookViews>
    <workbookView xWindow="0" yWindow="0" windowWidth="19200" windowHeight="6470"/>
  </bookViews>
  <sheets>
    <sheet name="Sheet1" sheetId="1" r:id="rId1"/>
  </sheets>
  <definedNames>
    <definedName name="solver_adj" localSheetId="0" hidden="1">Sheet1!$I$2:$I$201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Sheet1!$AL$1</definedName>
    <definedName name="solver_lhs10" localSheetId="0" hidden="1">Sheet1!$AL$18</definedName>
    <definedName name="solver_lhs11" localSheetId="0" hidden="1">Sheet1!$AL$19</definedName>
    <definedName name="solver_lhs12" localSheetId="0" hidden="1">Sheet1!$AL$2</definedName>
    <definedName name="solver_lhs13" localSheetId="0" hidden="1">Sheet1!$AL$20</definedName>
    <definedName name="solver_lhs14" localSheetId="0" hidden="1">Sheet1!$AL$21</definedName>
    <definedName name="solver_lhs15" localSheetId="0" hidden="1">Sheet1!$AL$22</definedName>
    <definedName name="solver_lhs16" localSheetId="0" hidden="1">Sheet1!$AL$23</definedName>
    <definedName name="solver_lhs17" localSheetId="0" hidden="1">Sheet1!$AL$24</definedName>
    <definedName name="solver_lhs18" localSheetId="0" hidden="1">Sheet1!$AL$25</definedName>
    <definedName name="solver_lhs19" localSheetId="0" hidden="1">Sheet1!$AL$26</definedName>
    <definedName name="solver_lhs2" localSheetId="0" hidden="1">Sheet1!$AL$10</definedName>
    <definedName name="solver_lhs20" localSheetId="0" hidden="1">Sheet1!$AL$27</definedName>
    <definedName name="solver_lhs21" localSheetId="0" hidden="1">Sheet1!$AL$28</definedName>
    <definedName name="solver_lhs22" localSheetId="0" hidden="1">Sheet1!$AL$29</definedName>
    <definedName name="solver_lhs23" localSheetId="0" hidden="1">Sheet1!$AL$5</definedName>
    <definedName name="solver_lhs24" localSheetId="0" hidden="1">Sheet1!$AL$6</definedName>
    <definedName name="solver_lhs25" localSheetId="0" hidden="1">Sheet1!$AL$7</definedName>
    <definedName name="solver_lhs26" localSheetId="0" hidden="1">Sheet1!$AL$8</definedName>
    <definedName name="solver_lhs27" localSheetId="0" hidden="1">Sheet1!$I$2:$I$201</definedName>
    <definedName name="solver_lhs3" localSheetId="0" hidden="1">Sheet1!$AL$11</definedName>
    <definedName name="solver_lhs4" localSheetId="0" hidden="1">Sheet1!$AL$12</definedName>
    <definedName name="solver_lhs5" localSheetId="0" hidden="1">Sheet1!$AL$13</definedName>
    <definedName name="solver_lhs6" localSheetId="0" hidden="1">Sheet1!$AL$14</definedName>
    <definedName name="solver_lhs7" localSheetId="0" hidden="1">Sheet1!$AL$15</definedName>
    <definedName name="solver_lhs8" localSheetId="0" hidden="1">Sheet1!$AL$16</definedName>
    <definedName name="solver_lhs9" localSheetId="0" hidden="1">Sheet1!$AL$17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27</definedName>
    <definedName name="solver_nwt" localSheetId="0" hidden="1">1</definedName>
    <definedName name="solver_opt" localSheetId="0" hidden="1">Sheet1!$AL$3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2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5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Sheet1!$AK$1</definedName>
    <definedName name="solver_rhs10" localSheetId="0" hidden="1">Sheet1!$AK$18</definedName>
    <definedName name="solver_rhs11" localSheetId="0" hidden="1">Sheet1!$AK$19</definedName>
    <definedName name="solver_rhs12" localSheetId="0" hidden="1">Sheet1!$AK$2</definedName>
    <definedName name="solver_rhs13" localSheetId="0" hidden="1">Sheet1!$AK$20</definedName>
    <definedName name="solver_rhs14" localSheetId="0" hidden="1">Sheet1!$AK$21</definedName>
    <definedName name="solver_rhs15" localSheetId="0" hidden="1">Sheet1!$AK$22</definedName>
    <definedName name="solver_rhs16" localSheetId="0" hidden="1">Sheet1!$AK$23</definedName>
    <definedName name="solver_rhs17" localSheetId="0" hidden="1">Sheet1!$AK$24</definedName>
    <definedName name="solver_rhs18" localSheetId="0" hidden="1">Sheet1!$AK$25</definedName>
    <definedName name="solver_rhs19" localSheetId="0" hidden="1">Sheet1!$AK$26</definedName>
    <definedName name="solver_rhs2" localSheetId="0" hidden="1">Sheet1!$AK$10</definedName>
    <definedName name="solver_rhs20" localSheetId="0" hidden="1">Sheet1!$AK$27</definedName>
    <definedName name="solver_rhs21" localSheetId="0" hidden="1">Sheet1!$AK$28</definedName>
    <definedName name="solver_rhs22" localSheetId="0" hidden="1">Sheet1!$AK$29</definedName>
    <definedName name="solver_rhs23" localSheetId="0" hidden="1">Sheet1!$AK$5</definedName>
    <definedName name="solver_rhs24" localSheetId="0" hidden="1">Sheet1!$AK$6</definedName>
    <definedName name="solver_rhs25" localSheetId="0" hidden="1">Sheet1!$AK$7</definedName>
    <definedName name="solver_rhs26" localSheetId="0" hidden="1">Sheet1!$AK$8</definedName>
    <definedName name="solver_rhs27" localSheetId="0" hidden="1">binary</definedName>
    <definedName name="solver_rhs3" localSheetId="0" hidden="1">Sheet1!$AK$11</definedName>
    <definedName name="solver_rhs4" localSheetId="0" hidden="1">Sheet1!$AK$12</definedName>
    <definedName name="solver_rhs5" localSheetId="0" hidden="1">Sheet1!$AK$13</definedName>
    <definedName name="solver_rhs6" localSheetId="0" hidden="1">Sheet1!$AK$14</definedName>
    <definedName name="solver_rhs7" localSheetId="0" hidden="1">Sheet1!$AK$15</definedName>
    <definedName name="solver_rhs8" localSheetId="0" hidden="1">Sheet1!$AK$16</definedName>
    <definedName name="solver_rhs9" localSheetId="0" hidden="1">Sheet1!$AK$17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2" i="1"/>
  <c r="AL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AL6" i="1" l="1"/>
  <c r="AL8" i="1"/>
  <c r="AL15" i="1"/>
  <c r="AL16" i="1"/>
  <c r="AL17" i="1"/>
  <c r="AL19" i="1"/>
  <c r="AL20" i="1"/>
  <c r="AL24" i="1"/>
  <c r="AL28" i="1"/>
  <c r="AL29" i="1"/>
  <c r="AL7" i="1"/>
  <c r="AL11" i="1"/>
  <c r="AL12" i="1"/>
  <c r="AL13" i="1"/>
  <c r="AL21" i="1"/>
  <c r="AL23" i="1"/>
  <c r="AL25" i="1"/>
  <c r="AL27" i="1"/>
  <c r="AL5" i="1"/>
  <c r="AL10" i="1"/>
  <c r="AL14" i="1"/>
  <c r="AL18" i="1"/>
  <c r="AL22" i="1"/>
  <c r="AL26" i="1"/>
</calcChain>
</file>

<file path=xl/sharedStrings.xml><?xml version="1.0" encoding="utf-8"?>
<sst xmlns="http://schemas.openxmlformats.org/spreadsheetml/2006/main" count="659" uniqueCount="231">
  <si>
    <t>Player Name</t>
  </si>
  <si>
    <t>Team</t>
  </si>
  <si>
    <t>Cost (in £ million)</t>
  </si>
  <si>
    <t>Cost (in £)</t>
  </si>
  <si>
    <t>Total Fantasy Points</t>
  </si>
  <si>
    <t>Player Performace Index</t>
  </si>
  <si>
    <t>In</t>
  </si>
  <si>
    <t>Position</t>
  </si>
  <si>
    <t>G</t>
  </si>
  <si>
    <t>D</t>
  </si>
  <si>
    <t>M</t>
  </si>
  <si>
    <t>F</t>
  </si>
  <si>
    <t>ARS</t>
  </si>
  <si>
    <t>AVL</t>
  </si>
  <si>
    <t>BOU</t>
  </si>
  <si>
    <t>CHE</t>
  </si>
  <si>
    <t>CRY</t>
  </si>
  <si>
    <t>EVE</t>
  </si>
  <si>
    <t>LEI</t>
  </si>
  <si>
    <t>LIV</t>
  </si>
  <si>
    <t>MCI</t>
  </si>
  <si>
    <t>MUN</t>
  </si>
  <si>
    <t>NEW</t>
  </si>
  <si>
    <t>NOR</t>
  </si>
  <si>
    <t>SOU</t>
  </si>
  <si>
    <t>TOT</t>
  </si>
  <si>
    <t>STK</t>
  </si>
  <si>
    <t>SUN</t>
  </si>
  <si>
    <t>SWA</t>
  </si>
  <si>
    <t>WAT</t>
  </si>
  <si>
    <t>WBA</t>
  </si>
  <si>
    <t>WHU</t>
  </si>
  <si>
    <t>Butland</t>
  </si>
  <si>
    <t>Gomes</t>
  </si>
  <si>
    <t>Myhill</t>
  </si>
  <si>
    <t>Howard</t>
  </si>
  <si>
    <t>Cech</t>
  </si>
  <si>
    <t>Hart</t>
  </si>
  <si>
    <t>Lloris</t>
  </si>
  <si>
    <t>Stekelenburg</t>
  </si>
  <si>
    <t>Mignolet</t>
  </si>
  <si>
    <t>de Gea</t>
  </si>
  <si>
    <t>Dann</t>
  </si>
  <si>
    <t>Sagna</t>
  </si>
  <si>
    <t>Kolarov</t>
  </si>
  <si>
    <t>Johnson</t>
  </si>
  <si>
    <t>Smalling</t>
  </si>
  <si>
    <t>Nyom</t>
  </si>
  <si>
    <t>Monreal</t>
  </si>
  <si>
    <t>Dawson</t>
  </si>
  <si>
    <t>Pieters</t>
  </si>
  <si>
    <t>Alderweireld</t>
  </si>
  <si>
    <t>Bellerín</t>
  </si>
  <si>
    <t>Cathcart</t>
  </si>
  <si>
    <t>Kompany</t>
  </si>
  <si>
    <t>Koscielny</t>
  </si>
  <si>
    <t>Wollscheid</t>
  </si>
  <si>
    <t>Skrtel</t>
  </si>
  <si>
    <t>Fonte</t>
  </si>
  <si>
    <t>Dier</t>
  </si>
  <si>
    <t>van Dijk</t>
  </si>
  <si>
    <t>McAuley</t>
  </si>
  <si>
    <t>Cédric</t>
  </si>
  <si>
    <t>Cresswell</t>
  </si>
  <si>
    <t>Zouma</t>
  </si>
  <si>
    <t>Vertonghen</t>
  </si>
  <si>
    <t>Walker</t>
  </si>
  <si>
    <t>Darmian</t>
  </si>
  <si>
    <t>Galloway</t>
  </si>
  <si>
    <t>Naughton</t>
  </si>
  <si>
    <t>Taylor</t>
  </si>
  <si>
    <t>Simpson</t>
  </si>
  <si>
    <t>Evans</t>
  </si>
  <si>
    <t>Clyne</t>
  </si>
  <si>
    <t>Richards</t>
  </si>
  <si>
    <t>Francis</t>
  </si>
  <si>
    <t>Azpilicueta</t>
  </si>
  <si>
    <t>Yoshida</t>
  </si>
  <si>
    <t>Amavi</t>
  </si>
  <si>
    <t>Ward</t>
  </si>
  <si>
    <t>Martin</t>
  </si>
  <si>
    <t>Morgan</t>
  </si>
  <si>
    <t>Stones</t>
  </si>
  <si>
    <t>Rose</t>
  </si>
  <si>
    <t>Williams</t>
  </si>
  <si>
    <t>Tomkins</t>
  </si>
  <si>
    <t>Souaré</t>
  </si>
  <si>
    <t>Cameron</t>
  </si>
  <si>
    <t>Moreno</t>
  </si>
  <si>
    <t>Kelly</t>
  </si>
  <si>
    <t>Mbemba</t>
  </si>
  <si>
    <t>Prödl</t>
  </si>
  <si>
    <t>Coleman</t>
  </si>
  <si>
    <t>Rojo</t>
  </si>
  <si>
    <t>Fernández</t>
  </si>
  <si>
    <t>Huth</t>
  </si>
  <si>
    <t>Daniels</t>
  </si>
  <si>
    <t>Cook</t>
  </si>
  <si>
    <t>Gabriel</t>
  </si>
  <si>
    <t>Jagielka</t>
  </si>
  <si>
    <t>Targett</t>
  </si>
  <si>
    <t>Jones</t>
  </si>
  <si>
    <t>Delaney</t>
  </si>
  <si>
    <t>Gomez</t>
  </si>
  <si>
    <t>Aké</t>
  </si>
  <si>
    <t>Mangala</t>
  </si>
  <si>
    <t>Lovren</t>
  </si>
  <si>
    <t>Janmaat</t>
  </si>
  <si>
    <t>Shaw</t>
  </si>
  <si>
    <t>Reid</t>
  </si>
  <si>
    <t>Davies</t>
  </si>
  <si>
    <t>Mahrez</t>
  </si>
  <si>
    <t>Barkley</t>
  </si>
  <si>
    <t>Ayew</t>
  </si>
  <si>
    <t>Albrighton</t>
  </si>
  <si>
    <t>Wijnaldum</t>
  </si>
  <si>
    <t>Payet</t>
  </si>
  <si>
    <t>Tadic</t>
  </si>
  <si>
    <t>Hoolahan</t>
  </si>
  <si>
    <t>Redmond</t>
  </si>
  <si>
    <t>Özil</t>
  </si>
  <si>
    <t>Drinkwater</t>
  </si>
  <si>
    <t>Morrison</t>
  </si>
  <si>
    <t>Arnautovic</t>
  </si>
  <si>
    <t>Alli</t>
  </si>
  <si>
    <t>Howson</t>
  </si>
  <si>
    <t>Lanzini</t>
  </si>
  <si>
    <t>Coutinho</t>
  </si>
  <si>
    <t>M'Vila</t>
  </si>
  <si>
    <t>Kouyaté</t>
  </si>
  <si>
    <t>Cabaye</t>
  </si>
  <si>
    <t>Brady</t>
  </si>
  <si>
    <t>Davis</t>
  </si>
  <si>
    <t>Mata</t>
  </si>
  <si>
    <t>Gosling</t>
  </si>
  <si>
    <t>Kanté</t>
  </si>
  <si>
    <t>Fernandinho</t>
  </si>
  <si>
    <t>Anya</t>
  </si>
  <si>
    <t>Shelvey</t>
  </si>
  <si>
    <t>Ritchie</t>
  </si>
  <si>
    <t>Fletcher</t>
  </si>
  <si>
    <t>Mané</t>
  </si>
  <si>
    <t>Capoue</t>
  </si>
  <si>
    <t>Sako</t>
  </si>
  <si>
    <t>Noble</t>
  </si>
  <si>
    <t>Deulofeu</t>
  </si>
  <si>
    <t>Blind</t>
  </si>
  <si>
    <t>Abdi</t>
  </si>
  <si>
    <t>Yaya Touré</t>
  </si>
  <si>
    <t>Sissoko</t>
  </si>
  <si>
    <t>Brunt</t>
  </si>
  <si>
    <t>Surman</t>
  </si>
  <si>
    <t>Sánchez</t>
  </si>
  <si>
    <t>Navas</t>
  </si>
  <si>
    <t>Sterling</t>
  </si>
  <si>
    <t>McClean</t>
  </si>
  <si>
    <t>Sinclair</t>
  </si>
  <si>
    <t>Schneiderlin</t>
  </si>
  <si>
    <t>Whelan</t>
  </si>
  <si>
    <t>Milner</t>
  </si>
  <si>
    <t>McCarthy</t>
  </si>
  <si>
    <t>Dembélé</t>
  </si>
  <si>
    <t>McArthur</t>
  </si>
  <si>
    <t>Willian</t>
  </si>
  <si>
    <t>Lamela</t>
  </si>
  <si>
    <t>Barry</t>
  </si>
  <si>
    <t>Walters</t>
  </si>
  <si>
    <t>Yacob</t>
  </si>
  <si>
    <t>Herrera</t>
  </si>
  <si>
    <t>Coquelin</t>
  </si>
  <si>
    <t>Bolasie</t>
  </si>
  <si>
    <t>Matic</t>
  </si>
  <si>
    <t>Eriksen</t>
  </si>
  <si>
    <t>Anita</t>
  </si>
  <si>
    <t>Westwood</t>
  </si>
  <si>
    <t>Sigurdsson</t>
  </si>
  <si>
    <t>Montero</t>
  </si>
  <si>
    <t>Puncheon</t>
  </si>
  <si>
    <t>Zaha</t>
  </si>
  <si>
    <t>Lens</t>
  </si>
  <si>
    <t>Moses</t>
  </si>
  <si>
    <t>De Bruyne</t>
  </si>
  <si>
    <t>Cazorla</t>
  </si>
  <si>
    <t>Watson</t>
  </si>
  <si>
    <t>Pugh</t>
  </si>
  <si>
    <t>Ramires</t>
  </si>
  <si>
    <t>Lucas</t>
  </si>
  <si>
    <t>Wanyama</t>
  </si>
  <si>
    <t>King</t>
  </si>
  <si>
    <t>Mason</t>
  </si>
  <si>
    <t>Depay</t>
  </si>
  <si>
    <t>Tettey</t>
  </si>
  <si>
    <t>Chadli</t>
  </si>
  <si>
    <t>Ward-Prowse</t>
  </si>
  <si>
    <t>Fàbregas</t>
  </si>
  <si>
    <t>Walcott</t>
  </si>
  <si>
    <t>Gueye</t>
  </si>
  <si>
    <t>Firmino</t>
  </si>
  <si>
    <t>Jurado</t>
  </si>
  <si>
    <t>Can</t>
  </si>
  <si>
    <t>Ighalo</t>
  </si>
  <si>
    <t>Vardy</t>
  </si>
  <si>
    <t>Koné</t>
  </si>
  <si>
    <t>Lukaku</t>
  </si>
  <si>
    <t>Deeney</t>
  </si>
  <si>
    <t>Ayoze</t>
  </si>
  <si>
    <t>Pellè</t>
  </si>
  <si>
    <t>Wilson</t>
  </si>
  <si>
    <t>Bojan</t>
  </si>
  <si>
    <t>Jerome</t>
  </si>
  <si>
    <t>Kane</t>
  </si>
  <si>
    <t>Berahino</t>
  </si>
  <si>
    <t>Gomis</t>
  </si>
  <si>
    <t>Rondón</t>
  </si>
  <si>
    <t>Gestede</t>
  </si>
  <si>
    <t>Sakho</t>
  </si>
  <si>
    <t>Defoe</t>
  </si>
  <si>
    <t>Giroud</t>
  </si>
  <si>
    <t>Benteke</t>
  </si>
  <si>
    <t>Naismith</t>
  </si>
  <si>
    <t>Diouf</t>
  </si>
  <si>
    <t>Okazaki</t>
  </si>
  <si>
    <t>Martial</t>
  </si>
  <si>
    <t>Zárate</t>
  </si>
  <si>
    <t>Ulloa</t>
  </si>
  <si>
    <t>Agbonlahor</t>
  </si>
  <si>
    <t>Mbokani</t>
  </si>
  <si>
    <t>Bony</t>
  </si>
  <si>
    <t>TOTAL BUDGET</t>
  </si>
  <si>
    <t>SQUAD SIZE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</si>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</sst>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abSelected="1" topLeftCell="U1" workbookViewId="0"/>
  </sheetViews>
  <sheetFormatPr defaultRowHeight="14.5" x14ac:dyDescent="0.35"/>
  <cols>
    <col min="2" max="2" width="11.36328125" bestFit="1" customWidth="1"/>
    <col min="4" max="4" width="15.453125" bestFit="1" customWidth="1"/>
    <col min="5" max="5" width="9.26953125" bestFit="1" customWidth="1"/>
    <col min="6" max="6" width="17.90625" bestFit="1" customWidth="1"/>
    <col min="7" max="7" width="21.54296875" bestFit="1" customWidth="1"/>
    <col min="36" max="36" width="13.6328125" bestFit="1" customWidth="1"/>
    <col min="37" max="38" width="9.81640625" bestFit="1" customWidth="1"/>
  </cols>
  <sheetData>
    <row r="1" spans="1:38" s="1" customFormat="1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J1" s="1" t="s">
        <v>228</v>
      </c>
      <c r="AK1" s="2">
        <v>100000000</v>
      </c>
      <c r="AL1" s="1">
        <f>SUMPRODUCT(E2:E201,I2:I201)</f>
        <v>99500000</v>
      </c>
    </row>
    <row r="2" spans="1:38" x14ac:dyDescent="0.35">
      <c r="A2" t="s">
        <v>8</v>
      </c>
      <c r="B2" t="s">
        <v>32</v>
      </c>
      <c r="C2" t="s">
        <v>26</v>
      </c>
      <c r="D2">
        <v>4.7</v>
      </c>
      <c r="E2">
        <v>4700000</v>
      </c>
      <c r="F2">
        <v>65</v>
      </c>
      <c r="G2">
        <v>72307.692307692312</v>
      </c>
      <c r="I2">
        <v>1</v>
      </c>
      <c r="J2">
        <f>IF(A2="G",1*I2,"")</f>
        <v>1</v>
      </c>
      <c r="K2" t="str">
        <f>IF(A2="D",1*I2,"")</f>
        <v/>
      </c>
      <c r="L2" t="str">
        <f>IF(A2="M",1*I2,"")</f>
        <v/>
      </c>
      <c r="M2" t="str">
        <f>IF(A2="F",1*I2,"")</f>
        <v/>
      </c>
      <c r="O2">
        <f>IF(C2="STK",1*I2,"")</f>
        <v>1</v>
      </c>
      <c r="P2" t="str">
        <f>IF(C2="AVL",1*I2,"")</f>
        <v/>
      </c>
      <c r="Q2" t="str">
        <f>IF(C2="BOU",1*I2,"")</f>
        <v/>
      </c>
      <c r="R2" t="str">
        <f>IF(C2="CHE",1*I2,"")</f>
        <v/>
      </c>
      <c r="S2" t="str">
        <f>IF(C2="CRY",1*I2,"")</f>
        <v/>
      </c>
      <c r="T2" t="str">
        <f>IF(C2="EVE",1*I2,"")</f>
        <v/>
      </c>
      <c r="U2" t="str">
        <f>IF(C2="LEI",1*I2,"")</f>
        <v/>
      </c>
      <c r="V2" t="str">
        <f>IF(C2="LIV",1*I2,"")</f>
        <v/>
      </c>
      <c r="W2" t="str">
        <f>IF(C2="MCI",1*I2,"")</f>
        <v/>
      </c>
      <c r="X2" t="str">
        <f>IF(C2="MUN",1*I2,"")</f>
        <v/>
      </c>
      <c r="Y2" t="str">
        <f>IF(C2="NEW",1*I2,"")</f>
        <v/>
      </c>
      <c r="Z2" t="str">
        <f>IF(C2="NOR",1*I2,"")</f>
        <v/>
      </c>
      <c r="AA2" t="str">
        <f>IF(C2="SOU",1*I2,"")</f>
        <v/>
      </c>
      <c r="AB2" t="str">
        <f>IF(C2="TOT",1*I2,"")</f>
        <v/>
      </c>
      <c r="AC2">
        <f>IF(C2="STK",1*I2,"")</f>
        <v>1</v>
      </c>
      <c r="AD2" t="str">
        <f>IF(C2="SUN",1*I2,"")</f>
        <v/>
      </c>
      <c r="AE2" t="str">
        <f>IF(C2="SWA",1*I2,"")</f>
        <v/>
      </c>
      <c r="AF2" t="str">
        <f>IF(C2="WAT",1*I2,"")</f>
        <v/>
      </c>
      <c r="AG2" t="str">
        <f>IF(C2="WBA",1*I2,"")</f>
        <v/>
      </c>
      <c r="AH2" t="str">
        <f>IF(C2="WHU",1*I2,"")</f>
        <v/>
      </c>
      <c r="AJ2" s="1" t="s">
        <v>229</v>
      </c>
      <c r="AK2">
        <v>15</v>
      </c>
      <c r="AL2">
        <f>SUM(I2:I201)</f>
        <v>15</v>
      </c>
    </row>
    <row r="3" spans="1:38" x14ac:dyDescent="0.35">
      <c r="A3" t="s">
        <v>8</v>
      </c>
      <c r="B3" t="s">
        <v>33</v>
      </c>
      <c r="C3" t="s">
        <v>29</v>
      </c>
      <c r="D3">
        <v>4.7</v>
      </c>
      <c r="E3">
        <v>4700000</v>
      </c>
      <c r="F3">
        <v>62</v>
      </c>
      <c r="G3">
        <v>75806.451612903227</v>
      </c>
      <c r="I3">
        <v>1</v>
      </c>
      <c r="J3">
        <f t="shared" ref="J3:J66" si="0">IF(A3="G",1*I3,"")</f>
        <v>1</v>
      </c>
      <c r="K3" t="str">
        <f t="shared" ref="K3:K66" si="1">IF(A3="D",1*I3,"")</f>
        <v/>
      </c>
      <c r="L3" t="str">
        <f t="shared" ref="L3:L66" si="2">IF(A3="M",1*I3,"")</f>
        <v/>
      </c>
      <c r="M3" t="str">
        <f t="shared" ref="M3:M66" si="3">IF(A3="F",1*I3,"")</f>
        <v/>
      </c>
      <c r="O3" t="str">
        <f t="shared" ref="O3:O66" si="4">IF(C3="STK",1*I3,"")</f>
        <v/>
      </c>
      <c r="P3" t="str">
        <f t="shared" ref="P3:P66" si="5">IF(C3="AVL",1*I3,"")</f>
        <v/>
      </c>
      <c r="Q3" t="str">
        <f t="shared" ref="Q3:Q66" si="6">IF(C3="BOU",1*I3,"")</f>
        <v/>
      </c>
      <c r="R3" t="str">
        <f t="shared" ref="R3:R66" si="7">IF(C3="CHE",1*I3,"")</f>
        <v/>
      </c>
      <c r="S3" t="str">
        <f t="shared" ref="S3:S66" si="8">IF(C3="CRY",1*I3,"")</f>
        <v/>
      </c>
      <c r="T3" t="str">
        <f t="shared" ref="T3:T66" si="9">IF(C3="EVE",1*I3,"")</f>
        <v/>
      </c>
      <c r="U3" t="str">
        <f t="shared" ref="U3:U66" si="10">IF(C3="LEI",1*I3,"")</f>
        <v/>
      </c>
      <c r="V3" t="str">
        <f t="shared" ref="V3:V66" si="11">IF(C3="LIV",1*I3,"")</f>
        <v/>
      </c>
      <c r="W3" t="str">
        <f t="shared" ref="W3:W66" si="12">IF(C3="MCI",1*I3,"")</f>
        <v/>
      </c>
      <c r="X3" t="str">
        <f t="shared" ref="X3:X66" si="13">IF(C3="MUN",1*I3,"")</f>
        <v/>
      </c>
      <c r="Y3" t="str">
        <f t="shared" ref="Y3:Y66" si="14">IF(C3="NEW",1*I3,"")</f>
        <v/>
      </c>
      <c r="Z3" t="str">
        <f t="shared" ref="Z3:Z66" si="15">IF(C3="NOR",1*I3,"")</f>
        <v/>
      </c>
      <c r="AA3" t="str">
        <f t="shared" ref="AA3:AA66" si="16">IF(C3="SOU",1*I3,"")</f>
        <v/>
      </c>
      <c r="AB3" t="str">
        <f t="shared" ref="AB3:AB66" si="17">IF(C3="TOT",1*I3,"")</f>
        <v/>
      </c>
      <c r="AC3" t="str">
        <f t="shared" ref="AC3:AC66" si="18">IF(C3="STK",1*I3,"")</f>
        <v/>
      </c>
      <c r="AD3" t="str">
        <f t="shared" ref="AD3:AD66" si="19">IF(C3="SUN",1*I3,"")</f>
        <v/>
      </c>
      <c r="AE3" t="str">
        <f t="shared" ref="AE3:AE66" si="20">IF(C3="SWA",1*I3,"")</f>
        <v/>
      </c>
      <c r="AF3">
        <f t="shared" ref="AF3:AF66" si="21">IF(C3="WAT",1*I3,"")</f>
        <v>1</v>
      </c>
      <c r="AG3" t="str">
        <f t="shared" ref="AG3:AG66" si="22">IF(C3="WBA",1*I3,"")</f>
        <v/>
      </c>
      <c r="AH3" t="str">
        <f t="shared" ref="AH3:AH66" si="23">IF(C3="WHU",1*I3,"")</f>
        <v/>
      </c>
      <c r="AJ3" s="1" t="s">
        <v>230</v>
      </c>
      <c r="AL3">
        <f>SUMPRODUCT(F2:F201,I2:I201)</f>
        <v>1078</v>
      </c>
    </row>
    <row r="4" spans="1:38" x14ac:dyDescent="0.35">
      <c r="A4" t="s">
        <v>8</v>
      </c>
      <c r="B4" t="s">
        <v>34</v>
      </c>
      <c r="C4" t="s">
        <v>30</v>
      </c>
      <c r="D4">
        <v>4.8</v>
      </c>
      <c r="E4">
        <v>4800000</v>
      </c>
      <c r="F4">
        <v>60</v>
      </c>
      <c r="G4">
        <v>80000</v>
      </c>
      <c r="I4">
        <v>0</v>
      </c>
      <c r="J4">
        <f t="shared" si="0"/>
        <v>0</v>
      </c>
      <c r="K4" t="str">
        <f t="shared" si="1"/>
        <v/>
      </c>
      <c r="L4" t="str">
        <f t="shared" si="2"/>
        <v/>
      </c>
      <c r="M4" t="str">
        <f t="shared" si="3"/>
        <v/>
      </c>
      <c r="O4" t="str">
        <f t="shared" si="4"/>
        <v/>
      </c>
      <c r="P4" t="str">
        <f t="shared" si="5"/>
        <v/>
      </c>
      <c r="Q4" t="str">
        <f t="shared" si="6"/>
        <v/>
      </c>
      <c r="R4" t="str">
        <f t="shared" si="7"/>
        <v/>
      </c>
      <c r="S4" t="str">
        <f t="shared" si="8"/>
        <v/>
      </c>
      <c r="T4" t="str">
        <f t="shared" si="9"/>
        <v/>
      </c>
      <c r="U4" t="str">
        <f t="shared" si="10"/>
        <v/>
      </c>
      <c r="V4" t="str">
        <f t="shared" si="11"/>
        <v/>
      </c>
      <c r="W4" t="str">
        <f t="shared" si="12"/>
        <v/>
      </c>
      <c r="X4" t="str">
        <f t="shared" si="13"/>
        <v/>
      </c>
      <c r="Y4" t="str">
        <f t="shared" si="14"/>
        <v/>
      </c>
      <c r="Z4" t="str">
        <f t="shared" si="15"/>
        <v/>
      </c>
      <c r="AA4" t="str">
        <f t="shared" si="16"/>
        <v/>
      </c>
      <c r="AB4" t="str">
        <f t="shared" si="17"/>
        <v/>
      </c>
      <c r="AC4" t="str">
        <f t="shared" si="18"/>
        <v/>
      </c>
      <c r="AD4" t="str">
        <f t="shared" si="19"/>
        <v/>
      </c>
      <c r="AE4" t="str">
        <f t="shared" si="20"/>
        <v/>
      </c>
      <c r="AF4" t="str">
        <f t="shared" si="21"/>
        <v/>
      </c>
      <c r="AG4">
        <f t="shared" si="22"/>
        <v>0</v>
      </c>
      <c r="AH4" t="str">
        <f t="shared" si="23"/>
        <v/>
      </c>
    </row>
    <row r="5" spans="1:38" x14ac:dyDescent="0.35">
      <c r="A5" t="s">
        <v>8</v>
      </c>
      <c r="B5" t="s">
        <v>35</v>
      </c>
      <c r="C5" t="s">
        <v>17</v>
      </c>
      <c r="D5">
        <v>5.0999999999999996</v>
      </c>
      <c r="E5">
        <v>5100000</v>
      </c>
      <c r="F5">
        <v>54</v>
      </c>
      <c r="G5">
        <v>94444.444444444438</v>
      </c>
      <c r="I5">
        <v>0</v>
      </c>
      <c r="J5">
        <f t="shared" si="0"/>
        <v>0</v>
      </c>
      <c r="K5" t="str">
        <f t="shared" si="1"/>
        <v/>
      </c>
      <c r="L5" t="str">
        <f t="shared" si="2"/>
        <v/>
      </c>
      <c r="M5" t="str">
        <f t="shared" si="3"/>
        <v/>
      </c>
      <c r="O5" t="str">
        <f t="shared" si="4"/>
        <v/>
      </c>
      <c r="P5" t="str">
        <f t="shared" si="5"/>
        <v/>
      </c>
      <c r="Q5" t="str">
        <f t="shared" si="6"/>
        <v/>
      </c>
      <c r="R5" t="str">
        <f t="shared" si="7"/>
        <v/>
      </c>
      <c r="S5" t="str">
        <f t="shared" si="8"/>
        <v/>
      </c>
      <c r="T5">
        <f t="shared" si="9"/>
        <v>0</v>
      </c>
      <c r="U5" t="str">
        <f t="shared" si="10"/>
        <v/>
      </c>
      <c r="V5" t="str">
        <f t="shared" si="11"/>
        <v/>
      </c>
      <c r="W5" t="str">
        <f t="shared" si="12"/>
        <v/>
      </c>
      <c r="X5" t="str">
        <f t="shared" si="13"/>
        <v/>
      </c>
      <c r="Y5" t="str">
        <f t="shared" si="14"/>
        <v/>
      </c>
      <c r="Z5" t="str">
        <f t="shared" si="15"/>
        <v/>
      </c>
      <c r="AA5" t="str">
        <f t="shared" si="16"/>
        <v/>
      </c>
      <c r="AB5" t="str">
        <f t="shared" si="17"/>
        <v/>
      </c>
      <c r="AC5" t="str">
        <f t="shared" si="18"/>
        <v/>
      </c>
      <c r="AD5" t="str">
        <f t="shared" si="19"/>
        <v/>
      </c>
      <c r="AE5" t="str">
        <f t="shared" si="20"/>
        <v/>
      </c>
      <c r="AF5" t="str">
        <f t="shared" si="21"/>
        <v/>
      </c>
      <c r="AG5" t="str">
        <f t="shared" si="22"/>
        <v/>
      </c>
      <c r="AH5" t="str">
        <f t="shared" si="23"/>
        <v/>
      </c>
      <c r="AJ5" s="1" t="s">
        <v>8</v>
      </c>
      <c r="AK5">
        <v>2</v>
      </c>
      <c r="AL5">
        <f>SUM(J2:J201)</f>
        <v>2</v>
      </c>
    </row>
    <row r="6" spans="1:38" x14ac:dyDescent="0.35">
      <c r="A6" t="s">
        <v>8</v>
      </c>
      <c r="B6" t="s">
        <v>36</v>
      </c>
      <c r="C6" t="s">
        <v>12</v>
      </c>
      <c r="D6">
        <v>5.6</v>
      </c>
      <c r="E6">
        <v>5600000</v>
      </c>
      <c r="F6">
        <v>59</v>
      </c>
      <c r="G6">
        <v>94915.254237288129</v>
      </c>
      <c r="I6">
        <v>0</v>
      </c>
      <c r="J6">
        <f t="shared" si="0"/>
        <v>0</v>
      </c>
      <c r="K6" t="str">
        <f t="shared" si="1"/>
        <v/>
      </c>
      <c r="L6" t="str">
        <f t="shared" si="2"/>
        <v/>
      </c>
      <c r="M6" t="str">
        <f t="shared" si="3"/>
        <v/>
      </c>
      <c r="O6" t="str">
        <f t="shared" si="4"/>
        <v/>
      </c>
      <c r="P6" t="str">
        <f t="shared" si="5"/>
        <v/>
      </c>
      <c r="Q6" t="str">
        <f t="shared" si="6"/>
        <v/>
      </c>
      <c r="R6" t="str">
        <f t="shared" si="7"/>
        <v/>
      </c>
      <c r="S6" t="str">
        <f t="shared" si="8"/>
        <v/>
      </c>
      <c r="T6" t="str">
        <f t="shared" si="9"/>
        <v/>
      </c>
      <c r="U6" t="str">
        <f t="shared" si="10"/>
        <v/>
      </c>
      <c r="V6" t="str">
        <f t="shared" si="11"/>
        <v/>
      </c>
      <c r="W6" t="str">
        <f t="shared" si="12"/>
        <v/>
      </c>
      <c r="X6" t="str">
        <f t="shared" si="13"/>
        <v/>
      </c>
      <c r="Y6" t="str">
        <f t="shared" si="14"/>
        <v/>
      </c>
      <c r="Z6" t="str">
        <f t="shared" si="15"/>
        <v/>
      </c>
      <c r="AA6" t="str">
        <f t="shared" si="16"/>
        <v/>
      </c>
      <c r="AB6" t="str">
        <f t="shared" si="17"/>
        <v/>
      </c>
      <c r="AC6" t="str">
        <f t="shared" si="18"/>
        <v/>
      </c>
      <c r="AD6" t="str">
        <f t="shared" si="19"/>
        <v/>
      </c>
      <c r="AE6" t="str">
        <f t="shared" si="20"/>
        <v/>
      </c>
      <c r="AF6" t="str">
        <f t="shared" si="21"/>
        <v/>
      </c>
      <c r="AG6" t="str">
        <f t="shared" si="22"/>
        <v/>
      </c>
      <c r="AH6" t="str">
        <f t="shared" si="23"/>
        <v/>
      </c>
      <c r="AJ6" s="1" t="s">
        <v>9</v>
      </c>
      <c r="AK6">
        <v>5</v>
      </c>
      <c r="AL6">
        <f>SUM(K2:K201)</f>
        <v>5</v>
      </c>
    </row>
    <row r="7" spans="1:38" x14ac:dyDescent="0.35">
      <c r="A7" t="s">
        <v>8</v>
      </c>
      <c r="B7" t="s">
        <v>37</v>
      </c>
      <c r="C7" t="s">
        <v>20</v>
      </c>
      <c r="D7">
        <v>5.7</v>
      </c>
      <c r="E7">
        <v>5700000</v>
      </c>
      <c r="F7">
        <v>53</v>
      </c>
      <c r="G7">
        <v>107547.16981132075</v>
      </c>
      <c r="I7">
        <v>0</v>
      </c>
      <c r="J7">
        <f t="shared" si="0"/>
        <v>0</v>
      </c>
      <c r="K7" t="str">
        <f t="shared" si="1"/>
        <v/>
      </c>
      <c r="L7" t="str">
        <f t="shared" si="2"/>
        <v/>
      </c>
      <c r="M7" t="str">
        <f t="shared" si="3"/>
        <v/>
      </c>
      <c r="O7" t="str">
        <f t="shared" si="4"/>
        <v/>
      </c>
      <c r="P7" t="str">
        <f t="shared" si="5"/>
        <v/>
      </c>
      <c r="Q7" t="str">
        <f t="shared" si="6"/>
        <v/>
      </c>
      <c r="R7" t="str">
        <f t="shared" si="7"/>
        <v/>
      </c>
      <c r="S7" t="str">
        <f t="shared" si="8"/>
        <v/>
      </c>
      <c r="T7" t="str">
        <f t="shared" si="9"/>
        <v/>
      </c>
      <c r="U7" t="str">
        <f t="shared" si="10"/>
        <v/>
      </c>
      <c r="V7" t="str">
        <f t="shared" si="11"/>
        <v/>
      </c>
      <c r="W7">
        <f t="shared" si="12"/>
        <v>0</v>
      </c>
      <c r="X7" t="str">
        <f t="shared" si="13"/>
        <v/>
      </c>
      <c r="Y7" t="str">
        <f t="shared" si="14"/>
        <v/>
      </c>
      <c r="Z7" t="str">
        <f t="shared" si="15"/>
        <v/>
      </c>
      <c r="AA7" t="str">
        <f t="shared" si="16"/>
        <v/>
      </c>
      <c r="AB7" t="str">
        <f t="shared" si="17"/>
        <v/>
      </c>
      <c r="AC7" t="str">
        <f t="shared" si="18"/>
        <v/>
      </c>
      <c r="AD7" t="str">
        <f t="shared" si="19"/>
        <v/>
      </c>
      <c r="AE7" t="str">
        <f t="shared" si="20"/>
        <v/>
      </c>
      <c r="AF7" t="str">
        <f t="shared" si="21"/>
        <v/>
      </c>
      <c r="AG7" t="str">
        <f t="shared" si="22"/>
        <v/>
      </c>
      <c r="AH7" t="str">
        <f t="shared" si="23"/>
        <v/>
      </c>
      <c r="AJ7" s="1" t="s">
        <v>10</v>
      </c>
      <c r="AK7">
        <v>5</v>
      </c>
      <c r="AL7">
        <f>SUM(L2:L201)</f>
        <v>5</v>
      </c>
    </row>
    <row r="8" spans="1:38" x14ac:dyDescent="0.35">
      <c r="A8" t="s">
        <v>8</v>
      </c>
      <c r="B8" t="s">
        <v>38</v>
      </c>
      <c r="C8" t="s">
        <v>25</v>
      </c>
      <c r="D8">
        <v>5.0999999999999996</v>
      </c>
      <c r="E8">
        <v>5100000</v>
      </c>
      <c r="F8">
        <v>46</v>
      </c>
      <c r="G8">
        <v>110869.56521739131</v>
      </c>
      <c r="I8">
        <v>0</v>
      </c>
      <c r="J8">
        <f t="shared" si="0"/>
        <v>0</v>
      </c>
      <c r="K8" t="str">
        <f t="shared" si="1"/>
        <v/>
      </c>
      <c r="L8" t="str">
        <f t="shared" si="2"/>
        <v/>
      </c>
      <c r="M8" t="str">
        <f t="shared" si="3"/>
        <v/>
      </c>
      <c r="O8" t="str">
        <f t="shared" si="4"/>
        <v/>
      </c>
      <c r="P8" t="str">
        <f t="shared" si="5"/>
        <v/>
      </c>
      <c r="Q8" t="str">
        <f t="shared" si="6"/>
        <v/>
      </c>
      <c r="R8" t="str">
        <f t="shared" si="7"/>
        <v/>
      </c>
      <c r="S8" t="str">
        <f t="shared" si="8"/>
        <v/>
      </c>
      <c r="T8" t="str">
        <f t="shared" si="9"/>
        <v/>
      </c>
      <c r="U8" t="str">
        <f t="shared" si="10"/>
        <v/>
      </c>
      <c r="V8" t="str">
        <f t="shared" si="11"/>
        <v/>
      </c>
      <c r="W8" t="str">
        <f t="shared" si="12"/>
        <v/>
      </c>
      <c r="X8" t="str">
        <f t="shared" si="13"/>
        <v/>
      </c>
      <c r="Y8" t="str">
        <f t="shared" si="14"/>
        <v/>
      </c>
      <c r="Z8" t="str">
        <f t="shared" si="15"/>
        <v/>
      </c>
      <c r="AA8" t="str">
        <f t="shared" si="16"/>
        <v/>
      </c>
      <c r="AB8">
        <f t="shared" si="17"/>
        <v>0</v>
      </c>
      <c r="AC8" t="str">
        <f t="shared" si="18"/>
        <v/>
      </c>
      <c r="AD8" t="str">
        <f t="shared" si="19"/>
        <v/>
      </c>
      <c r="AE8" t="str">
        <f t="shared" si="20"/>
        <v/>
      </c>
      <c r="AF8" t="str">
        <f t="shared" si="21"/>
        <v/>
      </c>
      <c r="AG8" t="str">
        <f t="shared" si="22"/>
        <v/>
      </c>
      <c r="AH8" t="str">
        <f t="shared" si="23"/>
        <v/>
      </c>
      <c r="AJ8" s="1" t="s">
        <v>11</v>
      </c>
      <c r="AK8">
        <v>3</v>
      </c>
      <c r="AL8">
        <f>SUM(M2:M201)</f>
        <v>3</v>
      </c>
    </row>
    <row r="9" spans="1:38" x14ac:dyDescent="0.35">
      <c r="A9" t="s">
        <v>8</v>
      </c>
      <c r="B9" t="s">
        <v>39</v>
      </c>
      <c r="C9" t="s">
        <v>24</v>
      </c>
      <c r="D9">
        <v>5</v>
      </c>
      <c r="E9">
        <v>5000000</v>
      </c>
      <c r="F9">
        <v>43</v>
      </c>
      <c r="G9">
        <v>116279.06976744186</v>
      </c>
      <c r="I9">
        <v>0</v>
      </c>
      <c r="J9">
        <f t="shared" si="0"/>
        <v>0</v>
      </c>
      <c r="K9" t="str">
        <f t="shared" si="1"/>
        <v/>
      </c>
      <c r="L9" t="str">
        <f t="shared" si="2"/>
        <v/>
      </c>
      <c r="M9" t="str">
        <f t="shared" si="3"/>
        <v/>
      </c>
      <c r="O9" t="str">
        <f t="shared" si="4"/>
        <v/>
      </c>
      <c r="P9" t="str">
        <f t="shared" si="5"/>
        <v/>
      </c>
      <c r="Q9" t="str">
        <f t="shared" si="6"/>
        <v/>
      </c>
      <c r="R9" t="str">
        <f t="shared" si="7"/>
        <v/>
      </c>
      <c r="S9" t="str">
        <f t="shared" si="8"/>
        <v/>
      </c>
      <c r="T9" t="str">
        <f t="shared" si="9"/>
        <v/>
      </c>
      <c r="U9" t="str">
        <f t="shared" si="10"/>
        <v/>
      </c>
      <c r="V9" t="str">
        <f t="shared" si="11"/>
        <v/>
      </c>
      <c r="W9" t="str">
        <f t="shared" si="12"/>
        <v/>
      </c>
      <c r="X9" t="str">
        <f t="shared" si="13"/>
        <v/>
      </c>
      <c r="Y9" t="str">
        <f t="shared" si="14"/>
        <v/>
      </c>
      <c r="Z9" t="str">
        <f t="shared" si="15"/>
        <v/>
      </c>
      <c r="AA9">
        <f t="shared" si="16"/>
        <v>0</v>
      </c>
      <c r="AB9" t="str">
        <f t="shared" si="17"/>
        <v/>
      </c>
      <c r="AC9" t="str">
        <f t="shared" si="18"/>
        <v/>
      </c>
      <c r="AD9" t="str">
        <f t="shared" si="19"/>
        <v/>
      </c>
      <c r="AE9" t="str">
        <f t="shared" si="20"/>
        <v/>
      </c>
      <c r="AF9" t="str">
        <f t="shared" si="21"/>
        <v/>
      </c>
      <c r="AG9" t="str">
        <f t="shared" si="22"/>
        <v/>
      </c>
      <c r="AH9" t="str">
        <f t="shared" si="23"/>
        <v/>
      </c>
    </row>
    <row r="10" spans="1:38" x14ac:dyDescent="0.35">
      <c r="A10" t="s">
        <v>8</v>
      </c>
      <c r="B10" t="s">
        <v>40</v>
      </c>
      <c r="C10" t="s">
        <v>19</v>
      </c>
      <c r="D10">
        <v>5</v>
      </c>
      <c r="E10">
        <v>5000000</v>
      </c>
      <c r="F10">
        <v>40</v>
      </c>
      <c r="G10">
        <v>125000</v>
      </c>
      <c r="I10">
        <v>0</v>
      </c>
      <c r="J10">
        <f t="shared" si="0"/>
        <v>0</v>
      </c>
      <c r="K10" t="str">
        <f t="shared" si="1"/>
        <v/>
      </c>
      <c r="L10" t="str">
        <f t="shared" si="2"/>
        <v/>
      </c>
      <c r="M10" t="str">
        <f t="shared" si="3"/>
        <v/>
      </c>
      <c r="O10" t="str">
        <f t="shared" si="4"/>
        <v/>
      </c>
      <c r="P10" t="str">
        <f t="shared" si="5"/>
        <v/>
      </c>
      <c r="Q10" t="str">
        <f t="shared" si="6"/>
        <v/>
      </c>
      <c r="R10" t="str">
        <f t="shared" si="7"/>
        <v/>
      </c>
      <c r="S10" t="str">
        <f t="shared" si="8"/>
        <v/>
      </c>
      <c r="T10" t="str">
        <f t="shared" si="9"/>
        <v/>
      </c>
      <c r="U10" t="str">
        <f t="shared" si="10"/>
        <v/>
      </c>
      <c r="V10">
        <f t="shared" si="11"/>
        <v>0</v>
      </c>
      <c r="W10" t="str">
        <f t="shared" si="12"/>
        <v/>
      </c>
      <c r="X10" t="str">
        <f t="shared" si="13"/>
        <v/>
      </c>
      <c r="Y10" t="str">
        <f t="shared" si="14"/>
        <v/>
      </c>
      <c r="Z10" t="str">
        <f t="shared" si="15"/>
        <v/>
      </c>
      <c r="AA10" t="str">
        <f t="shared" si="16"/>
        <v/>
      </c>
      <c r="AB10" t="str">
        <f t="shared" si="17"/>
        <v/>
      </c>
      <c r="AC10" t="str">
        <f t="shared" si="18"/>
        <v/>
      </c>
      <c r="AD10" t="str">
        <f t="shared" si="19"/>
        <v/>
      </c>
      <c r="AE10" t="str">
        <f t="shared" si="20"/>
        <v/>
      </c>
      <c r="AF10" t="str">
        <f t="shared" si="21"/>
        <v/>
      </c>
      <c r="AG10" t="str">
        <f t="shared" si="22"/>
        <v/>
      </c>
      <c r="AH10" t="str">
        <f t="shared" si="23"/>
        <v/>
      </c>
      <c r="AJ10" s="1" t="s">
        <v>12</v>
      </c>
      <c r="AK10">
        <v>3</v>
      </c>
      <c r="AL10">
        <f>SUM(O2:O201)</f>
        <v>1</v>
      </c>
    </row>
    <row r="11" spans="1:38" x14ac:dyDescent="0.35">
      <c r="A11" t="s">
        <v>8</v>
      </c>
      <c r="B11" t="s">
        <v>41</v>
      </c>
      <c r="C11" t="s">
        <v>21</v>
      </c>
      <c r="D11">
        <v>5.6</v>
      </c>
      <c r="E11">
        <v>5600000</v>
      </c>
      <c r="F11">
        <v>44</v>
      </c>
      <c r="G11">
        <v>127272.72727272728</v>
      </c>
      <c r="I11">
        <v>0</v>
      </c>
      <c r="J11">
        <f t="shared" si="0"/>
        <v>0</v>
      </c>
      <c r="K11" t="str">
        <f t="shared" si="1"/>
        <v/>
      </c>
      <c r="L11" t="str">
        <f t="shared" si="2"/>
        <v/>
      </c>
      <c r="M11" t="str">
        <f t="shared" si="3"/>
        <v/>
      </c>
      <c r="O11" t="str">
        <f t="shared" si="4"/>
        <v/>
      </c>
      <c r="P11" t="str">
        <f t="shared" si="5"/>
        <v/>
      </c>
      <c r="Q11" t="str">
        <f t="shared" si="6"/>
        <v/>
      </c>
      <c r="R11" t="str">
        <f t="shared" si="7"/>
        <v/>
      </c>
      <c r="S11" t="str">
        <f t="shared" si="8"/>
        <v/>
      </c>
      <c r="T11" t="str">
        <f t="shared" si="9"/>
        <v/>
      </c>
      <c r="U11" t="str">
        <f t="shared" si="10"/>
        <v/>
      </c>
      <c r="V11" t="str">
        <f t="shared" si="11"/>
        <v/>
      </c>
      <c r="W11" t="str">
        <f t="shared" si="12"/>
        <v/>
      </c>
      <c r="X11">
        <f t="shared" si="13"/>
        <v>0</v>
      </c>
      <c r="Y11" t="str">
        <f t="shared" si="14"/>
        <v/>
      </c>
      <c r="Z11" t="str">
        <f t="shared" si="15"/>
        <v/>
      </c>
      <c r="AA11" t="str">
        <f t="shared" si="16"/>
        <v/>
      </c>
      <c r="AB11" t="str">
        <f t="shared" si="17"/>
        <v/>
      </c>
      <c r="AC11" t="str">
        <f t="shared" si="18"/>
        <v/>
      </c>
      <c r="AD11" t="str">
        <f t="shared" si="19"/>
        <v/>
      </c>
      <c r="AE11" t="str">
        <f t="shared" si="20"/>
        <v/>
      </c>
      <c r="AF11" t="str">
        <f t="shared" si="21"/>
        <v/>
      </c>
      <c r="AG11" t="str">
        <f t="shared" si="22"/>
        <v/>
      </c>
      <c r="AH11" t="str">
        <f t="shared" si="23"/>
        <v/>
      </c>
      <c r="AJ11" s="1" t="s">
        <v>13</v>
      </c>
      <c r="AK11">
        <v>3</v>
      </c>
      <c r="AL11">
        <f>SUM(P2:P201)</f>
        <v>0</v>
      </c>
    </row>
    <row r="12" spans="1:38" x14ac:dyDescent="0.35">
      <c r="A12" t="s">
        <v>9</v>
      </c>
      <c r="B12" t="s">
        <v>42</v>
      </c>
      <c r="C12" t="s">
        <v>16</v>
      </c>
      <c r="D12">
        <v>5.2</v>
      </c>
      <c r="E12">
        <v>5200000</v>
      </c>
      <c r="F12">
        <v>55</v>
      </c>
      <c r="G12">
        <v>94545.454545454544</v>
      </c>
      <c r="I12">
        <v>0</v>
      </c>
      <c r="J12" t="str">
        <f t="shared" si="0"/>
        <v/>
      </c>
      <c r="K12">
        <f t="shared" si="1"/>
        <v>0</v>
      </c>
      <c r="L12" t="str">
        <f t="shared" si="2"/>
        <v/>
      </c>
      <c r="M12" t="str">
        <f t="shared" si="3"/>
        <v/>
      </c>
      <c r="O12" t="str">
        <f t="shared" si="4"/>
        <v/>
      </c>
      <c r="P12" t="str">
        <f t="shared" si="5"/>
        <v/>
      </c>
      <c r="Q12" t="str">
        <f t="shared" si="6"/>
        <v/>
      </c>
      <c r="R12" t="str">
        <f t="shared" si="7"/>
        <v/>
      </c>
      <c r="S12">
        <f t="shared" si="8"/>
        <v>0</v>
      </c>
      <c r="T12" t="str">
        <f t="shared" si="9"/>
        <v/>
      </c>
      <c r="U12" t="str">
        <f t="shared" si="10"/>
        <v/>
      </c>
      <c r="V12" t="str">
        <f t="shared" si="11"/>
        <v/>
      </c>
      <c r="W12" t="str">
        <f t="shared" si="12"/>
        <v/>
      </c>
      <c r="X12" t="str">
        <f t="shared" si="13"/>
        <v/>
      </c>
      <c r="Y12" t="str">
        <f t="shared" si="14"/>
        <v/>
      </c>
      <c r="Z12" t="str">
        <f t="shared" si="15"/>
        <v/>
      </c>
      <c r="AA12" t="str">
        <f t="shared" si="16"/>
        <v/>
      </c>
      <c r="AB12" t="str">
        <f t="shared" si="17"/>
        <v/>
      </c>
      <c r="AC12" t="str">
        <f t="shared" si="18"/>
        <v/>
      </c>
      <c r="AD12" t="str">
        <f t="shared" si="19"/>
        <v/>
      </c>
      <c r="AE12" t="str">
        <f t="shared" si="20"/>
        <v/>
      </c>
      <c r="AF12" t="str">
        <f t="shared" si="21"/>
        <v/>
      </c>
      <c r="AG12" t="str">
        <f t="shared" si="22"/>
        <v/>
      </c>
      <c r="AH12" t="str">
        <f t="shared" si="23"/>
        <v/>
      </c>
      <c r="AJ12" s="1" t="s">
        <v>14</v>
      </c>
      <c r="AK12">
        <v>3</v>
      </c>
      <c r="AL12">
        <f>SUM(Q2:Q201)</f>
        <v>0</v>
      </c>
    </row>
    <row r="13" spans="1:38" x14ac:dyDescent="0.35">
      <c r="A13" t="s">
        <v>9</v>
      </c>
      <c r="B13" t="s">
        <v>43</v>
      </c>
      <c r="C13" t="s">
        <v>20</v>
      </c>
      <c r="D13">
        <v>5.5</v>
      </c>
      <c r="E13">
        <v>5500000</v>
      </c>
      <c r="F13">
        <v>58</v>
      </c>
      <c r="G13">
        <v>94827.586206896551</v>
      </c>
      <c r="I13">
        <v>1</v>
      </c>
      <c r="J13" t="str">
        <f t="shared" si="0"/>
        <v/>
      </c>
      <c r="K13">
        <f t="shared" si="1"/>
        <v>1</v>
      </c>
      <c r="L13" t="str">
        <f t="shared" si="2"/>
        <v/>
      </c>
      <c r="M13" t="str">
        <f t="shared" si="3"/>
        <v/>
      </c>
      <c r="O13" t="str">
        <f t="shared" si="4"/>
        <v/>
      </c>
      <c r="P13" t="str">
        <f t="shared" si="5"/>
        <v/>
      </c>
      <c r="Q13" t="str">
        <f t="shared" si="6"/>
        <v/>
      </c>
      <c r="R13" t="str">
        <f t="shared" si="7"/>
        <v/>
      </c>
      <c r="S13" t="str">
        <f t="shared" si="8"/>
        <v/>
      </c>
      <c r="T13" t="str">
        <f t="shared" si="9"/>
        <v/>
      </c>
      <c r="U13" t="str">
        <f t="shared" si="10"/>
        <v/>
      </c>
      <c r="V13" t="str">
        <f t="shared" si="11"/>
        <v/>
      </c>
      <c r="W13">
        <f t="shared" si="12"/>
        <v>1</v>
      </c>
      <c r="X13" t="str">
        <f t="shared" si="13"/>
        <v/>
      </c>
      <c r="Y13" t="str">
        <f t="shared" si="14"/>
        <v/>
      </c>
      <c r="Z13" t="str">
        <f t="shared" si="15"/>
        <v/>
      </c>
      <c r="AA13" t="str">
        <f t="shared" si="16"/>
        <v/>
      </c>
      <c r="AB13" t="str">
        <f t="shared" si="17"/>
        <v/>
      </c>
      <c r="AC13" t="str">
        <f t="shared" si="18"/>
        <v/>
      </c>
      <c r="AD13" t="str">
        <f t="shared" si="19"/>
        <v/>
      </c>
      <c r="AE13" t="str">
        <f t="shared" si="20"/>
        <v/>
      </c>
      <c r="AF13" t="str">
        <f t="shared" si="21"/>
        <v/>
      </c>
      <c r="AG13" t="str">
        <f t="shared" si="22"/>
        <v/>
      </c>
      <c r="AH13" t="str">
        <f t="shared" si="23"/>
        <v/>
      </c>
      <c r="AJ13" s="1" t="s">
        <v>15</v>
      </c>
      <c r="AK13">
        <v>3</v>
      </c>
      <c r="AL13">
        <f>SUM(R2:R201)</f>
        <v>0</v>
      </c>
    </row>
    <row r="14" spans="1:38" x14ac:dyDescent="0.35">
      <c r="A14" t="s">
        <v>9</v>
      </c>
      <c r="B14" t="s">
        <v>44</v>
      </c>
      <c r="C14" t="s">
        <v>20</v>
      </c>
      <c r="D14">
        <v>6.2</v>
      </c>
      <c r="E14">
        <v>6200000</v>
      </c>
      <c r="F14">
        <v>64</v>
      </c>
      <c r="G14">
        <v>96875</v>
      </c>
      <c r="I14">
        <v>1</v>
      </c>
      <c r="J14" t="str">
        <f t="shared" si="0"/>
        <v/>
      </c>
      <c r="K14">
        <f t="shared" si="1"/>
        <v>1</v>
      </c>
      <c r="L14" t="str">
        <f t="shared" si="2"/>
        <v/>
      </c>
      <c r="M14" t="str">
        <f t="shared" si="3"/>
        <v/>
      </c>
      <c r="O14" t="str">
        <f t="shared" si="4"/>
        <v/>
      </c>
      <c r="P14" t="str">
        <f t="shared" si="5"/>
        <v/>
      </c>
      <c r="Q14" t="str">
        <f t="shared" si="6"/>
        <v/>
      </c>
      <c r="R14" t="str">
        <f t="shared" si="7"/>
        <v/>
      </c>
      <c r="S14" t="str">
        <f t="shared" si="8"/>
        <v/>
      </c>
      <c r="T14" t="str">
        <f t="shared" si="9"/>
        <v/>
      </c>
      <c r="U14" t="str">
        <f t="shared" si="10"/>
        <v/>
      </c>
      <c r="V14" t="str">
        <f t="shared" si="11"/>
        <v/>
      </c>
      <c r="W14">
        <f t="shared" si="12"/>
        <v>1</v>
      </c>
      <c r="X14" t="str">
        <f t="shared" si="13"/>
        <v/>
      </c>
      <c r="Y14" t="str">
        <f t="shared" si="14"/>
        <v/>
      </c>
      <c r="Z14" t="str">
        <f t="shared" si="15"/>
        <v/>
      </c>
      <c r="AA14" t="str">
        <f t="shared" si="16"/>
        <v/>
      </c>
      <c r="AB14" t="str">
        <f t="shared" si="17"/>
        <v/>
      </c>
      <c r="AC14" t="str">
        <f t="shared" si="18"/>
        <v/>
      </c>
      <c r="AD14" t="str">
        <f t="shared" si="19"/>
        <v/>
      </c>
      <c r="AE14" t="str">
        <f t="shared" si="20"/>
        <v/>
      </c>
      <c r="AF14" t="str">
        <f t="shared" si="21"/>
        <v/>
      </c>
      <c r="AG14" t="str">
        <f t="shared" si="22"/>
        <v/>
      </c>
      <c r="AH14" t="str">
        <f t="shared" si="23"/>
        <v/>
      </c>
      <c r="AJ14" s="1" t="s">
        <v>16</v>
      </c>
      <c r="AK14">
        <v>3</v>
      </c>
      <c r="AL14">
        <f>SUM(S2:S201)</f>
        <v>0</v>
      </c>
    </row>
    <row r="15" spans="1:38" x14ac:dyDescent="0.35">
      <c r="A15" t="s">
        <v>9</v>
      </c>
      <c r="B15" t="s">
        <v>45</v>
      </c>
      <c r="C15" t="s">
        <v>26</v>
      </c>
      <c r="D15">
        <v>5</v>
      </c>
      <c r="E15">
        <v>5000000</v>
      </c>
      <c r="F15">
        <v>50</v>
      </c>
      <c r="G15">
        <v>100000</v>
      </c>
      <c r="I15">
        <v>0</v>
      </c>
      <c r="J15" t="str">
        <f t="shared" si="0"/>
        <v/>
      </c>
      <c r="K15">
        <f t="shared" si="1"/>
        <v>0</v>
      </c>
      <c r="L15" t="str">
        <f t="shared" si="2"/>
        <v/>
      </c>
      <c r="M15" t="str">
        <f t="shared" si="3"/>
        <v/>
      </c>
      <c r="O15">
        <f t="shared" si="4"/>
        <v>0</v>
      </c>
      <c r="P15" t="str">
        <f t="shared" si="5"/>
        <v/>
      </c>
      <c r="Q15" t="str">
        <f t="shared" si="6"/>
        <v/>
      </c>
      <c r="R15" t="str">
        <f t="shared" si="7"/>
        <v/>
      </c>
      <c r="S15" t="str">
        <f t="shared" si="8"/>
        <v/>
      </c>
      <c r="T15" t="str">
        <f t="shared" si="9"/>
        <v/>
      </c>
      <c r="U15" t="str">
        <f t="shared" si="10"/>
        <v/>
      </c>
      <c r="V15" t="str">
        <f t="shared" si="11"/>
        <v/>
      </c>
      <c r="W15" t="str">
        <f t="shared" si="12"/>
        <v/>
      </c>
      <c r="X15" t="str">
        <f t="shared" si="13"/>
        <v/>
      </c>
      <c r="Y15" t="str">
        <f t="shared" si="14"/>
        <v/>
      </c>
      <c r="Z15" t="str">
        <f t="shared" si="15"/>
        <v/>
      </c>
      <c r="AA15" t="str">
        <f t="shared" si="16"/>
        <v/>
      </c>
      <c r="AB15" t="str">
        <f t="shared" si="17"/>
        <v/>
      </c>
      <c r="AC15">
        <f t="shared" si="18"/>
        <v>0</v>
      </c>
      <c r="AD15" t="str">
        <f t="shared" si="19"/>
        <v/>
      </c>
      <c r="AE15" t="str">
        <f t="shared" si="20"/>
        <v/>
      </c>
      <c r="AF15" t="str">
        <f t="shared" si="21"/>
        <v/>
      </c>
      <c r="AG15" t="str">
        <f t="shared" si="22"/>
        <v/>
      </c>
      <c r="AH15" t="str">
        <f t="shared" si="23"/>
        <v/>
      </c>
      <c r="AJ15" s="1" t="s">
        <v>17</v>
      </c>
      <c r="AK15">
        <v>3</v>
      </c>
      <c r="AL15">
        <f>SUM(T2:T201)</f>
        <v>2</v>
      </c>
    </row>
    <row r="16" spans="1:38" x14ac:dyDescent="0.35">
      <c r="A16" t="s">
        <v>9</v>
      </c>
      <c r="B16" t="s">
        <v>46</v>
      </c>
      <c r="C16" t="s">
        <v>21</v>
      </c>
      <c r="D16">
        <v>6.7</v>
      </c>
      <c r="E16">
        <v>6700000</v>
      </c>
      <c r="F16">
        <v>66</v>
      </c>
      <c r="G16">
        <v>101515.15151515152</v>
      </c>
      <c r="I16">
        <v>1</v>
      </c>
      <c r="J16" t="str">
        <f t="shared" si="0"/>
        <v/>
      </c>
      <c r="K16">
        <f t="shared" si="1"/>
        <v>1</v>
      </c>
      <c r="L16" t="str">
        <f t="shared" si="2"/>
        <v/>
      </c>
      <c r="M16" t="str">
        <f t="shared" si="3"/>
        <v/>
      </c>
      <c r="O16" t="str">
        <f t="shared" si="4"/>
        <v/>
      </c>
      <c r="P16" t="str">
        <f t="shared" si="5"/>
        <v/>
      </c>
      <c r="Q16" t="str">
        <f t="shared" si="6"/>
        <v/>
      </c>
      <c r="R16" t="str">
        <f t="shared" si="7"/>
        <v/>
      </c>
      <c r="S16" t="str">
        <f t="shared" si="8"/>
        <v/>
      </c>
      <c r="T16" t="str">
        <f t="shared" si="9"/>
        <v/>
      </c>
      <c r="U16" t="str">
        <f t="shared" si="10"/>
        <v/>
      </c>
      <c r="V16" t="str">
        <f t="shared" si="11"/>
        <v/>
      </c>
      <c r="W16" t="str">
        <f t="shared" si="12"/>
        <v/>
      </c>
      <c r="X16">
        <f t="shared" si="13"/>
        <v>1</v>
      </c>
      <c r="Y16" t="str">
        <f t="shared" si="14"/>
        <v/>
      </c>
      <c r="Z16" t="str">
        <f t="shared" si="15"/>
        <v/>
      </c>
      <c r="AA16" t="str">
        <f t="shared" si="16"/>
        <v/>
      </c>
      <c r="AB16" t="str">
        <f t="shared" si="17"/>
        <v/>
      </c>
      <c r="AC16" t="str">
        <f t="shared" si="18"/>
        <v/>
      </c>
      <c r="AD16" t="str">
        <f t="shared" si="19"/>
        <v/>
      </c>
      <c r="AE16" t="str">
        <f t="shared" si="20"/>
        <v/>
      </c>
      <c r="AF16" t="str">
        <f t="shared" si="21"/>
        <v/>
      </c>
      <c r="AG16" t="str">
        <f t="shared" si="22"/>
        <v/>
      </c>
      <c r="AH16" t="str">
        <f t="shared" si="23"/>
        <v/>
      </c>
      <c r="AJ16" s="1" t="s">
        <v>18</v>
      </c>
      <c r="AK16">
        <v>3</v>
      </c>
      <c r="AL16">
        <f>SUM(U2:U201)</f>
        <v>2</v>
      </c>
    </row>
    <row r="17" spans="1:38" x14ac:dyDescent="0.35">
      <c r="A17" t="s">
        <v>9</v>
      </c>
      <c r="B17" t="s">
        <v>47</v>
      </c>
      <c r="C17" t="s">
        <v>29</v>
      </c>
      <c r="D17">
        <v>4.5999999999999996</v>
      </c>
      <c r="E17">
        <v>4600000</v>
      </c>
      <c r="F17">
        <v>44</v>
      </c>
      <c r="G17">
        <v>104545.45454545454</v>
      </c>
      <c r="I17">
        <v>0</v>
      </c>
      <c r="J17" t="str">
        <f t="shared" si="0"/>
        <v/>
      </c>
      <c r="K17">
        <f t="shared" si="1"/>
        <v>0</v>
      </c>
      <c r="L17" t="str">
        <f t="shared" si="2"/>
        <v/>
      </c>
      <c r="M17" t="str">
        <f t="shared" si="3"/>
        <v/>
      </c>
      <c r="O17" t="str">
        <f t="shared" si="4"/>
        <v/>
      </c>
      <c r="P17" t="str">
        <f t="shared" si="5"/>
        <v/>
      </c>
      <c r="Q17" t="str">
        <f t="shared" si="6"/>
        <v/>
      </c>
      <c r="R17" t="str">
        <f t="shared" si="7"/>
        <v/>
      </c>
      <c r="S17" t="str">
        <f t="shared" si="8"/>
        <v/>
      </c>
      <c r="T17" t="str">
        <f t="shared" si="9"/>
        <v/>
      </c>
      <c r="U17" t="str">
        <f t="shared" si="10"/>
        <v/>
      </c>
      <c r="V17" t="str">
        <f t="shared" si="11"/>
        <v/>
      </c>
      <c r="W17" t="str">
        <f t="shared" si="12"/>
        <v/>
      </c>
      <c r="X17" t="str">
        <f t="shared" si="13"/>
        <v/>
      </c>
      <c r="Y17" t="str">
        <f t="shared" si="14"/>
        <v/>
      </c>
      <c r="Z17" t="str">
        <f t="shared" si="15"/>
        <v/>
      </c>
      <c r="AA17" t="str">
        <f t="shared" si="16"/>
        <v/>
      </c>
      <c r="AB17" t="str">
        <f t="shared" si="17"/>
        <v/>
      </c>
      <c r="AC17" t="str">
        <f t="shared" si="18"/>
        <v/>
      </c>
      <c r="AD17" t="str">
        <f t="shared" si="19"/>
        <v/>
      </c>
      <c r="AE17" t="str">
        <f t="shared" si="20"/>
        <v/>
      </c>
      <c r="AF17">
        <f t="shared" si="21"/>
        <v>0</v>
      </c>
      <c r="AG17" t="str">
        <f t="shared" si="22"/>
        <v/>
      </c>
      <c r="AH17" t="str">
        <f t="shared" si="23"/>
        <v/>
      </c>
      <c r="AJ17" s="1" t="s">
        <v>19</v>
      </c>
      <c r="AK17">
        <v>3</v>
      </c>
      <c r="AL17">
        <f>SUM(V2:V201)</f>
        <v>0</v>
      </c>
    </row>
    <row r="18" spans="1:38" x14ac:dyDescent="0.35">
      <c r="A18" t="s">
        <v>9</v>
      </c>
      <c r="B18" t="s">
        <v>48</v>
      </c>
      <c r="C18" t="s">
        <v>12</v>
      </c>
      <c r="D18">
        <v>5.9</v>
      </c>
      <c r="E18">
        <v>5900000</v>
      </c>
      <c r="F18">
        <v>56</v>
      </c>
      <c r="G18">
        <v>105357.14285714286</v>
      </c>
      <c r="I18">
        <v>1</v>
      </c>
      <c r="J18" t="str">
        <f t="shared" si="0"/>
        <v/>
      </c>
      <c r="K18">
        <f t="shared" si="1"/>
        <v>1</v>
      </c>
      <c r="L18" t="str">
        <f t="shared" si="2"/>
        <v/>
      </c>
      <c r="M18" t="str">
        <f t="shared" si="3"/>
        <v/>
      </c>
      <c r="O18" t="str">
        <f t="shared" si="4"/>
        <v/>
      </c>
      <c r="P18" t="str">
        <f t="shared" si="5"/>
        <v/>
      </c>
      <c r="Q18" t="str">
        <f t="shared" si="6"/>
        <v/>
      </c>
      <c r="R18" t="str">
        <f t="shared" si="7"/>
        <v/>
      </c>
      <c r="S18" t="str">
        <f t="shared" si="8"/>
        <v/>
      </c>
      <c r="T18" t="str">
        <f t="shared" si="9"/>
        <v/>
      </c>
      <c r="U18" t="str">
        <f t="shared" si="10"/>
        <v/>
      </c>
      <c r="V18" t="str">
        <f t="shared" si="11"/>
        <v/>
      </c>
      <c r="W18" t="str">
        <f t="shared" si="12"/>
        <v/>
      </c>
      <c r="X18" t="str">
        <f t="shared" si="13"/>
        <v/>
      </c>
      <c r="Y18" t="str">
        <f t="shared" si="14"/>
        <v/>
      </c>
      <c r="Z18" t="str">
        <f t="shared" si="15"/>
        <v/>
      </c>
      <c r="AA18" t="str">
        <f t="shared" si="16"/>
        <v/>
      </c>
      <c r="AB18" t="str">
        <f t="shared" si="17"/>
        <v/>
      </c>
      <c r="AC18" t="str">
        <f t="shared" si="18"/>
        <v/>
      </c>
      <c r="AD18" t="str">
        <f t="shared" si="19"/>
        <v/>
      </c>
      <c r="AE18" t="str">
        <f t="shared" si="20"/>
        <v/>
      </c>
      <c r="AF18" t="str">
        <f t="shared" si="21"/>
        <v/>
      </c>
      <c r="AG18" t="str">
        <f t="shared" si="22"/>
        <v/>
      </c>
      <c r="AH18" t="str">
        <f t="shared" si="23"/>
        <v/>
      </c>
      <c r="AJ18" s="1" t="s">
        <v>20</v>
      </c>
      <c r="AK18">
        <v>3</v>
      </c>
      <c r="AL18">
        <f>SUM(W2:W201)</f>
        <v>3</v>
      </c>
    </row>
    <row r="19" spans="1:38" x14ac:dyDescent="0.35">
      <c r="A19" t="s">
        <v>9</v>
      </c>
      <c r="B19" t="s">
        <v>49</v>
      </c>
      <c r="C19" t="s">
        <v>30</v>
      </c>
      <c r="D19">
        <v>5.0999999999999996</v>
      </c>
      <c r="E19">
        <v>5100000</v>
      </c>
      <c r="F19">
        <v>48</v>
      </c>
      <c r="G19">
        <v>106250</v>
      </c>
      <c r="I19">
        <v>0</v>
      </c>
      <c r="J19" t="str">
        <f t="shared" si="0"/>
        <v/>
      </c>
      <c r="K19">
        <f t="shared" si="1"/>
        <v>0</v>
      </c>
      <c r="L19" t="str">
        <f t="shared" si="2"/>
        <v/>
      </c>
      <c r="M19" t="str">
        <f t="shared" si="3"/>
        <v/>
      </c>
      <c r="O19" t="str">
        <f t="shared" si="4"/>
        <v/>
      </c>
      <c r="P19" t="str">
        <f t="shared" si="5"/>
        <v/>
      </c>
      <c r="Q19" t="str">
        <f t="shared" si="6"/>
        <v/>
      </c>
      <c r="R19" t="str">
        <f t="shared" si="7"/>
        <v/>
      </c>
      <c r="S19" t="str">
        <f t="shared" si="8"/>
        <v/>
      </c>
      <c r="T19" t="str">
        <f t="shared" si="9"/>
        <v/>
      </c>
      <c r="U19" t="str">
        <f t="shared" si="10"/>
        <v/>
      </c>
      <c r="V19" t="str">
        <f t="shared" si="11"/>
        <v/>
      </c>
      <c r="W19" t="str">
        <f t="shared" si="12"/>
        <v/>
      </c>
      <c r="X19" t="str">
        <f t="shared" si="13"/>
        <v/>
      </c>
      <c r="Y19" t="str">
        <f t="shared" si="14"/>
        <v/>
      </c>
      <c r="Z19" t="str">
        <f t="shared" si="15"/>
        <v/>
      </c>
      <c r="AA19" t="str">
        <f t="shared" si="16"/>
        <v/>
      </c>
      <c r="AB19" t="str">
        <f t="shared" si="17"/>
        <v/>
      </c>
      <c r="AC19" t="str">
        <f t="shared" si="18"/>
        <v/>
      </c>
      <c r="AD19" t="str">
        <f t="shared" si="19"/>
        <v/>
      </c>
      <c r="AE19" t="str">
        <f t="shared" si="20"/>
        <v/>
      </c>
      <c r="AF19" t="str">
        <f t="shared" si="21"/>
        <v/>
      </c>
      <c r="AG19">
        <f t="shared" si="22"/>
        <v>0</v>
      </c>
      <c r="AH19" t="str">
        <f t="shared" si="23"/>
        <v/>
      </c>
      <c r="AJ19" s="1" t="s">
        <v>21</v>
      </c>
      <c r="AK19">
        <v>3</v>
      </c>
      <c r="AL19">
        <f>SUM(X2:X201)</f>
        <v>1</v>
      </c>
    </row>
    <row r="20" spans="1:38" x14ac:dyDescent="0.35">
      <c r="A20" t="s">
        <v>9</v>
      </c>
      <c r="B20" t="s">
        <v>50</v>
      </c>
      <c r="C20" t="s">
        <v>26</v>
      </c>
      <c r="D20">
        <v>4.9000000000000004</v>
      </c>
      <c r="E20">
        <v>4900000</v>
      </c>
      <c r="F20">
        <v>46</v>
      </c>
      <c r="G20">
        <v>106521.73913043478</v>
      </c>
      <c r="I20">
        <v>0</v>
      </c>
      <c r="J20" t="str">
        <f t="shared" si="0"/>
        <v/>
      </c>
      <c r="K20">
        <f t="shared" si="1"/>
        <v>0</v>
      </c>
      <c r="L20" t="str">
        <f t="shared" si="2"/>
        <v/>
      </c>
      <c r="M20" t="str">
        <f t="shared" si="3"/>
        <v/>
      </c>
      <c r="O20">
        <f t="shared" si="4"/>
        <v>0</v>
      </c>
      <c r="P20" t="str">
        <f t="shared" si="5"/>
        <v/>
      </c>
      <c r="Q20" t="str">
        <f t="shared" si="6"/>
        <v/>
      </c>
      <c r="R20" t="str">
        <f t="shared" si="7"/>
        <v/>
      </c>
      <c r="S20" t="str">
        <f t="shared" si="8"/>
        <v/>
      </c>
      <c r="T20" t="str">
        <f t="shared" si="9"/>
        <v/>
      </c>
      <c r="U20" t="str">
        <f t="shared" si="10"/>
        <v/>
      </c>
      <c r="V20" t="str">
        <f t="shared" si="11"/>
        <v/>
      </c>
      <c r="W20" t="str">
        <f t="shared" si="12"/>
        <v/>
      </c>
      <c r="X20" t="str">
        <f t="shared" si="13"/>
        <v/>
      </c>
      <c r="Y20" t="str">
        <f t="shared" si="14"/>
        <v/>
      </c>
      <c r="Z20" t="str">
        <f t="shared" si="15"/>
        <v/>
      </c>
      <c r="AA20" t="str">
        <f t="shared" si="16"/>
        <v/>
      </c>
      <c r="AB20" t="str">
        <f t="shared" si="17"/>
        <v/>
      </c>
      <c r="AC20">
        <f t="shared" si="18"/>
        <v>0</v>
      </c>
      <c r="AD20" t="str">
        <f t="shared" si="19"/>
        <v/>
      </c>
      <c r="AE20" t="str">
        <f t="shared" si="20"/>
        <v/>
      </c>
      <c r="AF20" t="str">
        <f t="shared" si="21"/>
        <v/>
      </c>
      <c r="AG20" t="str">
        <f t="shared" si="22"/>
        <v/>
      </c>
      <c r="AH20" t="str">
        <f t="shared" si="23"/>
        <v/>
      </c>
      <c r="AJ20" s="1" t="s">
        <v>22</v>
      </c>
      <c r="AK20">
        <v>3</v>
      </c>
      <c r="AL20">
        <f>SUM(Y2:Y201)</f>
        <v>0</v>
      </c>
    </row>
    <row r="21" spans="1:38" x14ac:dyDescent="0.35">
      <c r="A21" t="s">
        <v>9</v>
      </c>
      <c r="B21" t="s">
        <v>51</v>
      </c>
      <c r="C21" t="s">
        <v>25</v>
      </c>
      <c r="D21">
        <v>5.4</v>
      </c>
      <c r="E21">
        <v>5400000</v>
      </c>
      <c r="F21">
        <v>50</v>
      </c>
      <c r="G21">
        <v>108000</v>
      </c>
      <c r="I21">
        <v>0</v>
      </c>
      <c r="J21" t="str">
        <f t="shared" si="0"/>
        <v/>
      </c>
      <c r="K21">
        <f t="shared" si="1"/>
        <v>0</v>
      </c>
      <c r="L21" t="str">
        <f t="shared" si="2"/>
        <v/>
      </c>
      <c r="M21" t="str">
        <f t="shared" si="3"/>
        <v/>
      </c>
      <c r="O21" t="str">
        <f t="shared" si="4"/>
        <v/>
      </c>
      <c r="P21" t="str">
        <f t="shared" si="5"/>
        <v/>
      </c>
      <c r="Q21" t="str">
        <f t="shared" si="6"/>
        <v/>
      </c>
      <c r="R21" t="str">
        <f t="shared" si="7"/>
        <v/>
      </c>
      <c r="S21" t="str">
        <f t="shared" si="8"/>
        <v/>
      </c>
      <c r="T21" t="str">
        <f t="shared" si="9"/>
        <v/>
      </c>
      <c r="U21" t="str">
        <f t="shared" si="10"/>
        <v/>
      </c>
      <c r="V21" t="str">
        <f t="shared" si="11"/>
        <v/>
      </c>
      <c r="W21" t="str">
        <f t="shared" si="12"/>
        <v/>
      </c>
      <c r="X21" t="str">
        <f t="shared" si="13"/>
        <v/>
      </c>
      <c r="Y21" t="str">
        <f t="shared" si="14"/>
        <v/>
      </c>
      <c r="Z21" t="str">
        <f t="shared" si="15"/>
        <v/>
      </c>
      <c r="AA21" t="str">
        <f t="shared" si="16"/>
        <v/>
      </c>
      <c r="AB21">
        <f t="shared" si="17"/>
        <v>0</v>
      </c>
      <c r="AC21" t="str">
        <f t="shared" si="18"/>
        <v/>
      </c>
      <c r="AD21" t="str">
        <f t="shared" si="19"/>
        <v/>
      </c>
      <c r="AE21" t="str">
        <f t="shared" si="20"/>
        <v/>
      </c>
      <c r="AF21" t="str">
        <f t="shared" si="21"/>
        <v/>
      </c>
      <c r="AG21" t="str">
        <f t="shared" si="22"/>
        <v/>
      </c>
      <c r="AH21" t="str">
        <f t="shared" si="23"/>
        <v/>
      </c>
      <c r="AJ21" s="1" t="s">
        <v>23</v>
      </c>
      <c r="AK21">
        <v>3</v>
      </c>
      <c r="AL21">
        <f>SUM(Z2:Z201)</f>
        <v>0</v>
      </c>
    </row>
    <row r="22" spans="1:38" x14ac:dyDescent="0.35">
      <c r="A22" t="s">
        <v>9</v>
      </c>
      <c r="B22" t="s">
        <v>52</v>
      </c>
      <c r="C22" t="s">
        <v>12</v>
      </c>
      <c r="D22">
        <v>5.9</v>
      </c>
      <c r="E22">
        <v>5900000</v>
      </c>
      <c r="F22">
        <v>54</v>
      </c>
      <c r="G22">
        <v>109259.25925925926</v>
      </c>
      <c r="I22">
        <v>0</v>
      </c>
      <c r="J22" t="str">
        <f t="shared" si="0"/>
        <v/>
      </c>
      <c r="K22">
        <f t="shared" si="1"/>
        <v>0</v>
      </c>
      <c r="L22" t="str">
        <f t="shared" si="2"/>
        <v/>
      </c>
      <c r="M22" t="str">
        <f t="shared" si="3"/>
        <v/>
      </c>
      <c r="O22" t="str">
        <f t="shared" si="4"/>
        <v/>
      </c>
      <c r="P22" t="str">
        <f t="shared" si="5"/>
        <v/>
      </c>
      <c r="Q22" t="str">
        <f t="shared" si="6"/>
        <v/>
      </c>
      <c r="R22" t="str">
        <f t="shared" si="7"/>
        <v/>
      </c>
      <c r="S22" t="str">
        <f t="shared" si="8"/>
        <v/>
      </c>
      <c r="T22" t="str">
        <f t="shared" si="9"/>
        <v/>
      </c>
      <c r="U22" t="str">
        <f t="shared" si="10"/>
        <v/>
      </c>
      <c r="V22" t="str">
        <f t="shared" si="11"/>
        <v/>
      </c>
      <c r="W22" t="str">
        <f t="shared" si="12"/>
        <v/>
      </c>
      <c r="X22" t="str">
        <f t="shared" si="13"/>
        <v/>
      </c>
      <c r="Y22" t="str">
        <f t="shared" si="14"/>
        <v/>
      </c>
      <c r="Z22" t="str">
        <f t="shared" si="15"/>
        <v/>
      </c>
      <c r="AA22" t="str">
        <f t="shared" si="16"/>
        <v/>
      </c>
      <c r="AB22" t="str">
        <f t="shared" si="17"/>
        <v/>
      </c>
      <c r="AC22" t="str">
        <f t="shared" si="18"/>
        <v/>
      </c>
      <c r="AD22" t="str">
        <f t="shared" si="19"/>
        <v/>
      </c>
      <c r="AE22" t="str">
        <f t="shared" si="20"/>
        <v/>
      </c>
      <c r="AF22" t="str">
        <f t="shared" si="21"/>
        <v/>
      </c>
      <c r="AG22" t="str">
        <f t="shared" si="22"/>
        <v/>
      </c>
      <c r="AH22" t="str">
        <f t="shared" si="23"/>
        <v/>
      </c>
      <c r="AJ22" s="1" t="s">
        <v>24</v>
      </c>
      <c r="AK22">
        <v>3</v>
      </c>
      <c r="AL22">
        <f>SUM(AA2:AA201)</f>
        <v>0</v>
      </c>
    </row>
    <row r="23" spans="1:38" x14ac:dyDescent="0.35">
      <c r="A23" t="s">
        <v>9</v>
      </c>
      <c r="B23" t="s">
        <v>53</v>
      </c>
      <c r="C23" t="s">
        <v>29</v>
      </c>
      <c r="D23">
        <v>4.5999999999999996</v>
      </c>
      <c r="E23">
        <v>4600000</v>
      </c>
      <c r="F23">
        <v>42</v>
      </c>
      <c r="G23">
        <v>109523.80952380953</v>
      </c>
      <c r="I23">
        <v>0</v>
      </c>
      <c r="J23" t="str">
        <f t="shared" si="0"/>
        <v/>
      </c>
      <c r="K23">
        <f t="shared" si="1"/>
        <v>0</v>
      </c>
      <c r="L23" t="str">
        <f t="shared" si="2"/>
        <v/>
      </c>
      <c r="M23" t="str">
        <f t="shared" si="3"/>
        <v/>
      </c>
      <c r="O23" t="str">
        <f t="shared" si="4"/>
        <v/>
      </c>
      <c r="P23" t="str">
        <f t="shared" si="5"/>
        <v/>
      </c>
      <c r="Q23" t="str">
        <f t="shared" si="6"/>
        <v/>
      </c>
      <c r="R23" t="str">
        <f t="shared" si="7"/>
        <v/>
      </c>
      <c r="S23" t="str">
        <f t="shared" si="8"/>
        <v/>
      </c>
      <c r="T23" t="str">
        <f t="shared" si="9"/>
        <v/>
      </c>
      <c r="U23" t="str">
        <f t="shared" si="10"/>
        <v/>
      </c>
      <c r="V23" t="str">
        <f t="shared" si="11"/>
        <v/>
      </c>
      <c r="W23" t="str">
        <f t="shared" si="12"/>
        <v/>
      </c>
      <c r="X23" t="str">
        <f t="shared" si="13"/>
        <v/>
      </c>
      <c r="Y23" t="str">
        <f t="shared" si="14"/>
        <v/>
      </c>
      <c r="Z23" t="str">
        <f t="shared" si="15"/>
        <v/>
      </c>
      <c r="AA23" t="str">
        <f t="shared" si="16"/>
        <v/>
      </c>
      <c r="AB23" t="str">
        <f t="shared" si="17"/>
        <v/>
      </c>
      <c r="AC23" t="str">
        <f t="shared" si="18"/>
        <v/>
      </c>
      <c r="AD23" t="str">
        <f t="shared" si="19"/>
        <v/>
      </c>
      <c r="AE23" t="str">
        <f t="shared" si="20"/>
        <v/>
      </c>
      <c r="AF23">
        <f t="shared" si="21"/>
        <v>0</v>
      </c>
      <c r="AG23" t="str">
        <f t="shared" si="22"/>
        <v/>
      </c>
      <c r="AH23" t="str">
        <f t="shared" si="23"/>
        <v/>
      </c>
      <c r="AJ23" s="1" t="s">
        <v>25</v>
      </c>
      <c r="AK23">
        <v>3</v>
      </c>
      <c r="AL23">
        <f>SUM(AB2:AB201)</f>
        <v>0</v>
      </c>
    </row>
    <row r="24" spans="1:38" x14ac:dyDescent="0.35">
      <c r="A24" t="s">
        <v>9</v>
      </c>
      <c r="B24" t="s">
        <v>54</v>
      </c>
      <c r="C24" t="s">
        <v>20</v>
      </c>
      <c r="D24">
        <v>6.4</v>
      </c>
      <c r="E24">
        <v>6400000</v>
      </c>
      <c r="F24">
        <v>58</v>
      </c>
      <c r="G24">
        <v>110344.8275862069</v>
      </c>
      <c r="I24">
        <v>1</v>
      </c>
      <c r="J24" t="str">
        <f t="shared" si="0"/>
        <v/>
      </c>
      <c r="K24">
        <f t="shared" si="1"/>
        <v>1</v>
      </c>
      <c r="L24" t="str">
        <f t="shared" si="2"/>
        <v/>
      </c>
      <c r="M24" t="str">
        <f t="shared" si="3"/>
        <v/>
      </c>
      <c r="O24" t="str">
        <f t="shared" si="4"/>
        <v/>
      </c>
      <c r="P24" t="str">
        <f t="shared" si="5"/>
        <v/>
      </c>
      <c r="Q24" t="str">
        <f t="shared" si="6"/>
        <v/>
      </c>
      <c r="R24" t="str">
        <f t="shared" si="7"/>
        <v/>
      </c>
      <c r="S24" t="str">
        <f t="shared" si="8"/>
        <v/>
      </c>
      <c r="T24" t="str">
        <f t="shared" si="9"/>
        <v/>
      </c>
      <c r="U24" t="str">
        <f t="shared" si="10"/>
        <v/>
      </c>
      <c r="V24" t="str">
        <f t="shared" si="11"/>
        <v/>
      </c>
      <c r="W24">
        <f t="shared" si="12"/>
        <v>1</v>
      </c>
      <c r="X24" t="str">
        <f t="shared" si="13"/>
        <v/>
      </c>
      <c r="Y24" t="str">
        <f t="shared" si="14"/>
        <v/>
      </c>
      <c r="Z24" t="str">
        <f t="shared" si="15"/>
        <v/>
      </c>
      <c r="AA24" t="str">
        <f t="shared" si="16"/>
        <v/>
      </c>
      <c r="AB24" t="str">
        <f t="shared" si="17"/>
        <v/>
      </c>
      <c r="AC24" t="str">
        <f t="shared" si="18"/>
        <v/>
      </c>
      <c r="AD24" t="str">
        <f t="shared" si="19"/>
        <v/>
      </c>
      <c r="AE24" t="str">
        <f t="shared" si="20"/>
        <v/>
      </c>
      <c r="AF24" t="str">
        <f t="shared" si="21"/>
        <v/>
      </c>
      <c r="AG24" t="str">
        <f t="shared" si="22"/>
        <v/>
      </c>
      <c r="AH24" t="str">
        <f t="shared" si="23"/>
        <v/>
      </c>
      <c r="AJ24" s="1" t="s">
        <v>26</v>
      </c>
      <c r="AK24">
        <v>3</v>
      </c>
      <c r="AL24">
        <f>SUM(AC2:AC201)</f>
        <v>1</v>
      </c>
    </row>
    <row r="25" spans="1:38" x14ac:dyDescent="0.35">
      <c r="A25" t="s">
        <v>9</v>
      </c>
      <c r="B25" t="s">
        <v>55</v>
      </c>
      <c r="C25" t="s">
        <v>12</v>
      </c>
      <c r="D25">
        <v>6</v>
      </c>
      <c r="E25">
        <v>6000000</v>
      </c>
      <c r="F25">
        <v>54</v>
      </c>
      <c r="G25">
        <v>111111.11111111111</v>
      </c>
      <c r="I25">
        <v>0</v>
      </c>
      <c r="J25" t="str">
        <f t="shared" si="0"/>
        <v/>
      </c>
      <c r="K25">
        <f t="shared" si="1"/>
        <v>0</v>
      </c>
      <c r="L25" t="str">
        <f t="shared" si="2"/>
        <v/>
      </c>
      <c r="M25" t="str">
        <f t="shared" si="3"/>
        <v/>
      </c>
      <c r="O25" t="str">
        <f t="shared" si="4"/>
        <v/>
      </c>
      <c r="P25" t="str">
        <f t="shared" si="5"/>
        <v/>
      </c>
      <c r="Q25" t="str">
        <f t="shared" si="6"/>
        <v/>
      </c>
      <c r="R25" t="str">
        <f t="shared" si="7"/>
        <v/>
      </c>
      <c r="S25" t="str">
        <f t="shared" si="8"/>
        <v/>
      </c>
      <c r="T25" t="str">
        <f t="shared" si="9"/>
        <v/>
      </c>
      <c r="U25" t="str">
        <f t="shared" si="10"/>
        <v/>
      </c>
      <c r="V25" t="str">
        <f t="shared" si="11"/>
        <v/>
      </c>
      <c r="W25" t="str">
        <f t="shared" si="12"/>
        <v/>
      </c>
      <c r="X25" t="str">
        <f t="shared" si="13"/>
        <v/>
      </c>
      <c r="Y25" t="str">
        <f t="shared" si="14"/>
        <v/>
      </c>
      <c r="Z25" t="str">
        <f t="shared" si="15"/>
        <v/>
      </c>
      <c r="AA25" t="str">
        <f t="shared" si="16"/>
        <v/>
      </c>
      <c r="AB25" t="str">
        <f t="shared" si="17"/>
        <v/>
      </c>
      <c r="AC25" t="str">
        <f t="shared" si="18"/>
        <v/>
      </c>
      <c r="AD25" t="str">
        <f t="shared" si="19"/>
        <v/>
      </c>
      <c r="AE25" t="str">
        <f t="shared" si="20"/>
        <v/>
      </c>
      <c r="AF25" t="str">
        <f t="shared" si="21"/>
        <v/>
      </c>
      <c r="AG25" t="str">
        <f t="shared" si="22"/>
        <v/>
      </c>
      <c r="AH25" t="str">
        <f t="shared" si="23"/>
        <v/>
      </c>
      <c r="AJ25" s="1" t="s">
        <v>27</v>
      </c>
      <c r="AK25">
        <v>3</v>
      </c>
      <c r="AL25">
        <f>SUM(AD2:AD201)</f>
        <v>0</v>
      </c>
    </row>
    <row r="26" spans="1:38" x14ac:dyDescent="0.35">
      <c r="A26" t="s">
        <v>9</v>
      </c>
      <c r="B26" t="s">
        <v>56</v>
      </c>
      <c r="C26" t="s">
        <v>26</v>
      </c>
      <c r="D26">
        <v>4.3</v>
      </c>
      <c r="E26">
        <v>4300000</v>
      </c>
      <c r="F26">
        <v>38</v>
      </c>
      <c r="G26">
        <v>113157.89473684211</v>
      </c>
      <c r="I26">
        <v>0</v>
      </c>
      <c r="J26" t="str">
        <f t="shared" si="0"/>
        <v/>
      </c>
      <c r="K26">
        <f t="shared" si="1"/>
        <v>0</v>
      </c>
      <c r="L26" t="str">
        <f t="shared" si="2"/>
        <v/>
      </c>
      <c r="M26" t="str">
        <f t="shared" si="3"/>
        <v/>
      </c>
      <c r="O26">
        <f t="shared" si="4"/>
        <v>0</v>
      </c>
      <c r="P26" t="str">
        <f t="shared" si="5"/>
        <v/>
      </c>
      <c r="Q26" t="str">
        <f t="shared" si="6"/>
        <v/>
      </c>
      <c r="R26" t="str">
        <f t="shared" si="7"/>
        <v/>
      </c>
      <c r="S26" t="str">
        <f t="shared" si="8"/>
        <v/>
      </c>
      <c r="T26" t="str">
        <f t="shared" si="9"/>
        <v/>
      </c>
      <c r="U26" t="str">
        <f t="shared" si="10"/>
        <v/>
      </c>
      <c r="V26" t="str">
        <f t="shared" si="11"/>
        <v/>
      </c>
      <c r="W26" t="str">
        <f t="shared" si="12"/>
        <v/>
      </c>
      <c r="X26" t="str">
        <f t="shared" si="13"/>
        <v/>
      </c>
      <c r="Y26" t="str">
        <f t="shared" si="14"/>
        <v/>
      </c>
      <c r="Z26" t="str">
        <f t="shared" si="15"/>
        <v/>
      </c>
      <c r="AA26" t="str">
        <f t="shared" si="16"/>
        <v/>
      </c>
      <c r="AB26" t="str">
        <f t="shared" si="17"/>
        <v/>
      </c>
      <c r="AC26">
        <f t="shared" si="18"/>
        <v>0</v>
      </c>
      <c r="AD26" t="str">
        <f t="shared" si="19"/>
        <v/>
      </c>
      <c r="AE26" t="str">
        <f t="shared" si="20"/>
        <v/>
      </c>
      <c r="AF26" t="str">
        <f t="shared" si="21"/>
        <v/>
      </c>
      <c r="AG26" t="str">
        <f t="shared" si="22"/>
        <v/>
      </c>
      <c r="AH26" t="str">
        <f t="shared" si="23"/>
        <v/>
      </c>
      <c r="AJ26" s="1" t="s">
        <v>28</v>
      </c>
      <c r="AK26">
        <v>3</v>
      </c>
      <c r="AL26">
        <f>SUM(AE2:AE201)</f>
        <v>1</v>
      </c>
    </row>
    <row r="27" spans="1:38" x14ac:dyDescent="0.35">
      <c r="A27" t="s">
        <v>9</v>
      </c>
      <c r="B27" t="s">
        <v>57</v>
      </c>
      <c r="C27" t="s">
        <v>19</v>
      </c>
      <c r="D27">
        <v>5.5</v>
      </c>
      <c r="E27">
        <v>5500000</v>
      </c>
      <c r="F27">
        <v>48</v>
      </c>
      <c r="G27">
        <v>114583.33333333333</v>
      </c>
      <c r="I27">
        <v>0</v>
      </c>
      <c r="J27" t="str">
        <f t="shared" si="0"/>
        <v/>
      </c>
      <c r="K27">
        <f t="shared" si="1"/>
        <v>0</v>
      </c>
      <c r="L27" t="str">
        <f t="shared" si="2"/>
        <v/>
      </c>
      <c r="M27" t="str">
        <f t="shared" si="3"/>
        <v/>
      </c>
      <c r="O27" t="str">
        <f t="shared" si="4"/>
        <v/>
      </c>
      <c r="P27" t="str">
        <f t="shared" si="5"/>
        <v/>
      </c>
      <c r="Q27" t="str">
        <f t="shared" si="6"/>
        <v/>
      </c>
      <c r="R27" t="str">
        <f t="shared" si="7"/>
        <v/>
      </c>
      <c r="S27" t="str">
        <f t="shared" si="8"/>
        <v/>
      </c>
      <c r="T27" t="str">
        <f t="shared" si="9"/>
        <v/>
      </c>
      <c r="U27" t="str">
        <f t="shared" si="10"/>
        <v/>
      </c>
      <c r="V27">
        <f t="shared" si="11"/>
        <v>0</v>
      </c>
      <c r="W27" t="str">
        <f t="shared" si="12"/>
        <v/>
      </c>
      <c r="X27" t="str">
        <f t="shared" si="13"/>
        <v/>
      </c>
      <c r="Y27" t="str">
        <f t="shared" si="14"/>
        <v/>
      </c>
      <c r="Z27" t="str">
        <f t="shared" si="15"/>
        <v/>
      </c>
      <c r="AA27" t="str">
        <f t="shared" si="16"/>
        <v/>
      </c>
      <c r="AB27" t="str">
        <f t="shared" si="17"/>
        <v/>
      </c>
      <c r="AC27" t="str">
        <f t="shared" si="18"/>
        <v/>
      </c>
      <c r="AD27" t="str">
        <f t="shared" si="19"/>
        <v/>
      </c>
      <c r="AE27" t="str">
        <f t="shared" si="20"/>
        <v/>
      </c>
      <c r="AF27" t="str">
        <f t="shared" si="21"/>
        <v/>
      </c>
      <c r="AG27" t="str">
        <f t="shared" si="22"/>
        <v/>
      </c>
      <c r="AH27" t="str">
        <f t="shared" si="23"/>
        <v/>
      </c>
      <c r="AJ27" s="1" t="s">
        <v>29</v>
      </c>
      <c r="AK27">
        <v>3</v>
      </c>
      <c r="AL27">
        <f>SUM(AF2:AF201)</f>
        <v>2</v>
      </c>
    </row>
    <row r="28" spans="1:38" x14ac:dyDescent="0.35">
      <c r="A28" t="s">
        <v>9</v>
      </c>
      <c r="B28" t="s">
        <v>58</v>
      </c>
      <c r="C28" t="s">
        <v>24</v>
      </c>
      <c r="D28">
        <v>5.4</v>
      </c>
      <c r="E28">
        <v>5400000</v>
      </c>
      <c r="F28">
        <v>46</v>
      </c>
      <c r="G28">
        <v>117391.30434782608</v>
      </c>
      <c r="I28">
        <v>0</v>
      </c>
      <c r="J28" t="str">
        <f t="shared" si="0"/>
        <v/>
      </c>
      <c r="K28">
        <f t="shared" si="1"/>
        <v>0</v>
      </c>
      <c r="L28" t="str">
        <f t="shared" si="2"/>
        <v/>
      </c>
      <c r="M28" t="str">
        <f t="shared" si="3"/>
        <v/>
      </c>
      <c r="O28" t="str">
        <f t="shared" si="4"/>
        <v/>
      </c>
      <c r="P28" t="str">
        <f t="shared" si="5"/>
        <v/>
      </c>
      <c r="Q28" t="str">
        <f t="shared" si="6"/>
        <v/>
      </c>
      <c r="R28" t="str">
        <f t="shared" si="7"/>
        <v/>
      </c>
      <c r="S28" t="str">
        <f t="shared" si="8"/>
        <v/>
      </c>
      <c r="T28" t="str">
        <f t="shared" si="9"/>
        <v/>
      </c>
      <c r="U28" t="str">
        <f t="shared" si="10"/>
        <v/>
      </c>
      <c r="V28" t="str">
        <f t="shared" si="11"/>
        <v/>
      </c>
      <c r="W28" t="str">
        <f t="shared" si="12"/>
        <v/>
      </c>
      <c r="X28" t="str">
        <f t="shared" si="13"/>
        <v/>
      </c>
      <c r="Y28" t="str">
        <f t="shared" si="14"/>
        <v/>
      </c>
      <c r="Z28" t="str">
        <f t="shared" si="15"/>
        <v/>
      </c>
      <c r="AA28">
        <f t="shared" si="16"/>
        <v>0</v>
      </c>
      <c r="AB28" t="str">
        <f t="shared" si="17"/>
        <v/>
      </c>
      <c r="AC28" t="str">
        <f t="shared" si="18"/>
        <v/>
      </c>
      <c r="AD28" t="str">
        <f t="shared" si="19"/>
        <v/>
      </c>
      <c r="AE28" t="str">
        <f t="shared" si="20"/>
        <v/>
      </c>
      <c r="AF28" t="str">
        <f t="shared" si="21"/>
        <v/>
      </c>
      <c r="AG28" t="str">
        <f t="shared" si="22"/>
        <v/>
      </c>
      <c r="AH28" t="str">
        <f t="shared" si="23"/>
        <v/>
      </c>
      <c r="AJ28" s="1" t="s">
        <v>30</v>
      </c>
      <c r="AK28">
        <v>3</v>
      </c>
      <c r="AL28">
        <f>SUM(AG2:AG201)</f>
        <v>0</v>
      </c>
    </row>
    <row r="29" spans="1:38" x14ac:dyDescent="0.35">
      <c r="A29" t="s">
        <v>9</v>
      </c>
      <c r="B29" t="s">
        <v>59</v>
      </c>
      <c r="C29" t="s">
        <v>25</v>
      </c>
      <c r="D29">
        <v>5.2</v>
      </c>
      <c r="E29">
        <v>5200000</v>
      </c>
      <c r="F29">
        <v>43</v>
      </c>
      <c r="G29">
        <v>120930.23255813954</v>
      </c>
      <c r="I29">
        <v>0</v>
      </c>
      <c r="J29" t="str">
        <f t="shared" si="0"/>
        <v/>
      </c>
      <c r="K29">
        <f t="shared" si="1"/>
        <v>0</v>
      </c>
      <c r="L29" t="str">
        <f t="shared" si="2"/>
        <v/>
      </c>
      <c r="M29" t="str">
        <f t="shared" si="3"/>
        <v/>
      </c>
      <c r="O29" t="str">
        <f t="shared" si="4"/>
        <v/>
      </c>
      <c r="P29" t="str">
        <f t="shared" si="5"/>
        <v/>
      </c>
      <c r="Q29" t="str">
        <f t="shared" si="6"/>
        <v/>
      </c>
      <c r="R29" t="str">
        <f t="shared" si="7"/>
        <v/>
      </c>
      <c r="S29" t="str">
        <f t="shared" si="8"/>
        <v/>
      </c>
      <c r="T29" t="str">
        <f t="shared" si="9"/>
        <v/>
      </c>
      <c r="U29" t="str">
        <f t="shared" si="10"/>
        <v/>
      </c>
      <c r="V29" t="str">
        <f t="shared" si="11"/>
        <v/>
      </c>
      <c r="W29" t="str">
        <f t="shared" si="12"/>
        <v/>
      </c>
      <c r="X29" t="str">
        <f t="shared" si="13"/>
        <v/>
      </c>
      <c r="Y29" t="str">
        <f t="shared" si="14"/>
        <v/>
      </c>
      <c r="Z29" t="str">
        <f t="shared" si="15"/>
        <v/>
      </c>
      <c r="AA29" t="str">
        <f t="shared" si="16"/>
        <v/>
      </c>
      <c r="AB29">
        <f t="shared" si="17"/>
        <v>0</v>
      </c>
      <c r="AC29" t="str">
        <f t="shared" si="18"/>
        <v/>
      </c>
      <c r="AD29" t="str">
        <f t="shared" si="19"/>
        <v/>
      </c>
      <c r="AE29" t="str">
        <f t="shared" si="20"/>
        <v/>
      </c>
      <c r="AF29" t="str">
        <f t="shared" si="21"/>
        <v/>
      </c>
      <c r="AG29" t="str">
        <f t="shared" si="22"/>
        <v/>
      </c>
      <c r="AH29" t="str">
        <f t="shared" si="23"/>
        <v/>
      </c>
      <c r="AJ29" s="1" t="s">
        <v>31</v>
      </c>
      <c r="AK29">
        <v>3</v>
      </c>
      <c r="AL29">
        <f>SUM(AH2:AH201)</f>
        <v>1</v>
      </c>
    </row>
    <row r="30" spans="1:38" x14ac:dyDescent="0.35">
      <c r="A30" t="s">
        <v>9</v>
      </c>
      <c r="B30" t="s">
        <v>60</v>
      </c>
      <c r="C30" t="s">
        <v>24</v>
      </c>
      <c r="D30">
        <v>5.6</v>
      </c>
      <c r="E30">
        <v>5600000</v>
      </c>
      <c r="F30">
        <v>46</v>
      </c>
      <c r="G30">
        <v>121739.13043478261</v>
      </c>
      <c r="I30">
        <v>0</v>
      </c>
      <c r="J30" t="str">
        <f t="shared" si="0"/>
        <v/>
      </c>
      <c r="K30">
        <f t="shared" si="1"/>
        <v>0</v>
      </c>
      <c r="L30" t="str">
        <f t="shared" si="2"/>
        <v/>
      </c>
      <c r="M30" t="str">
        <f t="shared" si="3"/>
        <v/>
      </c>
      <c r="O30" t="str">
        <f t="shared" si="4"/>
        <v/>
      </c>
      <c r="P30" t="str">
        <f t="shared" si="5"/>
        <v/>
      </c>
      <c r="Q30" t="str">
        <f t="shared" si="6"/>
        <v/>
      </c>
      <c r="R30" t="str">
        <f t="shared" si="7"/>
        <v/>
      </c>
      <c r="S30" t="str">
        <f t="shared" si="8"/>
        <v/>
      </c>
      <c r="T30" t="str">
        <f t="shared" si="9"/>
        <v/>
      </c>
      <c r="U30" t="str">
        <f t="shared" si="10"/>
        <v/>
      </c>
      <c r="V30" t="str">
        <f t="shared" si="11"/>
        <v/>
      </c>
      <c r="W30" t="str">
        <f t="shared" si="12"/>
        <v/>
      </c>
      <c r="X30" t="str">
        <f t="shared" si="13"/>
        <v/>
      </c>
      <c r="Y30" t="str">
        <f t="shared" si="14"/>
        <v/>
      </c>
      <c r="Z30" t="str">
        <f t="shared" si="15"/>
        <v/>
      </c>
      <c r="AA30">
        <f t="shared" si="16"/>
        <v>0</v>
      </c>
      <c r="AB30" t="str">
        <f t="shared" si="17"/>
        <v/>
      </c>
      <c r="AC30" t="str">
        <f t="shared" si="18"/>
        <v/>
      </c>
      <c r="AD30" t="str">
        <f t="shared" si="19"/>
        <v/>
      </c>
      <c r="AE30" t="str">
        <f t="shared" si="20"/>
        <v/>
      </c>
      <c r="AF30" t="str">
        <f t="shared" si="21"/>
        <v/>
      </c>
      <c r="AG30" t="str">
        <f t="shared" si="22"/>
        <v/>
      </c>
      <c r="AH30" t="str">
        <f t="shared" si="23"/>
        <v/>
      </c>
    </row>
    <row r="31" spans="1:38" x14ac:dyDescent="0.35">
      <c r="A31" t="s">
        <v>9</v>
      </c>
      <c r="B31" t="s">
        <v>61</v>
      </c>
      <c r="C31" t="s">
        <v>30</v>
      </c>
      <c r="D31">
        <v>5</v>
      </c>
      <c r="E31">
        <v>5000000</v>
      </c>
      <c r="F31">
        <v>41</v>
      </c>
      <c r="G31">
        <v>121951.21951219512</v>
      </c>
      <c r="I31">
        <v>0</v>
      </c>
      <c r="J31" t="str">
        <f t="shared" si="0"/>
        <v/>
      </c>
      <c r="K31">
        <f t="shared" si="1"/>
        <v>0</v>
      </c>
      <c r="L31" t="str">
        <f t="shared" si="2"/>
        <v/>
      </c>
      <c r="M31" t="str">
        <f t="shared" si="3"/>
        <v/>
      </c>
      <c r="O31" t="str">
        <f t="shared" si="4"/>
        <v/>
      </c>
      <c r="P31" t="str">
        <f t="shared" si="5"/>
        <v/>
      </c>
      <c r="Q31" t="str">
        <f t="shared" si="6"/>
        <v/>
      </c>
      <c r="R31" t="str">
        <f t="shared" si="7"/>
        <v/>
      </c>
      <c r="S31" t="str">
        <f t="shared" si="8"/>
        <v/>
      </c>
      <c r="T31" t="str">
        <f t="shared" si="9"/>
        <v/>
      </c>
      <c r="U31" t="str">
        <f t="shared" si="10"/>
        <v/>
      </c>
      <c r="V31" t="str">
        <f t="shared" si="11"/>
        <v/>
      </c>
      <c r="W31" t="str">
        <f t="shared" si="12"/>
        <v/>
      </c>
      <c r="X31" t="str">
        <f t="shared" si="13"/>
        <v/>
      </c>
      <c r="Y31" t="str">
        <f t="shared" si="14"/>
        <v/>
      </c>
      <c r="Z31" t="str">
        <f t="shared" si="15"/>
        <v/>
      </c>
      <c r="AA31" t="str">
        <f t="shared" si="16"/>
        <v/>
      </c>
      <c r="AB31" t="str">
        <f t="shared" si="17"/>
        <v/>
      </c>
      <c r="AC31" t="str">
        <f t="shared" si="18"/>
        <v/>
      </c>
      <c r="AD31" t="str">
        <f t="shared" si="19"/>
        <v/>
      </c>
      <c r="AE31" t="str">
        <f t="shared" si="20"/>
        <v/>
      </c>
      <c r="AF31" t="str">
        <f t="shared" si="21"/>
        <v/>
      </c>
      <c r="AG31">
        <f t="shared" si="22"/>
        <v>0</v>
      </c>
      <c r="AH31" t="str">
        <f t="shared" si="23"/>
        <v/>
      </c>
    </row>
    <row r="32" spans="1:38" x14ac:dyDescent="0.35">
      <c r="A32" t="s">
        <v>9</v>
      </c>
      <c r="B32" t="s">
        <v>62</v>
      </c>
      <c r="C32" t="s">
        <v>24</v>
      </c>
      <c r="D32">
        <v>5</v>
      </c>
      <c r="E32">
        <v>5000000</v>
      </c>
      <c r="F32">
        <v>40</v>
      </c>
      <c r="G32">
        <v>125000</v>
      </c>
      <c r="I32">
        <v>0</v>
      </c>
      <c r="J32" t="str">
        <f t="shared" si="0"/>
        <v/>
      </c>
      <c r="K32">
        <f t="shared" si="1"/>
        <v>0</v>
      </c>
      <c r="L32" t="str">
        <f t="shared" si="2"/>
        <v/>
      </c>
      <c r="M32" t="str">
        <f t="shared" si="3"/>
        <v/>
      </c>
      <c r="O32" t="str">
        <f t="shared" si="4"/>
        <v/>
      </c>
      <c r="P32" t="str">
        <f t="shared" si="5"/>
        <v/>
      </c>
      <c r="Q32" t="str">
        <f t="shared" si="6"/>
        <v/>
      </c>
      <c r="R32" t="str">
        <f t="shared" si="7"/>
        <v/>
      </c>
      <c r="S32" t="str">
        <f t="shared" si="8"/>
        <v/>
      </c>
      <c r="T32" t="str">
        <f t="shared" si="9"/>
        <v/>
      </c>
      <c r="U32" t="str">
        <f t="shared" si="10"/>
        <v/>
      </c>
      <c r="V32" t="str">
        <f t="shared" si="11"/>
        <v/>
      </c>
      <c r="W32" t="str">
        <f t="shared" si="12"/>
        <v/>
      </c>
      <c r="X32" t="str">
        <f t="shared" si="13"/>
        <v/>
      </c>
      <c r="Y32" t="str">
        <f t="shared" si="14"/>
        <v/>
      </c>
      <c r="Z32" t="str">
        <f t="shared" si="15"/>
        <v/>
      </c>
      <c r="AA32">
        <f t="shared" si="16"/>
        <v>0</v>
      </c>
      <c r="AB32" t="str">
        <f t="shared" si="17"/>
        <v/>
      </c>
      <c r="AC32" t="str">
        <f t="shared" si="18"/>
        <v/>
      </c>
      <c r="AD32" t="str">
        <f t="shared" si="19"/>
        <v/>
      </c>
      <c r="AE32" t="str">
        <f t="shared" si="20"/>
        <v/>
      </c>
      <c r="AF32" t="str">
        <f t="shared" si="21"/>
        <v/>
      </c>
      <c r="AG32" t="str">
        <f t="shared" si="22"/>
        <v/>
      </c>
      <c r="AH32" t="str">
        <f t="shared" si="23"/>
        <v/>
      </c>
    </row>
    <row r="33" spans="1:34" x14ac:dyDescent="0.35">
      <c r="A33" t="s">
        <v>9</v>
      </c>
      <c r="B33" t="s">
        <v>63</v>
      </c>
      <c r="C33" t="s">
        <v>31</v>
      </c>
      <c r="D33">
        <v>5.5</v>
      </c>
      <c r="E33">
        <v>5500000</v>
      </c>
      <c r="F33">
        <v>42</v>
      </c>
      <c r="G33">
        <v>130952.38095238095</v>
      </c>
      <c r="I33">
        <v>0</v>
      </c>
      <c r="J33" t="str">
        <f t="shared" si="0"/>
        <v/>
      </c>
      <c r="K33">
        <f t="shared" si="1"/>
        <v>0</v>
      </c>
      <c r="L33" t="str">
        <f t="shared" si="2"/>
        <v/>
      </c>
      <c r="M33" t="str">
        <f t="shared" si="3"/>
        <v/>
      </c>
      <c r="O33" t="str">
        <f t="shared" si="4"/>
        <v/>
      </c>
      <c r="P33" t="str">
        <f t="shared" si="5"/>
        <v/>
      </c>
      <c r="Q33" t="str">
        <f t="shared" si="6"/>
        <v/>
      </c>
      <c r="R33" t="str">
        <f t="shared" si="7"/>
        <v/>
      </c>
      <c r="S33" t="str">
        <f t="shared" si="8"/>
        <v/>
      </c>
      <c r="T33" t="str">
        <f t="shared" si="9"/>
        <v/>
      </c>
      <c r="U33" t="str">
        <f t="shared" si="10"/>
        <v/>
      </c>
      <c r="V33" t="str">
        <f t="shared" si="11"/>
        <v/>
      </c>
      <c r="W33" t="str">
        <f t="shared" si="12"/>
        <v/>
      </c>
      <c r="X33" t="str">
        <f t="shared" si="13"/>
        <v/>
      </c>
      <c r="Y33" t="str">
        <f t="shared" si="14"/>
        <v/>
      </c>
      <c r="Z33" t="str">
        <f t="shared" si="15"/>
        <v/>
      </c>
      <c r="AA33" t="str">
        <f t="shared" si="16"/>
        <v/>
      </c>
      <c r="AB33" t="str">
        <f t="shared" si="17"/>
        <v/>
      </c>
      <c r="AC33" t="str">
        <f t="shared" si="18"/>
        <v/>
      </c>
      <c r="AD33" t="str">
        <f t="shared" si="19"/>
        <v/>
      </c>
      <c r="AE33" t="str">
        <f t="shared" si="20"/>
        <v/>
      </c>
      <c r="AF33" t="str">
        <f t="shared" si="21"/>
        <v/>
      </c>
      <c r="AG33" t="str">
        <f t="shared" si="22"/>
        <v/>
      </c>
      <c r="AH33">
        <f t="shared" si="23"/>
        <v>0</v>
      </c>
    </row>
    <row r="34" spans="1:34" x14ac:dyDescent="0.35">
      <c r="A34" t="s">
        <v>9</v>
      </c>
      <c r="B34" t="s">
        <v>64</v>
      </c>
      <c r="C34" t="s">
        <v>15</v>
      </c>
      <c r="D34">
        <v>5.4</v>
      </c>
      <c r="E34">
        <v>5400000</v>
      </c>
      <c r="F34">
        <v>41</v>
      </c>
      <c r="G34">
        <v>131707.31707317074</v>
      </c>
      <c r="I34">
        <v>0</v>
      </c>
      <c r="J34" t="str">
        <f t="shared" si="0"/>
        <v/>
      </c>
      <c r="K34">
        <f t="shared" si="1"/>
        <v>0</v>
      </c>
      <c r="L34" t="str">
        <f t="shared" si="2"/>
        <v/>
      </c>
      <c r="M34" t="str">
        <f t="shared" si="3"/>
        <v/>
      </c>
      <c r="O34" t="str">
        <f t="shared" si="4"/>
        <v/>
      </c>
      <c r="P34" t="str">
        <f t="shared" si="5"/>
        <v/>
      </c>
      <c r="Q34" t="str">
        <f t="shared" si="6"/>
        <v/>
      </c>
      <c r="R34">
        <f t="shared" si="7"/>
        <v>0</v>
      </c>
      <c r="S34" t="str">
        <f t="shared" si="8"/>
        <v/>
      </c>
      <c r="T34" t="str">
        <f t="shared" si="9"/>
        <v/>
      </c>
      <c r="U34" t="str">
        <f t="shared" si="10"/>
        <v/>
      </c>
      <c r="V34" t="str">
        <f t="shared" si="11"/>
        <v/>
      </c>
      <c r="W34" t="str">
        <f t="shared" si="12"/>
        <v/>
      </c>
      <c r="X34" t="str">
        <f t="shared" si="13"/>
        <v/>
      </c>
      <c r="Y34" t="str">
        <f t="shared" si="14"/>
        <v/>
      </c>
      <c r="Z34" t="str">
        <f t="shared" si="15"/>
        <v/>
      </c>
      <c r="AA34" t="str">
        <f t="shared" si="16"/>
        <v/>
      </c>
      <c r="AB34" t="str">
        <f t="shared" si="17"/>
        <v/>
      </c>
      <c r="AC34" t="str">
        <f t="shared" si="18"/>
        <v/>
      </c>
      <c r="AD34" t="str">
        <f t="shared" si="19"/>
        <v/>
      </c>
      <c r="AE34" t="str">
        <f t="shared" si="20"/>
        <v/>
      </c>
      <c r="AF34" t="str">
        <f t="shared" si="21"/>
        <v/>
      </c>
      <c r="AG34" t="str">
        <f t="shared" si="22"/>
        <v/>
      </c>
      <c r="AH34" t="str">
        <f t="shared" si="23"/>
        <v/>
      </c>
    </row>
    <row r="35" spans="1:34" x14ac:dyDescent="0.35">
      <c r="A35" t="s">
        <v>9</v>
      </c>
      <c r="B35" t="s">
        <v>65</v>
      </c>
      <c r="C35" t="s">
        <v>25</v>
      </c>
      <c r="D35">
        <v>5.5</v>
      </c>
      <c r="E35">
        <v>5500000</v>
      </c>
      <c r="F35">
        <v>41</v>
      </c>
      <c r="G35">
        <v>134146.34146341463</v>
      </c>
      <c r="I35">
        <v>0</v>
      </c>
      <c r="J35" t="str">
        <f t="shared" si="0"/>
        <v/>
      </c>
      <c r="K35">
        <f t="shared" si="1"/>
        <v>0</v>
      </c>
      <c r="L35" t="str">
        <f t="shared" si="2"/>
        <v/>
      </c>
      <c r="M35" t="str">
        <f t="shared" si="3"/>
        <v/>
      </c>
      <c r="O35" t="str">
        <f t="shared" si="4"/>
        <v/>
      </c>
      <c r="P35" t="str">
        <f t="shared" si="5"/>
        <v/>
      </c>
      <c r="Q35" t="str">
        <f t="shared" si="6"/>
        <v/>
      </c>
      <c r="R35" t="str">
        <f t="shared" si="7"/>
        <v/>
      </c>
      <c r="S35" t="str">
        <f t="shared" si="8"/>
        <v/>
      </c>
      <c r="T35" t="str">
        <f t="shared" si="9"/>
        <v/>
      </c>
      <c r="U35" t="str">
        <f t="shared" si="10"/>
        <v/>
      </c>
      <c r="V35" t="str">
        <f t="shared" si="11"/>
        <v/>
      </c>
      <c r="W35" t="str">
        <f t="shared" si="12"/>
        <v/>
      </c>
      <c r="X35" t="str">
        <f t="shared" si="13"/>
        <v/>
      </c>
      <c r="Y35" t="str">
        <f t="shared" si="14"/>
        <v/>
      </c>
      <c r="Z35" t="str">
        <f t="shared" si="15"/>
        <v/>
      </c>
      <c r="AA35" t="str">
        <f t="shared" si="16"/>
        <v/>
      </c>
      <c r="AB35">
        <f t="shared" si="17"/>
        <v>0</v>
      </c>
      <c r="AC35" t="str">
        <f t="shared" si="18"/>
        <v/>
      </c>
      <c r="AD35" t="str">
        <f t="shared" si="19"/>
        <v/>
      </c>
      <c r="AE35" t="str">
        <f t="shared" si="20"/>
        <v/>
      </c>
      <c r="AF35" t="str">
        <f t="shared" si="21"/>
        <v/>
      </c>
      <c r="AG35" t="str">
        <f t="shared" si="22"/>
        <v/>
      </c>
      <c r="AH35" t="str">
        <f t="shared" si="23"/>
        <v/>
      </c>
    </row>
    <row r="36" spans="1:34" x14ac:dyDescent="0.35">
      <c r="A36" t="s">
        <v>9</v>
      </c>
      <c r="B36" t="s">
        <v>66</v>
      </c>
      <c r="C36" t="s">
        <v>25</v>
      </c>
      <c r="D36">
        <v>5</v>
      </c>
      <c r="E36">
        <v>5000000</v>
      </c>
      <c r="F36">
        <v>37</v>
      </c>
      <c r="G36">
        <v>135135.13513513515</v>
      </c>
      <c r="I36">
        <v>0</v>
      </c>
      <c r="J36" t="str">
        <f t="shared" si="0"/>
        <v/>
      </c>
      <c r="K36">
        <f t="shared" si="1"/>
        <v>0</v>
      </c>
      <c r="L36" t="str">
        <f t="shared" si="2"/>
        <v/>
      </c>
      <c r="M36" t="str">
        <f t="shared" si="3"/>
        <v/>
      </c>
      <c r="O36" t="str">
        <f t="shared" si="4"/>
        <v/>
      </c>
      <c r="P36" t="str">
        <f t="shared" si="5"/>
        <v/>
      </c>
      <c r="Q36" t="str">
        <f t="shared" si="6"/>
        <v/>
      </c>
      <c r="R36" t="str">
        <f t="shared" si="7"/>
        <v/>
      </c>
      <c r="S36" t="str">
        <f t="shared" si="8"/>
        <v/>
      </c>
      <c r="T36" t="str">
        <f t="shared" si="9"/>
        <v/>
      </c>
      <c r="U36" t="str">
        <f t="shared" si="10"/>
        <v/>
      </c>
      <c r="V36" t="str">
        <f t="shared" si="11"/>
        <v/>
      </c>
      <c r="W36" t="str">
        <f t="shared" si="12"/>
        <v/>
      </c>
      <c r="X36" t="str">
        <f t="shared" si="13"/>
        <v/>
      </c>
      <c r="Y36" t="str">
        <f t="shared" si="14"/>
        <v/>
      </c>
      <c r="Z36" t="str">
        <f t="shared" si="15"/>
        <v/>
      </c>
      <c r="AA36" t="str">
        <f t="shared" si="16"/>
        <v/>
      </c>
      <c r="AB36">
        <f t="shared" si="17"/>
        <v>0</v>
      </c>
      <c r="AC36" t="str">
        <f t="shared" si="18"/>
        <v/>
      </c>
      <c r="AD36" t="str">
        <f t="shared" si="19"/>
        <v/>
      </c>
      <c r="AE36" t="str">
        <f t="shared" si="20"/>
        <v/>
      </c>
      <c r="AF36" t="str">
        <f t="shared" si="21"/>
        <v/>
      </c>
      <c r="AG36" t="str">
        <f t="shared" si="22"/>
        <v/>
      </c>
      <c r="AH36" t="str">
        <f t="shared" si="23"/>
        <v/>
      </c>
    </row>
    <row r="37" spans="1:34" x14ac:dyDescent="0.35">
      <c r="A37" t="s">
        <v>9</v>
      </c>
      <c r="B37" t="s">
        <v>67</v>
      </c>
      <c r="C37" t="s">
        <v>21</v>
      </c>
      <c r="D37">
        <v>5.6</v>
      </c>
      <c r="E37">
        <v>5600000</v>
      </c>
      <c r="F37">
        <v>40</v>
      </c>
      <c r="G37">
        <v>140000</v>
      </c>
      <c r="I37">
        <v>0</v>
      </c>
      <c r="J37" t="str">
        <f t="shared" si="0"/>
        <v/>
      </c>
      <c r="K37">
        <f t="shared" si="1"/>
        <v>0</v>
      </c>
      <c r="L37" t="str">
        <f t="shared" si="2"/>
        <v/>
      </c>
      <c r="M37" t="str">
        <f t="shared" si="3"/>
        <v/>
      </c>
      <c r="O37" t="str">
        <f t="shared" si="4"/>
        <v/>
      </c>
      <c r="P37" t="str">
        <f t="shared" si="5"/>
        <v/>
      </c>
      <c r="Q37" t="str">
        <f t="shared" si="6"/>
        <v/>
      </c>
      <c r="R37" t="str">
        <f t="shared" si="7"/>
        <v/>
      </c>
      <c r="S37" t="str">
        <f t="shared" si="8"/>
        <v/>
      </c>
      <c r="T37" t="str">
        <f t="shared" si="9"/>
        <v/>
      </c>
      <c r="U37" t="str">
        <f t="shared" si="10"/>
        <v/>
      </c>
      <c r="V37" t="str">
        <f t="shared" si="11"/>
        <v/>
      </c>
      <c r="W37" t="str">
        <f t="shared" si="12"/>
        <v/>
      </c>
      <c r="X37">
        <f t="shared" si="13"/>
        <v>0</v>
      </c>
      <c r="Y37" t="str">
        <f t="shared" si="14"/>
        <v/>
      </c>
      <c r="Z37" t="str">
        <f t="shared" si="15"/>
        <v/>
      </c>
      <c r="AA37" t="str">
        <f t="shared" si="16"/>
        <v/>
      </c>
      <c r="AB37" t="str">
        <f t="shared" si="17"/>
        <v/>
      </c>
      <c r="AC37" t="str">
        <f t="shared" si="18"/>
        <v/>
      </c>
      <c r="AD37" t="str">
        <f t="shared" si="19"/>
        <v/>
      </c>
      <c r="AE37" t="str">
        <f t="shared" si="20"/>
        <v/>
      </c>
      <c r="AF37" t="str">
        <f t="shared" si="21"/>
        <v/>
      </c>
      <c r="AG37" t="str">
        <f t="shared" si="22"/>
        <v/>
      </c>
      <c r="AH37" t="str">
        <f t="shared" si="23"/>
        <v/>
      </c>
    </row>
    <row r="38" spans="1:34" x14ac:dyDescent="0.35">
      <c r="A38" t="s">
        <v>9</v>
      </c>
      <c r="B38" t="s">
        <v>68</v>
      </c>
      <c r="C38" t="s">
        <v>17</v>
      </c>
      <c r="D38">
        <v>4.5</v>
      </c>
      <c r="E38">
        <v>4500000</v>
      </c>
      <c r="F38">
        <v>32</v>
      </c>
      <c r="G38">
        <v>140625</v>
      </c>
      <c r="I38">
        <v>0</v>
      </c>
      <c r="J38" t="str">
        <f t="shared" si="0"/>
        <v/>
      </c>
      <c r="K38">
        <f t="shared" si="1"/>
        <v>0</v>
      </c>
      <c r="L38" t="str">
        <f t="shared" si="2"/>
        <v/>
      </c>
      <c r="M38" t="str">
        <f t="shared" si="3"/>
        <v/>
      </c>
      <c r="O38" t="str">
        <f t="shared" si="4"/>
        <v/>
      </c>
      <c r="P38" t="str">
        <f t="shared" si="5"/>
        <v/>
      </c>
      <c r="Q38" t="str">
        <f t="shared" si="6"/>
        <v/>
      </c>
      <c r="R38" t="str">
        <f t="shared" si="7"/>
        <v/>
      </c>
      <c r="S38" t="str">
        <f t="shared" si="8"/>
        <v/>
      </c>
      <c r="T38">
        <f t="shared" si="9"/>
        <v>0</v>
      </c>
      <c r="U38" t="str">
        <f t="shared" si="10"/>
        <v/>
      </c>
      <c r="V38" t="str">
        <f t="shared" si="11"/>
        <v/>
      </c>
      <c r="W38" t="str">
        <f t="shared" si="12"/>
        <v/>
      </c>
      <c r="X38" t="str">
        <f t="shared" si="13"/>
        <v/>
      </c>
      <c r="Y38" t="str">
        <f t="shared" si="14"/>
        <v/>
      </c>
      <c r="Z38" t="str">
        <f t="shared" si="15"/>
        <v/>
      </c>
      <c r="AA38" t="str">
        <f t="shared" si="16"/>
        <v/>
      </c>
      <c r="AB38" t="str">
        <f t="shared" si="17"/>
        <v/>
      </c>
      <c r="AC38" t="str">
        <f t="shared" si="18"/>
        <v/>
      </c>
      <c r="AD38" t="str">
        <f t="shared" si="19"/>
        <v/>
      </c>
      <c r="AE38" t="str">
        <f t="shared" si="20"/>
        <v/>
      </c>
      <c r="AF38" t="str">
        <f t="shared" si="21"/>
        <v/>
      </c>
      <c r="AG38" t="str">
        <f t="shared" si="22"/>
        <v/>
      </c>
      <c r="AH38" t="str">
        <f t="shared" si="23"/>
        <v/>
      </c>
    </row>
    <row r="39" spans="1:34" x14ac:dyDescent="0.35">
      <c r="A39" t="s">
        <v>9</v>
      </c>
      <c r="B39" t="s">
        <v>69</v>
      </c>
      <c r="C39" t="s">
        <v>28</v>
      </c>
      <c r="D39">
        <v>4.9000000000000004</v>
      </c>
      <c r="E39">
        <v>4900000</v>
      </c>
      <c r="F39">
        <v>34</v>
      </c>
      <c r="G39">
        <v>144117.64705882352</v>
      </c>
      <c r="I39">
        <v>0</v>
      </c>
      <c r="J39" t="str">
        <f t="shared" si="0"/>
        <v/>
      </c>
      <c r="K39">
        <f t="shared" si="1"/>
        <v>0</v>
      </c>
      <c r="L39" t="str">
        <f t="shared" si="2"/>
        <v/>
      </c>
      <c r="M39" t="str">
        <f t="shared" si="3"/>
        <v/>
      </c>
      <c r="O39" t="str">
        <f t="shared" si="4"/>
        <v/>
      </c>
      <c r="P39" t="str">
        <f t="shared" si="5"/>
        <v/>
      </c>
      <c r="Q39" t="str">
        <f t="shared" si="6"/>
        <v/>
      </c>
      <c r="R39" t="str">
        <f t="shared" si="7"/>
        <v/>
      </c>
      <c r="S39" t="str">
        <f t="shared" si="8"/>
        <v/>
      </c>
      <c r="T39" t="str">
        <f t="shared" si="9"/>
        <v/>
      </c>
      <c r="U39" t="str">
        <f t="shared" si="10"/>
        <v/>
      </c>
      <c r="V39" t="str">
        <f t="shared" si="11"/>
        <v/>
      </c>
      <c r="W39" t="str">
        <f t="shared" si="12"/>
        <v/>
      </c>
      <c r="X39" t="str">
        <f t="shared" si="13"/>
        <v/>
      </c>
      <c r="Y39" t="str">
        <f t="shared" si="14"/>
        <v/>
      </c>
      <c r="Z39" t="str">
        <f t="shared" si="15"/>
        <v/>
      </c>
      <c r="AA39" t="str">
        <f t="shared" si="16"/>
        <v/>
      </c>
      <c r="AB39" t="str">
        <f t="shared" si="17"/>
        <v/>
      </c>
      <c r="AC39" t="str">
        <f t="shared" si="18"/>
        <v/>
      </c>
      <c r="AD39" t="str">
        <f t="shared" si="19"/>
        <v/>
      </c>
      <c r="AE39">
        <f t="shared" si="20"/>
        <v>0</v>
      </c>
      <c r="AF39" t="str">
        <f t="shared" si="21"/>
        <v/>
      </c>
      <c r="AG39" t="str">
        <f t="shared" si="22"/>
        <v/>
      </c>
      <c r="AH39" t="str">
        <f t="shared" si="23"/>
        <v/>
      </c>
    </row>
    <row r="40" spans="1:34" x14ac:dyDescent="0.35">
      <c r="A40" t="s">
        <v>9</v>
      </c>
      <c r="B40" t="s">
        <v>70</v>
      </c>
      <c r="C40" t="s">
        <v>28</v>
      </c>
      <c r="D40">
        <v>5</v>
      </c>
      <c r="E40">
        <v>5000000</v>
      </c>
      <c r="F40">
        <v>34</v>
      </c>
      <c r="G40">
        <v>147058.82352941178</v>
      </c>
      <c r="I40">
        <v>0</v>
      </c>
      <c r="J40" t="str">
        <f t="shared" si="0"/>
        <v/>
      </c>
      <c r="K40">
        <f t="shared" si="1"/>
        <v>0</v>
      </c>
      <c r="L40" t="str">
        <f t="shared" si="2"/>
        <v/>
      </c>
      <c r="M40" t="str">
        <f t="shared" si="3"/>
        <v/>
      </c>
      <c r="O40" t="str">
        <f t="shared" si="4"/>
        <v/>
      </c>
      <c r="P40" t="str">
        <f t="shared" si="5"/>
        <v/>
      </c>
      <c r="Q40" t="str">
        <f t="shared" si="6"/>
        <v/>
      </c>
      <c r="R40" t="str">
        <f t="shared" si="7"/>
        <v/>
      </c>
      <c r="S40" t="str">
        <f t="shared" si="8"/>
        <v/>
      </c>
      <c r="T40" t="str">
        <f t="shared" si="9"/>
        <v/>
      </c>
      <c r="U40" t="str">
        <f t="shared" si="10"/>
        <v/>
      </c>
      <c r="V40" t="str">
        <f t="shared" si="11"/>
        <v/>
      </c>
      <c r="W40" t="str">
        <f t="shared" si="12"/>
        <v/>
      </c>
      <c r="X40" t="str">
        <f t="shared" si="13"/>
        <v/>
      </c>
      <c r="Y40" t="str">
        <f t="shared" si="14"/>
        <v/>
      </c>
      <c r="Z40" t="str">
        <f t="shared" si="15"/>
        <v/>
      </c>
      <c r="AA40" t="str">
        <f t="shared" si="16"/>
        <v/>
      </c>
      <c r="AB40" t="str">
        <f t="shared" si="17"/>
        <v/>
      </c>
      <c r="AC40" t="str">
        <f t="shared" si="18"/>
        <v/>
      </c>
      <c r="AD40" t="str">
        <f t="shared" si="19"/>
        <v/>
      </c>
      <c r="AE40">
        <f t="shared" si="20"/>
        <v>0</v>
      </c>
      <c r="AF40" t="str">
        <f t="shared" si="21"/>
        <v/>
      </c>
      <c r="AG40" t="str">
        <f t="shared" si="22"/>
        <v/>
      </c>
      <c r="AH40" t="str">
        <f t="shared" si="23"/>
        <v/>
      </c>
    </row>
    <row r="41" spans="1:34" x14ac:dyDescent="0.35">
      <c r="A41" t="s">
        <v>9</v>
      </c>
      <c r="B41" t="s">
        <v>71</v>
      </c>
      <c r="C41" t="s">
        <v>18</v>
      </c>
      <c r="D41">
        <v>4</v>
      </c>
      <c r="E41">
        <v>4000000</v>
      </c>
      <c r="F41">
        <v>27</v>
      </c>
      <c r="G41">
        <v>148148.14814814815</v>
      </c>
      <c r="I41">
        <v>0</v>
      </c>
      <c r="J41" t="str">
        <f t="shared" si="0"/>
        <v/>
      </c>
      <c r="K41">
        <f t="shared" si="1"/>
        <v>0</v>
      </c>
      <c r="L41" t="str">
        <f t="shared" si="2"/>
        <v/>
      </c>
      <c r="M41" t="str">
        <f t="shared" si="3"/>
        <v/>
      </c>
      <c r="O41" t="str">
        <f t="shared" si="4"/>
        <v/>
      </c>
      <c r="P41" t="str">
        <f t="shared" si="5"/>
        <v/>
      </c>
      <c r="Q41" t="str">
        <f t="shared" si="6"/>
        <v/>
      </c>
      <c r="R41" t="str">
        <f t="shared" si="7"/>
        <v/>
      </c>
      <c r="S41" t="str">
        <f t="shared" si="8"/>
        <v/>
      </c>
      <c r="T41" t="str">
        <f t="shared" si="9"/>
        <v/>
      </c>
      <c r="U41">
        <f t="shared" si="10"/>
        <v>0</v>
      </c>
      <c r="V41" t="str">
        <f t="shared" si="11"/>
        <v/>
      </c>
      <c r="W41" t="str">
        <f t="shared" si="12"/>
        <v/>
      </c>
      <c r="X41" t="str">
        <f t="shared" si="13"/>
        <v/>
      </c>
      <c r="Y41" t="str">
        <f t="shared" si="14"/>
        <v/>
      </c>
      <c r="Z41" t="str">
        <f t="shared" si="15"/>
        <v/>
      </c>
      <c r="AA41" t="str">
        <f t="shared" si="16"/>
        <v/>
      </c>
      <c r="AB41" t="str">
        <f t="shared" si="17"/>
        <v/>
      </c>
      <c r="AC41" t="str">
        <f t="shared" si="18"/>
        <v/>
      </c>
      <c r="AD41" t="str">
        <f t="shared" si="19"/>
        <v/>
      </c>
      <c r="AE41" t="str">
        <f t="shared" si="20"/>
        <v/>
      </c>
      <c r="AF41" t="str">
        <f t="shared" si="21"/>
        <v/>
      </c>
      <c r="AG41" t="str">
        <f t="shared" si="22"/>
        <v/>
      </c>
      <c r="AH41" t="str">
        <f t="shared" si="23"/>
        <v/>
      </c>
    </row>
    <row r="42" spans="1:34" x14ac:dyDescent="0.35">
      <c r="A42" t="s">
        <v>9</v>
      </c>
      <c r="B42" t="s">
        <v>72</v>
      </c>
      <c r="C42" t="s">
        <v>30</v>
      </c>
      <c r="D42">
        <v>4.8</v>
      </c>
      <c r="E42">
        <v>4800000</v>
      </c>
      <c r="F42">
        <v>32</v>
      </c>
      <c r="G42">
        <v>150000</v>
      </c>
      <c r="I42">
        <v>0</v>
      </c>
      <c r="J42" t="str">
        <f t="shared" si="0"/>
        <v/>
      </c>
      <c r="K42">
        <f t="shared" si="1"/>
        <v>0</v>
      </c>
      <c r="L42" t="str">
        <f t="shared" si="2"/>
        <v/>
      </c>
      <c r="M42" t="str">
        <f t="shared" si="3"/>
        <v/>
      </c>
      <c r="O42" t="str">
        <f t="shared" si="4"/>
        <v/>
      </c>
      <c r="P42" t="str">
        <f t="shared" si="5"/>
        <v/>
      </c>
      <c r="Q42" t="str">
        <f t="shared" si="6"/>
        <v/>
      </c>
      <c r="R42" t="str">
        <f t="shared" si="7"/>
        <v/>
      </c>
      <c r="S42" t="str">
        <f t="shared" si="8"/>
        <v/>
      </c>
      <c r="T42" t="str">
        <f t="shared" si="9"/>
        <v/>
      </c>
      <c r="U42" t="str">
        <f t="shared" si="10"/>
        <v/>
      </c>
      <c r="V42" t="str">
        <f t="shared" si="11"/>
        <v/>
      </c>
      <c r="W42" t="str">
        <f t="shared" si="12"/>
        <v/>
      </c>
      <c r="X42" t="str">
        <f t="shared" si="13"/>
        <v/>
      </c>
      <c r="Y42" t="str">
        <f t="shared" si="14"/>
        <v/>
      </c>
      <c r="Z42" t="str">
        <f t="shared" si="15"/>
        <v/>
      </c>
      <c r="AA42" t="str">
        <f t="shared" si="16"/>
        <v/>
      </c>
      <c r="AB42" t="str">
        <f t="shared" si="17"/>
        <v/>
      </c>
      <c r="AC42" t="str">
        <f t="shared" si="18"/>
        <v/>
      </c>
      <c r="AD42" t="str">
        <f t="shared" si="19"/>
        <v/>
      </c>
      <c r="AE42" t="str">
        <f t="shared" si="20"/>
        <v/>
      </c>
      <c r="AF42" t="str">
        <f t="shared" si="21"/>
        <v/>
      </c>
      <c r="AG42">
        <f t="shared" si="22"/>
        <v>0</v>
      </c>
      <c r="AH42" t="str">
        <f t="shared" si="23"/>
        <v/>
      </c>
    </row>
    <row r="43" spans="1:34" x14ac:dyDescent="0.35">
      <c r="A43" t="s">
        <v>9</v>
      </c>
      <c r="B43" t="s">
        <v>73</v>
      </c>
      <c r="C43" t="s">
        <v>19</v>
      </c>
      <c r="D43">
        <v>5.4</v>
      </c>
      <c r="E43">
        <v>5400000</v>
      </c>
      <c r="F43">
        <v>35</v>
      </c>
      <c r="G43">
        <v>154285.71428571429</v>
      </c>
      <c r="I43">
        <v>0</v>
      </c>
      <c r="J43" t="str">
        <f t="shared" si="0"/>
        <v/>
      </c>
      <c r="K43">
        <f t="shared" si="1"/>
        <v>0</v>
      </c>
      <c r="L43" t="str">
        <f t="shared" si="2"/>
        <v/>
      </c>
      <c r="M43" t="str">
        <f t="shared" si="3"/>
        <v/>
      </c>
      <c r="O43" t="str">
        <f t="shared" si="4"/>
        <v/>
      </c>
      <c r="P43" t="str">
        <f t="shared" si="5"/>
        <v/>
      </c>
      <c r="Q43" t="str">
        <f t="shared" si="6"/>
        <v/>
      </c>
      <c r="R43" t="str">
        <f t="shared" si="7"/>
        <v/>
      </c>
      <c r="S43" t="str">
        <f t="shared" si="8"/>
        <v/>
      </c>
      <c r="T43" t="str">
        <f t="shared" si="9"/>
        <v/>
      </c>
      <c r="U43" t="str">
        <f t="shared" si="10"/>
        <v/>
      </c>
      <c r="V43">
        <f t="shared" si="11"/>
        <v>0</v>
      </c>
      <c r="W43" t="str">
        <f t="shared" si="12"/>
        <v/>
      </c>
      <c r="X43" t="str">
        <f t="shared" si="13"/>
        <v/>
      </c>
      <c r="Y43" t="str">
        <f t="shared" si="14"/>
        <v/>
      </c>
      <c r="Z43" t="str">
        <f t="shared" si="15"/>
        <v/>
      </c>
      <c r="AA43" t="str">
        <f t="shared" si="16"/>
        <v/>
      </c>
      <c r="AB43" t="str">
        <f t="shared" si="17"/>
        <v/>
      </c>
      <c r="AC43" t="str">
        <f t="shared" si="18"/>
        <v/>
      </c>
      <c r="AD43" t="str">
        <f t="shared" si="19"/>
        <v/>
      </c>
      <c r="AE43" t="str">
        <f t="shared" si="20"/>
        <v/>
      </c>
      <c r="AF43" t="str">
        <f t="shared" si="21"/>
        <v/>
      </c>
      <c r="AG43" t="str">
        <f t="shared" si="22"/>
        <v/>
      </c>
      <c r="AH43" t="str">
        <f t="shared" si="23"/>
        <v/>
      </c>
    </row>
    <row r="44" spans="1:34" x14ac:dyDescent="0.35">
      <c r="A44" t="s">
        <v>9</v>
      </c>
      <c r="B44" t="s">
        <v>74</v>
      </c>
      <c r="C44" t="s">
        <v>13</v>
      </c>
      <c r="D44">
        <v>4.5</v>
      </c>
      <c r="E44">
        <v>4500000</v>
      </c>
      <c r="F44">
        <v>29</v>
      </c>
      <c r="G44">
        <v>155172.41379310345</v>
      </c>
      <c r="I44">
        <v>0</v>
      </c>
      <c r="J44" t="str">
        <f t="shared" si="0"/>
        <v/>
      </c>
      <c r="K44">
        <f t="shared" si="1"/>
        <v>0</v>
      </c>
      <c r="L44" t="str">
        <f t="shared" si="2"/>
        <v/>
      </c>
      <c r="M44" t="str">
        <f t="shared" si="3"/>
        <v/>
      </c>
      <c r="O44" t="str">
        <f t="shared" si="4"/>
        <v/>
      </c>
      <c r="P44">
        <f t="shared" si="5"/>
        <v>0</v>
      </c>
      <c r="Q44" t="str">
        <f t="shared" si="6"/>
        <v/>
      </c>
      <c r="R44" t="str">
        <f t="shared" si="7"/>
        <v/>
      </c>
      <c r="S44" t="str">
        <f t="shared" si="8"/>
        <v/>
      </c>
      <c r="T44" t="str">
        <f t="shared" si="9"/>
        <v/>
      </c>
      <c r="U44" t="str">
        <f t="shared" si="10"/>
        <v/>
      </c>
      <c r="V44" t="str">
        <f t="shared" si="11"/>
        <v/>
      </c>
      <c r="W44" t="str">
        <f t="shared" si="12"/>
        <v/>
      </c>
      <c r="X44" t="str">
        <f t="shared" si="13"/>
        <v/>
      </c>
      <c r="Y44" t="str">
        <f t="shared" si="14"/>
        <v/>
      </c>
      <c r="Z44" t="str">
        <f t="shared" si="15"/>
        <v/>
      </c>
      <c r="AA44" t="str">
        <f t="shared" si="16"/>
        <v/>
      </c>
      <c r="AB44" t="str">
        <f t="shared" si="17"/>
        <v/>
      </c>
      <c r="AC44" t="str">
        <f t="shared" si="18"/>
        <v/>
      </c>
      <c r="AD44" t="str">
        <f t="shared" si="19"/>
        <v/>
      </c>
      <c r="AE44" t="str">
        <f t="shared" si="20"/>
        <v/>
      </c>
      <c r="AF44" t="str">
        <f t="shared" si="21"/>
        <v/>
      </c>
      <c r="AG44" t="str">
        <f t="shared" si="22"/>
        <v/>
      </c>
      <c r="AH44" t="str">
        <f t="shared" si="23"/>
        <v/>
      </c>
    </row>
    <row r="45" spans="1:34" x14ac:dyDescent="0.35">
      <c r="A45" t="s">
        <v>9</v>
      </c>
      <c r="B45" t="s">
        <v>75</v>
      </c>
      <c r="C45" t="s">
        <v>14</v>
      </c>
      <c r="D45">
        <v>4.5</v>
      </c>
      <c r="E45">
        <v>4500000</v>
      </c>
      <c r="F45">
        <v>29</v>
      </c>
      <c r="G45">
        <v>155172.41379310345</v>
      </c>
      <c r="I45">
        <v>0</v>
      </c>
      <c r="J45" t="str">
        <f t="shared" si="0"/>
        <v/>
      </c>
      <c r="K45">
        <f t="shared" si="1"/>
        <v>0</v>
      </c>
      <c r="L45" t="str">
        <f t="shared" si="2"/>
        <v/>
      </c>
      <c r="M45" t="str">
        <f t="shared" si="3"/>
        <v/>
      </c>
      <c r="O45" t="str">
        <f t="shared" si="4"/>
        <v/>
      </c>
      <c r="P45" t="str">
        <f t="shared" si="5"/>
        <v/>
      </c>
      <c r="Q45">
        <f t="shared" si="6"/>
        <v>0</v>
      </c>
      <c r="R45" t="str">
        <f t="shared" si="7"/>
        <v/>
      </c>
      <c r="S45" t="str">
        <f t="shared" si="8"/>
        <v/>
      </c>
      <c r="T45" t="str">
        <f t="shared" si="9"/>
        <v/>
      </c>
      <c r="U45" t="str">
        <f t="shared" si="10"/>
        <v/>
      </c>
      <c r="V45" t="str">
        <f t="shared" si="11"/>
        <v/>
      </c>
      <c r="W45" t="str">
        <f t="shared" si="12"/>
        <v/>
      </c>
      <c r="X45" t="str">
        <f t="shared" si="13"/>
        <v/>
      </c>
      <c r="Y45" t="str">
        <f t="shared" si="14"/>
        <v/>
      </c>
      <c r="Z45" t="str">
        <f t="shared" si="15"/>
        <v/>
      </c>
      <c r="AA45" t="str">
        <f t="shared" si="16"/>
        <v/>
      </c>
      <c r="AB45" t="str">
        <f t="shared" si="17"/>
        <v/>
      </c>
      <c r="AC45" t="str">
        <f t="shared" si="18"/>
        <v/>
      </c>
      <c r="AD45" t="str">
        <f t="shared" si="19"/>
        <v/>
      </c>
      <c r="AE45" t="str">
        <f t="shared" si="20"/>
        <v/>
      </c>
      <c r="AF45" t="str">
        <f t="shared" si="21"/>
        <v/>
      </c>
      <c r="AG45" t="str">
        <f t="shared" si="22"/>
        <v/>
      </c>
      <c r="AH45" t="str">
        <f t="shared" si="23"/>
        <v/>
      </c>
    </row>
    <row r="46" spans="1:34" x14ac:dyDescent="0.35">
      <c r="A46" t="s">
        <v>9</v>
      </c>
      <c r="B46" t="s">
        <v>76</v>
      </c>
      <c r="C46" t="s">
        <v>15</v>
      </c>
      <c r="D46">
        <v>5.9</v>
      </c>
      <c r="E46">
        <v>5900000</v>
      </c>
      <c r="F46">
        <v>38</v>
      </c>
      <c r="G46">
        <v>155263.15789473685</v>
      </c>
      <c r="I46">
        <v>0</v>
      </c>
      <c r="J46" t="str">
        <f t="shared" si="0"/>
        <v/>
      </c>
      <c r="K46">
        <f t="shared" si="1"/>
        <v>0</v>
      </c>
      <c r="L46" t="str">
        <f t="shared" si="2"/>
        <v/>
      </c>
      <c r="M46" t="str">
        <f t="shared" si="3"/>
        <v/>
      </c>
      <c r="O46" t="str">
        <f t="shared" si="4"/>
        <v/>
      </c>
      <c r="P46" t="str">
        <f t="shared" si="5"/>
        <v/>
      </c>
      <c r="Q46" t="str">
        <f t="shared" si="6"/>
        <v/>
      </c>
      <c r="R46">
        <f t="shared" si="7"/>
        <v>0</v>
      </c>
      <c r="S46" t="str">
        <f t="shared" si="8"/>
        <v/>
      </c>
      <c r="T46" t="str">
        <f t="shared" si="9"/>
        <v/>
      </c>
      <c r="U46" t="str">
        <f t="shared" si="10"/>
        <v/>
      </c>
      <c r="V46" t="str">
        <f t="shared" si="11"/>
        <v/>
      </c>
      <c r="W46" t="str">
        <f t="shared" si="12"/>
        <v/>
      </c>
      <c r="X46" t="str">
        <f t="shared" si="13"/>
        <v/>
      </c>
      <c r="Y46" t="str">
        <f t="shared" si="14"/>
        <v/>
      </c>
      <c r="Z46" t="str">
        <f t="shared" si="15"/>
        <v/>
      </c>
      <c r="AA46" t="str">
        <f t="shared" si="16"/>
        <v/>
      </c>
      <c r="AB46" t="str">
        <f t="shared" si="17"/>
        <v/>
      </c>
      <c r="AC46" t="str">
        <f t="shared" si="18"/>
        <v/>
      </c>
      <c r="AD46" t="str">
        <f t="shared" si="19"/>
        <v/>
      </c>
      <c r="AE46" t="str">
        <f t="shared" si="20"/>
        <v/>
      </c>
      <c r="AF46" t="str">
        <f t="shared" si="21"/>
        <v/>
      </c>
      <c r="AG46" t="str">
        <f t="shared" si="22"/>
        <v/>
      </c>
      <c r="AH46" t="str">
        <f t="shared" si="23"/>
        <v/>
      </c>
    </row>
    <row r="47" spans="1:34" x14ac:dyDescent="0.35">
      <c r="A47" t="s">
        <v>9</v>
      </c>
      <c r="B47" t="s">
        <v>77</v>
      </c>
      <c r="C47" t="s">
        <v>24</v>
      </c>
      <c r="D47">
        <v>4.2</v>
      </c>
      <c r="E47">
        <v>4200000</v>
      </c>
      <c r="F47">
        <v>27</v>
      </c>
      <c r="G47">
        <v>155555.55555555556</v>
      </c>
      <c r="I47">
        <v>0</v>
      </c>
      <c r="J47" t="str">
        <f t="shared" si="0"/>
        <v/>
      </c>
      <c r="K47">
        <f t="shared" si="1"/>
        <v>0</v>
      </c>
      <c r="L47" t="str">
        <f t="shared" si="2"/>
        <v/>
      </c>
      <c r="M47" t="str">
        <f t="shared" si="3"/>
        <v/>
      </c>
      <c r="O47" t="str">
        <f t="shared" si="4"/>
        <v/>
      </c>
      <c r="P47" t="str">
        <f t="shared" si="5"/>
        <v/>
      </c>
      <c r="Q47" t="str">
        <f t="shared" si="6"/>
        <v/>
      </c>
      <c r="R47" t="str">
        <f t="shared" si="7"/>
        <v/>
      </c>
      <c r="S47" t="str">
        <f t="shared" si="8"/>
        <v/>
      </c>
      <c r="T47" t="str">
        <f t="shared" si="9"/>
        <v/>
      </c>
      <c r="U47" t="str">
        <f t="shared" si="10"/>
        <v/>
      </c>
      <c r="V47" t="str">
        <f t="shared" si="11"/>
        <v/>
      </c>
      <c r="W47" t="str">
        <f t="shared" si="12"/>
        <v/>
      </c>
      <c r="X47" t="str">
        <f t="shared" si="13"/>
        <v/>
      </c>
      <c r="Y47" t="str">
        <f t="shared" si="14"/>
        <v/>
      </c>
      <c r="Z47" t="str">
        <f t="shared" si="15"/>
        <v/>
      </c>
      <c r="AA47">
        <f t="shared" si="16"/>
        <v>0</v>
      </c>
      <c r="AB47" t="str">
        <f t="shared" si="17"/>
        <v/>
      </c>
      <c r="AC47" t="str">
        <f t="shared" si="18"/>
        <v/>
      </c>
      <c r="AD47" t="str">
        <f t="shared" si="19"/>
        <v/>
      </c>
      <c r="AE47" t="str">
        <f t="shared" si="20"/>
        <v/>
      </c>
      <c r="AF47" t="str">
        <f t="shared" si="21"/>
        <v/>
      </c>
      <c r="AG47" t="str">
        <f t="shared" si="22"/>
        <v/>
      </c>
      <c r="AH47" t="str">
        <f t="shared" si="23"/>
        <v/>
      </c>
    </row>
    <row r="48" spans="1:34" x14ac:dyDescent="0.35">
      <c r="A48" t="s">
        <v>9</v>
      </c>
      <c r="B48" t="s">
        <v>78</v>
      </c>
      <c r="C48" t="s">
        <v>13</v>
      </c>
      <c r="D48">
        <v>5</v>
      </c>
      <c r="E48">
        <v>5000000</v>
      </c>
      <c r="F48">
        <v>32</v>
      </c>
      <c r="G48">
        <v>156250</v>
      </c>
      <c r="I48">
        <v>0</v>
      </c>
      <c r="J48" t="str">
        <f t="shared" si="0"/>
        <v/>
      </c>
      <c r="K48">
        <f t="shared" si="1"/>
        <v>0</v>
      </c>
      <c r="L48" t="str">
        <f t="shared" si="2"/>
        <v/>
      </c>
      <c r="M48" t="str">
        <f t="shared" si="3"/>
        <v/>
      </c>
      <c r="O48" t="str">
        <f t="shared" si="4"/>
        <v/>
      </c>
      <c r="P48">
        <f t="shared" si="5"/>
        <v>0</v>
      </c>
      <c r="Q48" t="str">
        <f t="shared" si="6"/>
        <v/>
      </c>
      <c r="R48" t="str">
        <f t="shared" si="7"/>
        <v/>
      </c>
      <c r="S48" t="str">
        <f t="shared" si="8"/>
        <v/>
      </c>
      <c r="T48" t="str">
        <f t="shared" si="9"/>
        <v/>
      </c>
      <c r="U48" t="str">
        <f t="shared" si="10"/>
        <v/>
      </c>
      <c r="V48" t="str">
        <f t="shared" si="11"/>
        <v/>
      </c>
      <c r="W48" t="str">
        <f t="shared" si="12"/>
        <v/>
      </c>
      <c r="X48" t="str">
        <f t="shared" si="13"/>
        <v/>
      </c>
      <c r="Y48" t="str">
        <f t="shared" si="14"/>
        <v/>
      </c>
      <c r="Z48" t="str">
        <f t="shared" si="15"/>
        <v/>
      </c>
      <c r="AA48" t="str">
        <f t="shared" si="16"/>
        <v/>
      </c>
      <c r="AB48" t="str">
        <f t="shared" si="17"/>
        <v/>
      </c>
      <c r="AC48" t="str">
        <f t="shared" si="18"/>
        <v/>
      </c>
      <c r="AD48" t="str">
        <f t="shared" si="19"/>
        <v/>
      </c>
      <c r="AE48" t="str">
        <f t="shared" si="20"/>
        <v/>
      </c>
      <c r="AF48" t="str">
        <f t="shared" si="21"/>
        <v/>
      </c>
      <c r="AG48" t="str">
        <f t="shared" si="22"/>
        <v/>
      </c>
      <c r="AH48" t="str">
        <f t="shared" si="23"/>
        <v/>
      </c>
    </row>
    <row r="49" spans="1:34" x14ac:dyDescent="0.35">
      <c r="A49" t="s">
        <v>9</v>
      </c>
      <c r="B49" t="s">
        <v>79</v>
      </c>
      <c r="C49" t="s">
        <v>16</v>
      </c>
      <c r="D49">
        <v>4.4000000000000004</v>
      </c>
      <c r="E49">
        <v>4400000</v>
      </c>
      <c r="F49">
        <v>28</v>
      </c>
      <c r="G49">
        <v>157142.85714285713</v>
      </c>
      <c r="I49">
        <v>0</v>
      </c>
      <c r="J49" t="str">
        <f t="shared" si="0"/>
        <v/>
      </c>
      <c r="K49">
        <f t="shared" si="1"/>
        <v>0</v>
      </c>
      <c r="L49" t="str">
        <f t="shared" si="2"/>
        <v/>
      </c>
      <c r="M49" t="str">
        <f t="shared" si="3"/>
        <v/>
      </c>
      <c r="O49" t="str">
        <f t="shared" si="4"/>
        <v/>
      </c>
      <c r="P49" t="str">
        <f t="shared" si="5"/>
        <v/>
      </c>
      <c r="Q49" t="str">
        <f t="shared" si="6"/>
        <v/>
      </c>
      <c r="R49" t="str">
        <f t="shared" si="7"/>
        <v/>
      </c>
      <c r="S49">
        <f t="shared" si="8"/>
        <v>0</v>
      </c>
      <c r="T49" t="str">
        <f t="shared" si="9"/>
        <v/>
      </c>
      <c r="U49" t="str">
        <f t="shared" si="10"/>
        <v/>
      </c>
      <c r="V49" t="str">
        <f t="shared" si="11"/>
        <v/>
      </c>
      <c r="W49" t="str">
        <f t="shared" si="12"/>
        <v/>
      </c>
      <c r="X49" t="str">
        <f t="shared" si="13"/>
        <v/>
      </c>
      <c r="Y49" t="str">
        <f t="shared" si="14"/>
        <v/>
      </c>
      <c r="Z49" t="str">
        <f t="shared" si="15"/>
        <v/>
      </c>
      <c r="AA49" t="str">
        <f t="shared" si="16"/>
        <v/>
      </c>
      <c r="AB49" t="str">
        <f t="shared" si="17"/>
        <v/>
      </c>
      <c r="AC49" t="str">
        <f t="shared" si="18"/>
        <v/>
      </c>
      <c r="AD49" t="str">
        <f t="shared" si="19"/>
        <v/>
      </c>
      <c r="AE49" t="str">
        <f t="shared" si="20"/>
        <v/>
      </c>
      <c r="AF49" t="str">
        <f t="shared" si="21"/>
        <v/>
      </c>
      <c r="AG49" t="str">
        <f t="shared" si="22"/>
        <v/>
      </c>
      <c r="AH49" t="str">
        <f t="shared" si="23"/>
        <v/>
      </c>
    </row>
    <row r="50" spans="1:34" x14ac:dyDescent="0.35">
      <c r="A50" t="s">
        <v>9</v>
      </c>
      <c r="B50" t="s">
        <v>80</v>
      </c>
      <c r="C50" t="s">
        <v>23</v>
      </c>
      <c r="D50">
        <v>4.5999999999999996</v>
      </c>
      <c r="E50">
        <v>4600000</v>
      </c>
      <c r="F50">
        <v>29</v>
      </c>
      <c r="G50">
        <v>158620.68965517241</v>
      </c>
      <c r="I50">
        <v>0</v>
      </c>
      <c r="J50" t="str">
        <f t="shared" si="0"/>
        <v/>
      </c>
      <c r="K50">
        <f t="shared" si="1"/>
        <v>0</v>
      </c>
      <c r="L50" t="str">
        <f t="shared" si="2"/>
        <v/>
      </c>
      <c r="M50" t="str">
        <f t="shared" si="3"/>
        <v/>
      </c>
      <c r="O50" t="str">
        <f t="shared" si="4"/>
        <v/>
      </c>
      <c r="P50" t="str">
        <f t="shared" si="5"/>
        <v/>
      </c>
      <c r="Q50" t="str">
        <f t="shared" si="6"/>
        <v/>
      </c>
      <c r="R50" t="str">
        <f t="shared" si="7"/>
        <v/>
      </c>
      <c r="S50" t="str">
        <f t="shared" si="8"/>
        <v/>
      </c>
      <c r="T50" t="str">
        <f t="shared" si="9"/>
        <v/>
      </c>
      <c r="U50" t="str">
        <f t="shared" si="10"/>
        <v/>
      </c>
      <c r="V50" t="str">
        <f t="shared" si="11"/>
        <v/>
      </c>
      <c r="W50" t="str">
        <f t="shared" si="12"/>
        <v/>
      </c>
      <c r="X50" t="str">
        <f t="shared" si="13"/>
        <v/>
      </c>
      <c r="Y50" t="str">
        <f t="shared" si="14"/>
        <v/>
      </c>
      <c r="Z50">
        <f t="shared" si="15"/>
        <v>0</v>
      </c>
      <c r="AA50" t="str">
        <f t="shared" si="16"/>
        <v/>
      </c>
      <c r="AB50" t="str">
        <f t="shared" si="17"/>
        <v/>
      </c>
      <c r="AC50" t="str">
        <f t="shared" si="18"/>
        <v/>
      </c>
      <c r="AD50" t="str">
        <f t="shared" si="19"/>
        <v/>
      </c>
      <c r="AE50" t="str">
        <f t="shared" si="20"/>
        <v/>
      </c>
      <c r="AF50" t="str">
        <f t="shared" si="21"/>
        <v/>
      </c>
      <c r="AG50" t="str">
        <f t="shared" si="22"/>
        <v/>
      </c>
      <c r="AH50" t="str">
        <f t="shared" si="23"/>
        <v/>
      </c>
    </row>
    <row r="51" spans="1:34" x14ac:dyDescent="0.35">
      <c r="A51" t="s">
        <v>9</v>
      </c>
      <c r="B51" t="s">
        <v>81</v>
      </c>
      <c r="C51" t="s">
        <v>18</v>
      </c>
      <c r="D51">
        <v>4.3</v>
      </c>
      <c r="E51">
        <v>4300000</v>
      </c>
      <c r="F51">
        <v>27</v>
      </c>
      <c r="G51">
        <v>159259.25925925927</v>
      </c>
      <c r="I51">
        <v>0</v>
      </c>
      <c r="J51" t="str">
        <f t="shared" si="0"/>
        <v/>
      </c>
      <c r="K51">
        <f t="shared" si="1"/>
        <v>0</v>
      </c>
      <c r="L51" t="str">
        <f t="shared" si="2"/>
        <v/>
      </c>
      <c r="M51" t="str">
        <f t="shared" si="3"/>
        <v/>
      </c>
      <c r="O51" t="str">
        <f t="shared" si="4"/>
        <v/>
      </c>
      <c r="P51" t="str">
        <f t="shared" si="5"/>
        <v/>
      </c>
      <c r="Q51" t="str">
        <f t="shared" si="6"/>
        <v/>
      </c>
      <c r="R51" t="str">
        <f t="shared" si="7"/>
        <v/>
      </c>
      <c r="S51" t="str">
        <f t="shared" si="8"/>
        <v/>
      </c>
      <c r="T51" t="str">
        <f t="shared" si="9"/>
        <v/>
      </c>
      <c r="U51">
        <f t="shared" si="10"/>
        <v>0</v>
      </c>
      <c r="V51" t="str">
        <f t="shared" si="11"/>
        <v/>
      </c>
      <c r="W51" t="str">
        <f t="shared" si="12"/>
        <v/>
      </c>
      <c r="X51" t="str">
        <f t="shared" si="13"/>
        <v/>
      </c>
      <c r="Y51" t="str">
        <f t="shared" si="14"/>
        <v/>
      </c>
      <c r="Z51" t="str">
        <f t="shared" si="15"/>
        <v/>
      </c>
      <c r="AA51" t="str">
        <f t="shared" si="16"/>
        <v/>
      </c>
      <c r="AB51" t="str">
        <f t="shared" si="17"/>
        <v/>
      </c>
      <c r="AC51" t="str">
        <f t="shared" si="18"/>
        <v/>
      </c>
      <c r="AD51" t="str">
        <f t="shared" si="19"/>
        <v/>
      </c>
      <c r="AE51" t="str">
        <f t="shared" si="20"/>
        <v/>
      </c>
      <c r="AF51" t="str">
        <f t="shared" si="21"/>
        <v/>
      </c>
      <c r="AG51" t="str">
        <f t="shared" si="22"/>
        <v/>
      </c>
      <c r="AH51" t="str">
        <f t="shared" si="23"/>
        <v/>
      </c>
    </row>
    <row r="52" spans="1:34" x14ac:dyDescent="0.35">
      <c r="A52" t="s">
        <v>9</v>
      </c>
      <c r="B52" t="s">
        <v>82</v>
      </c>
      <c r="C52" t="s">
        <v>17</v>
      </c>
      <c r="D52">
        <v>5.5</v>
      </c>
      <c r="E52">
        <v>5500000</v>
      </c>
      <c r="F52">
        <v>34</v>
      </c>
      <c r="G52">
        <v>161764.70588235295</v>
      </c>
      <c r="I52">
        <v>0</v>
      </c>
      <c r="J52" t="str">
        <f t="shared" si="0"/>
        <v/>
      </c>
      <c r="K52">
        <f t="shared" si="1"/>
        <v>0</v>
      </c>
      <c r="L52" t="str">
        <f t="shared" si="2"/>
        <v/>
      </c>
      <c r="M52" t="str">
        <f t="shared" si="3"/>
        <v/>
      </c>
      <c r="O52" t="str">
        <f t="shared" si="4"/>
        <v/>
      </c>
      <c r="P52" t="str">
        <f t="shared" si="5"/>
        <v/>
      </c>
      <c r="Q52" t="str">
        <f t="shared" si="6"/>
        <v/>
      </c>
      <c r="R52" t="str">
        <f t="shared" si="7"/>
        <v/>
      </c>
      <c r="S52" t="str">
        <f t="shared" si="8"/>
        <v/>
      </c>
      <c r="T52">
        <f t="shared" si="9"/>
        <v>0</v>
      </c>
      <c r="U52" t="str">
        <f t="shared" si="10"/>
        <v/>
      </c>
      <c r="V52" t="str">
        <f t="shared" si="11"/>
        <v/>
      </c>
      <c r="W52" t="str">
        <f t="shared" si="12"/>
        <v/>
      </c>
      <c r="X52" t="str">
        <f t="shared" si="13"/>
        <v/>
      </c>
      <c r="Y52" t="str">
        <f t="shared" si="14"/>
        <v/>
      </c>
      <c r="Z52" t="str">
        <f t="shared" si="15"/>
        <v/>
      </c>
      <c r="AA52" t="str">
        <f t="shared" si="16"/>
        <v/>
      </c>
      <c r="AB52" t="str">
        <f t="shared" si="17"/>
        <v/>
      </c>
      <c r="AC52" t="str">
        <f t="shared" si="18"/>
        <v/>
      </c>
      <c r="AD52" t="str">
        <f t="shared" si="19"/>
        <v/>
      </c>
      <c r="AE52" t="str">
        <f t="shared" si="20"/>
        <v/>
      </c>
      <c r="AF52" t="str">
        <f t="shared" si="21"/>
        <v/>
      </c>
      <c r="AG52" t="str">
        <f t="shared" si="22"/>
        <v/>
      </c>
      <c r="AH52" t="str">
        <f t="shared" si="23"/>
        <v/>
      </c>
    </row>
    <row r="53" spans="1:34" x14ac:dyDescent="0.35">
      <c r="A53" t="s">
        <v>9</v>
      </c>
      <c r="B53" t="s">
        <v>83</v>
      </c>
      <c r="C53" t="s">
        <v>25</v>
      </c>
      <c r="D53">
        <v>5.2</v>
      </c>
      <c r="E53">
        <v>5200000</v>
      </c>
      <c r="F53">
        <v>32</v>
      </c>
      <c r="G53">
        <v>162500</v>
      </c>
      <c r="I53">
        <v>0</v>
      </c>
      <c r="J53" t="str">
        <f t="shared" si="0"/>
        <v/>
      </c>
      <c r="K53">
        <f t="shared" si="1"/>
        <v>0</v>
      </c>
      <c r="L53" t="str">
        <f t="shared" si="2"/>
        <v/>
      </c>
      <c r="M53" t="str">
        <f t="shared" si="3"/>
        <v/>
      </c>
      <c r="O53" t="str">
        <f t="shared" si="4"/>
        <v/>
      </c>
      <c r="P53" t="str">
        <f t="shared" si="5"/>
        <v/>
      </c>
      <c r="Q53" t="str">
        <f t="shared" si="6"/>
        <v/>
      </c>
      <c r="R53" t="str">
        <f t="shared" si="7"/>
        <v/>
      </c>
      <c r="S53" t="str">
        <f t="shared" si="8"/>
        <v/>
      </c>
      <c r="T53" t="str">
        <f t="shared" si="9"/>
        <v/>
      </c>
      <c r="U53" t="str">
        <f t="shared" si="10"/>
        <v/>
      </c>
      <c r="V53" t="str">
        <f t="shared" si="11"/>
        <v/>
      </c>
      <c r="W53" t="str">
        <f t="shared" si="12"/>
        <v/>
      </c>
      <c r="X53" t="str">
        <f t="shared" si="13"/>
        <v/>
      </c>
      <c r="Y53" t="str">
        <f t="shared" si="14"/>
        <v/>
      </c>
      <c r="Z53" t="str">
        <f t="shared" si="15"/>
        <v/>
      </c>
      <c r="AA53" t="str">
        <f t="shared" si="16"/>
        <v/>
      </c>
      <c r="AB53">
        <f t="shared" si="17"/>
        <v>0</v>
      </c>
      <c r="AC53" t="str">
        <f t="shared" si="18"/>
        <v/>
      </c>
      <c r="AD53" t="str">
        <f t="shared" si="19"/>
        <v/>
      </c>
      <c r="AE53" t="str">
        <f t="shared" si="20"/>
        <v/>
      </c>
      <c r="AF53" t="str">
        <f t="shared" si="21"/>
        <v/>
      </c>
      <c r="AG53" t="str">
        <f t="shared" si="22"/>
        <v/>
      </c>
      <c r="AH53" t="str">
        <f t="shared" si="23"/>
        <v/>
      </c>
    </row>
    <row r="54" spans="1:34" x14ac:dyDescent="0.35">
      <c r="A54" t="s">
        <v>9</v>
      </c>
      <c r="B54" t="s">
        <v>84</v>
      </c>
      <c r="C54" t="s">
        <v>28</v>
      </c>
      <c r="D54">
        <v>5</v>
      </c>
      <c r="E54">
        <v>5000000</v>
      </c>
      <c r="F54">
        <v>30</v>
      </c>
      <c r="G54">
        <v>166666.66666666666</v>
      </c>
      <c r="I54">
        <v>0</v>
      </c>
      <c r="J54" t="str">
        <f t="shared" si="0"/>
        <v/>
      </c>
      <c r="K54">
        <f t="shared" si="1"/>
        <v>0</v>
      </c>
      <c r="L54" t="str">
        <f t="shared" si="2"/>
        <v/>
      </c>
      <c r="M54" t="str">
        <f t="shared" si="3"/>
        <v/>
      </c>
      <c r="O54" t="str">
        <f t="shared" si="4"/>
        <v/>
      </c>
      <c r="P54" t="str">
        <f t="shared" si="5"/>
        <v/>
      </c>
      <c r="Q54" t="str">
        <f t="shared" si="6"/>
        <v/>
      </c>
      <c r="R54" t="str">
        <f t="shared" si="7"/>
        <v/>
      </c>
      <c r="S54" t="str">
        <f t="shared" si="8"/>
        <v/>
      </c>
      <c r="T54" t="str">
        <f t="shared" si="9"/>
        <v/>
      </c>
      <c r="U54" t="str">
        <f t="shared" si="10"/>
        <v/>
      </c>
      <c r="V54" t="str">
        <f t="shared" si="11"/>
        <v/>
      </c>
      <c r="W54" t="str">
        <f t="shared" si="12"/>
        <v/>
      </c>
      <c r="X54" t="str">
        <f t="shared" si="13"/>
        <v/>
      </c>
      <c r="Y54" t="str">
        <f t="shared" si="14"/>
        <v/>
      </c>
      <c r="Z54" t="str">
        <f t="shared" si="15"/>
        <v/>
      </c>
      <c r="AA54" t="str">
        <f t="shared" si="16"/>
        <v/>
      </c>
      <c r="AB54" t="str">
        <f t="shared" si="17"/>
        <v/>
      </c>
      <c r="AC54" t="str">
        <f t="shared" si="18"/>
        <v/>
      </c>
      <c r="AD54" t="str">
        <f t="shared" si="19"/>
        <v/>
      </c>
      <c r="AE54">
        <f t="shared" si="20"/>
        <v>0</v>
      </c>
      <c r="AF54" t="str">
        <f t="shared" si="21"/>
        <v/>
      </c>
      <c r="AG54" t="str">
        <f t="shared" si="22"/>
        <v/>
      </c>
      <c r="AH54" t="str">
        <f t="shared" si="23"/>
        <v/>
      </c>
    </row>
    <row r="55" spans="1:34" x14ac:dyDescent="0.35">
      <c r="A55" t="s">
        <v>9</v>
      </c>
      <c r="B55" t="s">
        <v>85</v>
      </c>
      <c r="C55" t="s">
        <v>31</v>
      </c>
      <c r="D55">
        <v>5</v>
      </c>
      <c r="E55">
        <v>5000000</v>
      </c>
      <c r="F55">
        <v>30</v>
      </c>
      <c r="G55">
        <v>166666.66666666666</v>
      </c>
      <c r="I55">
        <v>0</v>
      </c>
      <c r="J55" t="str">
        <f t="shared" si="0"/>
        <v/>
      </c>
      <c r="K55">
        <f t="shared" si="1"/>
        <v>0</v>
      </c>
      <c r="L55" t="str">
        <f t="shared" si="2"/>
        <v/>
      </c>
      <c r="M55" t="str">
        <f t="shared" si="3"/>
        <v/>
      </c>
      <c r="O55" t="str">
        <f t="shared" si="4"/>
        <v/>
      </c>
      <c r="P55" t="str">
        <f t="shared" si="5"/>
        <v/>
      </c>
      <c r="Q55" t="str">
        <f t="shared" si="6"/>
        <v/>
      </c>
      <c r="R55" t="str">
        <f t="shared" si="7"/>
        <v/>
      </c>
      <c r="S55" t="str">
        <f t="shared" si="8"/>
        <v/>
      </c>
      <c r="T55" t="str">
        <f t="shared" si="9"/>
        <v/>
      </c>
      <c r="U55" t="str">
        <f t="shared" si="10"/>
        <v/>
      </c>
      <c r="V55" t="str">
        <f t="shared" si="11"/>
        <v/>
      </c>
      <c r="W55" t="str">
        <f t="shared" si="12"/>
        <v/>
      </c>
      <c r="X55" t="str">
        <f t="shared" si="13"/>
        <v/>
      </c>
      <c r="Y55" t="str">
        <f t="shared" si="14"/>
        <v/>
      </c>
      <c r="Z55" t="str">
        <f t="shared" si="15"/>
        <v/>
      </c>
      <c r="AA55" t="str">
        <f t="shared" si="16"/>
        <v/>
      </c>
      <c r="AB55" t="str">
        <f t="shared" si="17"/>
        <v/>
      </c>
      <c r="AC55" t="str">
        <f t="shared" si="18"/>
        <v/>
      </c>
      <c r="AD55" t="str">
        <f t="shared" si="19"/>
        <v/>
      </c>
      <c r="AE55" t="str">
        <f t="shared" si="20"/>
        <v/>
      </c>
      <c r="AF55" t="str">
        <f t="shared" si="21"/>
        <v/>
      </c>
      <c r="AG55" t="str">
        <f t="shared" si="22"/>
        <v/>
      </c>
      <c r="AH55">
        <f t="shared" si="23"/>
        <v>0</v>
      </c>
    </row>
    <row r="56" spans="1:34" x14ac:dyDescent="0.35">
      <c r="A56" t="s">
        <v>9</v>
      </c>
      <c r="B56" t="s">
        <v>86</v>
      </c>
      <c r="C56" t="s">
        <v>16</v>
      </c>
      <c r="D56">
        <v>4.5</v>
      </c>
      <c r="E56">
        <v>4500000</v>
      </c>
      <c r="F56">
        <v>27</v>
      </c>
      <c r="G56">
        <v>166666.66666666666</v>
      </c>
      <c r="I56">
        <v>0</v>
      </c>
      <c r="J56" t="str">
        <f t="shared" si="0"/>
        <v/>
      </c>
      <c r="K56">
        <f t="shared" si="1"/>
        <v>0</v>
      </c>
      <c r="L56" t="str">
        <f t="shared" si="2"/>
        <v/>
      </c>
      <c r="M56" t="str">
        <f t="shared" si="3"/>
        <v/>
      </c>
      <c r="O56" t="str">
        <f t="shared" si="4"/>
        <v/>
      </c>
      <c r="P56" t="str">
        <f t="shared" si="5"/>
        <v/>
      </c>
      <c r="Q56" t="str">
        <f t="shared" si="6"/>
        <v/>
      </c>
      <c r="R56" t="str">
        <f t="shared" si="7"/>
        <v/>
      </c>
      <c r="S56">
        <f t="shared" si="8"/>
        <v>0</v>
      </c>
      <c r="T56" t="str">
        <f t="shared" si="9"/>
        <v/>
      </c>
      <c r="U56" t="str">
        <f t="shared" si="10"/>
        <v/>
      </c>
      <c r="V56" t="str">
        <f t="shared" si="11"/>
        <v/>
      </c>
      <c r="W56" t="str">
        <f t="shared" si="12"/>
        <v/>
      </c>
      <c r="X56" t="str">
        <f t="shared" si="13"/>
        <v/>
      </c>
      <c r="Y56" t="str">
        <f t="shared" si="14"/>
        <v/>
      </c>
      <c r="Z56" t="str">
        <f t="shared" si="15"/>
        <v/>
      </c>
      <c r="AA56" t="str">
        <f t="shared" si="16"/>
        <v/>
      </c>
      <c r="AB56" t="str">
        <f t="shared" si="17"/>
        <v/>
      </c>
      <c r="AC56" t="str">
        <f t="shared" si="18"/>
        <v/>
      </c>
      <c r="AD56" t="str">
        <f t="shared" si="19"/>
        <v/>
      </c>
      <c r="AE56" t="str">
        <f t="shared" si="20"/>
        <v/>
      </c>
      <c r="AF56" t="str">
        <f t="shared" si="21"/>
        <v/>
      </c>
      <c r="AG56" t="str">
        <f t="shared" si="22"/>
        <v/>
      </c>
      <c r="AH56" t="str">
        <f t="shared" si="23"/>
        <v/>
      </c>
    </row>
    <row r="57" spans="1:34" x14ac:dyDescent="0.35">
      <c r="A57" t="s">
        <v>9</v>
      </c>
      <c r="B57" t="s">
        <v>87</v>
      </c>
      <c r="C57" t="s">
        <v>26</v>
      </c>
      <c r="D57">
        <v>4.5</v>
      </c>
      <c r="E57">
        <v>4500000</v>
      </c>
      <c r="F57">
        <v>27</v>
      </c>
      <c r="G57">
        <v>166666.66666666666</v>
      </c>
      <c r="I57">
        <v>0</v>
      </c>
      <c r="J57" t="str">
        <f t="shared" si="0"/>
        <v/>
      </c>
      <c r="K57">
        <f t="shared" si="1"/>
        <v>0</v>
      </c>
      <c r="L57" t="str">
        <f t="shared" si="2"/>
        <v/>
      </c>
      <c r="M57" t="str">
        <f t="shared" si="3"/>
        <v/>
      </c>
      <c r="O57">
        <f t="shared" si="4"/>
        <v>0</v>
      </c>
      <c r="P57" t="str">
        <f t="shared" si="5"/>
        <v/>
      </c>
      <c r="Q57" t="str">
        <f t="shared" si="6"/>
        <v/>
      </c>
      <c r="R57" t="str">
        <f t="shared" si="7"/>
        <v/>
      </c>
      <c r="S57" t="str">
        <f t="shared" si="8"/>
        <v/>
      </c>
      <c r="T57" t="str">
        <f t="shared" si="9"/>
        <v/>
      </c>
      <c r="U57" t="str">
        <f t="shared" si="10"/>
        <v/>
      </c>
      <c r="V57" t="str">
        <f t="shared" si="11"/>
        <v/>
      </c>
      <c r="W57" t="str">
        <f t="shared" si="12"/>
        <v/>
      </c>
      <c r="X57" t="str">
        <f t="shared" si="13"/>
        <v/>
      </c>
      <c r="Y57" t="str">
        <f t="shared" si="14"/>
        <v/>
      </c>
      <c r="Z57" t="str">
        <f t="shared" si="15"/>
        <v/>
      </c>
      <c r="AA57" t="str">
        <f t="shared" si="16"/>
        <v/>
      </c>
      <c r="AB57" t="str">
        <f t="shared" si="17"/>
        <v/>
      </c>
      <c r="AC57">
        <f t="shared" si="18"/>
        <v>0</v>
      </c>
      <c r="AD57" t="str">
        <f t="shared" si="19"/>
        <v/>
      </c>
      <c r="AE57" t="str">
        <f t="shared" si="20"/>
        <v/>
      </c>
      <c r="AF57" t="str">
        <f t="shared" si="21"/>
        <v/>
      </c>
      <c r="AG57" t="str">
        <f t="shared" si="22"/>
        <v/>
      </c>
      <c r="AH57" t="str">
        <f t="shared" si="23"/>
        <v/>
      </c>
    </row>
    <row r="58" spans="1:34" x14ac:dyDescent="0.35">
      <c r="A58" t="s">
        <v>9</v>
      </c>
      <c r="B58" t="s">
        <v>88</v>
      </c>
      <c r="C58" t="s">
        <v>19</v>
      </c>
      <c r="D58">
        <v>4.8</v>
      </c>
      <c r="E58">
        <v>4800000</v>
      </c>
      <c r="F58">
        <v>28</v>
      </c>
      <c r="G58">
        <v>171428.57142857142</v>
      </c>
      <c r="I58">
        <v>0</v>
      </c>
      <c r="J58" t="str">
        <f t="shared" si="0"/>
        <v/>
      </c>
      <c r="K58">
        <f t="shared" si="1"/>
        <v>0</v>
      </c>
      <c r="L58" t="str">
        <f t="shared" si="2"/>
        <v/>
      </c>
      <c r="M58" t="str">
        <f t="shared" si="3"/>
        <v/>
      </c>
      <c r="O58" t="str">
        <f t="shared" si="4"/>
        <v/>
      </c>
      <c r="P58" t="str">
        <f t="shared" si="5"/>
        <v/>
      </c>
      <c r="Q58" t="str">
        <f t="shared" si="6"/>
        <v/>
      </c>
      <c r="R58" t="str">
        <f t="shared" si="7"/>
        <v/>
      </c>
      <c r="S58" t="str">
        <f t="shared" si="8"/>
        <v/>
      </c>
      <c r="T58" t="str">
        <f t="shared" si="9"/>
        <v/>
      </c>
      <c r="U58" t="str">
        <f t="shared" si="10"/>
        <v/>
      </c>
      <c r="V58">
        <f t="shared" si="11"/>
        <v>0</v>
      </c>
      <c r="W58" t="str">
        <f t="shared" si="12"/>
        <v/>
      </c>
      <c r="X58" t="str">
        <f t="shared" si="13"/>
        <v/>
      </c>
      <c r="Y58" t="str">
        <f t="shared" si="14"/>
        <v/>
      </c>
      <c r="Z58" t="str">
        <f t="shared" si="15"/>
        <v/>
      </c>
      <c r="AA58" t="str">
        <f t="shared" si="16"/>
        <v/>
      </c>
      <c r="AB58" t="str">
        <f t="shared" si="17"/>
        <v/>
      </c>
      <c r="AC58" t="str">
        <f t="shared" si="18"/>
        <v/>
      </c>
      <c r="AD58" t="str">
        <f t="shared" si="19"/>
        <v/>
      </c>
      <c r="AE58" t="str">
        <f t="shared" si="20"/>
        <v/>
      </c>
      <c r="AF58" t="str">
        <f t="shared" si="21"/>
        <v/>
      </c>
      <c r="AG58" t="str">
        <f t="shared" si="22"/>
        <v/>
      </c>
      <c r="AH58" t="str">
        <f t="shared" si="23"/>
        <v/>
      </c>
    </row>
    <row r="59" spans="1:34" x14ac:dyDescent="0.35">
      <c r="A59" t="s">
        <v>9</v>
      </c>
      <c r="B59" t="s">
        <v>89</v>
      </c>
      <c r="C59" t="s">
        <v>16</v>
      </c>
      <c r="D59">
        <v>4.3</v>
      </c>
      <c r="E59">
        <v>4300000</v>
      </c>
      <c r="F59">
        <v>25</v>
      </c>
      <c r="G59">
        <v>172000</v>
      </c>
      <c r="I59">
        <v>0</v>
      </c>
      <c r="J59" t="str">
        <f t="shared" si="0"/>
        <v/>
      </c>
      <c r="K59">
        <f t="shared" si="1"/>
        <v>0</v>
      </c>
      <c r="L59" t="str">
        <f t="shared" si="2"/>
        <v/>
      </c>
      <c r="M59" t="str">
        <f t="shared" si="3"/>
        <v/>
      </c>
      <c r="O59" t="str">
        <f t="shared" si="4"/>
        <v/>
      </c>
      <c r="P59" t="str">
        <f t="shared" si="5"/>
        <v/>
      </c>
      <c r="Q59" t="str">
        <f t="shared" si="6"/>
        <v/>
      </c>
      <c r="R59" t="str">
        <f t="shared" si="7"/>
        <v/>
      </c>
      <c r="S59">
        <f t="shared" si="8"/>
        <v>0</v>
      </c>
      <c r="T59" t="str">
        <f t="shared" si="9"/>
        <v/>
      </c>
      <c r="U59" t="str">
        <f t="shared" si="10"/>
        <v/>
      </c>
      <c r="V59" t="str">
        <f t="shared" si="11"/>
        <v/>
      </c>
      <c r="W59" t="str">
        <f t="shared" si="12"/>
        <v/>
      </c>
      <c r="X59" t="str">
        <f t="shared" si="13"/>
        <v/>
      </c>
      <c r="Y59" t="str">
        <f t="shared" si="14"/>
        <v/>
      </c>
      <c r="Z59" t="str">
        <f t="shared" si="15"/>
        <v/>
      </c>
      <c r="AA59" t="str">
        <f t="shared" si="16"/>
        <v/>
      </c>
      <c r="AB59" t="str">
        <f t="shared" si="17"/>
        <v/>
      </c>
      <c r="AC59" t="str">
        <f t="shared" si="18"/>
        <v/>
      </c>
      <c r="AD59" t="str">
        <f t="shared" si="19"/>
        <v/>
      </c>
      <c r="AE59" t="str">
        <f t="shared" si="20"/>
        <v/>
      </c>
      <c r="AF59" t="str">
        <f t="shared" si="21"/>
        <v/>
      </c>
      <c r="AG59" t="str">
        <f t="shared" si="22"/>
        <v/>
      </c>
      <c r="AH59" t="str">
        <f t="shared" si="23"/>
        <v/>
      </c>
    </row>
    <row r="60" spans="1:34" x14ac:dyDescent="0.35">
      <c r="A60" t="s">
        <v>9</v>
      </c>
      <c r="B60" t="s">
        <v>90</v>
      </c>
      <c r="C60" t="s">
        <v>22</v>
      </c>
      <c r="D60">
        <v>5</v>
      </c>
      <c r="E60">
        <v>5000000</v>
      </c>
      <c r="F60">
        <v>29</v>
      </c>
      <c r="G60">
        <v>172413.79310344829</v>
      </c>
      <c r="I60">
        <v>0</v>
      </c>
      <c r="J60" t="str">
        <f t="shared" si="0"/>
        <v/>
      </c>
      <c r="K60">
        <f t="shared" si="1"/>
        <v>0</v>
      </c>
      <c r="L60" t="str">
        <f t="shared" si="2"/>
        <v/>
      </c>
      <c r="M60" t="str">
        <f t="shared" si="3"/>
        <v/>
      </c>
      <c r="O60" t="str">
        <f t="shared" si="4"/>
        <v/>
      </c>
      <c r="P60" t="str">
        <f t="shared" si="5"/>
        <v/>
      </c>
      <c r="Q60" t="str">
        <f t="shared" si="6"/>
        <v/>
      </c>
      <c r="R60" t="str">
        <f t="shared" si="7"/>
        <v/>
      </c>
      <c r="S60" t="str">
        <f t="shared" si="8"/>
        <v/>
      </c>
      <c r="T60" t="str">
        <f t="shared" si="9"/>
        <v/>
      </c>
      <c r="U60" t="str">
        <f t="shared" si="10"/>
        <v/>
      </c>
      <c r="V60" t="str">
        <f t="shared" si="11"/>
        <v/>
      </c>
      <c r="W60" t="str">
        <f t="shared" si="12"/>
        <v/>
      </c>
      <c r="X60" t="str">
        <f t="shared" si="13"/>
        <v/>
      </c>
      <c r="Y60">
        <f t="shared" si="14"/>
        <v>0</v>
      </c>
      <c r="Z60" t="str">
        <f t="shared" si="15"/>
        <v/>
      </c>
      <c r="AA60" t="str">
        <f t="shared" si="16"/>
        <v/>
      </c>
      <c r="AB60" t="str">
        <f t="shared" si="17"/>
        <v/>
      </c>
      <c r="AC60" t="str">
        <f t="shared" si="18"/>
        <v/>
      </c>
      <c r="AD60" t="str">
        <f t="shared" si="19"/>
        <v/>
      </c>
      <c r="AE60" t="str">
        <f t="shared" si="20"/>
        <v/>
      </c>
      <c r="AF60" t="str">
        <f t="shared" si="21"/>
        <v/>
      </c>
      <c r="AG60" t="str">
        <f t="shared" si="22"/>
        <v/>
      </c>
      <c r="AH60" t="str">
        <f t="shared" si="23"/>
        <v/>
      </c>
    </row>
    <row r="61" spans="1:34" x14ac:dyDescent="0.35">
      <c r="A61" t="s">
        <v>9</v>
      </c>
      <c r="B61" t="s">
        <v>91</v>
      </c>
      <c r="C61" t="s">
        <v>29</v>
      </c>
      <c r="D61">
        <v>4.5</v>
      </c>
      <c r="E61">
        <v>4500000</v>
      </c>
      <c r="F61">
        <v>26</v>
      </c>
      <c r="G61">
        <v>173076.92307692306</v>
      </c>
      <c r="I61">
        <v>0</v>
      </c>
      <c r="J61" t="str">
        <f t="shared" si="0"/>
        <v/>
      </c>
      <c r="K61">
        <f t="shared" si="1"/>
        <v>0</v>
      </c>
      <c r="L61" t="str">
        <f t="shared" si="2"/>
        <v/>
      </c>
      <c r="M61" t="str">
        <f t="shared" si="3"/>
        <v/>
      </c>
      <c r="O61" t="str">
        <f t="shared" si="4"/>
        <v/>
      </c>
      <c r="P61" t="str">
        <f t="shared" si="5"/>
        <v/>
      </c>
      <c r="Q61" t="str">
        <f t="shared" si="6"/>
        <v/>
      </c>
      <c r="R61" t="str">
        <f t="shared" si="7"/>
        <v/>
      </c>
      <c r="S61" t="str">
        <f t="shared" si="8"/>
        <v/>
      </c>
      <c r="T61" t="str">
        <f t="shared" si="9"/>
        <v/>
      </c>
      <c r="U61" t="str">
        <f t="shared" si="10"/>
        <v/>
      </c>
      <c r="V61" t="str">
        <f t="shared" si="11"/>
        <v/>
      </c>
      <c r="W61" t="str">
        <f t="shared" si="12"/>
        <v/>
      </c>
      <c r="X61" t="str">
        <f t="shared" si="13"/>
        <v/>
      </c>
      <c r="Y61" t="str">
        <f t="shared" si="14"/>
        <v/>
      </c>
      <c r="Z61" t="str">
        <f t="shared" si="15"/>
        <v/>
      </c>
      <c r="AA61" t="str">
        <f t="shared" si="16"/>
        <v/>
      </c>
      <c r="AB61" t="str">
        <f t="shared" si="17"/>
        <v/>
      </c>
      <c r="AC61" t="str">
        <f t="shared" si="18"/>
        <v/>
      </c>
      <c r="AD61" t="str">
        <f t="shared" si="19"/>
        <v/>
      </c>
      <c r="AE61" t="str">
        <f t="shared" si="20"/>
        <v/>
      </c>
      <c r="AF61">
        <f t="shared" si="21"/>
        <v>0</v>
      </c>
      <c r="AG61" t="str">
        <f t="shared" si="22"/>
        <v/>
      </c>
      <c r="AH61" t="str">
        <f t="shared" si="23"/>
        <v/>
      </c>
    </row>
    <row r="62" spans="1:34" x14ac:dyDescent="0.35">
      <c r="A62" t="s">
        <v>9</v>
      </c>
      <c r="B62" t="s">
        <v>92</v>
      </c>
      <c r="C62" t="s">
        <v>17</v>
      </c>
      <c r="D62">
        <v>5.9</v>
      </c>
      <c r="E62">
        <v>5900000</v>
      </c>
      <c r="F62">
        <v>34</v>
      </c>
      <c r="G62">
        <v>173529.41176470587</v>
      </c>
      <c r="I62">
        <v>0</v>
      </c>
      <c r="J62" t="str">
        <f t="shared" si="0"/>
        <v/>
      </c>
      <c r="K62">
        <f t="shared" si="1"/>
        <v>0</v>
      </c>
      <c r="L62" t="str">
        <f t="shared" si="2"/>
        <v/>
      </c>
      <c r="M62" t="str">
        <f t="shared" si="3"/>
        <v/>
      </c>
      <c r="O62" t="str">
        <f t="shared" si="4"/>
        <v/>
      </c>
      <c r="P62" t="str">
        <f t="shared" si="5"/>
        <v/>
      </c>
      <c r="Q62" t="str">
        <f t="shared" si="6"/>
        <v/>
      </c>
      <c r="R62" t="str">
        <f t="shared" si="7"/>
        <v/>
      </c>
      <c r="S62" t="str">
        <f t="shared" si="8"/>
        <v/>
      </c>
      <c r="T62">
        <f t="shared" si="9"/>
        <v>0</v>
      </c>
      <c r="U62" t="str">
        <f t="shared" si="10"/>
        <v/>
      </c>
      <c r="V62" t="str">
        <f t="shared" si="11"/>
        <v/>
      </c>
      <c r="W62" t="str">
        <f t="shared" si="12"/>
        <v/>
      </c>
      <c r="X62" t="str">
        <f t="shared" si="13"/>
        <v/>
      </c>
      <c r="Y62" t="str">
        <f t="shared" si="14"/>
        <v/>
      </c>
      <c r="Z62" t="str">
        <f t="shared" si="15"/>
        <v/>
      </c>
      <c r="AA62" t="str">
        <f t="shared" si="16"/>
        <v/>
      </c>
      <c r="AB62" t="str">
        <f t="shared" si="17"/>
        <v/>
      </c>
      <c r="AC62" t="str">
        <f t="shared" si="18"/>
        <v/>
      </c>
      <c r="AD62" t="str">
        <f t="shared" si="19"/>
        <v/>
      </c>
      <c r="AE62" t="str">
        <f t="shared" si="20"/>
        <v/>
      </c>
      <c r="AF62" t="str">
        <f t="shared" si="21"/>
        <v/>
      </c>
      <c r="AG62" t="str">
        <f t="shared" si="22"/>
        <v/>
      </c>
      <c r="AH62" t="str">
        <f t="shared" si="23"/>
        <v/>
      </c>
    </row>
    <row r="63" spans="1:34" x14ac:dyDescent="0.35">
      <c r="A63" t="s">
        <v>9</v>
      </c>
      <c r="B63" t="s">
        <v>93</v>
      </c>
      <c r="C63" t="s">
        <v>21</v>
      </c>
      <c r="D63">
        <v>5.5</v>
      </c>
      <c r="E63">
        <v>5500000</v>
      </c>
      <c r="F63">
        <v>31</v>
      </c>
      <c r="G63">
        <v>177419.35483870967</v>
      </c>
      <c r="I63">
        <v>0</v>
      </c>
      <c r="J63" t="str">
        <f t="shared" si="0"/>
        <v/>
      </c>
      <c r="K63">
        <f t="shared" si="1"/>
        <v>0</v>
      </c>
      <c r="L63" t="str">
        <f t="shared" si="2"/>
        <v/>
      </c>
      <c r="M63" t="str">
        <f t="shared" si="3"/>
        <v/>
      </c>
      <c r="O63" t="str">
        <f t="shared" si="4"/>
        <v/>
      </c>
      <c r="P63" t="str">
        <f t="shared" si="5"/>
        <v/>
      </c>
      <c r="Q63" t="str">
        <f t="shared" si="6"/>
        <v/>
      </c>
      <c r="R63" t="str">
        <f t="shared" si="7"/>
        <v/>
      </c>
      <c r="S63" t="str">
        <f t="shared" si="8"/>
        <v/>
      </c>
      <c r="T63" t="str">
        <f t="shared" si="9"/>
        <v/>
      </c>
      <c r="U63" t="str">
        <f t="shared" si="10"/>
        <v/>
      </c>
      <c r="V63" t="str">
        <f t="shared" si="11"/>
        <v/>
      </c>
      <c r="W63" t="str">
        <f t="shared" si="12"/>
        <v/>
      </c>
      <c r="X63">
        <f t="shared" si="13"/>
        <v>0</v>
      </c>
      <c r="Y63" t="str">
        <f t="shared" si="14"/>
        <v/>
      </c>
      <c r="Z63" t="str">
        <f t="shared" si="15"/>
        <v/>
      </c>
      <c r="AA63" t="str">
        <f t="shared" si="16"/>
        <v/>
      </c>
      <c r="AB63" t="str">
        <f t="shared" si="17"/>
        <v/>
      </c>
      <c r="AC63" t="str">
        <f t="shared" si="18"/>
        <v/>
      </c>
      <c r="AD63" t="str">
        <f t="shared" si="19"/>
        <v/>
      </c>
      <c r="AE63" t="str">
        <f t="shared" si="20"/>
        <v/>
      </c>
      <c r="AF63" t="str">
        <f t="shared" si="21"/>
        <v/>
      </c>
      <c r="AG63" t="str">
        <f t="shared" si="22"/>
        <v/>
      </c>
      <c r="AH63" t="str">
        <f t="shared" si="23"/>
        <v/>
      </c>
    </row>
    <row r="64" spans="1:34" x14ac:dyDescent="0.35">
      <c r="A64" t="s">
        <v>9</v>
      </c>
      <c r="B64" t="s">
        <v>94</v>
      </c>
      <c r="C64" t="s">
        <v>28</v>
      </c>
      <c r="D64">
        <v>5</v>
      </c>
      <c r="E64">
        <v>5000000</v>
      </c>
      <c r="F64">
        <v>28</v>
      </c>
      <c r="G64">
        <v>178571.42857142858</v>
      </c>
      <c r="I64">
        <v>0</v>
      </c>
      <c r="J64" t="str">
        <f t="shared" si="0"/>
        <v/>
      </c>
      <c r="K64">
        <f t="shared" si="1"/>
        <v>0</v>
      </c>
      <c r="L64" t="str">
        <f t="shared" si="2"/>
        <v/>
      </c>
      <c r="M64" t="str">
        <f t="shared" si="3"/>
        <v/>
      </c>
      <c r="O64" t="str">
        <f t="shared" si="4"/>
        <v/>
      </c>
      <c r="P64" t="str">
        <f t="shared" si="5"/>
        <v/>
      </c>
      <c r="Q64" t="str">
        <f t="shared" si="6"/>
        <v/>
      </c>
      <c r="R64" t="str">
        <f t="shared" si="7"/>
        <v/>
      </c>
      <c r="S64" t="str">
        <f t="shared" si="8"/>
        <v/>
      </c>
      <c r="T64" t="str">
        <f t="shared" si="9"/>
        <v/>
      </c>
      <c r="U64" t="str">
        <f t="shared" si="10"/>
        <v/>
      </c>
      <c r="V64" t="str">
        <f t="shared" si="11"/>
        <v/>
      </c>
      <c r="W64" t="str">
        <f t="shared" si="12"/>
        <v/>
      </c>
      <c r="X64" t="str">
        <f t="shared" si="13"/>
        <v/>
      </c>
      <c r="Y64" t="str">
        <f t="shared" si="14"/>
        <v/>
      </c>
      <c r="Z64" t="str">
        <f t="shared" si="15"/>
        <v/>
      </c>
      <c r="AA64" t="str">
        <f t="shared" si="16"/>
        <v/>
      </c>
      <c r="AB64" t="str">
        <f t="shared" si="17"/>
        <v/>
      </c>
      <c r="AC64" t="str">
        <f t="shared" si="18"/>
        <v/>
      </c>
      <c r="AD64" t="str">
        <f t="shared" si="19"/>
        <v/>
      </c>
      <c r="AE64">
        <f t="shared" si="20"/>
        <v>0</v>
      </c>
      <c r="AF64" t="str">
        <f t="shared" si="21"/>
        <v/>
      </c>
      <c r="AG64" t="str">
        <f t="shared" si="22"/>
        <v/>
      </c>
      <c r="AH64" t="str">
        <f t="shared" si="23"/>
        <v/>
      </c>
    </row>
    <row r="65" spans="1:34" x14ac:dyDescent="0.35">
      <c r="A65" t="s">
        <v>9</v>
      </c>
      <c r="B65" t="s">
        <v>95</v>
      </c>
      <c r="C65" t="s">
        <v>18</v>
      </c>
      <c r="D65">
        <v>4.3</v>
      </c>
      <c r="E65">
        <v>4300000</v>
      </c>
      <c r="F65">
        <v>24</v>
      </c>
      <c r="G65">
        <v>179166.66666666666</v>
      </c>
      <c r="I65">
        <v>0</v>
      </c>
      <c r="J65" t="str">
        <f t="shared" si="0"/>
        <v/>
      </c>
      <c r="K65">
        <f t="shared" si="1"/>
        <v>0</v>
      </c>
      <c r="L65" t="str">
        <f t="shared" si="2"/>
        <v/>
      </c>
      <c r="M65" t="str">
        <f t="shared" si="3"/>
        <v/>
      </c>
      <c r="O65" t="str">
        <f t="shared" si="4"/>
        <v/>
      </c>
      <c r="P65" t="str">
        <f t="shared" si="5"/>
        <v/>
      </c>
      <c r="Q65" t="str">
        <f t="shared" si="6"/>
        <v/>
      </c>
      <c r="R65" t="str">
        <f t="shared" si="7"/>
        <v/>
      </c>
      <c r="S65" t="str">
        <f t="shared" si="8"/>
        <v/>
      </c>
      <c r="T65" t="str">
        <f t="shared" si="9"/>
        <v/>
      </c>
      <c r="U65">
        <f t="shared" si="10"/>
        <v>0</v>
      </c>
      <c r="V65" t="str">
        <f t="shared" si="11"/>
        <v/>
      </c>
      <c r="W65" t="str">
        <f t="shared" si="12"/>
        <v/>
      </c>
      <c r="X65" t="str">
        <f t="shared" si="13"/>
        <v/>
      </c>
      <c r="Y65" t="str">
        <f t="shared" si="14"/>
        <v/>
      </c>
      <c r="Z65" t="str">
        <f t="shared" si="15"/>
        <v/>
      </c>
      <c r="AA65" t="str">
        <f t="shared" si="16"/>
        <v/>
      </c>
      <c r="AB65" t="str">
        <f t="shared" si="17"/>
        <v/>
      </c>
      <c r="AC65" t="str">
        <f t="shared" si="18"/>
        <v/>
      </c>
      <c r="AD65" t="str">
        <f t="shared" si="19"/>
        <v/>
      </c>
      <c r="AE65" t="str">
        <f t="shared" si="20"/>
        <v/>
      </c>
      <c r="AF65" t="str">
        <f t="shared" si="21"/>
        <v/>
      </c>
      <c r="AG65" t="str">
        <f t="shared" si="22"/>
        <v/>
      </c>
      <c r="AH65" t="str">
        <f t="shared" si="23"/>
        <v/>
      </c>
    </row>
    <row r="66" spans="1:34" x14ac:dyDescent="0.35">
      <c r="A66" t="s">
        <v>9</v>
      </c>
      <c r="B66" t="s">
        <v>96</v>
      </c>
      <c r="C66" t="s">
        <v>14</v>
      </c>
      <c r="D66">
        <v>4.5</v>
      </c>
      <c r="E66">
        <v>4500000</v>
      </c>
      <c r="F66">
        <v>25</v>
      </c>
      <c r="G66">
        <v>180000</v>
      </c>
      <c r="I66">
        <v>0</v>
      </c>
      <c r="J66" t="str">
        <f t="shared" si="0"/>
        <v/>
      </c>
      <c r="K66">
        <f t="shared" si="1"/>
        <v>0</v>
      </c>
      <c r="L66" t="str">
        <f t="shared" si="2"/>
        <v/>
      </c>
      <c r="M66" t="str">
        <f t="shared" si="3"/>
        <v/>
      </c>
      <c r="O66" t="str">
        <f t="shared" si="4"/>
        <v/>
      </c>
      <c r="P66" t="str">
        <f t="shared" si="5"/>
        <v/>
      </c>
      <c r="Q66">
        <f t="shared" si="6"/>
        <v>0</v>
      </c>
      <c r="R66" t="str">
        <f t="shared" si="7"/>
        <v/>
      </c>
      <c r="S66" t="str">
        <f t="shared" si="8"/>
        <v/>
      </c>
      <c r="T66" t="str">
        <f t="shared" si="9"/>
        <v/>
      </c>
      <c r="U66" t="str">
        <f t="shared" si="10"/>
        <v/>
      </c>
      <c r="V66" t="str">
        <f t="shared" si="11"/>
        <v/>
      </c>
      <c r="W66" t="str">
        <f t="shared" si="12"/>
        <v/>
      </c>
      <c r="X66" t="str">
        <f t="shared" si="13"/>
        <v/>
      </c>
      <c r="Y66" t="str">
        <f t="shared" si="14"/>
        <v/>
      </c>
      <c r="Z66" t="str">
        <f t="shared" si="15"/>
        <v/>
      </c>
      <c r="AA66" t="str">
        <f t="shared" si="16"/>
        <v/>
      </c>
      <c r="AB66" t="str">
        <f t="shared" si="17"/>
        <v/>
      </c>
      <c r="AC66" t="str">
        <f t="shared" si="18"/>
        <v/>
      </c>
      <c r="AD66" t="str">
        <f t="shared" si="19"/>
        <v/>
      </c>
      <c r="AE66" t="str">
        <f t="shared" si="20"/>
        <v/>
      </c>
      <c r="AF66" t="str">
        <f t="shared" si="21"/>
        <v/>
      </c>
      <c r="AG66" t="str">
        <f t="shared" si="22"/>
        <v/>
      </c>
      <c r="AH66" t="str">
        <f t="shared" si="23"/>
        <v/>
      </c>
    </row>
    <row r="67" spans="1:34" x14ac:dyDescent="0.35">
      <c r="A67" t="s">
        <v>9</v>
      </c>
      <c r="B67" t="s">
        <v>97</v>
      </c>
      <c r="C67" t="s">
        <v>14</v>
      </c>
      <c r="D67">
        <v>4.4000000000000004</v>
      </c>
      <c r="E67">
        <v>4400000</v>
      </c>
      <c r="F67">
        <v>24</v>
      </c>
      <c r="G67">
        <v>183333.33333333334</v>
      </c>
      <c r="I67">
        <v>0</v>
      </c>
      <c r="J67" t="str">
        <f t="shared" ref="J67:J130" si="24">IF(A67="G",1*I67,"")</f>
        <v/>
      </c>
      <c r="K67">
        <f t="shared" ref="K67:K130" si="25">IF(A67="D",1*I67,"")</f>
        <v>0</v>
      </c>
      <c r="L67" t="str">
        <f t="shared" ref="L67:L130" si="26">IF(A67="M",1*I67,"")</f>
        <v/>
      </c>
      <c r="M67" t="str">
        <f t="shared" ref="M67:M130" si="27">IF(A67="F",1*I67,"")</f>
        <v/>
      </c>
      <c r="O67" t="str">
        <f t="shared" ref="O67:O130" si="28">IF(C67="STK",1*I67,"")</f>
        <v/>
      </c>
      <c r="P67" t="str">
        <f t="shared" ref="P67:P130" si="29">IF(C67="AVL",1*I67,"")</f>
        <v/>
      </c>
      <c r="Q67">
        <f t="shared" ref="Q67:Q130" si="30">IF(C67="BOU",1*I67,"")</f>
        <v>0</v>
      </c>
      <c r="R67" t="str">
        <f t="shared" ref="R67:R130" si="31">IF(C67="CHE",1*I67,"")</f>
        <v/>
      </c>
      <c r="S67" t="str">
        <f t="shared" ref="S67:S130" si="32">IF(C67="CRY",1*I67,"")</f>
        <v/>
      </c>
      <c r="T67" t="str">
        <f t="shared" ref="T67:T130" si="33">IF(C67="EVE",1*I67,"")</f>
        <v/>
      </c>
      <c r="U67" t="str">
        <f t="shared" ref="U67:U130" si="34">IF(C67="LEI",1*I67,"")</f>
        <v/>
      </c>
      <c r="V67" t="str">
        <f t="shared" ref="V67:V130" si="35">IF(C67="LIV",1*I67,"")</f>
        <v/>
      </c>
      <c r="W67" t="str">
        <f t="shared" ref="W67:W130" si="36">IF(C67="MCI",1*I67,"")</f>
        <v/>
      </c>
      <c r="X67" t="str">
        <f t="shared" ref="X67:X130" si="37">IF(C67="MUN",1*I67,"")</f>
        <v/>
      </c>
      <c r="Y67" t="str">
        <f t="shared" ref="Y67:Y130" si="38">IF(C67="NEW",1*I67,"")</f>
        <v/>
      </c>
      <c r="Z67" t="str">
        <f t="shared" ref="Z67:Z130" si="39">IF(C67="NOR",1*I67,"")</f>
        <v/>
      </c>
      <c r="AA67" t="str">
        <f t="shared" ref="AA67:AA130" si="40">IF(C67="SOU",1*I67,"")</f>
        <v/>
      </c>
      <c r="AB67" t="str">
        <f t="shared" ref="AB67:AB130" si="41">IF(C67="TOT",1*I67,"")</f>
        <v/>
      </c>
      <c r="AC67" t="str">
        <f t="shared" ref="AC67:AC130" si="42">IF(C67="STK",1*I67,"")</f>
        <v/>
      </c>
      <c r="AD67" t="str">
        <f t="shared" ref="AD67:AD130" si="43">IF(C67="SUN",1*I67,"")</f>
        <v/>
      </c>
      <c r="AE67" t="str">
        <f t="shared" ref="AE67:AE130" si="44">IF(C67="SWA",1*I67,"")</f>
        <v/>
      </c>
      <c r="AF67" t="str">
        <f t="shared" ref="AF67:AF130" si="45">IF(C67="WAT",1*I67,"")</f>
        <v/>
      </c>
      <c r="AG67" t="str">
        <f t="shared" ref="AG67:AG130" si="46">IF(C67="WBA",1*I67,"")</f>
        <v/>
      </c>
      <c r="AH67" t="str">
        <f t="shared" ref="AH67:AH130" si="47">IF(C67="WHU",1*I67,"")</f>
        <v/>
      </c>
    </row>
    <row r="68" spans="1:34" x14ac:dyDescent="0.35">
      <c r="A68" t="s">
        <v>9</v>
      </c>
      <c r="B68" t="s">
        <v>98</v>
      </c>
      <c r="C68" t="s">
        <v>12</v>
      </c>
      <c r="D68">
        <v>4.5999999999999996</v>
      </c>
      <c r="E68">
        <v>4600000</v>
      </c>
      <c r="F68">
        <v>25</v>
      </c>
      <c r="G68">
        <v>184000</v>
      </c>
      <c r="I68">
        <v>0</v>
      </c>
      <c r="J68" t="str">
        <f t="shared" si="24"/>
        <v/>
      </c>
      <c r="K68">
        <f t="shared" si="25"/>
        <v>0</v>
      </c>
      <c r="L68" t="str">
        <f t="shared" si="26"/>
        <v/>
      </c>
      <c r="M68" t="str">
        <f t="shared" si="27"/>
        <v/>
      </c>
      <c r="O68" t="str">
        <f t="shared" si="28"/>
        <v/>
      </c>
      <c r="P68" t="str">
        <f t="shared" si="29"/>
        <v/>
      </c>
      <c r="Q68" t="str">
        <f t="shared" si="30"/>
        <v/>
      </c>
      <c r="R68" t="str">
        <f t="shared" si="31"/>
        <v/>
      </c>
      <c r="S68" t="str">
        <f t="shared" si="32"/>
        <v/>
      </c>
      <c r="T68" t="str">
        <f t="shared" si="33"/>
        <v/>
      </c>
      <c r="U68" t="str">
        <f t="shared" si="34"/>
        <v/>
      </c>
      <c r="V68" t="str">
        <f t="shared" si="35"/>
        <v/>
      </c>
      <c r="W68" t="str">
        <f t="shared" si="36"/>
        <v/>
      </c>
      <c r="X68" t="str">
        <f t="shared" si="37"/>
        <v/>
      </c>
      <c r="Y68" t="str">
        <f t="shared" si="38"/>
        <v/>
      </c>
      <c r="Z68" t="str">
        <f t="shared" si="39"/>
        <v/>
      </c>
      <c r="AA68" t="str">
        <f t="shared" si="40"/>
        <v/>
      </c>
      <c r="AB68" t="str">
        <f t="shared" si="41"/>
        <v/>
      </c>
      <c r="AC68" t="str">
        <f t="shared" si="42"/>
        <v/>
      </c>
      <c r="AD68" t="str">
        <f t="shared" si="43"/>
        <v/>
      </c>
      <c r="AE68" t="str">
        <f t="shared" si="44"/>
        <v/>
      </c>
      <c r="AF68" t="str">
        <f t="shared" si="45"/>
        <v/>
      </c>
      <c r="AG68" t="str">
        <f t="shared" si="46"/>
        <v/>
      </c>
      <c r="AH68" t="str">
        <f t="shared" si="47"/>
        <v/>
      </c>
    </row>
    <row r="69" spans="1:34" x14ac:dyDescent="0.35">
      <c r="A69" t="s">
        <v>9</v>
      </c>
      <c r="B69" t="s">
        <v>99</v>
      </c>
      <c r="C69" t="s">
        <v>17</v>
      </c>
      <c r="D69">
        <v>5.3</v>
      </c>
      <c r="E69">
        <v>5300000</v>
      </c>
      <c r="F69">
        <v>28</v>
      </c>
      <c r="G69">
        <v>189285.71428571429</v>
      </c>
      <c r="I69">
        <v>0</v>
      </c>
      <c r="J69" t="str">
        <f t="shared" si="24"/>
        <v/>
      </c>
      <c r="K69">
        <f t="shared" si="25"/>
        <v>0</v>
      </c>
      <c r="L69" t="str">
        <f t="shared" si="26"/>
        <v/>
      </c>
      <c r="M69" t="str">
        <f t="shared" si="27"/>
        <v/>
      </c>
      <c r="O69" t="str">
        <f t="shared" si="28"/>
        <v/>
      </c>
      <c r="P69" t="str">
        <f t="shared" si="29"/>
        <v/>
      </c>
      <c r="Q69" t="str">
        <f t="shared" si="30"/>
        <v/>
      </c>
      <c r="R69" t="str">
        <f t="shared" si="31"/>
        <v/>
      </c>
      <c r="S69" t="str">
        <f t="shared" si="32"/>
        <v/>
      </c>
      <c r="T69">
        <f t="shared" si="33"/>
        <v>0</v>
      </c>
      <c r="U69" t="str">
        <f t="shared" si="34"/>
        <v/>
      </c>
      <c r="V69" t="str">
        <f t="shared" si="35"/>
        <v/>
      </c>
      <c r="W69" t="str">
        <f t="shared" si="36"/>
        <v/>
      </c>
      <c r="X69" t="str">
        <f t="shared" si="37"/>
        <v/>
      </c>
      <c r="Y69" t="str">
        <f t="shared" si="38"/>
        <v/>
      </c>
      <c r="Z69" t="str">
        <f t="shared" si="39"/>
        <v/>
      </c>
      <c r="AA69" t="str">
        <f t="shared" si="40"/>
        <v/>
      </c>
      <c r="AB69" t="str">
        <f t="shared" si="41"/>
        <v/>
      </c>
      <c r="AC69" t="str">
        <f t="shared" si="42"/>
        <v/>
      </c>
      <c r="AD69" t="str">
        <f t="shared" si="43"/>
        <v/>
      </c>
      <c r="AE69" t="str">
        <f t="shared" si="44"/>
        <v/>
      </c>
      <c r="AF69" t="str">
        <f t="shared" si="45"/>
        <v/>
      </c>
      <c r="AG69" t="str">
        <f t="shared" si="46"/>
        <v/>
      </c>
      <c r="AH69" t="str">
        <f t="shared" si="47"/>
        <v/>
      </c>
    </row>
    <row r="70" spans="1:34" x14ac:dyDescent="0.35">
      <c r="A70" t="s">
        <v>9</v>
      </c>
      <c r="B70" t="s">
        <v>100</v>
      </c>
      <c r="C70" t="s">
        <v>24</v>
      </c>
      <c r="D70">
        <v>4</v>
      </c>
      <c r="E70">
        <v>4000000</v>
      </c>
      <c r="F70">
        <v>21</v>
      </c>
      <c r="G70">
        <v>190476.19047619047</v>
      </c>
      <c r="I70">
        <v>0</v>
      </c>
      <c r="J70" t="str">
        <f t="shared" si="24"/>
        <v/>
      </c>
      <c r="K70">
        <f t="shared" si="25"/>
        <v>0</v>
      </c>
      <c r="L70" t="str">
        <f t="shared" si="26"/>
        <v/>
      </c>
      <c r="M70" t="str">
        <f t="shared" si="27"/>
        <v/>
      </c>
      <c r="O70" t="str">
        <f t="shared" si="28"/>
        <v/>
      </c>
      <c r="P70" t="str">
        <f t="shared" si="29"/>
        <v/>
      </c>
      <c r="Q70" t="str">
        <f t="shared" si="30"/>
        <v/>
      </c>
      <c r="R70" t="str">
        <f t="shared" si="31"/>
        <v/>
      </c>
      <c r="S70" t="str">
        <f t="shared" si="32"/>
        <v/>
      </c>
      <c r="T70" t="str">
        <f t="shared" si="33"/>
        <v/>
      </c>
      <c r="U70" t="str">
        <f t="shared" si="34"/>
        <v/>
      </c>
      <c r="V70" t="str">
        <f t="shared" si="35"/>
        <v/>
      </c>
      <c r="W70" t="str">
        <f t="shared" si="36"/>
        <v/>
      </c>
      <c r="X70" t="str">
        <f t="shared" si="37"/>
        <v/>
      </c>
      <c r="Y70" t="str">
        <f t="shared" si="38"/>
        <v/>
      </c>
      <c r="Z70" t="str">
        <f t="shared" si="39"/>
        <v/>
      </c>
      <c r="AA70">
        <f t="shared" si="40"/>
        <v>0</v>
      </c>
      <c r="AB70" t="str">
        <f t="shared" si="41"/>
        <v/>
      </c>
      <c r="AC70" t="str">
        <f t="shared" si="42"/>
        <v/>
      </c>
      <c r="AD70" t="str">
        <f t="shared" si="43"/>
        <v/>
      </c>
      <c r="AE70" t="str">
        <f t="shared" si="44"/>
        <v/>
      </c>
      <c r="AF70" t="str">
        <f t="shared" si="45"/>
        <v/>
      </c>
      <c r="AG70" t="str">
        <f t="shared" si="46"/>
        <v/>
      </c>
      <c r="AH70" t="str">
        <f t="shared" si="47"/>
        <v/>
      </c>
    </row>
    <row r="71" spans="1:34" x14ac:dyDescent="0.35">
      <c r="A71" t="s">
        <v>9</v>
      </c>
      <c r="B71" t="s">
        <v>101</v>
      </c>
      <c r="C71" t="s">
        <v>27</v>
      </c>
      <c r="D71">
        <v>4.4000000000000004</v>
      </c>
      <c r="E71">
        <v>4400000</v>
      </c>
      <c r="F71">
        <v>23</v>
      </c>
      <c r="G71">
        <v>191304.34782608695</v>
      </c>
      <c r="I71">
        <v>0</v>
      </c>
      <c r="J71" t="str">
        <f t="shared" si="24"/>
        <v/>
      </c>
      <c r="K71">
        <f t="shared" si="25"/>
        <v>0</v>
      </c>
      <c r="L71" t="str">
        <f t="shared" si="26"/>
        <v/>
      </c>
      <c r="M71" t="str">
        <f t="shared" si="27"/>
        <v/>
      </c>
      <c r="O71" t="str">
        <f t="shared" si="28"/>
        <v/>
      </c>
      <c r="P71" t="str">
        <f t="shared" si="29"/>
        <v/>
      </c>
      <c r="Q71" t="str">
        <f t="shared" si="30"/>
        <v/>
      </c>
      <c r="R71" t="str">
        <f t="shared" si="31"/>
        <v/>
      </c>
      <c r="S71" t="str">
        <f t="shared" si="32"/>
        <v/>
      </c>
      <c r="T71" t="str">
        <f t="shared" si="33"/>
        <v/>
      </c>
      <c r="U71" t="str">
        <f t="shared" si="34"/>
        <v/>
      </c>
      <c r="V71" t="str">
        <f t="shared" si="35"/>
        <v/>
      </c>
      <c r="W71" t="str">
        <f t="shared" si="36"/>
        <v/>
      </c>
      <c r="X71" t="str">
        <f t="shared" si="37"/>
        <v/>
      </c>
      <c r="Y71" t="str">
        <f t="shared" si="38"/>
        <v/>
      </c>
      <c r="Z71" t="str">
        <f t="shared" si="39"/>
        <v/>
      </c>
      <c r="AA71" t="str">
        <f t="shared" si="40"/>
        <v/>
      </c>
      <c r="AB71" t="str">
        <f t="shared" si="41"/>
        <v/>
      </c>
      <c r="AC71" t="str">
        <f t="shared" si="42"/>
        <v/>
      </c>
      <c r="AD71">
        <f t="shared" si="43"/>
        <v>0</v>
      </c>
      <c r="AE71" t="str">
        <f t="shared" si="44"/>
        <v/>
      </c>
      <c r="AF71" t="str">
        <f t="shared" si="45"/>
        <v/>
      </c>
      <c r="AG71" t="str">
        <f t="shared" si="46"/>
        <v/>
      </c>
      <c r="AH71" t="str">
        <f t="shared" si="47"/>
        <v/>
      </c>
    </row>
    <row r="72" spans="1:34" x14ac:dyDescent="0.35">
      <c r="A72" t="s">
        <v>9</v>
      </c>
      <c r="B72" t="s">
        <v>102</v>
      </c>
      <c r="C72" t="s">
        <v>16</v>
      </c>
      <c r="D72">
        <v>4.4000000000000004</v>
      </c>
      <c r="E72">
        <v>4400000</v>
      </c>
      <c r="F72">
        <v>23</v>
      </c>
      <c r="G72">
        <v>191304.34782608695</v>
      </c>
      <c r="I72">
        <v>0</v>
      </c>
      <c r="J72" t="str">
        <f t="shared" si="24"/>
        <v/>
      </c>
      <c r="K72">
        <f t="shared" si="25"/>
        <v>0</v>
      </c>
      <c r="L72" t="str">
        <f t="shared" si="26"/>
        <v/>
      </c>
      <c r="M72" t="str">
        <f t="shared" si="27"/>
        <v/>
      </c>
      <c r="O72" t="str">
        <f t="shared" si="28"/>
        <v/>
      </c>
      <c r="P72" t="str">
        <f t="shared" si="29"/>
        <v/>
      </c>
      <c r="Q72" t="str">
        <f t="shared" si="30"/>
        <v/>
      </c>
      <c r="R72" t="str">
        <f t="shared" si="31"/>
        <v/>
      </c>
      <c r="S72">
        <f t="shared" si="32"/>
        <v>0</v>
      </c>
      <c r="T72" t="str">
        <f t="shared" si="33"/>
        <v/>
      </c>
      <c r="U72" t="str">
        <f t="shared" si="34"/>
        <v/>
      </c>
      <c r="V72" t="str">
        <f t="shared" si="35"/>
        <v/>
      </c>
      <c r="W72" t="str">
        <f t="shared" si="36"/>
        <v/>
      </c>
      <c r="X72" t="str">
        <f t="shared" si="37"/>
        <v/>
      </c>
      <c r="Y72" t="str">
        <f t="shared" si="38"/>
        <v/>
      </c>
      <c r="Z72" t="str">
        <f t="shared" si="39"/>
        <v/>
      </c>
      <c r="AA72" t="str">
        <f t="shared" si="40"/>
        <v/>
      </c>
      <c r="AB72" t="str">
        <f t="shared" si="41"/>
        <v/>
      </c>
      <c r="AC72" t="str">
        <f t="shared" si="42"/>
        <v/>
      </c>
      <c r="AD72" t="str">
        <f t="shared" si="43"/>
        <v/>
      </c>
      <c r="AE72" t="str">
        <f t="shared" si="44"/>
        <v/>
      </c>
      <c r="AF72" t="str">
        <f t="shared" si="45"/>
        <v/>
      </c>
      <c r="AG72" t="str">
        <f t="shared" si="46"/>
        <v/>
      </c>
      <c r="AH72" t="str">
        <f t="shared" si="47"/>
        <v/>
      </c>
    </row>
    <row r="73" spans="1:34" x14ac:dyDescent="0.35">
      <c r="A73" t="s">
        <v>9</v>
      </c>
      <c r="B73" t="s">
        <v>103</v>
      </c>
      <c r="C73" t="s">
        <v>19</v>
      </c>
      <c r="D73">
        <v>4.4000000000000004</v>
      </c>
      <c r="E73">
        <v>4400000</v>
      </c>
      <c r="F73">
        <v>23</v>
      </c>
      <c r="G73">
        <v>191304.34782608695</v>
      </c>
      <c r="I73">
        <v>0</v>
      </c>
      <c r="J73" t="str">
        <f t="shared" si="24"/>
        <v/>
      </c>
      <c r="K73">
        <f t="shared" si="25"/>
        <v>0</v>
      </c>
      <c r="L73" t="str">
        <f t="shared" si="26"/>
        <v/>
      </c>
      <c r="M73" t="str">
        <f t="shared" si="27"/>
        <v/>
      </c>
      <c r="O73" t="str">
        <f t="shared" si="28"/>
        <v/>
      </c>
      <c r="P73" t="str">
        <f t="shared" si="29"/>
        <v/>
      </c>
      <c r="Q73" t="str">
        <f t="shared" si="30"/>
        <v/>
      </c>
      <c r="R73" t="str">
        <f t="shared" si="31"/>
        <v/>
      </c>
      <c r="S73" t="str">
        <f t="shared" si="32"/>
        <v/>
      </c>
      <c r="T73" t="str">
        <f t="shared" si="33"/>
        <v/>
      </c>
      <c r="U73" t="str">
        <f t="shared" si="34"/>
        <v/>
      </c>
      <c r="V73">
        <f t="shared" si="35"/>
        <v>0</v>
      </c>
      <c r="W73" t="str">
        <f t="shared" si="36"/>
        <v/>
      </c>
      <c r="X73" t="str">
        <f t="shared" si="37"/>
        <v/>
      </c>
      <c r="Y73" t="str">
        <f t="shared" si="38"/>
        <v/>
      </c>
      <c r="Z73" t="str">
        <f t="shared" si="39"/>
        <v/>
      </c>
      <c r="AA73" t="str">
        <f t="shared" si="40"/>
        <v/>
      </c>
      <c r="AB73" t="str">
        <f t="shared" si="41"/>
        <v/>
      </c>
      <c r="AC73" t="str">
        <f t="shared" si="42"/>
        <v/>
      </c>
      <c r="AD73" t="str">
        <f t="shared" si="43"/>
        <v/>
      </c>
      <c r="AE73" t="str">
        <f t="shared" si="44"/>
        <v/>
      </c>
      <c r="AF73" t="str">
        <f t="shared" si="45"/>
        <v/>
      </c>
      <c r="AG73" t="str">
        <f t="shared" si="46"/>
        <v/>
      </c>
      <c r="AH73" t="str">
        <f t="shared" si="47"/>
        <v/>
      </c>
    </row>
    <row r="74" spans="1:34" x14ac:dyDescent="0.35">
      <c r="A74" t="s">
        <v>9</v>
      </c>
      <c r="B74" t="s">
        <v>104</v>
      </c>
      <c r="C74" t="s">
        <v>29</v>
      </c>
      <c r="D74">
        <v>4.4000000000000004</v>
      </c>
      <c r="E74">
        <v>4400000</v>
      </c>
      <c r="F74">
        <v>23</v>
      </c>
      <c r="G74">
        <v>191304.34782608695</v>
      </c>
      <c r="I74">
        <v>0</v>
      </c>
      <c r="J74" t="str">
        <f t="shared" si="24"/>
        <v/>
      </c>
      <c r="K74">
        <f t="shared" si="25"/>
        <v>0</v>
      </c>
      <c r="L74" t="str">
        <f t="shared" si="26"/>
        <v/>
      </c>
      <c r="M74" t="str">
        <f t="shared" si="27"/>
        <v/>
      </c>
      <c r="O74" t="str">
        <f t="shared" si="28"/>
        <v/>
      </c>
      <c r="P74" t="str">
        <f t="shared" si="29"/>
        <v/>
      </c>
      <c r="Q74" t="str">
        <f t="shared" si="30"/>
        <v/>
      </c>
      <c r="R74" t="str">
        <f t="shared" si="31"/>
        <v/>
      </c>
      <c r="S74" t="str">
        <f t="shared" si="32"/>
        <v/>
      </c>
      <c r="T74" t="str">
        <f t="shared" si="33"/>
        <v/>
      </c>
      <c r="U74" t="str">
        <f t="shared" si="34"/>
        <v/>
      </c>
      <c r="V74" t="str">
        <f t="shared" si="35"/>
        <v/>
      </c>
      <c r="W74" t="str">
        <f t="shared" si="36"/>
        <v/>
      </c>
      <c r="X74" t="str">
        <f t="shared" si="37"/>
        <v/>
      </c>
      <c r="Y74" t="str">
        <f t="shared" si="38"/>
        <v/>
      </c>
      <c r="Z74" t="str">
        <f t="shared" si="39"/>
        <v/>
      </c>
      <c r="AA74" t="str">
        <f t="shared" si="40"/>
        <v/>
      </c>
      <c r="AB74" t="str">
        <f t="shared" si="41"/>
        <v/>
      </c>
      <c r="AC74" t="str">
        <f t="shared" si="42"/>
        <v/>
      </c>
      <c r="AD74" t="str">
        <f t="shared" si="43"/>
        <v/>
      </c>
      <c r="AE74" t="str">
        <f t="shared" si="44"/>
        <v/>
      </c>
      <c r="AF74">
        <f t="shared" si="45"/>
        <v>0</v>
      </c>
      <c r="AG74" t="str">
        <f t="shared" si="46"/>
        <v/>
      </c>
      <c r="AH74" t="str">
        <f t="shared" si="47"/>
        <v/>
      </c>
    </row>
    <row r="75" spans="1:34" x14ac:dyDescent="0.35">
      <c r="A75" t="s">
        <v>9</v>
      </c>
      <c r="B75" t="s">
        <v>105</v>
      </c>
      <c r="C75" t="s">
        <v>20</v>
      </c>
      <c r="D75">
        <v>5.4</v>
      </c>
      <c r="E75">
        <v>5400000</v>
      </c>
      <c r="F75">
        <v>28</v>
      </c>
      <c r="G75">
        <v>192857.14285714287</v>
      </c>
      <c r="I75">
        <v>0</v>
      </c>
      <c r="J75" t="str">
        <f t="shared" si="24"/>
        <v/>
      </c>
      <c r="K75">
        <f t="shared" si="25"/>
        <v>0</v>
      </c>
      <c r="L75" t="str">
        <f t="shared" si="26"/>
        <v/>
      </c>
      <c r="M75" t="str">
        <f t="shared" si="27"/>
        <v/>
      </c>
      <c r="O75" t="str">
        <f t="shared" si="28"/>
        <v/>
      </c>
      <c r="P75" t="str">
        <f t="shared" si="29"/>
        <v/>
      </c>
      <c r="Q75" t="str">
        <f t="shared" si="30"/>
        <v/>
      </c>
      <c r="R75" t="str">
        <f t="shared" si="31"/>
        <v/>
      </c>
      <c r="S75" t="str">
        <f t="shared" si="32"/>
        <v/>
      </c>
      <c r="T75" t="str">
        <f t="shared" si="33"/>
        <v/>
      </c>
      <c r="U75" t="str">
        <f t="shared" si="34"/>
        <v/>
      </c>
      <c r="V75" t="str">
        <f t="shared" si="35"/>
        <v/>
      </c>
      <c r="W75">
        <f t="shared" si="36"/>
        <v>0</v>
      </c>
      <c r="X75" t="str">
        <f t="shared" si="37"/>
        <v/>
      </c>
      <c r="Y75" t="str">
        <f t="shared" si="38"/>
        <v/>
      </c>
      <c r="Z75" t="str">
        <f t="shared" si="39"/>
        <v/>
      </c>
      <c r="AA75" t="str">
        <f t="shared" si="40"/>
        <v/>
      </c>
      <c r="AB75" t="str">
        <f t="shared" si="41"/>
        <v/>
      </c>
      <c r="AC75" t="str">
        <f t="shared" si="42"/>
        <v/>
      </c>
      <c r="AD75" t="str">
        <f t="shared" si="43"/>
        <v/>
      </c>
      <c r="AE75" t="str">
        <f t="shared" si="44"/>
        <v/>
      </c>
      <c r="AF75" t="str">
        <f t="shared" si="45"/>
        <v/>
      </c>
      <c r="AG75" t="str">
        <f t="shared" si="46"/>
        <v/>
      </c>
      <c r="AH75" t="str">
        <f t="shared" si="47"/>
        <v/>
      </c>
    </row>
    <row r="76" spans="1:34" x14ac:dyDescent="0.35">
      <c r="A76" t="s">
        <v>9</v>
      </c>
      <c r="B76" t="s">
        <v>106</v>
      </c>
      <c r="C76" t="s">
        <v>19</v>
      </c>
      <c r="D76">
        <v>4.9000000000000004</v>
      </c>
      <c r="E76">
        <v>4900000</v>
      </c>
      <c r="F76">
        <v>25</v>
      </c>
      <c r="G76">
        <v>196000</v>
      </c>
      <c r="I76">
        <v>0</v>
      </c>
      <c r="J76" t="str">
        <f t="shared" si="24"/>
        <v/>
      </c>
      <c r="K76">
        <f t="shared" si="25"/>
        <v>0</v>
      </c>
      <c r="L76" t="str">
        <f t="shared" si="26"/>
        <v/>
      </c>
      <c r="M76" t="str">
        <f t="shared" si="27"/>
        <v/>
      </c>
      <c r="O76" t="str">
        <f t="shared" si="28"/>
        <v/>
      </c>
      <c r="P76" t="str">
        <f t="shared" si="29"/>
        <v/>
      </c>
      <c r="Q76" t="str">
        <f t="shared" si="30"/>
        <v/>
      </c>
      <c r="R76" t="str">
        <f t="shared" si="31"/>
        <v/>
      </c>
      <c r="S76" t="str">
        <f t="shared" si="32"/>
        <v/>
      </c>
      <c r="T76" t="str">
        <f t="shared" si="33"/>
        <v/>
      </c>
      <c r="U76" t="str">
        <f t="shared" si="34"/>
        <v/>
      </c>
      <c r="V76">
        <f t="shared" si="35"/>
        <v>0</v>
      </c>
      <c r="W76" t="str">
        <f t="shared" si="36"/>
        <v/>
      </c>
      <c r="X76" t="str">
        <f t="shared" si="37"/>
        <v/>
      </c>
      <c r="Y76" t="str">
        <f t="shared" si="38"/>
        <v/>
      </c>
      <c r="Z76" t="str">
        <f t="shared" si="39"/>
        <v/>
      </c>
      <c r="AA76" t="str">
        <f t="shared" si="40"/>
        <v/>
      </c>
      <c r="AB76" t="str">
        <f t="shared" si="41"/>
        <v/>
      </c>
      <c r="AC76" t="str">
        <f t="shared" si="42"/>
        <v/>
      </c>
      <c r="AD76" t="str">
        <f t="shared" si="43"/>
        <v/>
      </c>
      <c r="AE76" t="str">
        <f t="shared" si="44"/>
        <v/>
      </c>
      <c r="AF76" t="str">
        <f t="shared" si="45"/>
        <v/>
      </c>
      <c r="AG76" t="str">
        <f t="shared" si="46"/>
        <v/>
      </c>
      <c r="AH76" t="str">
        <f t="shared" si="47"/>
        <v/>
      </c>
    </row>
    <row r="77" spans="1:34" x14ac:dyDescent="0.35">
      <c r="A77" t="s">
        <v>9</v>
      </c>
      <c r="B77" t="s">
        <v>107</v>
      </c>
      <c r="C77" t="s">
        <v>22</v>
      </c>
      <c r="D77">
        <v>4.9000000000000004</v>
      </c>
      <c r="E77">
        <v>4900000</v>
      </c>
      <c r="F77">
        <v>25</v>
      </c>
      <c r="G77">
        <v>196000</v>
      </c>
      <c r="I77">
        <v>0</v>
      </c>
      <c r="J77" t="str">
        <f t="shared" si="24"/>
        <v/>
      </c>
      <c r="K77">
        <f t="shared" si="25"/>
        <v>0</v>
      </c>
      <c r="L77" t="str">
        <f t="shared" si="26"/>
        <v/>
      </c>
      <c r="M77" t="str">
        <f t="shared" si="27"/>
        <v/>
      </c>
      <c r="O77" t="str">
        <f t="shared" si="28"/>
        <v/>
      </c>
      <c r="P77" t="str">
        <f t="shared" si="29"/>
        <v/>
      </c>
      <c r="Q77" t="str">
        <f t="shared" si="30"/>
        <v/>
      </c>
      <c r="R77" t="str">
        <f t="shared" si="31"/>
        <v/>
      </c>
      <c r="S77" t="str">
        <f t="shared" si="32"/>
        <v/>
      </c>
      <c r="T77" t="str">
        <f t="shared" si="33"/>
        <v/>
      </c>
      <c r="U77" t="str">
        <f t="shared" si="34"/>
        <v/>
      </c>
      <c r="V77" t="str">
        <f t="shared" si="35"/>
        <v/>
      </c>
      <c r="W77" t="str">
        <f t="shared" si="36"/>
        <v/>
      </c>
      <c r="X77" t="str">
        <f t="shared" si="37"/>
        <v/>
      </c>
      <c r="Y77">
        <f t="shared" si="38"/>
        <v>0</v>
      </c>
      <c r="Z77" t="str">
        <f t="shared" si="39"/>
        <v/>
      </c>
      <c r="AA77" t="str">
        <f t="shared" si="40"/>
        <v/>
      </c>
      <c r="AB77" t="str">
        <f t="shared" si="41"/>
        <v/>
      </c>
      <c r="AC77" t="str">
        <f t="shared" si="42"/>
        <v/>
      </c>
      <c r="AD77" t="str">
        <f t="shared" si="43"/>
        <v/>
      </c>
      <c r="AE77" t="str">
        <f t="shared" si="44"/>
        <v/>
      </c>
      <c r="AF77" t="str">
        <f t="shared" si="45"/>
        <v/>
      </c>
      <c r="AG77" t="str">
        <f t="shared" si="46"/>
        <v/>
      </c>
      <c r="AH77" t="str">
        <f t="shared" si="47"/>
        <v/>
      </c>
    </row>
    <row r="78" spans="1:34" x14ac:dyDescent="0.35">
      <c r="A78" t="s">
        <v>9</v>
      </c>
      <c r="B78" t="s">
        <v>108</v>
      </c>
      <c r="C78" t="s">
        <v>21</v>
      </c>
      <c r="D78">
        <v>5.3</v>
      </c>
      <c r="E78">
        <v>5300000</v>
      </c>
      <c r="F78">
        <v>27</v>
      </c>
      <c r="G78">
        <v>196296.29629629629</v>
      </c>
      <c r="I78">
        <v>0</v>
      </c>
      <c r="J78" t="str">
        <f t="shared" si="24"/>
        <v/>
      </c>
      <c r="K78">
        <f t="shared" si="25"/>
        <v>0</v>
      </c>
      <c r="L78" t="str">
        <f t="shared" si="26"/>
        <v/>
      </c>
      <c r="M78" t="str">
        <f t="shared" si="27"/>
        <v/>
      </c>
      <c r="O78" t="str">
        <f t="shared" si="28"/>
        <v/>
      </c>
      <c r="P78" t="str">
        <f t="shared" si="29"/>
        <v/>
      </c>
      <c r="Q78" t="str">
        <f t="shared" si="30"/>
        <v/>
      </c>
      <c r="R78" t="str">
        <f t="shared" si="31"/>
        <v/>
      </c>
      <c r="S78" t="str">
        <f t="shared" si="32"/>
        <v/>
      </c>
      <c r="T78" t="str">
        <f t="shared" si="33"/>
        <v/>
      </c>
      <c r="U78" t="str">
        <f t="shared" si="34"/>
        <v/>
      </c>
      <c r="V78" t="str">
        <f t="shared" si="35"/>
        <v/>
      </c>
      <c r="W78" t="str">
        <f t="shared" si="36"/>
        <v/>
      </c>
      <c r="X78">
        <f t="shared" si="37"/>
        <v>0</v>
      </c>
      <c r="Y78" t="str">
        <f t="shared" si="38"/>
        <v/>
      </c>
      <c r="Z78" t="str">
        <f t="shared" si="39"/>
        <v/>
      </c>
      <c r="AA78" t="str">
        <f t="shared" si="40"/>
        <v/>
      </c>
      <c r="AB78" t="str">
        <f t="shared" si="41"/>
        <v/>
      </c>
      <c r="AC78" t="str">
        <f t="shared" si="42"/>
        <v/>
      </c>
      <c r="AD78" t="str">
        <f t="shared" si="43"/>
        <v/>
      </c>
      <c r="AE78" t="str">
        <f t="shared" si="44"/>
        <v/>
      </c>
      <c r="AF78" t="str">
        <f t="shared" si="45"/>
        <v/>
      </c>
      <c r="AG78" t="str">
        <f t="shared" si="46"/>
        <v/>
      </c>
      <c r="AH78" t="str">
        <f t="shared" si="47"/>
        <v/>
      </c>
    </row>
    <row r="79" spans="1:34" x14ac:dyDescent="0.35">
      <c r="A79" t="s">
        <v>9</v>
      </c>
      <c r="B79" t="s">
        <v>101</v>
      </c>
      <c r="C79" t="s">
        <v>21</v>
      </c>
      <c r="D79">
        <v>5.2</v>
      </c>
      <c r="E79">
        <v>5200000</v>
      </c>
      <c r="F79">
        <v>26</v>
      </c>
      <c r="G79">
        <v>200000</v>
      </c>
      <c r="I79">
        <v>0</v>
      </c>
      <c r="J79" t="str">
        <f t="shared" si="24"/>
        <v/>
      </c>
      <c r="K79">
        <f t="shared" si="25"/>
        <v>0</v>
      </c>
      <c r="L79" t="str">
        <f t="shared" si="26"/>
        <v/>
      </c>
      <c r="M79" t="str">
        <f t="shared" si="27"/>
        <v/>
      </c>
      <c r="O79" t="str">
        <f t="shared" si="28"/>
        <v/>
      </c>
      <c r="P79" t="str">
        <f t="shared" si="29"/>
        <v/>
      </c>
      <c r="Q79" t="str">
        <f t="shared" si="30"/>
        <v/>
      </c>
      <c r="R79" t="str">
        <f t="shared" si="31"/>
        <v/>
      </c>
      <c r="S79" t="str">
        <f t="shared" si="32"/>
        <v/>
      </c>
      <c r="T79" t="str">
        <f t="shared" si="33"/>
        <v/>
      </c>
      <c r="U79" t="str">
        <f t="shared" si="34"/>
        <v/>
      </c>
      <c r="V79" t="str">
        <f t="shared" si="35"/>
        <v/>
      </c>
      <c r="W79" t="str">
        <f t="shared" si="36"/>
        <v/>
      </c>
      <c r="X79">
        <f t="shared" si="37"/>
        <v>0</v>
      </c>
      <c r="Y79" t="str">
        <f t="shared" si="38"/>
        <v/>
      </c>
      <c r="Z79" t="str">
        <f t="shared" si="39"/>
        <v/>
      </c>
      <c r="AA79" t="str">
        <f t="shared" si="40"/>
        <v/>
      </c>
      <c r="AB79" t="str">
        <f t="shared" si="41"/>
        <v/>
      </c>
      <c r="AC79" t="str">
        <f t="shared" si="42"/>
        <v/>
      </c>
      <c r="AD79" t="str">
        <f t="shared" si="43"/>
        <v/>
      </c>
      <c r="AE79" t="str">
        <f t="shared" si="44"/>
        <v/>
      </c>
      <c r="AF79" t="str">
        <f t="shared" si="45"/>
        <v/>
      </c>
      <c r="AG79" t="str">
        <f t="shared" si="46"/>
        <v/>
      </c>
      <c r="AH79" t="str">
        <f t="shared" si="47"/>
        <v/>
      </c>
    </row>
    <row r="80" spans="1:34" x14ac:dyDescent="0.35">
      <c r="A80" t="s">
        <v>9</v>
      </c>
      <c r="B80" t="s">
        <v>109</v>
      </c>
      <c r="C80" t="s">
        <v>31</v>
      </c>
      <c r="D80">
        <v>5</v>
      </c>
      <c r="E80">
        <v>5000000</v>
      </c>
      <c r="F80">
        <v>25</v>
      </c>
      <c r="G80">
        <v>200000</v>
      </c>
      <c r="I80">
        <v>0</v>
      </c>
      <c r="J80" t="str">
        <f t="shared" si="24"/>
        <v/>
      </c>
      <c r="K80">
        <f t="shared" si="25"/>
        <v>0</v>
      </c>
      <c r="L80" t="str">
        <f t="shared" si="26"/>
        <v/>
      </c>
      <c r="M80" t="str">
        <f t="shared" si="27"/>
        <v/>
      </c>
      <c r="O80" t="str">
        <f t="shared" si="28"/>
        <v/>
      </c>
      <c r="P80" t="str">
        <f t="shared" si="29"/>
        <v/>
      </c>
      <c r="Q80" t="str">
        <f t="shared" si="30"/>
        <v/>
      </c>
      <c r="R80" t="str">
        <f t="shared" si="31"/>
        <v/>
      </c>
      <c r="S80" t="str">
        <f t="shared" si="32"/>
        <v/>
      </c>
      <c r="T80" t="str">
        <f t="shared" si="33"/>
        <v/>
      </c>
      <c r="U80" t="str">
        <f t="shared" si="34"/>
        <v/>
      </c>
      <c r="V80" t="str">
        <f t="shared" si="35"/>
        <v/>
      </c>
      <c r="W80" t="str">
        <f t="shared" si="36"/>
        <v/>
      </c>
      <c r="X80" t="str">
        <f t="shared" si="37"/>
        <v/>
      </c>
      <c r="Y80" t="str">
        <f t="shared" si="38"/>
        <v/>
      </c>
      <c r="Z80" t="str">
        <f t="shared" si="39"/>
        <v/>
      </c>
      <c r="AA80" t="str">
        <f t="shared" si="40"/>
        <v/>
      </c>
      <c r="AB80" t="str">
        <f t="shared" si="41"/>
        <v/>
      </c>
      <c r="AC80" t="str">
        <f t="shared" si="42"/>
        <v/>
      </c>
      <c r="AD80" t="str">
        <f t="shared" si="43"/>
        <v/>
      </c>
      <c r="AE80" t="str">
        <f t="shared" si="44"/>
        <v/>
      </c>
      <c r="AF80" t="str">
        <f t="shared" si="45"/>
        <v/>
      </c>
      <c r="AG80" t="str">
        <f t="shared" si="46"/>
        <v/>
      </c>
      <c r="AH80">
        <f t="shared" si="47"/>
        <v>0</v>
      </c>
    </row>
    <row r="81" spans="1:34" x14ac:dyDescent="0.35">
      <c r="A81" t="s">
        <v>9</v>
      </c>
      <c r="B81" t="s">
        <v>110</v>
      </c>
      <c r="C81" t="s">
        <v>25</v>
      </c>
      <c r="D81">
        <v>4.4000000000000004</v>
      </c>
      <c r="E81">
        <v>4400000</v>
      </c>
      <c r="F81">
        <v>22</v>
      </c>
      <c r="G81">
        <v>200000</v>
      </c>
      <c r="I81">
        <v>0</v>
      </c>
      <c r="J81" t="str">
        <f t="shared" si="24"/>
        <v/>
      </c>
      <c r="K81">
        <f t="shared" si="25"/>
        <v>0</v>
      </c>
      <c r="L81" t="str">
        <f t="shared" si="26"/>
        <v/>
      </c>
      <c r="M81" t="str">
        <f t="shared" si="27"/>
        <v/>
      </c>
      <c r="O81" t="str">
        <f t="shared" si="28"/>
        <v/>
      </c>
      <c r="P81" t="str">
        <f t="shared" si="29"/>
        <v/>
      </c>
      <c r="Q81" t="str">
        <f t="shared" si="30"/>
        <v/>
      </c>
      <c r="R81" t="str">
        <f t="shared" si="31"/>
        <v/>
      </c>
      <c r="S81" t="str">
        <f t="shared" si="32"/>
        <v/>
      </c>
      <c r="T81" t="str">
        <f t="shared" si="33"/>
        <v/>
      </c>
      <c r="U81" t="str">
        <f t="shared" si="34"/>
        <v/>
      </c>
      <c r="V81" t="str">
        <f t="shared" si="35"/>
        <v/>
      </c>
      <c r="W81" t="str">
        <f t="shared" si="36"/>
        <v/>
      </c>
      <c r="X81" t="str">
        <f t="shared" si="37"/>
        <v/>
      </c>
      <c r="Y81" t="str">
        <f t="shared" si="38"/>
        <v/>
      </c>
      <c r="Z81" t="str">
        <f t="shared" si="39"/>
        <v/>
      </c>
      <c r="AA81" t="str">
        <f t="shared" si="40"/>
        <v/>
      </c>
      <c r="AB81">
        <f t="shared" si="41"/>
        <v>0</v>
      </c>
      <c r="AC81" t="str">
        <f t="shared" si="42"/>
        <v/>
      </c>
      <c r="AD81" t="str">
        <f t="shared" si="43"/>
        <v/>
      </c>
      <c r="AE81" t="str">
        <f t="shared" si="44"/>
        <v/>
      </c>
      <c r="AF81" t="str">
        <f t="shared" si="45"/>
        <v/>
      </c>
      <c r="AG81" t="str">
        <f t="shared" si="46"/>
        <v/>
      </c>
      <c r="AH81" t="str">
        <f t="shared" si="47"/>
        <v/>
      </c>
    </row>
    <row r="82" spans="1:34" x14ac:dyDescent="0.35">
      <c r="A82" t="s">
        <v>10</v>
      </c>
      <c r="B82" t="s">
        <v>111</v>
      </c>
      <c r="C82" t="s">
        <v>18</v>
      </c>
      <c r="D82">
        <v>6.7</v>
      </c>
      <c r="E82">
        <v>6700000</v>
      </c>
      <c r="F82">
        <v>96</v>
      </c>
      <c r="G82">
        <v>69791.666666666672</v>
      </c>
      <c r="I82">
        <v>1</v>
      </c>
      <c r="J82" t="str">
        <f t="shared" si="24"/>
        <v/>
      </c>
      <c r="K82" t="str">
        <f t="shared" si="25"/>
        <v/>
      </c>
      <c r="L82">
        <f t="shared" si="26"/>
        <v>1</v>
      </c>
      <c r="M82" t="str">
        <f t="shared" si="27"/>
        <v/>
      </c>
      <c r="O82" t="str">
        <f t="shared" si="28"/>
        <v/>
      </c>
      <c r="P82" t="str">
        <f t="shared" si="29"/>
        <v/>
      </c>
      <c r="Q82" t="str">
        <f t="shared" si="30"/>
        <v/>
      </c>
      <c r="R82" t="str">
        <f t="shared" si="31"/>
        <v/>
      </c>
      <c r="S82" t="str">
        <f t="shared" si="32"/>
        <v/>
      </c>
      <c r="T82" t="str">
        <f t="shared" si="33"/>
        <v/>
      </c>
      <c r="U82">
        <f t="shared" si="34"/>
        <v>1</v>
      </c>
      <c r="V82" t="str">
        <f t="shared" si="35"/>
        <v/>
      </c>
      <c r="W82" t="str">
        <f t="shared" si="36"/>
        <v/>
      </c>
      <c r="X82" t="str">
        <f t="shared" si="37"/>
        <v/>
      </c>
      <c r="Y82" t="str">
        <f t="shared" si="38"/>
        <v/>
      </c>
      <c r="Z82" t="str">
        <f t="shared" si="39"/>
        <v/>
      </c>
      <c r="AA82" t="str">
        <f t="shared" si="40"/>
        <v/>
      </c>
      <c r="AB82" t="str">
        <f t="shared" si="41"/>
        <v/>
      </c>
      <c r="AC82" t="str">
        <f t="shared" si="42"/>
        <v/>
      </c>
      <c r="AD82" t="str">
        <f t="shared" si="43"/>
        <v/>
      </c>
      <c r="AE82" t="str">
        <f t="shared" si="44"/>
        <v/>
      </c>
      <c r="AF82" t="str">
        <f t="shared" si="45"/>
        <v/>
      </c>
      <c r="AG82" t="str">
        <f t="shared" si="46"/>
        <v/>
      </c>
      <c r="AH82" t="str">
        <f t="shared" si="47"/>
        <v/>
      </c>
    </row>
    <row r="83" spans="1:34" x14ac:dyDescent="0.35">
      <c r="A83" t="s">
        <v>10</v>
      </c>
      <c r="B83" t="s">
        <v>112</v>
      </c>
      <c r="C83" t="s">
        <v>17</v>
      </c>
      <c r="D83">
        <v>6.9</v>
      </c>
      <c r="E83">
        <v>6900000</v>
      </c>
      <c r="F83">
        <v>72</v>
      </c>
      <c r="G83">
        <v>95833.333333333328</v>
      </c>
      <c r="I83">
        <v>1</v>
      </c>
      <c r="J83" t="str">
        <f t="shared" si="24"/>
        <v/>
      </c>
      <c r="K83" t="str">
        <f t="shared" si="25"/>
        <v/>
      </c>
      <c r="L83">
        <f t="shared" si="26"/>
        <v>1</v>
      </c>
      <c r="M83" t="str">
        <f t="shared" si="27"/>
        <v/>
      </c>
      <c r="O83" t="str">
        <f t="shared" si="28"/>
        <v/>
      </c>
      <c r="P83" t="str">
        <f t="shared" si="29"/>
        <v/>
      </c>
      <c r="Q83" t="str">
        <f t="shared" si="30"/>
        <v/>
      </c>
      <c r="R83" t="str">
        <f t="shared" si="31"/>
        <v/>
      </c>
      <c r="S83" t="str">
        <f t="shared" si="32"/>
        <v/>
      </c>
      <c r="T83">
        <f t="shared" si="33"/>
        <v>1</v>
      </c>
      <c r="U83" t="str">
        <f t="shared" si="34"/>
        <v/>
      </c>
      <c r="V83" t="str">
        <f t="shared" si="35"/>
        <v/>
      </c>
      <c r="W83" t="str">
        <f t="shared" si="36"/>
        <v/>
      </c>
      <c r="X83" t="str">
        <f t="shared" si="37"/>
        <v/>
      </c>
      <c r="Y83" t="str">
        <f t="shared" si="38"/>
        <v/>
      </c>
      <c r="Z83" t="str">
        <f t="shared" si="39"/>
        <v/>
      </c>
      <c r="AA83" t="str">
        <f t="shared" si="40"/>
        <v/>
      </c>
      <c r="AB83" t="str">
        <f t="shared" si="41"/>
        <v/>
      </c>
      <c r="AC83" t="str">
        <f t="shared" si="42"/>
        <v/>
      </c>
      <c r="AD83" t="str">
        <f t="shared" si="43"/>
        <v/>
      </c>
      <c r="AE83" t="str">
        <f t="shared" si="44"/>
        <v/>
      </c>
      <c r="AF83" t="str">
        <f t="shared" si="45"/>
        <v/>
      </c>
      <c r="AG83" t="str">
        <f t="shared" si="46"/>
        <v/>
      </c>
      <c r="AH83" t="str">
        <f t="shared" si="47"/>
        <v/>
      </c>
    </row>
    <row r="84" spans="1:34" x14ac:dyDescent="0.35">
      <c r="A84" t="s">
        <v>10</v>
      </c>
      <c r="B84" t="s">
        <v>113</v>
      </c>
      <c r="C84" t="s">
        <v>28</v>
      </c>
      <c r="D84">
        <v>7.1</v>
      </c>
      <c r="E84">
        <v>7100000</v>
      </c>
      <c r="F84">
        <v>74</v>
      </c>
      <c r="G84">
        <v>95945.945945945947</v>
      </c>
      <c r="I84">
        <v>1</v>
      </c>
      <c r="J84" t="str">
        <f t="shared" si="24"/>
        <v/>
      </c>
      <c r="K84" t="str">
        <f t="shared" si="25"/>
        <v/>
      </c>
      <c r="L84">
        <f t="shared" si="26"/>
        <v>1</v>
      </c>
      <c r="M84" t="str">
        <f t="shared" si="27"/>
        <v/>
      </c>
      <c r="O84" t="str">
        <f t="shared" si="28"/>
        <v/>
      </c>
      <c r="P84" t="str">
        <f t="shared" si="29"/>
        <v/>
      </c>
      <c r="Q84" t="str">
        <f t="shared" si="30"/>
        <v/>
      </c>
      <c r="R84" t="str">
        <f t="shared" si="31"/>
        <v/>
      </c>
      <c r="S84" t="str">
        <f t="shared" si="32"/>
        <v/>
      </c>
      <c r="T84" t="str">
        <f t="shared" si="33"/>
        <v/>
      </c>
      <c r="U84" t="str">
        <f t="shared" si="34"/>
        <v/>
      </c>
      <c r="V84" t="str">
        <f t="shared" si="35"/>
        <v/>
      </c>
      <c r="W84" t="str">
        <f t="shared" si="36"/>
        <v/>
      </c>
      <c r="X84" t="str">
        <f t="shared" si="37"/>
        <v/>
      </c>
      <c r="Y84" t="str">
        <f t="shared" si="38"/>
        <v/>
      </c>
      <c r="Z84" t="str">
        <f t="shared" si="39"/>
        <v/>
      </c>
      <c r="AA84" t="str">
        <f t="shared" si="40"/>
        <v/>
      </c>
      <c r="AB84" t="str">
        <f t="shared" si="41"/>
        <v/>
      </c>
      <c r="AC84" t="str">
        <f t="shared" si="42"/>
        <v/>
      </c>
      <c r="AD84" t="str">
        <f t="shared" si="43"/>
        <v/>
      </c>
      <c r="AE84">
        <f t="shared" si="44"/>
        <v>1</v>
      </c>
      <c r="AF84" t="str">
        <f t="shared" si="45"/>
        <v/>
      </c>
      <c r="AG84" t="str">
        <f t="shared" si="46"/>
        <v/>
      </c>
      <c r="AH84" t="str">
        <f t="shared" si="47"/>
        <v/>
      </c>
    </row>
    <row r="85" spans="1:34" x14ac:dyDescent="0.35">
      <c r="A85" t="s">
        <v>10</v>
      </c>
      <c r="B85" t="s">
        <v>114</v>
      </c>
      <c r="C85" t="s">
        <v>18</v>
      </c>
      <c r="D85">
        <v>4.9000000000000004</v>
      </c>
      <c r="E85">
        <v>4900000</v>
      </c>
      <c r="F85">
        <v>51</v>
      </c>
      <c r="G85">
        <v>96078.431372549021</v>
      </c>
      <c r="I85">
        <v>0</v>
      </c>
      <c r="J85" t="str">
        <f t="shared" si="24"/>
        <v/>
      </c>
      <c r="K85" t="str">
        <f t="shared" si="25"/>
        <v/>
      </c>
      <c r="L85">
        <f t="shared" si="26"/>
        <v>0</v>
      </c>
      <c r="M85" t="str">
        <f t="shared" si="27"/>
        <v/>
      </c>
      <c r="O85" t="str">
        <f t="shared" si="28"/>
        <v/>
      </c>
      <c r="P85" t="str">
        <f t="shared" si="29"/>
        <v/>
      </c>
      <c r="Q85" t="str">
        <f t="shared" si="30"/>
        <v/>
      </c>
      <c r="R85" t="str">
        <f t="shared" si="31"/>
        <v/>
      </c>
      <c r="S85" t="str">
        <f t="shared" si="32"/>
        <v/>
      </c>
      <c r="T85" t="str">
        <f t="shared" si="33"/>
        <v/>
      </c>
      <c r="U85">
        <f t="shared" si="34"/>
        <v>0</v>
      </c>
      <c r="V85" t="str">
        <f t="shared" si="35"/>
        <v/>
      </c>
      <c r="W85" t="str">
        <f t="shared" si="36"/>
        <v/>
      </c>
      <c r="X85" t="str">
        <f t="shared" si="37"/>
        <v/>
      </c>
      <c r="Y85" t="str">
        <f t="shared" si="38"/>
        <v/>
      </c>
      <c r="Z85" t="str">
        <f t="shared" si="39"/>
        <v/>
      </c>
      <c r="AA85" t="str">
        <f t="shared" si="40"/>
        <v/>
      </c>
      <c r="AB85" t="str">
        <f t="shared" si="41"/>
        <v/>
      </c>
      <c r="AC85" t="str">
        <f t="shared" si="42"/>
        <v/>
      </c>
      <c r="AD85" t="str">
        <f t="shared" si="43"/>
        <v/>
      </c>
      <c r="AE85" t="str">
        <f t="shared" si="44"/>
        <v/>
      </c>
      <c r="AF85" t="str">
        <f t="shared" si="45"/>
        <v/>
      </c>
      <c r="AG85" t="str">
        <f t="shared" si="46"/>
        <v/>
      </c>
      <c r="AH85" t="str">
        <f t="shared" si="47"/>
        <v/>
      </c>
    </row>
    <row r="86" spans="1:34" x14ac:dyDescent="0.35">
      <c r="A86" t="s">
        <v>10</v>
      </c>
      <c r="B86" t="s">
        <v>115</v>
      </c>
      <c r="C86" t="s">
        <v>22</v>
      </c>
      <c r="D86">
        <v>7.1</v>
      </c>
      <c r="E86">
        <v>7100000</v>
      </c>
      <c r="F86">
        <v>68</v>
      </c>
      <c r="G86">
        <v>104411.76470588235</v>
      </c>
      <c r="I86">
        <v>0</v>
      </c>
      <c r="J86" t="str">
        <f t="shared" si="24"/>
        <v/>
      </c>
      <c r="K86" t="str">
        <f t="shared" si="25"/>
        <v/>
      </c>
      <c r="L86">
        <f t="shared" si="26"/>
        <v>0</v>
      </c>
      <c r="M86" t="str">
        <f t="shared" si="27"/>
        <v/>
      </c>
      <c r="O86" t="str">
        <f t="shared" si="28"/>
        <v/>
      </c>
      <c r="P86" t="str">
        <f t="shared" si="29"/>
        <v/>
      </c>
      <c r="Q86" t="str">
        <f t="shared" si="30"/>
        <v/>
      </c>
      <c r="R86" t="str">
        <f t="shared" si="31"/>
        <v/>
      </c>
      <c r="S86" t="str">
        <f t="shared" si="32"/>
        <v/>
      </c>
      <c r="T86" t="str">
        <f t="shared" si="33"/>
        <v/>
      </c>
      <c r="U86" t="str">
        <f t="shared" si="34"/>
        <v/>
      </c>
      <c r="V86" t="str">
        <f t="shared" si="35"/>
        <v/>
      </c>
      <c r="W86" t="str">
        <f t="shared" si="36"/>
        <v/>
      </c>
      <c r="X86" t="str">
        <f t="shared" si="37"/>
        <v/>
      </c>
      <c r="Y86">
        <f t="shared" si="38"/>
        <v>0</v>
      </c>
      <c r="Z86" t="str">
        <f t="shared" si="39"/>
        <v/>
      </c>
      <c r="AA86" t="str">
        <f t="shared" si="40"/>
        <v/>
      </c>
      <c r="AB86" t="str">
        <f t="shared" si="41"/>
        <v/>
      </c>
      <c r="AC86" t="str">
        <f t="shared" si="42"/>
        <v/>
      </c>
      <c r="AD86" t="str">
        <f t="shared" si="43"/>
        <v/>
      </c>
      <c r="AE86" t="str">
        <f t="shared" si="44"/>
        <v/>
      </c>
      <c r="AF86" t="str">
        <f t="shared" si="45"/>
        <v/>
      </c>
      <c r="AG86" t="str">
        <f t="shared" si="46"/>
        <v/>
      </c>
      <c r="AH86" t="str">
        <f t="shared" si="47"/>
        <v/>
      </c>
    </row>
    <row r="87" spans="1:34" x14ac:dyDescent="0.35">
      <c r="A87" t="s">
        <v>10</v>
      </c>
      <c r="B87" t="s">
        <v>116</v>
      </c>
      <c r="C87" t="s">
        <v>31</v>
      </c>
      <c r="D87">
        <v>7.9</v>
      </c>
      <c r="E87">
        <v>7900000</v>
      </c>
      <c r="F87">
        <v>74</v>
      </c>
      <c r="G87">
        <v>106756.75675675676</v>
      </c>
      <c r="I87">
        <v>1</v>
      </c>
      <c r="J87" t="str">
        <f t="shared" si="24"/>
        <v/>
      </c>
      <c r="K87" t="str">
        <f t="shared" si="25"/>
        <v/>
      </c>
      <c r="L87">
        <f t="shared" si="26"/>
        <v>1</v>
      </c>
      <c r="M87" t="str">
        <f t="shared" si="27"/>
        <v/>
      </c>
      <c r="O87" t="str">
        <f t="shared" si="28"/>
        <v/>
      </c>
      <c r="P87" t="str">
        <f t="shared" si="29"/>
        <v/>
      </c>
      <c r="Q87" t="str">
        <f t="shared" si="30"/>
        <v/>
      </c>
      <c r="R87" t="str">
        <f t="shared" si="31"/>
        <v/>
      </c>
      <c r="S87" t="str">
        <f t="shared" si="32"/>
        <v/>
      </c>
      <c r="T87" t="str">
        <f t="shared" si="33"/>
        <v/>
      </c>
      <c r="U87" t="str">
        <f t="shared" si="34"/>
        <v/>
      </c>
      <c r="V87" t="str">
        <f t="shared" si="35"/>
        <v/>
      </c>
      <c r="W87" t="str">
        <f t="shared" si="36"/>
        <v/>
      </c>
      <c r="X87" t="str">
        <f t="shared" si="37"/>
        <v/>
      </c>
      <c r="Y87" t="str">
        <f t="shared" si="38"/>
        <v/>
      </c>
      <c r="Z87" t="str">
        <f t="shared" si="39"/>
        <v/>
      </c>
      <c r="AA87" t="str">
        <f t="shared" si="40"/>
        <v/>
      </c>
      <c r="AB87" t="str">
        <f t="shared" si="41"/>
        <v/>
      </c>
      <c r="AC87" t="str">
        <f t="shared" si="42"/>
        <v/>
      </c>
      <c r="AD87" t="str">
        <f t="shared" si="43"/>
        <v/>
      </c>
      <c r="AE87" t="str">
        <f t="shared" si="44"/>
        <v/>
      </c>
      <c r="AF87" t="str">
        <f t="shared" si="45"/>
        <v/>
      </c>
      <c r="AG87" t="str">
        <f t="shared" si="46"/>
        <v/>
      </c>
      <c r="AH87">
        <f t="shared" si="47"/>
        <v>1</v>
      </c>
    </row>
    <row r="88" spans="1:34" x14ac:dyDescent="0.35">
      <c r="A88" t="s">
        <v>10</v>
      </c>
      <c r="B88" t="s">
        <v>117</v>
      </c>
      <c r="C88" t="s">
        <v>24</v>
      </c>
      <c r="D88">
        <v>7.1</v>
      </c>
      <c r="E88">
        <v>7100000</v>
      </c>
      <c r="F88">
        <v>65</v>
      </c>
      <c r="G88">
        <v>109230.76923076923</v>
      </c>
      <c r="I88">
        <v>0</v>
      </c>
      <c r="J88" t="str">
        <f t="shared" si="24"/>
        <v/>
      </c>
      <c r="K88" t="str">
        <f t="shared" si="25"/>
        <v/>
      </c>
      <c r="L88">
        <f t="shared" si="26"/>
        <v>0</v>
      </c>
      <c r="M88" t="str">
        <f t="shared" si="27"/>
        <v/>
      </c>
      <c r="O88" t="str">
        <f t="shared" si="28"/>
        <v/>
      </c>
      <c r="P88" t="str">
        <f t="shared" si="29"/>
        <v/>
      </c>
      <c r="Q88" t="str">
        <f t="shared" si="30"/>
        <v/>
      </c>
      <c r="R88" t="str">
        <f t="shared" si="31"/>
        <v/>
      </c>
      <c r="S88" t="str">
        <f t="shared" si="32"/>
        <v/>
      </c>
      <c r="T88" t="str">
        <f t="shared" si="33"/>
        <v/>
      </c>
      <c r="U88" t="str">
        <f t="shared" si="34"/>
        <v/>
      </c>
      <c r="V88" t="str">
        <f t="shared" si="35"/>
        <v/>
      </c>
      <c r="W88" t="str">
        <f t="shared" si="36"/>
        <v/>
      </c>
      <c r="X88" t="str">
        <f t="shared" si="37"/>
        <v/>
      </c>
      <c r="Y88" t="str">
        <f t="shared" si="38"/>
        <v/>
      </c>
      <c r="Z88" t="str">
        <f t="shared" si="39"/>
        <v/>
      </c>
      <c r="AA88">
        <f t="shared" si="40"/>
        <v>0</v>
      </c>
      <c r="AB88" t="str">
        <f t="shared" si="41"/>
        <v/>
      </c>
      <c r="AC88" t="str">
        <f t="shared" si="42"/>
        <v/>
      </c>
      <c r="AD88" t="str">
        <f t="shared" si="43"/>
        <v/>
      </c>
      <c r="AE88" t="str">
        <f t="shared" si="44"/>
        <v/>
      </c>
      <c r="AF88" t="str">
        <f t="shared" si="45"/>
        <v/>
      </c>
      <c r="AG88" t="str">
        <f t="shared" si="46"/>
        <v/>
      </c>
      <c r="AH88" t="str">
        <f t="shared" si="47"/>
        <v/>
      </c>
    </row>
    <row r="89" spans="1:34" x14ac:dyDescent="0.35">
      <c r="A89" t="s">
        <v>10</v>
      </c>
      <c r="B89" t="s">
        <v>118</v>
      </c>
      <c r="C89" t="s">
        <v>23</v>
      </c>
      <c r="D89">
        <v>5</v>
      </c>
      <c r="E89">
        <v>5000000</v>
      </c>
      <c r="F89">
        <v>45</v>
      </c>
      <c r="G89">
        <v>111111.11111111111</v>
      </c>
      <c r="I89">
        <v>0</v>
      </c>
      <c r="J89" t="str">
        <f t="shared" si="24"/>
        <v/>
      </c>
      <c r="K89" t="str">
        <f t="shared" si="25"/>
        <v/>
      </c>
      <c r="L89">
        <f t="shared" si="26"/>
        <v>0</v>
      </c>
      <c r="M89" t="str">
        <f t="shared" si="27"/>
        <v/>
      </c>
      <c r="O89" t="str">
        <f t="shared" si="28"/>
        <v/>
      </c>
      <c r="P89" t="str">
        <f t="shared" si="29"/>
        <v/>
      </c>
      <c r="Q89" t="str">
        <f t="shared" si="30"/>
        <v/>
      </c>
      <c r="R89" t="str">
        <f t="shared" si="31"/>
        <v/>
      </c>
      <c r="S89" t="str">
        <f t="shared" si="32"/>
        <v/>
      </c>
      <c r="T89" t="str">
        <f t="shared" si="33"/>
        <v/>
      </c>
      <c r="U89" t="str">
        <f t="shared" si="34"/>
        <v/>
      </c>
      <c r="V89" t="str">
        <f t="shared" si="35"/>
        <v/>
      </c>
      <c r="W89" t="str">
        <f t="shared" si="36"/>
        <v/>
      </c>
      <c r="X89" t="str">
        <f t="shared" si="37"/>
        <v/>
      </c>
      <c r="Y89" t="str">
        <f t="shared" si="38"/>
        <v/>
      </c>
      <c r="Z89">
        <f t="shared" si="39"/>
        <v>0</v>
      </c>
      <c r="AA89" t="str">
        <f t="shared" si="40"/>
        <v/>
      </c>
      <c r="AB89" t="str">
        <f t="shared" si="41"/>
        <v/>
      </c>
      <c r="AC89" t="str">
        <f t="shared" si="42"/>
        <v/>
      </c>
      <c r="AD89" t="str">
        <f t="shared" si="43"/>
        <v/>
      </c>
      <c r="AE89" t="str">
        <f t="shared" si="44"/>
        <v/>
      </c>
      <c r="AF89" t="str">
        <f t="shared" si="45"/>
        <v/>
      </c>
      <c r="AG89" t="str">
        <f t="shared" si="46"/>
        <v/>
      </c>
      <c r="AH89" t="str">
        <f t="shared" si="47"/>
        <v/>
      </c>
    </row>
    <row r="90" spans="1:34" x14ac:dyDescent="0.35">
      <c r="A90" t="s">
        <v>10</v>
      </c>
      <c r="B90" t="s">
        <v>119</v>
      </c>
      <c r="C90" t="s">
        <v>23</v>
      </c>
      <c r="D90">
        <v>5.5</v>
      </c>
      <c r="E90">
        <v>5500000</v>
      </c>
      <c r="F90">
        <v>49</v>
      </c>
      <c r="G90">
        <v>112244.89795918367</v>
      </c>
      <c r="I90">
        <v>0</v>
      </c>
      <c r="J90" t="str">
        <f t="shared" si="24"/>
        <v/>
      </c>
      <c r="K90" t="str">
        <f t="shared" si="25"/>
        <v/>
      </c>
      <c r="L90">
        <f t="shared" si="26"/>
        <v>0</v>
      </c>
      <c r="M90" t="str">
        <f t="shared" si="27"/>
        <v/>
      </c>
      <c r="O90" t="str">
        <f t="shared" si="28"/>
        <v/>
      </c>
      <c r="P90" t="str">
        <f t="shared" si="29"/>
        <v/>
      </c>
      <c r="Q90" t="str">
        <f t="shared" si="30"/>
        <v/>
      </c>
      <c r="R90" t="str">
        <f t="shared" si="31"/>
        <v/>
      </c>
      <c r="S90" t="str">
        <f t="shared" si="32"/>
        <v/>
      </c>
      <c r="T90" t="str">
        <f t="shared" si="33"/>
        <v/>
      </c>
      <c r="U90" t="str">
        <f t="shared" si="34"/>
        <v/>
      </c>
      <c r="V90" t="str">
        <f t="shared" si="35"/>
        <v/>
      </c>
      <c r="W90" t="str">
        <f t="shared" si="36"/>
        <v/>
      </c>
      <c r="X90" t="str">
        <f t="shared" si="37"/>
        <v/>
      </c>
      <c r="Y90" t="str">
        <f t="shared" si="38"/>
        <v/>
      </c>
      <c r="Z90">
        <f t="shared" si="39"/>
        <v>0</v>
      </c>
      <c r="AA90" t="str">
        <f t="shared" si="40"/>
        <v/>
      </c>
      <c r="AB90" t="str">
        <f t="shared" si="41"/>
        <v/>
      </c>
      <c r="AC90" t="str">
        <f t="shared" si="42"/>
        <v/>
      </c>
      <c r="AD90" t="str">
        <f t="shared" si="43"/>
        <v/>
      </c>
      <c r="AE90" t="str">
        <f t="shared" si="44"/>
        <v/>
      </c>
      <c r="AF90" t="str">
        <f t="shared" si="45"/>
        <v/>
      </c>
      <c r="AG90" t="str">
        <f t="shared" si="46"/>
        <v/>
      </c>
      <c r="AH90" t="str">
        <f t="shared" si="47"/>
        <v/>
      </c>
    </row>
    <row r="91" spans="1:34" x14ac:dyDescent="0.35">
      <c r="A91" t="s">
        <v>10</v>
      </c>
      <c r="B91" t="s">
        <v>120</v>
      </c>
      <c r="C91" t="s">
        <v>12</v>
      </c>
      <c r="D91">
        <v>9</v>
      </c>
      <c r="E91">
        <v>9000000</v>
      </c>
      <c r="F91">
        <v>80</v>
      </c>
      <c r="G91">
        <v>112500</v>
      </c>
      <c r="I91">
        <v>1</v>
      </c>
      <c r="J91" t="str">
        <f t="shared" si="24"/>
        <v/>
      </c>
      <c r="K91" t="str">
        <f t="shared" si="25"/>
        <v/>
      </c>
      <c r="L91">
        <f t="shared" si="26"/>
        <v>1</v>
      </c>
      <c r="M91" t="str">
        <f t="shared" si="27"/>
        <v/>
      </c>
      <c r="O91" t="str">
        <f t="shared" si="28"/>
        <v/>
      </c>
      <c r="P91" t="str">
        <f t="shared" si="29"/>
        <v/>
      </c>
      <c r="Q91" t="str">
        <f t="shared" si="30"/>
        <v/>
      </c>
      <c r="R91" t="str">
        <f t="shared" si="31"/>
        <v/>
      </c>
      <c r="S91" t="str">
        <f t="shared" si="32"/>
        <v/>
      </c>
      <c r="T91" t="str">
        <f t="shared" si="33"/>
        <v/>
      </c>
      <c r="U91" t="str">
        <f t="shared" si="34"/>
        <v/>
      </c>
      <c r="V91" t="str">
        <f t="shared" si="35"/>
        <v/>
      </c>
      <c r="W91" t="str">
        <f t="shared" si="36"/>
        <v/>
      </c>
      <c r="X91" t="str">
        <f t="shared" si="37"/>
        <v/>
      </c>
      <c r="Y91" t="str">
        <f t="shared" si="38"/>
        <v/>
      </c>
      <c r="Z91" t="str">
        <f t="shared" si="39"/>
        <v/>
      </c>
      <c r="AA91" t="str">
        <f t="shared" si="40"/>
        <v/>
      </c>
      <c r="AB91" t="str">
        <f t="shared" si="41"/>
        <v/>
      </c>
      <c r="AC91" t="str">
        <f t="shared" si="42"/>
        <v/>
      </c>
      <c r="AD91" t="str">
        <f t="shared" si="43"/>
        <v/>
      </c>
      <c r="AE91" t="str">
        <f t="shared" si="44"/>
        <v/>
      </c>
      <c r="AF91" t="str">
        <f t="shared" si="45"/>
        <v/>
      </c>
      <c r="AG91" t="str">
        <f t="shared" si="46"/>
        <v/>
      </c>
      <c r="AH91" t="str">
        <f t="shared" si="47"/>
        <v/>
      </c>
    </row>
    <row r="92" spans="1:34" x14ac:dyDescent="0.35">
      <c r="A92" t="s">
        <v>10</v>
      </c>
      <c r="B92" t="s">
        <v>121</v>
      </c>
      <c r="C92" t="s">
        <v>18</v>
      </c>
      <c r="D92">
        <v>4.5</v>
      </c>
      <c r="E92">
        <v>4500000</v>
      </c>
      <c r="F92">
        <v>40</v>
      </c>
      <c r="G92">
        <v>112500</v>
      </c>
      <c r="I92">
        <v>0</v>
      </c>
      <c r="J92" t="str">
        <f t="shared" si="24"/>
        <v/>
      </c>
      <c r="K92" t="str">
        <f t="shared" si="25"/>
        <v/>
      </c>
      <c r="L92">
        <f t="shared" si="26"/>
        <v>0</v>
      </c>
      <c r="M92" t="str">
        <f t="shared" si="27"/>
        <v/>
      </c>
      <c r="O92" t="str">
        <f t="shared" si="28"/>
        <v/>
      </c>
      <c r="P92" t="str">
        <f t="shared" si="29"/>
        <v/>
      </c>
      <c r="Q92" t="str">
        <f t="shared" si="30"/>
        <v/>
      </c>
      <c r="R92" t="str">
        <f t="shared" si="31"/>
        <v/>
      </c>
      <c r="S92" t="str">
        <f t="shared" si="32"/>
        <v/>
      </c>
      <c r="T92" t="str">
        <f t="shared" si="33"/>
        <v/>
      </c>
      <c r="U92">
        <f t="shared" si="34"/>
        <v>0</v>
      </c>
      <c r="V92" t="str">
        <f t="shared" si="35"/>
        <v/>
      </c>
      <c r="W92" t="str">
        <f t="shared" si="36"/>
        <v/>
      </c>
      <c r="X92" t="str">
        <f t="shared" si="37"/>
        <v/>
      </c>
      <c r="Y92" t="str">
        <f t="shared" si="38"/>
        <v/>
      </c>
      <c r="Z92" t="str">
        <f t="shared" si="39"/>
        <v/>
      </c>
      <c r="AA92" t="str">
        <f t="shared" si="40"/>
        <v/>
      </c>
      <c r="AB92" t="str">
        <f t="shared" si="41"/>
        <v/>
      </c>
      <c r="AC92" t="str">
        <f t="shared" si="42"/>
        <v/>
      </c>
      <c r="AD92" t="str">
        <f t="shared" si="43"/>
        <v/>
      </c>
      <c r="AE92" t="str">
        <f t="shared" si="44"/>
        <v/>
      </c>
      <c r="AF92" t="str">
        <f t="shared" si="45"/>
        <v/>
      </c>
      <c r="AG92" t="str">
        <f t="shared" si="46"/>
        <v/>
      </c>
      <c r="AH92" t="str">
        <f t="shared" si="47"/>
        <v/>
      </c>
    </row>
    <row r="93" spans="1:34" x14ac:dyDescent="0.35">
      <c r="A93" t="s">
        <v>10</v>
      </c>
      <c r="B93" t="s">
        <v>122</v>
      </c>
      <c r="C93" t="s">
        <v>30</v>
      </c>
      <c r="D93">
        <v>4.8</v>
      </c>
      <c r="E93">
        <v>4800000</v>
      </c>
      <c r="F93">
        <v>42</v>
      </c>
      <c r="G93">
        <v>114285.71428571429</v>
      </c>
      <c r="I93">
        <v>0</v>
      </c>
      <c r="J93" t="str">
        <f t="shared" si="24"/>
        <v/>
      </c>
      <c r="K93" t="str">
        <f t="shared" si="25"/>
        <v/>
      </c>
      <c r="L93">
        <f t="shared" si="26"/>
        <v>0</v>
      </c>
      <c r="M93" t="str">
        <f t="shared" si="27"/>
        <v/>
      </c>
      <c r="O93" t="str">
        <f t="shared" si="28"/>
        <v/>
      </c>
      <c r="P93" t="str">
        <f t="shared" si="29"/>
        <v/>
      </c>
      <c r="Q93" t="str">
        <f t="shared" si="30"/>
        <v/>
      </c>
      <c r="R93" t="str">
        <f t="shared" si="31"/>
        <v/>
      </c>
      <c r="S93" t="str">
        <f t="shared" si="32"/>
        <v/>
      </c>
      <c r="T93" t="str">
        <f t="shared" si="33"/>
        <v/>
      </c>
      <c r="U93" t="str">
        <f t="shared" si="34"/>
        <v/>
      </c>
      <c r="V93" t="str">
        <f t="shared" si="35"/>
        <v/>
      </c>
      <c r="W93" t="str">
        <f t="shared" si="36"/>
        <v/>
      </c>
      <c r="X93" t="str">
        <f t="shared" si="37"/>
        <v/>
      </c>
      <c r="Y93" t="str">
        <f t="shared" si="38"/>
        <v/>
      </c>
      <c r="Z93" t="str">
        <f t="shared" si="39"/>
        <v/>
      </c>
      <c r="AA93" t="str">
        <f t="shared" si="40"/>
        <v/>
      </c>
      <c r="AB93" t="str">
        <f t="shared" si="41"/>
        <v/>
      </c>
      <c r="AC93" t="str">
        <f t="shared" si="42"/>
        <v/>
      </c>
      <c r="AD93" t="str">
        <f t="shared" si="43"/>
        <v/>
      </c>
      <c r="AE93" t="str">
        <f t="shared" si="44"/>
        <v/>
      </c>
      <c r="AF93" t="str">
        <f t="shared" si="45"/>
        <v/>
      </c>
      <c r="AG93">
        <f t="shared" si="46"/>
        <v>0</v>
      </c>
      <c r="AH93" t="str">
        <f t="shared" si="47"/>
        <v/>
      </c>
    </row>
    <row r="94" spans="1:34" x14ac:dyDescent="0.35">
      <c r="A94" t="s">
        <v>10</v>
      </c>
      <c r="B94" t="s">
        <v>123</v>
      </c>
      <c r="C94" t="s">
        <v>26</v>
      </c>
      <c r="D94">
        <v>6</v>
      </c>
      <c r="E94">
        <v>6000000</v>
      </c>
      <c r="F94">
        <v>52</v>
      </c>
      <c r="G94">
        <v>115384.61538461539</v>
      </c>
      <c r="I94">
        <v>0</v>
      </c>
      <c r="J94" t="str">
        <f t="shared" si="24"/>
        <v/>
      </c>
      <c r="K94" t="str">
        <f t="shared" si="25"/>
        <v/>
      </c>
      <c r="L94">
        <f t="shared" si="26"/>
        <v>0</v>
      </c>
      <c r="M94" t="str">
        <f t="shared" si="27"/>
        <v/>
      </c>
      <c r="O94">
        <f t="shared" si="28"/>
        <v>0</v>
      </c>
      <c r="P94" t="str">
        <f t="shared" si="29"/>
        <v/>
      </c>
      <c r="Q94" t="str">
        <f t="shared" si="30"/>
        <v/>
      </c>
      <c r="R94" t="str">
        <f t="shared" si="31"/>
        <v/>
      </c>
      <c r="S94" t="str">
        <f t="shared" si="32"/>
        <v/>
      </c>
      <c r="T94" t="str">
        <f t="shared" si="33"/>
        <v/>
      </c>
      <c r="U94" t="str">
        <f t="shared" si="34"/>
        <v/>
      </c>
      <c r="V94" t="str">
        <f t="shared" si="35"/>
        <v/>
      </c>
      <c r="W94" t="str">
        <f t="shared" si="36"/>
        <v/>
      </c>
      <c r="X94" t="str">
        <f t="shared" si="37"/>
        <v/>
      </c>
      <c r="Y94" t="str">
        <f t="shared" si="38"/>
        <v/>
      </c>
      <c r="Z94" t="str">
        <f t="shared" si="39"/>
        <v/>
      </c>
      <c r="AA94" t="str">
        <f t="shared" si="40"/>
        <v/>
      </c>
      <c r="AB94" t="str">
        <f t="shared" si="41"/>
        <v/>
      </c>
      <c r="AC94">
        <f t="shared" si="42"/>
        <v>0</v>
      </c>
      <c r="AD94" t="str">
        <f t="shared" si="43"/>
        <v/>
      </c>
      <c r="AE94" t="str">
        <f t="shared" si="44"/>
        <v/>
      </c>
      <c r="AF94" t="str">
        <f t="shared" si="45"/>
        <v/>
      </c>
      <c r="AG94" t="str">
        <f t="shared" si="46"/>
        <v/>
      </c>
      <c r="AH94" t="str">
        <f t="shared" si="47"/>
        <v/>
      </c>
    </row>
    <row r="95" spans="1:34" x14ac:dyDescent="0.35">
      <c r="A95" t="s">
        <v>10</v>
      </c>
      <c r="B95" t="s">
        <v>124</v>
      </c>
      <c r="C95" t="s">
        <v>25</v>
      </c>
      <c r="D95">
        <v>5</v>
      </c>
      <c r="E95">
        <v>5000000</v>
      </c>
      <c r="F95">
        <v>43</v>
      </c>
      <c r="G95">
        <v>116279.06976744186</v>
      </c>
      <c r="I95">
        <v>0</v>
      </c>
      <c r="J95" t="str">
        <f t="shared" si="24"/>
        <v/>
      </c>
      <c r="K95" t="str">
        <f t="shared" si="25"/>
        <v/>
      </c>
      <c r="L95">
        <f t="shared" si="26"/>
        <v>0</v>
      </c>
      <c r="M95" t="str">
        <f t="shared" si="27"/>
        <v/>
      </c>
      <c r="O95" t="str">
        <f t="shared" si="28"/>
        <v/>
      </c>
      <c r="P95" t="str">
        <f t="shared" si="29"/>
        <v/>
      </c>
      <c r="Q95" t="str">
        <f t="shared" si="30"/>
        <v/>
      </c>
      <c r="R95" t="str">
        <f t="shared" si="31"/>
        <v/>
      </c>
      <c r="S95" t="str">
        <f t="shared" si="32"/>
        <v/>
      </c>
      <c r="T95" t="str">
        <f t="shared" si="33"/>
        <v/>
      </c>
      <c r="U95" t="str">
        <f t="shared" si="34"/>
        <v/>
      </c>
      <c r="V95" t="str">
        <f t="shared" si="35"/>
        <v/>
      </c>
      <c r="W95" t="str">
        <f t="shared" si="36"/>
        <v/>
      </c>
      <c r="X95" t="str">
        <f t="shared" si="37"/>
        <v/>
      </c>
      <c r="Y95" t="str">
        <f t="shared" si="38"/>
        <v/>
      </c>
      <c r="Z95" t="str">
        <f t="shared" si="39"/>
        <v/>
      </c>
      <c r="AA95" t="str">
        <f t="shared" si="40"/>
        <v/>
      </c>
      <c r="AB95">
        <f t="shared" si="41"/>
        <v>0</v>
      </c>
      <c r="AC95" t="str">
        <f t="shared" si="42"/>
        <v/>
      </c>
      <c r="AD95" t="str">
        <f t="shared" si="43"/>
        <v/>
      </c>
      <c r="AE95" t="str">
        <f t="shared" si="44"/>
        <v/>
      </c>
      <c r="AF95" t="str">
        <f t="shared" si="45"/>
        <v/>
      </c>
      <c r="AG95" t="str">
        <f t="shared" si="46"/>
        <v/>
      </c>
      <c r="AH95" t="str">
        <f t="shared" si="47"/>
        <v/>
      </c>
    </row>
    <row r="96" spans="1:34" x14ac:dyDescent="0.35">
      <c r="A96" t="s">
        <v>10</v>
      </c>
      <c r="B96" t="s">
        <v>125</v>
      </c>
      <c r="C96" t="s">
        <v>23</v>
      </c>
      <c r="D96">
        <v>4.9000000000000004</v>
      </c>
      <c r="E96">
        <v>4900000</v>
      </c>
      <c r="F96">
        <v>42</v>
      </c>
      <c r="G96">
        <v>116666.66666666667</v>
      </c>
      <c r="I96">
        <v>0</v>
      </c>
      <c r="J96" t="str">
        <f t="shared" si="24"/>
        <v/>
      </c>
      <c r="K96" t="str">
        <f t="shared" si="25"/>
        <v/>
      </c>
      <c r="L96">
        <f t="shared" si="26"/>
        <v>0</v>
      </c>
      <c r="M96" t="str">
        <f t="shared" si="27"/>
        <v/>
      </c>
      <c r="O96" t="str">
        <f t="shared" si="28"/>
        <v/>
      </c>
      <c r="P96" t="str">
        <f t="shared" si="29"/>
        <v/>
      </c>
      <c r="Q96" t="str">
        <f t="shared" si="30"/>
        <v/>
      </c>
      <c r="R96" t="str">
        <f t="shared" si="31"/>
        <v/>
      </c>
      <c r="S96" t="str">
        <f t="shared" si="32"/>
        <v/>
      </c>
      <c r="T96" t="str">
        <f t="shared" si="33"/>
        <v/>
      </c>
      <c r="U96" t="str">
        <f t="shared" si="34"/>
        <v/>
      </c>
      <c r="V96" t="str">
        <f t="shared" si="35"/>
        <v/>
      </c>
      <c r="W96" t="str">
        <f t="shared" si="36"/>
        <v/>
      </c>
      <c r="X96" t="str">
        <f t="shared" si="37"/>
        <v/>
      </c>
      <c r="Y96" t="str">
        <f t="shared" si="38"/>
        <v/>
      </c>
      <c r="Z96">
        <f t="shared" si="39"/>
        <v>0</v>
      </c>
      <c r="AA96" t="str">
        <f t="shared" si="40"/>
        <v/>
      </c>
      <c r="AB96" t="str">
        <f t="shared" si="41"/>
        <v/>
      </c>
      <c r="AC96" t="str">
        <f t="shared" si="42"/>
        <v/>
      </c>
      <c r="AD96" t="str">
        <f t="shared" si="43"/>
        <v/>
      </c>
      <c r="AE96" t="str">
        <f t="shared" si="44"/>
        <v/>
      </c>
      <c r="AF96" t="str">
        <f t="shared" si="45"/>
        <v/>
      </c>
      <c r="AG96" t="str">
        <f t="shared" si="46"/>
        <v/>
      </c>
      <c r="AH96" t="str">
        <f t="shared" si="47"/>
        <v/>
      </c>
    </row>
    <row r="97" spans="1:34" x14ac:dyDescent="0.35">
      <c r="A97" t="s">
        <v>10</v>
      </c>
      <c r="B97" t="s">
        <v>126</v>
      </c>
      <c r="C97" t="s">
        <v>31</v>
      </c>
      <c r="D97">
        <v>5.4</v>
      </c>
      <c r="E97">
        <v>5400000</v>
      </c>
      <c r="F97">
        <v>46</v>
      </c>
      <c r="G97">
        <v>117391.30434782608</v>
      </c>
      <c r="I97">
        <v>0</v>
      </c>
      <c r="J97" t="str">
        <f t="shared" si="24"/>
        <v/>
      </c>
      <c r="K97" t="str">
        <f t="shared" si="25"/>
        <v/>
      </c>
      <c r="L97">
        <f t="shared" si="26"/>
        <v>0</v>
      </c>
      <c r="M97" t="str">
        <f t="shared" si="27"/>
        <v/>
      </c>
      <c r="O97" t="str">
        <f t="shared" si="28"/>
        <v/>
      </c>
      <c r="P97" t="str">
        <f t="shared" si="29"/>
        <v/>
      </c>
      <c r="Q97" t="str">
        <f t="shared" si="30"/>
        <v/>
      </c>
      <c r="R97" t="str">
        <f t="shared" si="31"/>
        <v/>
      </c>
      <c r="S97" t="str">
        <f t="shared" si="32"/>
        <v/>
      </c>
      <c r="T97" t="str">
        <f t="shared" si="33"/>
        <v/>
      </c>
      <c r="U97" t="str">
        <f t="shared" si="34"/>
        <v/>
      </c>
      <c r="V97" t="str">
        <f t="shared" si="35"/>
        <v/>
      </c>
      <c r="W97" t="str">
        <f t="shared" si="36"/>
        <v/>
      </c>
      <c r="X97" t="str">
        <f t="shared" si="37"/>
        <v/>
      </c>
      <c r="Y97" t="str">
        <f t="shared" si="38"/>
        <v/>
      </c>
      <c r="Z97" t="str">
        <f t="shared" si="39"/>
        <v/>
      </c>
      <c r="AA97" t="str">
        <f t="shared" si="40"/>
        <v/>
      </c>
      <c r="AB97" t="str">
        <f t="shared" si="41"/>
        <v/>
      </c>
      <c r="AC97" t="str">
        <f t="shared" si="42"/>
        <v/>
      </c>
      <c r="AD97" t="str">
        <f t="shared" si="43"/>
        <v/>
      </c>
      <c r="AE97" t="str">
        <f t="shared" si="44"/>
        <v/>
      </c>
      <c r="AF97" t="str">
        <f t="shared" si="45"/>
        <v/>
      </c>
      <c r="AG97" t="str">
        <f t="shared" si="46"/>
        <v/>
      </c>
      <c r="AH97">
        <f t="shared" si="47"/>
        <v>0</v>
      </c>
    </row>
    <row r="98" spans="1:34" x14ac:dyDescent="0.35">
      <c r="A98" t="s">
        <v>10</v>
      </c>
      <c r="B98" t="s">
        <v>127</v>
      </c>
      <c r="C98" t="s">
        <v>19</v>
      </c>
      <c r="D98">
        <v>8.3000000000000007</v>
      </c>
      <c r="E98">
        <v>8300000.0000000009</v>
      </c>
      <c r="F98">
        <v>70</v>
      </c>
      <c r="G98">
        <v>118571.42857142858</v>
      </c>
      <c r="I98">
        <v>0</v>
      </c>
      <c r="J98" t="str">
        <f t="shared" si="24"/>
        <v/>
      </c>
      <c r="K98" t="str">
        <f t="shared" si="25"/>
        <v/>
      </c>
      <c r="L98">
        <f t="shared" si="26"/>
        <v>0</v>
      </c>
      <c r="M98" t="str">
        <f t="shared" si="27"/>
        <v/>
      </c>
      <c r="O98" t="str">
        <f t="shared" si="28"/>
        <v/>
      </c>
      <c r="P98" t="str">
        <f t="shared" si="29"/>
        <v/>
      </c>
      <c r="Q98" t="str">
        <f t="shared" si="30"/>
        <v/>
      </c>
      <c r="R98" t="str">
        <f t="shared" si="31"/>
        <v/>
      </c>
      <c r="S98" t="str">
        <f t="shared" si="32"/>
        <v/>
      </c>
      <c r="T98" t="str">
        <f t="shared" si="33"/>
        <v/>
      </c>
      <c r="U98" t="str">
        <f t="shared" si="34"/>
        <v/>
      </c>
      <c r="V98">
        <f t="shared" si="35"/>
        <v>0</v>
      </c>
      <c r="W98" t="str">
        <f t="shared" si="36"/>
        <v/>
      </c>
      <c r="X98" t="str">
        <f t="shared" si="37"/>
        <v/>
      </c>
      <c r="Y98" t="str">
        <f t="shared" si="38"/>
        <v/>
      </c>
      <c r="Z98" t="str">
        <f t="shared" si="39"/>
        <v/>
      </c>
      <c r="AA98" t="str">
        <f t="shared" si="40"/>
        <v/>
      </c>
      <c r="AB98" t="str">
        <f t="shared" si="41"/>
        <v/>
      </c>
      <c r="AC98" t="str">
        <f t="shared" si="42"/>
        <v/>
      </c>
      <c r="AD98" t="str">
        <f t="shared" si="43"/>
        <v/>
      </c>
      <c r="AE98" t="str">
        <f t="shared" si="44"/>
        <v/>
      </c>
      <c r="AF98" t="str">
        <f t="shared" si="45"/>
        <v/>
      </c>
      <c r="AG98" t="str">
        <f t="shared" si="46"/>
        <v/>
      </c>
      <c r="AH98" t="str">
        <f t="shared" si="47"/>
        <v/>
      </c>
    </row>
    <row r="99" spans="1:34" x14ac:dyDescent="0.35">
      <c r="A99" t="s">
        <v>10</v>
      </c>
      <c r="B99" t="s">
        <v>128</v>
      </c>
      <c r="C99" t="s">
        <v>27</v>
      </c>
      <c r="D99">
        <v>5</v>
      </c>
      <c r="E99">
        <v>5000000</v>
      </c>
      <c r="F99">
        <v>42</v>
      </c>
      <c r="G99">
        <v>119047.61904761905</v>
      </c>
      <c r="I99">
        <v>0</v>
      </c>
      <c r="J99" t="str">
        <f t="shared" si="24"/>
        <v/>
      </c>
      <c r="K99" t="str">
        <f t="shared" si="25"/>
        <v/>
      </c>
      <c r="L99">
        <f t="shared" si="26"/>
        <v>0</v>
      </c>
      <c r="M99" t="str">
        <f t="shared" si="27"/>
        <v/>
      </c>
      <c r="O99" t="str">
        <f t="shared" si="28"/>
        <v/>
      </c>
      <c r="P99" t="str">
        <f t="shared" si="29"/>
        <v/>
      </c>
      <c r="Q99" t="str">
        <f t="shared" si="30"/>
        <v/>
      </c>
      <c r="R99" t="str">
        <f t="shared" si="31"/>
        <v/>
      </c>
      <c r="S99" t="str">
        <f t="shared" si="32"/>
        <v/>
      </c>
      <c r="T99" t="str">
        <f t="shared" si="33"/>
        <v/>
      </c>
      <c r="U99" t="str">
        <f t="shared" si="34"/>
        <v/>
      </c>
      <c r="V99" t="str">
        <f t="shared" si="35"/>
        <v/>
      </c>
      <c r="W99" t="str">
        <f t="shared" si="36"/>
        <v/>
      </c>
      <c r="X99" t="str">
        <f t="shared" si="37"/>
        <v/>
      </c>
      <c r="Y99" t="str">
        <f t="shared" si="38"/>
        <v/>
      </c>
      <c r="Z99" t="str">
        <f t="shared" si="39"/>
        <v/>
      </c>
      <c r="AA99" t="str">
        <f t="shared" si="40"/>
        <v/>
      </c>
      <c r="AB99" t="str">
        <f t="shared" si="41"/>
        <v/>
      </c>
      <c r="AC99" t="str">
        <f t="shared" si="42"/>
        <v/>
      </c>
      <c r="AD99">
        <f t="shared" si="43"/>
        <v>0</v>
      </c>
      <c r="AE99" t="str">
        <f t="shared" si="44"/>
        <v/>
      </c>
      <c r="AF99" t="str">
        <f t="shared" si="45"/>
        <v/>
      </c>
      <c r="AG99" t="str">
        <f t="shared" si="46"/>
        <v/>
      </c>
      <c r="AH99" t="str">
        <f t="shared" si="47"/>
        <v/>
      </c>
    </row>
    <row r="100" spans="1:34" x14ac:dyDescent="0.35">
      <c r="A100" t="s">
        <v>10</v>
      </c>
      <c r="B100" t="s">
        <v>129</v>
      </c>
      <c r="C100" t="s">
        <v>31</v>
      </c>
      <c r="D100">
        <v>5.5</v>
      </c>
      <c r="E100">
        <v>5500000</v>
      </c>
      <c r="F100">
        <v>46</v>
      </c>
      <c r="G100">
        <v>119565.21739130435</v>
      </c>
      <c r="I100">
        <v>0</v>
      </c>
      <c r="J100" t="str">
        <f t="shared" si="24"/>
        <v/>
      </c>
      <c r="K100" t="str">
        <f t="shared" si="25"/>
        <v/>
      </c>
      <c r="L100">
        <f t="shared" si="26"/>
        <v>0</v>
      </c>
      <c r="M100" t="str">
        <f t="shared" si="27"/>
        <v/>
      </c>
      <c r="O100" t="str">
        <f t="shared" si="28"/>
        <v/>
      </c>
      <c r="P100" t="str">
        <f t="shared" si="29"/>
        <v/>
      </c>
      <c r="Q100" t="str">
        <f t="shared" si="30"/>
        <v/>
      </c>
      <c r="R100" t="str">
        <f t="shared" si="31"/>
        <v/>
      </c>
      <c r="S100" t="str">
        <f t="shared" si="32"/>
        <v/>
      </c>
      <c r="T100" t="str">
        <f t="shared" si="33"/>
        <v/>
      </c>
      <c r="U100" t="str">
        <f t="shared" si="34"/>
        <v/>
      </c>
      <c r="V100" t="str">
        <f t="shared" si="35"/>
        <v/>
      </c>
      <c r="W100" t="str">
        <f t="shared" si="36"/>
        <v/>
      </c>
      <c r="X100" t="str">
        <f t="shared" si="37"/>
        <v/>
      </c>
      <c r="Y100" t="str">
        <f t="shared" si="38"/>
        <v/>
      </c>
      <c r="Z100" t="str">
        <f t="shared" si="39"/>
        <v/>
      </c>
      <c r="AA100" t="str">
        <f t="shared" si="40"/>
        <v/>
      </c>
      <c r="AB100" t="str">
        <f t="shared" si="41"/>
        <v/>
      </c>
      <c r="AC100" t="str">
        <f t="shared" si="42"/>
        <v/>
      </c>
      <c r="AD100" t="str">
        <f t="shared" si="43"/>
        <v/>
      </c>
      <c r="AE100" t="str">
        <f t="shared" si="44"/>
        <v/>
      </c>
      <c r="AF100" t="str">
        <f t="shared" si="45"/>
        <v/>
      </c>
      <c r="AG100" t="str">
        <f t="shared" si="46"/>
        <v/>
      </c>
      <c r="AH100">
        <f t="shared" si="47"/>
        <v>0</v>
      </c>
    </row>
    <row r="101" spans="1:34" x14ac:dyDescent="0.35">
      <c r="A101" t="s">
        <v>10</v>
      </c>
      <c r="B101" t="s">
        <v>130</v>
      </c>
      <c r="C101" t="s">
        <v>16</v>
      </c>
      <c r="D101">
        <v>6.7</v>
      </c>
      <c r="E101">
        <v>6700000</v>
      </c>
      <c r="F101">
        <v>56</v>
      </c>
      <c r="G101">
        <v>119642.85714285714</v>
      </c>
      <c r="I101">
        <v>0</v>
      </c>
      <c r="J101" t="str">
        <f t="shared" si="24"/>
        <v/>
      </c>
      <c r="K101" t="str">
        <f t="shared" si="25"/>
        <v/>
      </c>
      <c r="L101">
        <f t="shared" si="26"/>
        <v>0</v>
      </c>
      <c r="M101" t="str">
        <f t="shared" si="27"/>
        <v/>
      </c>
      <c r="O101" t="str">
        <f t="shared" si="28"/>
        <v/>
      </c>
      <c r="P101" t="str">
        <f t="shared" si="29"/>
        <v/>
      </c>
      <c r="Q101" t="str">
        <f t="shared" si="30"/>
        <v/>
      </c>
      <c r="R101" t="str">
        <f t="shared" si="31"/>
        <v/>
      </c>
      <c r="S101">
        <f t="shared" si="32"/>
        <v>0</v>
      </c>
      <c r="T101" t="str">
        <f t="shared" si="33"/>
        <v/>
      </c>
      <c r="U101" t="str">
        <f t="shared" si="34"/>
        <v/>
      </c>
      <c r="V101" t="str">
        <f t="shared" si="35"/>
        <v/>
      </c>
      <c r="W101" t="str">
        <f t="shared" si="36"/>
        <v/>
      </c>
      <c r="X101" t="str">
        <f t="shared" si="37"/>
        <v/>
      </c>
      <c r="Y101" t="str">
        <f t="shared" si="38"/>
        <v/>
      </c>
      <c r="Z101" t="str">
        <f t="shared" si="39"/>
        <v/>
      </c>
      <c r="AA101" t="str">
        <f t="shared" si="40"/>
        <v/>
      </c>
      <c r="AB101" t="str">
        <f t="shared" si="41"/>
        <v/>
      </c>
      <c r="AC101" t="str">
        <f t="shared" si="42"/>
        <v/>
      </c>
      <c r="AD101" t="str">
        <f t="shared" si="43"/>
        <v/>
      </c>
      <c r="AE101" t="str">
        <f t="shared" si="44"/>
        <v/>
      </c>
      <c r="AF101" t="str">
        <f t="shared" si="45"/>
        <v/>
      </c>
      <c r="AG101" t="str">
        <f t="shared" si="46"/>
        <v/>
      </c>
      <c r="AH101" t="str">
        <f t="shared" si="47"/>
        <v/>
      </c>
    </row>
    <row r="102" spans="1:34" x14ac:dyDescent="0.35">
      <c r="A102" t="s">
        <v>10</v>
      </c>
      <c r="B102" t="s">
        <v>131</v>
      </c>
      <c r="C102" t="s">
        <v>23</v>
      </c>
      <c r="D102">
        <v>5.4</v>
      </c>
      <c r="E102">
        <v>5400000</v>
      </c>
      <c r="F102">
        <v>45</v>
      </c>
      <c r="G102">
        <v>120000</v>
      </c>
      <c r="I102">
        <v>0</v>
      </c>
      <c r="J102" t="str">
        <f t="shared" si="24"/>
        <v/>
      </c>
      <c r="K102" t="str">
        <f t="shared" si="25"/>
        <v/>
      </c>
      <c r="L102">
        <f t="shared" si="26"/>
        <v>0</v>
      </c>
      <c r="M102" t="str">
        <f t="shared" si="27"/>
        <v/>
      </c>
      <c r="O102" t="str">
        <f t="shared" si="28"/>
        <v/>
      </c>
      <c r="P102" t="str">
        <f t="shared" si="29"/>
        <v/>
      </c>
      <c r="Q102" t="str">
        <f t="shared" si="30"/>
        <v/>
      </c>
      <c r="R102" t="str">
        <f t="shared" si="31"/>
        <v/>
      </c>
      <c r="S102" t="str">
        <f t="shared" si="32"/>
        <v/>
      </c>
      <c r="T102" t="str">
        <f t="shared" si="33"/>
        <v/>
      </c>
      <c r="U102" t="str">
        <f t="shared" si="34"/>
        <v/>
      </c>
      <c r="V102" t="str">
        <f t="shared" si="35"/>
        <v/>
      </c>
      <c r="W102" t="str">
        <f t="shared" si="36"/>
        <v/>
      </c>
      <c r="X102" t="str">
        <f t="shared" si="37"/>
        <v/>
      </c>
      <c r="Y102" t="str">
        <f t="shared" si="38"/>
        <v/>
      </c>
      <c r="Z102">
        <f t="shared" si="39"/>
        <v>0</v>
      </c>
      <c r="AA102" t="str">
        <f t="shared" si="40"/>
        <v/>
      </c>
      <c r="AB102" t="str">
        <f t="shared" si="41"/>
        <v/>
      </c>
      <c r="AC102" t="str">
        <f t="shared" si="42"/>
        <v/>
      </c>
      <c r="AD102" t="str">
        <f t="shared" si="43"/>
        <v/>
      </c>
      <c r="AE102" t="str">
        <f t="shared" si="44"/>
        <v/>
      </c>
      <c r="AF102" t="str">
        <f t="shared" si="45"/>
        <v/>
      </c>
      <c r="AG102" t="str">
        <f t="shared" si="46"/>
        <v/>
      </c>
      <c r="AH102" t="str">
        <f t="shared" si="47"/>
        <v/>
      </c>
    </row>
    <row r="103" spans="1:34" x14ac:dyDescent="0.35">
      <c r="A103" t="s">
        <v>10</v>
      </c>
      <c r="B103" t="s">
        <v>132</v>
      </c>
      <c r="C103" t="s">
        <v>24</v>
      </c>
      <c r="D103">
        <v>4.8</v>
      </c>
      <c r="E103">
        <v>4800000</v>
      </c>
      <c r="F103">
        <v>40</v>
      </c>
      <c r="G103">
        <v>120000</v>
      </c>
      <c r="I103">
        <v>0</v>
      </c>
      <c r="J103" t="str">
        <f t="shared" si="24"/>
        <v/>
      </c>
      <c r="K103" t="str">
        <f t="shared" si="25"/>
        <v/>
      </c>
      <c r="L103">
        <f t="shared" si="26"/>
        <v>0</v>
      </c>
      <c r="M103" t="str">
        <f t="shared" si="27"/>
        <v/>
      </c>
      <c r="O103" t="str">
        <f t="shared" si="28"/>
        <v/>
      </c>
      <c r="P103" t="str">
        <f t="shared" si="29"/>
        <v/>
      </c>
      <c r="Q103" t="str">
        <f t="shared" si="30"/>
        <v/>
      </c>
      <c r="R103" t="str">
        <f t="shared" si="31"/>
        <v/>
      </c>
      <c r="S103" t="str">
        <f t="shared" si="32"/>
        <v/>
      </c>
      <c r="T103" t="str">
        <f t="shared" si="33"/>
        <v/>
      </c>
      <c r="U103" t="str">
        <f t="shared" si="34"/>
        <v/>
      </c>
      <c r="V103" t="str">
        <f t="shared" si="35"/>
        <v/>
      </c>
      <c r="W103" t="str">
        <f t="shared" si="36"/>
        <v/>
      </c>
      <c r="X103" t="str">
        <f t="shared" si="37"/>
        <v/>
      </c>
      <c r="Y103" t="str">
        <f t="shared" si="38"/>
        <v/>
      </c>
      <c r="Z103" t="str">
        <f t="shared" si="39"/>
        <v/>
      </c>
      <c r="AA103">
        <f t="shared" si="40"/>
        <v>0</v>
      </c>
      <c r="AB103" t="str">
        <f t="shared" si="41"/>
        <v/>
      </c>
      <c r="AC103" t="str">
        <f t="shared" si="42"/>
        <v/>
      </c>
      <c r="AD103" t="str">
        <f t="shared" si="43"/>
        <v/>
      </c>
      <c r="AE103" t="str">
        <f t="shared" si="44"/>
        <v/>
      </c>
      <c r="AF103" t="str">
        <f t="shared" si="45"/>
        <v/>
      </c>
      <c r="AG103" t="str">
        <f t="shared" si="46"/>
        <v/>
      </c>
      <c r="AH103" t="str">
        <f t="shared" si="47"/>
        <v/>
      </c>
    </row>
    <row r="104" spans="1:34" x14ac:dyDescent="0.35">
      <c r="A104" t="s">
        <v>10</v>
      </c>
      <c r="B104" t="s">
        <v>133</v>
      </c>
      <c r="C104" t="s">
        <v>21</v>
      </c>
      <c r="D104">
        <v>8.8000000000000007</v>
      </c>
      <c r="E104">
        <v>8800000</v>
      </c>
      <c r="F104">
        <v>68</v>
      </c>
      <c r="G104">
        <v>129411.76470588235</v>
      </c>
      <c r="I104">
        <v>0</v>
      </c>
      <c r="J104" t="str">
        <f t="shared" si="24"/>
        <v/>
      </c>
      <c r="K104" t="str">
        <f t="shared" si="25"/>
        <v/>
      </c>
      <c r="L104">
        <f t="shared" si="26"/>
        <v>0</v>
      </c>
      <c r="M104" t="str">
        <f t="shared" si="27"/>
        <v/>
      </c>
      <c r="O104" t="str">
        <f t="shared" si="28"/>
        <v/>
      </c>
      <c r="P104" t="str">
        <f t="shared" si="29"/>
        <v/>
      </c>
      <c r="Q104" t="str">
        <f t="shared" si="30"/>
        <v/>
      </c>
      <c r="R104" t="str">
        <f t="shared" si="31"/>
        <v/>
      </c>
      <c r="S104" t="str">
        <f t="shared" si="32"/>
        <v/>
      </c>
      <c r="T104" t="str">
        <f t="shared" si="33"/>
        <v/>
      </c>
      <c r="U104" t="str">
        <f t="shared" si="34"/>
        <v/>
      </c>
      <c r="V104" t="str">
        <f t="shared" si="35"/>
        <v/>
      </c>
      <c r="W104" t="str">
        <f t="shared" si="36"/>
        <v/>
      </c>
      <c r="X104">
        <f t="shared" si="37"/>
        <v>0</v>
      </c>
      <c r="Y104" t="str">
        <f t="shared" si="38"/>
        <v/>
      </c>
      <c r="Z104" t="str">
        <f t="shared" si="39"/>
        <v/>
      </c>
      <c r="AA104" t="str">
        <f t="shared" si="40"/>
        <v/>
      </c>
      <c r="AB104" t="str">
        <f t="shared" si="41"/>
        <v/>
      </c>
      <c r="AC104" t="str">
        <f t="shared" si="42"/>
        <v/>
      </c>
      <c r="AD104" t="str">
        <f t="shared" si="43"/>
        <v/>
      </c>
      <c r="AE104" t="str">
        <f t="shared" si="44"/>
        <v/>
      </c>
      <c r="AF104" t="str">
        <f t="shared" si="45"/>
        <v/>
      </c>
      <c r="AG104" t="str">
        <f t="shared" si="46"/>
        <v/>
      </c>
      <c r="AH104" t="str">
        <f t="shared" si="47"/>
        <v/>
      </c>
    </row>
    <row r="105" spans="1:34" x14ac:dyDescent="0.35">
      <c r="A105" t="s">
        <v>10</v>
      </c>
      <c r="B105" t="s">
        <v>134</v>
      </c>
      <c r="C105" t="s">
        <v>14</v>
      </c>
      <c r="D105">
        <v>4.4000000000000004</v>
      </c>
      <c r="E105">
        <v>4400000</v>
      </c>
      <c r="F105">
        <v>34</v>
      </c>
      <c r="G105">
        <v>129411.76470588235</v>
      </c>
      <c r="I105">
        <v>0</v>
      </c>
      <c r="J105" t="str">
        <f t="shared" si="24"/>
        <v/>
      </c>
      <c r="K105" t="str">
        <f t="shared" si="25"/>
        <v/>
      </c>
      <c r="L105">
        <f t="shared" si="26"/>
        <v>0</v>
      </c>
      <c r="M105" t="str">
        <f t="shared" si="27"/>
        <v/>
      </c>
      <c r="O105" t="str">
        <f t="shared" si="28"/>
        <v/>
      </c>
      <c r="P105" t="str">
        <f t="shared" si="29"/>
        <v/>
      </c>
      <c r="Q105">
        <f t="shared" si="30"/>
        <v>0</v>
      </c>
      <c r="R105" t="str">
        <f t="shared" si="31"/>
        <v/>
      </c>
      <c r="S105" t="str">
        <f t="shared" si="32"/>
        <v/>
      </c>
      <c r="T105" t="str">
        <f t="shared" si="33"/>
        <v/>
      </c>
      <c r="U105" t="str">
        <f t="shared" si="34"/>
        <v/>
      </c>
      <c r="V105" t="str">
        <f t="shared" si="35"/>
        <v/>
      </c>
      <c r="W105" t="str">
        <f t="shared" si="36"/>
        <v/>
      </c>
      <c r="X105" t="str">
        <f t="shared" si="37"/>
        <v/>
      </c>
      <c r="Y105" t="str">
        <f t="shared" si="38"/>
        <v/>
      </c>
      <c r="Z105" t="str">
        <f t="shared" si="39"/>
        <v/>
      </c>
      <c r="AA105" t="str">
        <f t="shared" si="40"/>
        <v/>
      </c>
      <c r="AB105" t="str">
        <f t="shared" si="41"/>
        <v/>
      </c>
      <c r="AC105" t="str">
        <f t="shared" si="42"/>
        <v/>
      </c>
      <c r="AD105" t="str">
        <f t="shared" si="43"/>
        <v/>
      </c>
      <c r="AE105" t="str">
        <f t="shared" si="44"/>
        <v/>
      </c>
      <c r="AF105" t="str">
        <f t="shared" si="45"/>
        <v/>
      </c>
      <c r="AG105" t="str">
        <f t="shared" si="46"/>
        <v/>
      </c>
      <c r="AH105" t="str">
        <f t="shared" si="47"/>
        <v/>
      </c>
    </row>
    <row r="106" spans="1:34" x14ac:dyDescent="0.35">
      <c r="A106" t="s">
        <v>10</v>
      </c>
      <c r="B106" t="s">
        <v>135</v>
      </c>
      <c r="C106" t="s">
        <v>18</v>
      </c>
      <c r="D106">
        <v>5</v>
      </c>
      <c r="E106">
        <v>5000000</v>
      </c>
      <c r="F106">
        <v>38</v>
      </c>
      <c r="G106">
        <v>131578.94736842104</v>
      </c>
      <c r="I106">
        <v>0</v>
      </c>
      <c r="J106" t="str">
        <f t="shared" si="24"/>
        <v/>
      </c>
      <c r="K106" t="str">
        <f t="shared" si="25"/>
        <v/>
      </c>
      <c r="L106">
        <f t="shared" si="26"/>
        <v>0</v>
      </c>
      <c r="M106" t="str">
        <f t="shared" si="27"/>
        <v/>
      </c>
      <c r="O106" t="str">
        <f t="shared" si="28"/>
        <v/>
      </c>
      <c r="P106" t="str">
        <f t="shared" si="29"/>
        <v/>
      </c>
      <c r="Q106" t="str">
        <f t="shared" si="30"/>
        <v/>
      </c>
      <c r="R106" t="str">
        <f t="shared" si="31"/>
        <v/>
      </c>
      <c r="S106" t="str">
        <f t="shared" si="32"/>
        <v/>
      </c>
      <c r="T106" t="str">
        <f t="shared" si="33"/>
        <v/>
      </c>
      <c r="U106">
        <f t="shared" si="34"/>
        <v>0</v>
      </c>
      <c r="V106" t="str">
        <f t="shared" si="35"/>
        <v/>
      </c>
      <c r="W106" t="str">
        <f t="shared" si="36"/>
        <v/>
      </c>
      <c r="X106" t="str">
        <f t="shared" si="37"/>
        <v/>
      </c>
      <c r="Y106" t="str">
        <f t="shared" si="38"/>
        <v/>
      </c>
      <c r="Z106" t="str">
        <f t="shared" si="39"/>
        <v/>
      </c>
      <c r="AA106" t="str">
        <f t="shared" si="40"/>
        <v/>
      </c>
      <c r="AB106" t="str">
        <f t="shared" si="41"/>
        <v/>
      </c>
      <c r="AC106" t="str">
        <f t="shared" si="42"/>
        <v/>
      </c>
      <c r="AD106" t="str">
        <f t="shared" si="43"/>
        <v/>
      </c>
      <c r="AE106" t="str">
        <f t="shared" si="44"/>
        <v/>
      </c>
      <c r="AF106" t="str">
        <f t="shared" si="45"/>
        <v/>
      </c>
      <c r="AG106" t="str">
        <f t="shared" si="46"/>
        <v/>
      </c>
      <c r="AH106" t="str">
        <f t="shared" si="47"/>
        <v/>
      </c>
    </row>
    <row r="107" spans="1:34" x14ac:dyDescent="0.35">
      <c r="A107" t="s">
        <v>10</v>
      </c>
      <c r="B107" t="s">
        <v>136</v>
      </c>
      <c r="C107" t="s">
        <v>20</v>
      </c>
      <c r="D107">
        <v>6</v>
      </c>
      <c r="E107">
        <v>6000000</v>
      </c>
      <c r="F107">
        <v>45</v>
      </c>
      <c r="G107">
        <v>133333.33333333334</v>
      </c>
      <c r="I107">
        <v>0</v>
      </c>
      <c r="J107" t="str">
        <f t="shared" si="24"/>
        <v/>
      </c>
      <c r="K107" t="str">
        <f t="shared" si="25"/>
        <v/>
      </c>
      <c r="L107">
        <f t="shared" si="26"/>
        <v>0</v>
      </c>
      <c r="M107" t="str">
        <f t="shared" si="27"/>
        <v/>
      </c>
      <c r="O107" t="str">
        <f t="shared" si="28"/>
        <v/>
      </c>
      <c r="P107" t="str">
        <f t="shared" si="29"/>
        <v/>
      </c>
      <c r="Q107" t="str">
        <f t="shared" si="30"/>
        <v/>
      </c>
      <c r="R107" t="str">
        <f t="shared" si="31"/>
        <v/>
      </c>
      <c r="S107" t="str">
        <f t="shared" si="32"/>
        <v/>
      </c>
      <c r="T107" t="str">
        <f t="shared" si="33"/>
        <v/>
      </c>
      <c r="U107" t="str">
        <f t="shared" si="34"/>
        <v/>
      </c>
      <c r="V107" t="str">
        <f t="shared" si="35"/>
        <v/>
      </c>
      <c r="W107">
        <f t="shared" si="36"/>
        <v>0</v>
      </c>
      <c r="X107" t="str">
        <f t="shared" si="37"/>
        <v/>
      </c>
      <c r="Y107" t="str">
        <f t="shared" si="38"/>
        <v/>
      </c>
      <c r="Z107" t="str">
        <f t="shared" si="39"/>
        <v/>
      </c>
      <c r="AA107" t="str">
        <f t="shared" si="40"/>
        <v/>
      </c>
      <c r="AB107" t="str">
        <f t="shared" si="41"/>
        <v/>
      </c>
      <c r="AC107" t="str">
        <f t="shared" si="42"/>
        <v/>
      </c>
      <c r="AD107" t="str">
        <f t="shared" si="43"/>
        <v/>
      </c>
      <c r="AE107" t="str">
        <f t="shared" si="44"/>
        <v/>
      </c>
      <c r="AF107" t="str">
        <f t="shared" si="45"/>
        <v/>
      </c>
      <c r="AG107" t="str">
        <f t="shared" si="46"/>
        <v/>
      </c>
      <c r="AH107" t="str">
        <f t="shared" si="47"/>
        <v/>
      </c>
    </row>
    <row r="108" spans="1:34" x14ac:dyDescent="0.35">
      <c r="A108" t="s">
        <v>10</v>
      </c>
      <c r="B108" t="s">
        <v>137</v>
      </c>
      <c r="C108" t="s">
        <v>29</v>
      </c>
      <c r="D108">
        <v>4.4000000000000004</v>
      </c>
      <c r="E108">
        <v>4400000</v>
      </c>
      <c r="F108">
        <v>33</v>
      </c>
      <c r="G108">
        <v>133333.33333333334</v>
      </c>
      <c r="I108">
        <v>0</v>
      </c>
      <c r="J108" t="str">
        <f t="shared" si="24"/>
        <v/>
      </c>
      <c r="K108" t="str">
        <f t="shared" si="25"/>
        <v/>
      </c>
      <c r="L108">
        <f t="shared" si="26"/>
        <v>0</v>
      </c>
      <c r="M108" t="str">
        <f t="shared" si="27"/>
        <v/>
      </c>
      <c r="O108" t="str">
        <f t="shared" si="28"/>
        <v/>
      </c>
      <c r="P108" t="str">
        <f t="shared" si="29"/>
        <v/>
      </c>
      <c r="Q108" t="str">
        <f t="shared" si="30"/>
        <v/>
      </c>
      <c r="R108" t="str">
        <f t="shared" si="31"/>
        <v/>
      </c>
      <c r="S108" t="str">
        <f t="shared" si="32"/>
        <v/>
      </c>
      <c r="T108" t="str">
        <f t="shared" si="33"/>
        <v/>
      </c>
      <c r="U108" t="str">
        <f t="shared" si="34"/>
        <v/>
      </c>
      <c r="V108" t="str">
        <f t="shared" si="35"/>
        <v/>
      </c>
      <c r="W108" t="str">
        <f t="shared" si="36"/>
        <v/>
      </c>
      <c r="X108" t="str">
        <f t="shared" si="37"/>
        <v/>
      </c>
      <c r="Y108" t="str">
        <f t="shared" si="38"/>
        <v/>
      </c>
      <c r="Z108" t="str">
        <f t="shared" si="39"/>
        <v/>
      </c>
      <c r="AA108" t="str">
        <f t="shared" si="40"/>
        <v/>
      </c>
      <c r="AB108" t="str">
        <f t="shared" si="41"/>
        <v/>
      </c>
      <c r="AC108" t="str">
        <f t="shared" si="42"/>
        <v/>
      </c>
      <c r="AD108" t="str">
        <f t="shared" si="43"/>
        <v/>
      </c>
      <c r="AE108" t="str">
        <f t="shared" si="44"/>
        <v/>
      </c>
      <c r="AF108">
        <f t="shared" si="45"/>
        <v>0</v>
      </c>
      <c r="AG108" t="str">
        <f t="shared" si="46"/>
        <v/>
      </c>
      <c r="AH108" t="str">
        <f t="shared" si="47"/>
        <v/>
      </c>
    </row>
    <row r="109" spans="1:34" x14ac:dyDescent="0.35">
      <c r="A109" t="s">
        <v>10</v>
      </c>
      <c r="B109" t="s">
        <v>138</v>
      </c>
      <c r="C109" t="s">
        <v>28</v>
      </c>
      <c r="D109">
        <v>5.4</v>
      </c>
      <c r="E109">
        <v>5400000</v>
      </c>
      <c r="F109">
        <v>40</v>
      </c>
      <c r="G109">
        <v>135000</v>
      </c>
      <c r="I109">
        <v>0</v>
      </c>
      <c r="J109" t="str">
        <f t="shared" si="24"/>
        <v/>
      </c>
      <c r="K109" t="str">
        <f t="shared" si="25"/>
        <v/>
      </c>
      <c r="L109">
        <f t="shared" si="26"/>
        <v>0</v>
      </c>
      <c r="M109" t="str">
        <f t="shared" si="27"/>
        <v/>
      </c>
      <c r="O109" t="str">
        <f t="shared" si="28"/>
        <v/>
      </c>
      <c r="P109" t="str">
        <f t="shared" si="29"/>
        <v/>
      </c>
      <c r="Q109" t="str">
        <f t="shared" si="30"/>
        <v/>
      </c>
      <c r="R109" t="str">
        <f t="shared" si="31"/>
        <v/>
      </c>
      <c r="S109" t="str">
        <f t="shared" si="32"/>
        <v/>
      </c>
      <c r="T109" t="str">
        <f t="shared" si="33"/>
        <v/>
      </c>
      <c r="U109" t="str">
        <f t="shared" si="34"/>
        <v/>
      </c>
      <c r="V109" t="str">
        <f t="shared" si="35"/>
        <v/>
      </c>
      <c r="W109" t="str">
        <f t="shared" si="36"/>
        <v/>
      </c>
      <c r="X109" t="str">
        <f t="shared" si="37"/>
        <v/>
      </c>
      <c r="Y109" t="str">
        <f t="shared" si="38"/>
        <v/>
      </c>
      <c r="Z109" t="str">
        <f t="shared" si="39"/>
        <v/>
      </c>
      <c r="AA109" t="str">
        <f t="shared" si="40"/>
        <v/>
      </c>
      <c r="AB109" t="str">
        <f t="shared" si="41"/>
        <v/>
      </c>
      <c r="AC109" t="str">
        <f t="shared" si="42"/>
        <v/>
      </c>
      <c r="AD109" t="str">
        <f t="shared" si="43"/>
        <v/>
      </c>
      <c r="AE109">
        <f t="shared" si="44"/>
        <v>0</v>
      </c>
      <c r="AF109" t="str">
        <f t="shared" si="45"/>
        <v/>
      </c>
      <c r="AG109" t="str">
        <f t="shared" si="46"/>
        <v/>
      </c>
      <c r="AH109" t="str">
        <f t="shared" si="47"/>
        <v/>
      </c>
    </row>
    <row r="110" spans="1:34" x14ac:dyDescent="0.35">
      <c r="A110" t="s">
        <v>10</v>
      </c>
      <c r="B110" t="s">
        <v>139</v>
      </c>
      <c r="C110" t="s">
        <v>14</v>
      </c>
      <c r="D110">
        <v>5.6</v>
      </c>
      <c r="E110">
        <v>5600000</v>
      </c>
      <c r="F110">
        <v>41</v>
      </c>
      <c r="G110">
        <v>136585.36585365853</v>
      </c>
      <c r="I110">
        <v>0</v>
      </c>
      <c r="J110" t="str">
        <f t="shared" si="24"/>
        <v/>
      </c>
      <c r="K110" t="str">
        <f t="shared" si="25"/>
        <v/>
      </c>
      <c r="L110">
        <f t="shared" si="26"/>
        <v>0</v>
      </c>
      <c r="M110" t="str">
        <f t="shared" si="27"/>
        <v/>
      </c>
      <c r="O110" t="str">
        <f t="shared" si="28"/>
        <v/>
      </c>
      <c r="P110" t="str">
        <f t="shared" si="29"/>
        <v/>
      </c>
      <c r="Q110">
        <f t="shared" si="30"/>
        <v>0</v>
      </c>
      <c r="R110" t="str">
        <f t="shared" si="31"/>
        <v/>
      </c>
      <c r="S110" t="str">
        <f t="shared" si="32"/>
        <v/>
      </c>
      <c r="T110" t="str">
        <f t="shared" si="33"/>
        <v/>
      </c>
      <c r="U110" t="str">
        <f t="shared" si="34"/>
        <v/>
      </c>
      <c r="V110" t="str">
        <f t="shared" si="35"/>
        <v/>
      </c>
      <c r="W110" t="str">
        <f t="shared" si="36"/>
        <v/>
      </c>
      <c r="X110" t="str">
        <f t="shared" si="37"/>
        <v/>
      </c>
      <c r="Y110" t="str">
        <f t="shared" si="38"/>
        <v/>
      </c>
      <c r="Z110" t="str">
        <f t="shared" si="39"/>
        <v/>
      </c>
      <c r="AA110" t="str">
        <f t="shared" si="40"/>
        <v/>
      </c>
      <c r="AB110" t="str">
        <f t="shared" si="41"/>
        <v/>
      </c>
      <c r="AC110" t="str">
        <f t="shared" si="42"/>
        <v/>
      </c>
      <c r="AD110" t="str">
        <f t="shared" si="43"/>
        <v/>
      </c>
      <c r="AE110" t="str">
        <f t="shared" si="44"/>
        <v/>
      </c>
      <c r="AF110" t="str">
        <f t="shared" si="45"/>
        <v/>
      </c>
      <c r="AG110" t="str">
        <f t="shared" si="46"/>
        <v/>
      </c>
      <c r="AH110" t="str">
        <f t="shared" si="47"/>
        <v/>
      </c>
    </row>
    <row r="111" spans="1:34" x14ac:dyDescent="0.35">
      <c r="A111" t="s">
        <v>10</v>
      </c>
      <c r="B111" t="s">
        <v>140</v>
      </c>
      <c r="C111" t="s">
        <v>30</v>
      </c>
      <c r="D111">
        <v>4.4000000000000004</v>
      </c>
      <c r="E111">
        <v>4400000</v>
      </c>
      <c r="F111">
        <v>31</v>
      </c>
      <c r="G111">
        <v>141935.48387096773</v>
      </c>
      <c r="I111">
        <v>0</v>
      </c>
      <c r="J111" t="str">
        <f t="shared" si="24"/>
        <v/>
      </c>
      <c r="K111" t="str">
        <f t="shared" si="25"/>
        <v/>
      </c>
      <c r="L111">
        <f t="shared" si="26"/>
        <v>0</v>
      </c>
      <c r="M111" t="str">
        <f t="shared" si="27"/>
        <v/>
      </c>
      <c r="O111" t="str">
        <f t="shared" si="28"/>
        <v/>
      </c>
      <c r="P111" t="str">
        <f t="shared" si="29"/>
        <v/>
      </c>
      <c r="Q111" t="str">
        <f t="shared" si="30"/>
        <v/>
      </c>
      <c r="R111" t="str">
        <f t="shared" si="31"/>
        <v/>
      </c>
      <c r="S111" t="str">
        <f t="shared" si="32"/>
        <v/>
      </c>
      <c r="T111" t="str">
        <f t="shared" si="33"/>
        <v/>
      </c>
      <c r="U111" t="str">
        <f t="shared" si="34"/>
        <v/>
      </c>
      <c r="V111" t="str">
        <f t="shared" si="35"/>
        <v/>
      </c>
      <c r="W111" t="str">
        <f t="shared" si="36"/>
        <v/>
      </c>
      <c r="X111" t="str">
        <f t="shared" si="37"/>
        <v/>
      </c>
      <c r="Y111" t="str">
        <f t="shared" si="38"/>
        <v/>
      </c>
      <c r="Z111" t="str">
        <f t="shared" si="39"/>
        <v/>
      </c>
      <c r="AA111" t="str">
        <f t="shared" si="40"/>
        <v/>
      </c>
      <c r="AB111" t="str">
        <f t="shared" si="41"/>
        <v/>
      </c>
      <c r="AC111" t="str">
        <f t="shared" si="42"/>
        <v/>
      </c>
      <c r="AD111" t="str">
        <f t="shared" si="43"/>
        <v/>
      </c>
      <c r="AE111" t="str">
        <f t="shared" si="44"/>
        <v/>
      </c>
      <c r="AF111" t="str">
        <f t="shared" si="45"/>
        <v/>
      </c>
      <c r="AG111">
        <f t="shared" si="46"/>
        <v>0</v>
      </c>
      <c r="AH111" t="str">
        <f t="shared" si="47"/>
        <v/>
      </c>
    </row>
    <row r="112" spans="1:34" x14ac:dyDescent="0.35">
      <c r="A112" t="s">
        <v>10</v>
      </c>
      <c r="B112" t="s">
        <v>141</v>
      </c>
      <c r="C112" t="s">
        <v>24</v>
      </c>
      <c r="D112">
        <v>8</v>
      </c>
      <c r="E112">
        <v>8000000</v>
      </c>
      <c r="F112">
        <v>56</v>
      </c>
      <c r="G112">
        <v>142857.14285714287</v>
      </c>
      <c r="I112">
        <v>0</v>
      </c>
      <c r="J112" t="str">
        <f t="shared" si="24"/>
        <v/>
      </c>
      <c r="K112" t="str">
        <f t="shared" si="25"/>
        <v/>
      </c>
      <c r="L112">
        <f t="shared" si="26"/>
        <v>0</v>
      </c>
      <c r="M112" t="str">
        <f t="shared" si="27"/>
        <v/>
      </c>
      <c r="O112" t="str">
        <f t="shared" si="28"/>
        <v/>
      </c>
      <c r="P112" t="str">
        <f t="shared" si="29"/>
        <v/>
      </c>
      <c r="Q112" t="str">
        <f t="shared" si="30"/>
        <v/>
      </c>
      <c r="R112" t="str">
        <f t="shared" si="31"/>
        <v/>
      </c>
      <c r="S112" t="str">
        <f t="shared" si="32"/>
        <v/>
      </c>
      <c r="T112" t="str">
        <f t="shared" si="33"/>
        <v/>
      </c>
      <c r="U112" t="str">
        <f t="shared" si="34"/>
        <v/>
      </c>
      <c r="V112" t="str">
        <f t="shared" si="35"/>
        <v/>
      </c>
      <c r="W112" t="str">
        <f t="shared" si="36"/>
        <v/>
      </c>
      <c r="X112" t="str">
        <f t="shared" si="37"/>
        <v/>
      </c>
      <c r="Y112" t="str">
        <f t="shared" si="38"/>
        <v/>
      </c>
      <c r="Z112" t="str">
        <f t="shared" si="39"/>
        <v/>
      </c>
      <c r="AA112">
        <f t="shared" si="40"/>
        <v>0</v>
      </c>
      <c r="AB112" t="str">
        <f t="shared" si="41"/>
        <v/>
      </c>
      <c r="AC112" t="str">
        <f t="shared" si="42"/>
        <v/>
      </c>
      <c r="AD112" t="str">
        <f t="shared" si="43"/>
        <v/>
      </c>
      <c r="AE112" t="str">
        <f t="shared" si="44"/>
        <v/>
      </c>
      <c r="AF112" t="str">
        <f t="shared" si="45"/>
        <v/>
      </c>
      <c r="AG112" t="str">
        <f t="shared" si="46"/>
        <v/>
      </c>
      <c r="AH112" t="str">
        <f t="shared" si="47"/>
        <v/>
      </c>
    </row>
    <row r="113" spans="1:34" x14ac:dyDescent="0.35">
      <c r="A113" t="s">
        <v>10</v>
      </c>
      <c r="B113" t="s">
        <v>142</v>
      </c>
      <c r="C113" t="s">
        <v>29</v>
      </c>
      <c r="D113">
        <v>4.8</v>
      </c>
      <c r="E113">
        <v>4800000</v>
      </c>
      <c r="F113">
        <v>33</v>
      </c>
      <c r="G113">
        <v>145454.54545454544</v>
      </c>
      <c r="I113">
        <v>0</v>
      </c>
      <c r="J113" t="str">
        <f t="shared" si="24"/>
        <v/>
      </c>
      <c r="K113" t="str">
        <f t="shared" si="25"/>
        <v/>
      </c>
      <c r="L113">
        <f t="shared" si="26"/>
        <v>0</v>
      </c>
      <c r="M113" t="str">
        <f t="shared" si="27"/>
        <v/>
      </c>
      <c r="O113" t="str">
        <f t="shared" si="28"/>
        <v/>
      </c>
      <c r="P113" t="str">
        <f t="shared" si="29"/>
        <v/>
      </c>
      <c r="Q113" t="str">
        <f t="shared" si="30"/>
        <v/>
      </c>
      <c r="R113" t="str">
        <f t="shared" si="31"/>
        <v/>
      </c>
      <c r="S113" t="str">
        <f t="shared" si="32"/>
        <v/>
      </c>
      <c r="T113" t="str">
        <f t="shared" si="33"/>
        <v/>
      </c>
      <c r="U113" t="str">
        <f t="shared" si="34"/>
        <v/>
      </c>
      <c r="V113" t="str">
        <f t="shared" si="35"/>
        <v/>
      </c>
      <c r="W113" t="str">
        <f t="shared" si="36"/>
        <v/>
      </c>
      <c r="X113" t="str">
        <f t="shared" si="37"/>
        <v/>
      </c>
      <c r="Y113" t="str">
        <f t="shared" si="38"/>
        <v/>
      </c>
      <c r="Z113" t="str">
        <f t="shared" si="39"/>
        <v/>
      </c>
      <c r="AA113" t="str">
        <f t="shared" si="40"/>
        <v/>
      </c>
      <c r="AB113" t="str">
        <f t="shared" si="41"/>
        <v/>
      </c>
      <c r="AC113" t="str">
        <f t="shared" si="42"/>
        <v/>
      </c>
      <c r="AD113" t="str">
        <f t="shared" si="43"/>
        <v/>
      </c>
      <c r="AE113" t="str">
        <f t="shared" si="44"/>
        <v/>
      </c>
      <c r="AF113">
        <f t="shared" si="45"/>
        <v>0</v>
      </c>
      <c r="AG113" t="str">
        <f t="shared" si="46"/>
        <v/>
      </c>
      <c r="AH113" t="str">
        <f t="shared" si="47"/>
        <v/>
      </c>
    </row>
    <row r="114" spans="1:34" x14ac:dyDescent="0.35">
      <c r="A114" t="s">
        <v>10</v>
      </c>
      <c r="B114" t="s">
        <v>143</v>
      </c>
      <c r="C114" t="s">
        <v>16</v>
      </c>
      <c r="D114">
        <v>5.3</v>
      </c>
      <c r="E114">
        <v>5300000</v>
      </c>
      <c r="F114">
        <v>36</v>
      </c>
      <c r="G114">
        <v>147222.22222222222</v>
      </c>
      <c r="I114">
        <v>0</v>
      </c>
      <c r="J114" t="str">
        <f t="shared" si="24"/>
        <v/>
      </c>
      <c r="K114" t="str">
        <f t="shared" si="25"/>
        <v/>
      </c>
      <c r="L114">
        <f t="shared" si="26"/>
        <v>0</v>
      </c>
      <c r="M114" t="str">
        <f t="shared" si="27"/>
        <v/>
      </c>
      <c r="O114" t="str">
        <f t="shared" si="28"/>
        <v/>
      </c>
      <c r="P114" t="str">
        <f t="shared" si="29"/>
        <v/>
      </c>
      <c r="Q114" t="str">
        <f t="shared" si="30"/>
        <v/>
      </c>
      <c r="R114" t="str">
        <f t="shared" si="31"/>
        <v/>
      </c>
      <c r="S114">
        <f t="shared" si="32"/>
        <v>0</v>
      </c>
      <c r="T114" t="str">
        <f t="shared" si="33"/>
        <v/>
      </c>
      <c r="U114" t="str">
        <f t="shared" si="34"/>
        <v/>
      </c>
      <c r="V114" t="str">
        <f t="shared" si="35"/>
        <v/>
      </c>
      <c r="W114" t="str">
        <f t="shared" si="36"/>
        <v/>
      </c>
      <c r="X114" t="str">
        <f t="shared" si="37"/>
        <v/>
      </c>
      <c r="Y114" t="str">
        <f t="shared" si="38"/>
        <v/>
      </c>
      <c r="Z114" t="str">
        <f t="shared" si="39"/>
        <v/>
      </c>
      <c r="AA114" t="str">
        <f t="shared" si="40"/>
        <v/>
      </c>
      <c r="AB114" t="str">
        <f t="shared" si="41"/>
        <v/>
      </c>
      <c r="AC114" t="str">
        <f t="shared" si="42"/>
        <v/>
      </c>
      <c r="AD114" t="str">
        <f t="shared" si="43"/>
        <v/>
      </c>
      <c r="AE114" t="str">
        <f t="shared" si="44"/>
        <v/>
      </c>
      <c r="AF114" t="str">
        <f t="shared" si="45"/>
        <v/>
      </c>
      <c r="AG114" t="str">
        <f t="shared" si="46"/>
        <v/>
      </c>
      <c r="AH114" t="str">
        <f t="shared" si="47"/>
        <v/>
      </c>
    </row>
    <row r="115" spans="1:34" x14ac:dyDescent="0.35">
      <c r="A115" t="s">
        <v>10</v>
      </c>
      <c r="B115" t="s">
        <v>144</v>
      </c>
      <c r="C115" t="s">
        <v>31</v>
      </c>
      <c r="D115">
        <v>5.5</v>
      </c>
      <c r="E115">
        <v>5500000</v>
      </c>
      <c r="F115">
        <v>37</v>
      </c>
      <c r="G115">
        <v>148648.64864864864</v>
      </c>
      <c r="I115">
        <v>0</v>
      </c>
      <c r="J115" t="str">
        <f t="shared" si="24"/>
        <v/>
      </c>
      <c r="K115" t="str">
        <f t="shared" si="25"/>
        <v/>
      </c>
      <c r="L115">
        <f t="shared" si="26"/>
        <v>0</v>
      </c>
      <c r="M115" t="str">
        <f t="shared" si="27"/>
        <v/>
      </c>
      <c r="O115" t="str">
        <f t="shared" si="28"/>
        <v/>
      </c>
      <c r="P115" t="str">
        <f t="shared" si="29"/>
        <v/>
      </c>
      <c r="Q115" t="str">
        <f t="shared" si="30"/>
        <v/>
      </c>
      <c r="R115" t="str">
        <f t="shared" si="31"/>
        <v/>
      </c>
      <c r="S115" t="str">
        <f t="shared" si="32"/>
        <v/>
      </c>
      <c r="T115" t="str">
        <f t="shared" si="33"/>
        <v/>
      </c>
      <c r="U115" t="str">
        <f t="shared" si="34"/>
        <v/>
      </c>
      <c r="V115" t="str">
        <f t="shared" si="35"/>
        <v/>
      </c>
      <c r="W115" t="str">
        <f t="shared" si="36"/>
        <v/>
      </c>
      <c r="X115" t="str">
        <f t="shared" si="37"/>
        <v/>
      </c>
      <c r="Y115" t="str">
        <f t="shared" si="38"/>
        <v/>
      </c>
      <c r="Z115" t="str">
        <f t="shared" si="39"/>
        <v/>
      </c>
      <c r="AA115" t="str">
        <f t="shared" si="40"/>
        <v/>
      </c>
      <c r="AB115" t="str">
        <f t="shared" si="41"/>
        <v/>
      </c>
      <c r="AC115" t="str">
        <f t="shared" si="42"/>
        <v/>
      </c>
      <c r="AD115" t="str">
        <f t="shared" si="43"/>
        <v/>
      </c>
      <c r="AE115" t="str">
        <f t="shared" si="44"/>
        <v/>
      </c>
      <c r="AF115" t="str">
        <f t="shared" si="45"/>
        <v/>
      </c>
      <c r="AG115" t="str">
        <f t="shared" si="46"/>
        <v/>
      </c>
      <c r="AH115">
        <f t="shared" si="47"/>
        <v>0</v>
      </c>
    </row>
    <row r="116" spans="1:34" x14ac:dyDescent="0.35">
      <c r="A116" t="s">
        <v>10</v>
      </c>
      <c r="B116" t="s">
        <v>145</v>
      </c>
      <c r="C116" t="s">
        <v>17</v>
      </c>
      <c r="D116">
        <v>6.3</v>
      </c>
      <c r="E116">
        <v>6300000</v>
      </c>
      <c r="F116">
        <v>42</v>
      </c>
      <c r="G116">
        <v>150000</v>
      </c>
      <c r="I116">
        <v>0</v>
      </c>
      <c r="J116" t="str">
        <f t="shared" si="24"/>
        <v/>
      </c>
      <c r="K116" t="str">
        <f t="shared" si="25"/>
        <v/>
      </c>
      <c r="L116">
        <f t="shared" si="26"/>
        <v>0</v>
      </c>
      <c r="M116" t="str">
        <f t="shared" si="27"/>
        <v/>
      </c>
      <c r="O116" t="str">
        <f t="shared" si="28"/>
        <v/>
      </c>
      <c r="P116" t="str">
        <f t="shared" si="29"/>
        <v/>
      </c>
      <c r="Q116" t="str">
        <f t="shared" si="30"/>
        <v/>
      </c>
      <c r="R116" t="str">
        <f t="shared" si="31"/>
        <v/>
      </c>
      <c r="S116" t="str">
        <f t="shared" si="32"/>
        <v/>
      </c>
      <c r="T116">
        <f t="shared" si="33"/>
        <v>0</v>
      </c>
      <c r="U116" t="str">
        <f t="shared" si="34"/>
        <v/>
      </c>
      <c r="V116" t="str">
        <f t="shared" si="35"/>
        <v/>
      </c>
      <c r="W116" t="str">
        <f t="shared" si="36"/>
        <v/>
      </c>
      <c r="X116" t="str">
        <f t="shared" si="37"/>
        <v/>
      </c>
      <c r="Y116" t="str">
        <f t="shared" si="38"/>
        <v/>
      </c>
      <c r="Z116" t="str">
        <f t="shared" si="39"/>
        <v/>
      </c>
      <c r="AA116" t="str">
        <f t="shared" si="40"/>
        <v/>
      </c>
      <c r="AB116" t="str">
        <f t="shared" si="41"/>
        <v/>
      </c>
      <c r="AC116" t="str">
        <f t="shared" si="42"/>
        <v/>
      </c>
      <c r="AD116" t="str">
        <f t="shared" si="43"/>
        <v/>
      </c>
      <c r="AE116" t="str">
        <f t="shared" si="44"/>
        <v/>
      </c>
      <c r="AF116" t="str">
        <f t="shared" si="45"/>
        <v/>
      </c>
      <c r="AG116" t="str">
        <f t="shared" si="46"/>
        <v/>
      </c>
      <c r="AH116" t="str">
        <f t="shared" si="47"/>
        <v/>
      </c>
    </row>
    <row r="117" spans="1:34" x14ac:dyDescent="0.35">
      <c r="A117" t="s">
        <v>10</v>
      </c>
      <c r="B117" t="s">
        <v>146</v>
      </c>
      <c r="C117" t="s">
        <v>21</v>
      </c>
      <c r="D117">
        <v>5.4</v>
      </c>
      <c r="E117">
        <v>5400000</v>
      </c>
      <c r="F117">
        <v>36</v>
      </c>
      <c r="G117">
        <v>150000</v>
      </c>
      <c r="I117">
        <v>0</v>
      </c>
      <c r="J117" t="str">
        <f t="shared" si="24"/>
        <v/>
      </c>
      <c r="K117" t="str">
        <f t="shared" si="25"/>
        <v/>
      </c>
      <c r="L117">
        <f t="shared" si="26"/>
        <v>0</v>
      </c>
      <c r="M117" t="str">
        <f t="shared" si="27"/>
        <v/>
      </c>
      <c r="O117" t="str">
        <f t="shared" si="28"/>
        <v/>
      </c>
      <c r="P117" t="str">
        <f t="shared" si="29"/>
        <v/>
      </c>
      <c r="Q117" t="str">
        <f t="shared" si="30"/>
        <v/>
      </c>
      <c r="R117" t="str">
        <f t="shared" si="31"/>
        <v/>
      </c>
      <c r="S117" t="str">
        <f t="shared" si="32"/>
        <v/>
      </c>
      <c r="T117" t="str">
        <f t="shared" si="33"/>
        <v/>
      </c>
      <c r="U117" t="str">
        <f t="shared" si="34"/>
        <v/>
      </c>
      <c r="V117" t="str">
        <f t="shared" si="35"/>
        <v/>
      </c>
      <c r="W117" t="str">
        <f t="shared" si="36"/>
        <v/>
      </c>
      <c r="X117">
        <f t="shared" si="37"/>
        <v>0</v>
      </c>
      <c r="Y117" t="str">
        <f t="shared" si="38"/>
        <v/>
      </c>
      <c r="Z117" t="str">
        <f t="shared" si="39"/>
        <v/>
      </c>
      <c r="AA117" t="str">
        <f t="shared" si="40"/>
        <v/>
      </c>
      <c r="AB117" t="str">
        <f t="shared" si="41"/>
        <v/>
      </c>
      <c r="AC117" t="str">
        <f t="shared" si="42"/>
        <v/>
      </c>
      <c r="AD117" t="str">
        <f t="shared" si="43"/>
        <v/>
      </c>
      <c r="AE117" t="str">
        <f t="shared" si="44"/>
        <v/>
      </c>
      <c r="AF117" t="str">
        <f t="shared" si="45"/>
        <v/>
      </c>
      <c r="AG117" t="str">
        <f t="shared" si="46"/>
        <v/>
      </c>
      <c r="AH117" t="str">
        <f t="shared" si="47"/>
        <v/>
      </c>
    </row>
    <row r="118" spans="1:34" x14ac:dyDescent="0.35">
      <c r="A118" t="s">
        <v>10</v>
      </c>
      <c r="B118" t="s">
        <v>147</v>
      </c>
      <c r="C118" t="s">
        <v>29</v>
      </c>
      <c r="D118">
        <v>4.7</v>
      </c>
      <c r="E118">
        <v>4700000</v>
      </c>
      <c r="F118">
        <v>31</v>
      </c>
      <c r="G118">
        <v>151612.90322580645</v>
      </c>
      <c r="I118">
        <v>0</v>
      </c>
      <c r="J118" t="str">
        <f t="shared" si="24"/>
        <v/>
      </c>
      <c r="K118" t="str">
        <f t="shared" si="25"/>
        <v/>
      </c>
      <c r="L118">
        <f t="shared" si="26"/>
        <v>0</v>
      </c>
      <c r="M118" t="str">
        <f t="shared" si="27"/>
        <v/>
      </c>
      <c r="O118" t="str">
        <f t="shared" si="28"/>
        <v/>
      </c>
      <c r="P118" t="str">
        <f t="shared" si="29"/>
        <v/>
      </c>
      <c r="Q118" t="str">
        <f t="shared" si="30"/>
        <v/>
      </c>
      <c r="R118" t="str">
        <f t="shared" si="31"/>
        <v/>
      </c>
      <c r="S118" t="str">
        <f t="shared" si="32"/>
        <v/>
      </c>
      <c r="T118" t="str">
        <f t="shared" si="33"/>
        <v/>
      </c>
      <c r="U118" t="str">
        <f t="shared" si="34"/>
        <v/>
      </c>
      <c r="V118" t="str">
        <f t="shared" si="35"/>
        <v/>
      </c>
      <c r="W118" t="str">
        <f t="shared" si="36"/>
        <v/>
      </c>
      <c r="X118" t="str">
        <f t="shared" si="37"/>
        <v/>
      </c>
      <c r="Y118" t="str">
        <f t="shared" si="38"/>
        <v/>
      </c>
      <c r="Z118" t="str">
        <f t="shared" si="39"/>
        <v/>
      </c>
      <c r="AA118" t="str">
        <f t="shared" si="40"/>
        <v/>
      </c>
      <c r="AB118" t="str">
        <f t="shared" si="41"/>
        <v/>
      </c>
      <c r="AC118" t="str">
        <f t="shared" si="42"/>
        <v/>
      </c>
      <c r="AD118" t="str">
        <f t="shared" si="43"/>
        <v/>
      </c>
      <c r="AE118" t="str">
        <f t="shared" si="44"/>
        <v/>
      </c>
      <c r="AF118">
        <f t="shared" si="45"/>
        <v>0</v>
      </c>
      <c r="AG118" t="str">
        <f t="shared" si="46"/>
        <v/>
      </c>
      <c r="AH118" t="str">
        <f t="shared" si="47"/>
        <v/>
      </c>
    </row>
    <row r="119" spans="1:34" x14ac:dyDescent="0.35">
      <c r="A119" t="s">
        <v>10</v>
      </c>
      <c r="B119" t="s">
        <v>148</v>
      </c>
      <c r="C119" t="s">
        <v>20</v>
      </c>
      <c r="D119">
        <v>8.5</v>
      </c>
      <c r="E119">
        <v>8500000</v>
      </c>
      <c r="F119">
        <v>56</v>
      </c>
      <c r="G119">
        <v>151785.71428571429</v>
      </c>
      <c r="I119">
        <v>0</v>
      </c>
      <c r="J119" t="str">
        <f t="shared" si="24"/>
        <v/>
      </c>
      <c r="K119" t="str">
        <f t="shared" si="25"/>
        <v/>
      </c>
      <c r="L119">
        <f t="shared" si="26"/>
        <v>0</v>
      </c>
      <c r="M119" t="str">
        <f t="shared" si="27"/>
        <v/>
      </c>
      <c r="O119" t="str">
        <f t="shared" si="28"/>
        <v/>
      </c>
      <c r="P119" t="str">
        <f t="shared" si="29"/>
        <v/>
      </c>
      <c r="Q119" t="str">
        <f t="shared" si="30"/>
        <v/>
      </c>
      <c r="R119" t="str">
        <f t="shared" si="31"/>
        <v/>
      </c>
      <c r="S119" t="str">
        <f t="shared" si="32"/>
        <v/>
      </c>
      <c r="T119" t="str">
        <f t="shared" si="33"/>
        <v/>
      </c>
      <c r="U119" t="str">
        <f t="shared" si="34"/>
        <v/>
      </c>
      <c r="V119" t="str">
        <f t="shared" si="35"/>
        <v/>
      </c>
      <c r="W119">
        <f t="shared" si="36"/>
        <v>0</v>
      </c>
      <c r="X119" t="str">
        <f t="shared" si="37"/>
        <v/>
      </c>
      <c r="Y119" t="str">
        <f t="shared" si="38"/>
        <v/>
      </c>
      <c r="Z119" t="str">
        <f t="shared" si="39"/>
        <v/>
      </c>
      <c r="AA119" t="str">
        <f t="shared" si="40"/>
        <v/>
      </c>
      <c r="AB119" t="str">
        <f t="shared" si="41"/>
        <v/>
      </c>
      <c r="AC119" t="str">
        <f t="shared" si="42"/>
        <v/>
      </c>
      <c r="AD119" t="str">
        <f t="shared" si="43"/>
        <v/>
      </c>
      <c r="AE119" t="str">
        <f t="shared" si="44"/>
        <v/>
      </c>
      <c r="AF119" t="str">
        <f t="shared" si="45"/>
        <v/>
      </c>
      <c r="AG119" t="str">
        <f t="shared" si="46"/>
        <v/>
      </c>
      <c r="AH119" t="str">
        <f t="shared" si="47"/>
        <v/>
      </c>
    </row>
    <row r="120" spans="1:34" x14ac:dyDescent="0.35">
      <c r="A120" t="s">
        <v>10</v>
      </c>
      <c r="B120" t="s">
        <v>149</v>
      </c>
      <c r="C120" t="s">
        <v>22</v>
      </c>
      <c r="D120">
        <v>5.7</v>
      </c>
      <c r="E120">
        <v>5700000</v>
      </c>
      <c r="F120">
        <v>37</v>
      </c>
      <c r="G120">
        <v>154054.05405405405</v>
      </c>
      <c r="I120">
        <v>0</v>
      </c>
      <c r="J120" t="str">
        <f t="shared" si="24"/>
        <v/>
      </c>
      <c r="K120" t="str">
        <f t="shared" si="25"/>
        <v/>
      </c>
      <c r="L120">
        <f t="shared" si="26"/>
        <v>0</v>
      </c>
      <c r="M120" t="str">
        <f t="shared" si="27"/>
        <v/>
      </c>
      <c r="O120" t="str">
        <f t="shared" si="28"/>
        <v/>
      </c>
      <c r="P120" t="str">
        <f t="shared" si="29"/>
        <v/>
      </c>
      <c r="Q120" t="str">
        <f t="shared" si="30"/>
        <v/>
      </c>
      <c r="R120" t="str">
        <f t="shared" si="31"/>
        <v/>
      </c>
      <c r="S120" t="str">
        <f t="shared" si="32"/>
        <v/>
      </c>
      <c r="T120" t="str">
        <f t="shared" si="33"/>
        <v/>
      </c>
      <c r="U120" t="str">
        <f t="shared" si="34"/>
        <v/>
      </c>
      <c r="V120" t="str">
        <f t="shared" si="35"/>
        <v/>
      </c>
      <c r="W120" t="str">
        <f t="shared" si="36"/>
        <v/>
      </c>
      <c r="X120" t="str">
        <f t="shared" si="37"/>
        <v/>
      </c>
      <c r="Y120">
        <f t="shared" si="38"/>
        <v>0</v>
      </c>
      <c r="Z120" t="str">
        <f t="shared" si="39"/>
        <v/>
      </c>
      <c r="AA120" t="str">
        <f t="shared" si="40"/>
        <v/>
      </c>
      <c r="AB120" t="str">
        <f t="shared" si="41"/>
        <v/>
      </c>
      <c r="AC120" t="str">
        <f t="shared" si="42"/>
        <v/>
      </c>
      <c r="AD120" t="str">
        <f t="shared" si="43"/>
        <v/>
      </c>
      <c r="AE120" t="str">
        <f t="shared" si="44"/>
        <v/>
      </c>
      <c r="AF120" t="str">
        <f t="shared" si="45"/>
        <v/>
      </c>
      <c r="AG120" t="str">
        <f t="shared" si="46"/>
        <v/>
      </c>
      <c r="AH120" t="str">
        <f t="shared" si="47"/>
        <v/>
      </c>
    </row>
    <row r="121" spans="1:34" x14ac:dyDescent="0.35">
      <c r="A121" t="s">
        <v>10</v>
      </c>
      <c r="B121" t="s">
        <v>150</v>
      </c>
      <c r="C121" t="s">
        <v>30</v>
      </c>
      <c r="D121">
        <v>5.2</v>
      </c>
      <c r="E121">
        <v>5200000</v>
      </c>
      <c r="F121">
        <v>33</v>
      </c>
      <c r="G121">
        <v>157575.75757575757</v>
      </c>
      <c r="I121">
        <v>0</v>
      </c>
      <c r="J121" t="str">
        <f t="shared" si="24"/>
        <v/>
      </c>
      <c r="K121" t="str">
        <f t="shared" si="25"/>
        <v/>
      </c>
      <c r="L121">
        <f t="shared" si="26"/>
        <v>0</v>
      </c>
      <c r="M121" t="str">
        <f t="shared" si="27"/>
        <v/>
      </c>
      <c r="O121" t="str">
        <f t="shared" si="28"/>
        <v/>
      </c>
      <c r="P121" t="str">
        <f t="shared" si="29"/>
        <v/>
      </c>
      <c r="Q121" t="str">
        <f t="shared" si="30"/>
        <v/>
      </c>
      <c r="R121" t="str">
        <f t="shared" si="31"/>
        <v/>
      </c>
      <c r="S121" t="str">
        <f t="shared" si="32"/>
        <v/>
      </c>
      <c r="T121" t="str">
        <f t="shared" si="33"/>
        <v/>
      </c>
      <c r="U121" t="str">
        <f t="shared" si="34"/>
        <v/>
      </c>
      <c r="V121" t="str">
        <f t="shared" si="35"/>
        <v/>
      </c>
      <c r="W121" t="str">
        <f t="shared" si="36"/>
        <v/>
      </c>
      <c r="X121" t="str">
        <f t="shared" si="37"/>
        <v/>
      </c>
      <c r="Y121" t="str">
        <f t="shared" si="38"/>
        <v/>
      </c>
      <c r="Z121" t="str">
        <f t="shared" si="39"/>
        <v/>
      </c>
      <c r="AA121" t="str">
        <f t="shared" si="40"/>
        <v/>
      </c>
      <c r="AB121" t="str">
        <f t="shared" si="41"/>
        <v/>
      </c>
      <c r="AC121" t="str">
        <f t="shared" si="42"/>
        <v/>
      </c>
      <c r="AD121" t="str">
        <f t="shared" si="43"/>
        <v/>
      </c>
      <c r="AE121" t="str">
        <f t="shared" si="44"/>
        <v/>
      </c>
      <c r="AF121" t="str">
        <f t="shared" si="45"/>
        <v/>
      </c>
      <c r="AG121">
        <f t="shared" si="46"/>
        <v>0</v>
      </c>
      <c r="AH121" t="str">
        <f t="shared" si="47"/>
        <v/>
      </c>
    </row>
    <row r="122" spans="1:34" x14ac:dyDescent="0.35">
      <c r="A122" t="s">
        <v>10</v>
      </c>
      <c r="B122" t="s">
        <v>151</v>
      </c>
      <c r="C122" t="s">
        <v>14</v>
      </c>
      <c r="D122">
        <v>4.3</v>
      </c>
      <c r="E122">
        <v>4300000</v>
      </c>
      <c r="F122">
        <v>27</v>
      </c>
      <c r="G122">
        <v>159259.25925925927</v>
      </c>
      <c r="I122">
        <v>0</v>
      </c>
      <c r="J122" t="str">
        <f t="shared" si="24"/>
        <v/>
      </c>
      <c r="K122" t="str">
        <f t="shared" si="25"/>
        <v/>
      </c>
      <c r="L122">
        <f t="shared" si="26"/>
        <v>0</v>
      </c>
      <c r="M122" t="str">
        <f t="shared" si="27"/>
        <v/>
      </c>
      <c r="O122" t="str">
        <f t="shared" si="28"/>
        <v/>
      </c>
      <c r="P122" t="str">
        <f t="shared" si="29"/>
        <v/>
      </c>
      <c r="Q122">
        <f t="shared" si="30"/>
        <v>0</v>
      </c>
      <c r="R122" t="str">
        <f t="shared" si="31"/>
        <v/>
      </c>
      <c r="S122" t="str">
        <f t="shared" si="32"/>
        <v/>
      </c>
      <c r="T122" t="str">
        <f t="shared" si="33"/>
        <v/>
      </c>
      <c r="U122" t="str">
        <f t="shared" si="34"/>
        <v/>
      </c>
      <c r="V122" t="str">
        <f t="shared" si="35"/>
        <v/>
      </c>
      <c r="W122" t="str">
        <f t="shared" si="36"/>
        <v/>
      </c>
      <c r="X122" t="str">
        <f t="shared" si="37"/>
        <v/>
      </c>
      <c r="Y122" t="str">
        <f t="shared" si="38"/>
        <v/>
      </c>
      <c r="Z122" t="str">
        <f t="shared" si="39"/>
        <v/>
      </c>
      <c r="AA122" t="str">
        <f t="shared" si="40"/>
        <v/>
      </c>
      <c r="AB122" t="str">
        <f t="shared" si="41"/>
        <v/>
      </c>
      <c r="AC122" t="str">
        <f t="shared" si="42"/>
        <v/>
      </c>
      <c r="AD122" t="str">
        <f t="shared" si="43"/>
        <v/>
      </c>
      <c r="AE122" t="str">
        <f t="shared" si="44"/>
        <v/>
      </c>
      <c r="AF122" t="str">
        <f t="shared" si="45"/>
        <v/>
      </c>
      <c r="AG122" t="str">
        <f t="shared" si="46"/>
        <v/>
      </c>
      <c r="AH122" t="str">
        <f t="shared" si="47"/>
        <v/>
      </c>
    </row>
    <row r="123" spans="1:34" x14ac:dyDescent="0.35">
      <c r="A123" t="s">
        <v>10</v>
      </c>
      <c r="B123" t="s">
        <v>152</v>
      </c>
      <c r="C123" t="s">
        <v>12</v>
      </c>
      <c r="D123">
        <v>11.6</v>
      </c>
      <c r="E123">
        <v>11600000</v>
      </c>
      <c r="F123">
        <v>72</v>
      </c>
      <c r="G123">
        <v>161111.11111111112</v>
      </c>
      <c r="I123">
        <v>0</v>
      </c>
      <c r="J123" t="str">
        <f t="shared" si="24"/>
        <v/>
      </c>
      <c r="K123" t="str">
        <f t="shared" si="25"/>
        <v/>
      </c>
      <c r="L123">
        <f t="shared" si="26"/>
        <v>0</v>
      </c>
      <c r="M123" t="str">
        <f t="shared" si="27"/>
        <v/>
      </c>
      <c r="O123" t="str">
        <f t="shared" si="28"/>
        <v/>
      </c>
      <c r="P123" t="str">
        <f t="shared" si="29"/>
        <v/>
      </c>
      <c r="Q123" t="str">
        <f t="shared" si="30"/>
        <v/>
      </c>
      <c r="R123" t="str">
        <f t="shared" si="31"/>
        <v/>
      </c>
      <c r="S123" t="str">
        <f t="shared" si="32"/>
        <v/>
      </c>
      <c r="T123" t="str">
        <f t="shared" si="33"/>
        <v/>
      </c>
      <c r="U123" t="str">
        <f t="shared" si="34"/>
        <v/>
      </c>
      <c r="V123" t="str">
        <f t="shared" si="35"/>
        <v/>
      </c>
      <c r="W123" t="str">
        <f t="shared" si="36"/>
        <v/>
      </c>
      <c r="X123" t="str">
        <f t="shared" si="37"/>
        <v/>
      </c>
      <c r="Y123" t="str">
        <f t="shared" si="38"/>
        <v/>
      </c>
      <c r="Z123" t="str">
        <f t="shared" si="39"/>
        <v/>
      </c>
      <c r="AA123" t="str">
        <f t="shared" si="40"/>
        <v/>
      </c>
      <c r="AB123" t="str">
        <f t="shared" si="41"/>
        <v/>
      </c>
      <c r="AC123" t="str">
        <f t="shared" si="42"/>
        <v/>
      </c>
      <c r="AD123" t="str">
        <f t="shared" si="43"/>
        <v/>
      </c>
      <c r="AE123" t="str">
        <f t="shared" si="44"/>
        <v/>
      </c>
      <c r="AF123" t="str">
        <f t="shared" si="45"/>
        <v/>
      </c>
      <c r="AG123" t="str">
        <f t="shared" si="46"/>
        <v/>
      </c>
      <c r="AH123" t="str">
        <f t="shared" si="47"/>
        <v/>
      </c>
    </row>
    <row r="124" spans="1:34" x14ac:dyDescent="0.35">
      <c r="A124" t="s">
        <v>10</v>
      </c>
      <c r="B124" t="s">
        <v>153</v>
      </c>
      <c r="C124" t="s">
        <v>20</v>
      </c>
      <c r="D124">
        <v>6.3</v>
      </c>
      <c r="E124">
        <v>6300000</v>
      </c>
      <c r="F124">
        <v>39</v>
      </c>
      <c r="G124">
        <v>161538.46153846153</v>
      </c>
      <c r="I124">
        <v>0</v>
      </c>
      <c r="J124" t="str">
        <f t="shared" si="24"/>
        <v/>
      </c>
      <c r="K124" t="str">
        <f t="shared" si="25"/>
        <v/>
      </c>
      <c r="L124">
        <f t="shared" si="26"/>
        <v>0</v>
      </c>
      <c r="M124" t="str">
        <f t="shared" si="27"/>
        <v/>
      </c>
      <c r="O124" t="str">
        <f t="shared" si="28"/>
        <v/>
      </c>
      <c r="P124" t="str">
        <f t="shared" si="29"/>
        <v/>
      </c>
      <c r="Q124" t="str">
        <f t="shared" si="30"/>
        <v/>
      </c>
      <c r="R124" t="str">
        <f t="shared" si="31"/>
        <v/>
      </c>
      <c r="S124" t="str">
        <f t="shared" si="32"/>
        <v/>
      </c>
      <c r="T124" t="str">
        <f t="shared" si="33"/>
        <v/>
      </c>
      <c r="U124" t="str">
        <f t="shared" si="34"/>
        <v/>
      </c>
      <c r="V124" t="str">
        <f t="shared" si="35"/>
        <v/>
      </c>
      <c r="W124">
        <f t="shared" si="36"/>
        <v>0</v>
      </c>
      <c r="X124" t="str">
        <f t="shared" si="37"/>
        <v/>
      </c>
      <c r="Y124" t="str">
        <f t="shared" si="38"/>
        <v/>
      </c>
      <c r="Z124" t="str">
        <f t="shared" si="39"/>
        <v/>
      </c>
      <c r="AA124" t="str">
        <f t="shared" si="40"/>
        <v/>
      </c>
      <c r="AB124" t="str">
        <f t="shared" si="41"/>
        <v/>
      </c>
      <c r="AC124" t="str">
        <f t="shared" si="42"/>
        <v/>
      </c>
      <c r="AD124" t="str">
        <f t="shared" si="43"/>
        <v/>
      </c>
      <c r="AE124" t="str">
        <f t="shared" si="44"/>
        <v/>
      </c>
      <c r="AF124" t="str">
        <f t="shared" si="45"/>
        <v/>
      </c>
      <c r="AG124" t="str">
        <f t="shared" si="46"/>
        <v/>
      </c>
      <c r="AH124" t="str">
        <f t="shared" si="47"/>
        <v/>
      </c>
    </row>
    <row r="125" spans="1:34" x14ac:dyDescent="0.35">
      <c r="A125" t="s">
        <v>10</v>
      </c>
      <c r="B125" t="s">
        <v>154</v>
      </c>
      <c r="C125" t="s">
        <v>20</v>
      </c>
      <c r="D125">
        <v>8.9</v>
      </c>
      <c r="E125">
        <v>8900000</v>
      </c>
      <c r="F125">
        <v>55</v>
      </c>
      <c r="G125">
        <v>161818.18181818182</v>
      </c>
      <c r="I125">
        <v>0</v>
      </c>
      <c r="J125" t="str">
        <f t="shared" si="24"/>
        <v/>
      </c>
      <c r="K125" t="str">
        <f t="shared" si="25"/>
        <v/>
      </c>
      <c r="L125">
        <f t="shared" si="26"/>
        <v>0</v>
      </c>
      <c r="M125" t="str">
        <f t="shared" si="27"/>
        <v/>
      </c>
      <c r="O125" t="str">
        <f t="shared" si="28"/>
        <v/>
      </c>
      <c r="P125" t="str">
        <f t="shared" si="29"/>
        <v/>
      </c>
      <c r="Q125" t="str">
        <f t="shared" si="30"/>
        <v/>
      </c>
      <c r="R125" t="str">
        <f t="shared" si="31"/>
        <v/>
      </c>
      <c r="S125" t="str">
        <f t="shared" si="32"/>
        <v/>
      </c>
      <c r="T125" t="str">
        <f t="shared" si="33"/>
        <v/>
      </c>
      <c r="U125" t="str">
        <f t="shared" si="34"/>
        <v/>
      </c>
      <c r="V125" t="str">
        <f t="shared" si="35"/>
        <v/>
      </c>
      <c r="W125">
        <f t="shared" si="36"/>
        <v>0</v>
      </c>
      <c r="X125" t="str">
        <f t="shared" si="37"/>
        <v/>
      </c>
      <c r="Y125" t="str">
        <f t="shared" si="38"/>
        <v/>
      </c>
      <c r="Z125" t="str">
        <f t="shared" si="39"/>
        <v/>
      </c>
      <c r="AA125" t="str">
        <f t="shared" si="40"/>
        <v/>
      </c>
      <c r="AB125" t="str">
        <f t="shared" si="41"/>
        <v/>
      </c>
      <c r="AC125" t="str">
        <f t="shared" si="42"/>
        <v/>
      </c>
      <c r="AD125" t="str">
        <f t="shared" si="43"/>
        <v/>
      </c>
      <c r="AE125" t="str">
        <f t="shared" si="44"/>
        <v/>
      </c>
      <c r="AF125" t="str">
        <f t="shared" si="45"/>
        <v/>
      </c>
      <c r="AG125" t="str">
        <f t="shared" si="46"/>
        <v/>
      </c>
      <c r="AH125" t="str">
        <f t="shared" si="47"/>
        <v/>
      </c>
    </row>
    <row r="126" spans="1:34" x14ac:dyDescent="0.35">
      <c r="A126" t="s">
        <v>10</v>
      </c>
      <c r="B126" t="s">
        <v>155</v>
      </c>
      <c r="C126" t="s">
        <v>30</v>
      </c>
      <c r="D126">
        <v>4.7</v>
      </c>
      <c r="E126">
        <v>4700000</v>
      </c>
      <c r="F126">
        <v>29</v>
      </c>
      <c r="G126">
        <v>162068.96551724139</v>
      </c>
      <c r="I126">
        <v>0</v>
      </c>
      <c r="J126" t="str">
        <f t="shared" si="24"/>
        <v/>
      </c>
      <c r="K126" t="str">
        <f t="shared" si="25"/>
        <v/>
      </c>
      <c r="L126">
        <f t="shared" si="26"/>
        <v>0</v>
      </c>
      <c r="M126" t="str">
        <f t="shared" si="27"/>
        <v/>
      </c>
      <c r="O126" t="str">
        <f t="shared" si="28"/>
        <v/>
      </c>
      <c r="P126" t="str">
        <f t="shared" si="29"/>
        <v/>
      </c>
      <c r="Q126" t="str">
        <f t="shared" si="30"/>
        <v/>
      </c>
      <c r="R126" t="str">
        <f t="shared" si="31"/>
        <v/>
      </c>
      <c r="S126" t="str">
        <f t="shared" si="32"/>
        <v/>
      </c>
      <c r="T126" t="str">
        <f t="shared" si="33"/>
        <v/>
      </c>
      <c r="U126" t="str">
        <f t="shared" si="34"/>
        <v/>
      </c>
      <c r="V126" t="str">
        <f t="shared" si="35"/>
        <v/>
      </c>
      <c r="W126" t="str">
        <f t="shared" si="36"/>
        <v/>
      </c>
      <c r="X126" t="str">
        <f t="shared" si="37"/>
        <v/>
      </c>
      <c r="Y126" t="str">
        <f t="shared" si="38"/>
        <v/>
      </c>
      <c r="Z126" t="str">
        <f t="shared" si="39"/>
        <v/>
      </c>
      <c r="AA126" t="str">
        <f t="shared" si="40"/>
        <v/>
      </c>
      <c r="AB126" t="str">
        <f t="shared" si="41"/>
        <v/>
      </c>
      <c r="AC126" t="str">
        <f t="shared" si="42"/>
        <v/>
      </c>
      <c r="AD126" t="str">
        <f t="shared" si="43"/>
        <v/>
      </c>
      <c r="AE126" t="str">
        <f t="shared" si="44"/>
        <v/>
      </c>
      <c r="AF126" t="str">
        <f t="shared" si="45"/>
        <v/>
      </c>
      <c r="AG126">
        <f t="shared" si="46"/>
        <v>0</v>
      </c>
      <c r="AH126" t="str">
        <f t="shared" si="47"/>
        <v/>
      </c>
    </row>
    <row r="127" spans="1:34" x14ac:dyDescent="0.35">
      <c r="A127" t="s">
        <v>10</v>
      </c>
      <c r="B127" t="s">
        <v>156</v>
      </c>
      <c r="C127" t="s">
        <v>13</v>
      </c>
      <c r="D127">
        <v>4.7</v>
      </c>
      <c r="E127">
        <v>4700000</v>
      </c>
      <c r="F127">
        <v>29</v>
      </c>
      <c r="G127">
        <v>162068.96551724139</v>
      </c>
      <c r="I127">
        <v>0</v>
      </c>
      <c r="J127" t="str">
        <f t="shared" si="24"/>
        <v/>
      </c>
      <c r="K127" t="str">
        <f t="shared" si="25"/>
        <v/>
      </c>
      <c r="L127">
        <f t="shared" si="26"/>
        <v>0</v>
      </c>
      <c r="M127" t="str">
        <f t="shared" si="27"/>
        <v/>
      </c>
      <c r="O127" t="str">
        <f t="shared" si="28"/>
        <v/>
      </c>
      <c r="P127">
        <f t="shared" si="29"/>
        <v>0</v>
      </c>
      <c r="Q127" t="str">
        <f t="shared" si="30"/>
        <v/>
      </c>
      <c r="R127" t="str">
        <f t="shared" si="31"/>
        <v/>
      </c>
      <c r="S127" t="str">
        <f t="shared" si="32"/>
        <v/>
      </c>
      <c r="T127" t="str">
        <f t="shared" si="33"/>
        <v/>
      </c>
      <c r="U127" t="str">
        <f t="shared" si="34"/>
        <v/>
      </c>
      <c r="V127" t="str">
        <f t="shared" si="35"/>
        <v/>
      </c>
      <c r="W127" t="str">
        <f t="shared" si="36"/>
        <v/>
      </c>
      <c r="X127" t="str">
        <f t="shared" si="37"/>
        <v/>
      </c>
      <c r="Y127" t="str">
        <f t="shared" si="38"/>
        <v/>
      </c>
      <c r="Z127" t="str">
        <f t="shared" si="39"/>
        <v/>
      </c>
      <c r="AA127" t="str">
        <f t="shared" si="40"/>
        <v/>
      </c>
      <c r="AB127" t="str">
        <f t="shared" si="41"/>
        <v/>
      </c>
      <c r="AC127" t="str">
        <f t="shared" si="42"/>
        <v/>
      </c>
      <c r="AD127" t="str">
        <f t="shared" si="43"/>
        <v/>
      </c>
      <c r="AE127" t="str">
        <f t="shared" si="44"/>
        <v/>
      </c>
      <c r="AF127" t="str">
        <f t="shared" si="45"/>
        <v/>
      </c>
      <c r="AG127" t="str">
        <f t="shared" si="46"/>
        <v/>
      </c>
      <c r="AH127" t="str">
        <f t="shared" si="47"/>
        <v/>
      </c>
    </row>
    <row r="128" spans="1:34" x14ac:dyDescent="0.35">
      <c r="A128" t="s">
        <v>10</v>
      </c>
      <c r="B128" t="s">
        <v>157</v>
      </c>
      <c r="C128" t="s">
        <v>21</v>
      </c>
      <c r="D128">
        <v>5.2</v>
      </c>
      <c r="E128">
        <v>5200000</v>
      </c>
      <c r="F128">
        <v>32</v>
      </c>
      <c r="G128">
        <v>162500</v>
      </c>
      <c r="I128">
        <v>0</v>
      </c>
      <c r="J128" t="str">
        <f t="shared" si="24"/>
        <v/>
      </c>
      <c r="K128" t="str">
        <f t="shared" si="25"/>
        <v/>
      </c>
      <c r="L128">
        <f t="shared" si="26"/>
        <v>0</v>
      </c>
      <c r="M128" t="str">
        <f t="shared" si="27"/>
        <v/>
      </c>
      <c r="O128" t="str">
        <f t="shared" si="28"/>
        <v/>
      </c>
      <c r="P128" t="str">
        <f t="shared" si="29"/>
        <v/>
      </c>
      <c r="Q128" t="str">
        <f t="shared" si="30"/>
        <v/>
      </c>
      <c r="R128" t="str">
        <f t="shared" si="31"/>
        <v/>
      </c>
      <c r="S128" t="str">
        <f t="shared" si="32"/>
        <v/>
      </c>
      <c r="T128" t="str">
        <f t="shared" si="33"/>
        <v/>
      </c>
      <c r="U128" t="str">
        <f t="shared" si="34"/>
        <v/>
      </c>
      <c r="V128" t="str">
        <f t="shared" si="35"/>
        <v/>
      </c>
      <c r="W128" t="str">
        <f t="shared" si="36"/>
        <v/>
      </c>
      <c r="X128">
        <f t="shared" si="37"/>
        <v>0</v>
      </c>
      <c r="Y128" t="str">
        <f t="shared" si="38"/>
        <v/>
      </c>
      <c r="Z128" t="str">
        <f t="shared" si="39"/>
        <v/>
      </c>
      <c r="AA128" t="str">
        <f t="shared" si="40"/>
        <v/>
      </c>
      <c r="AB128" t="str">
        <f t="shared" si="41"/>
        <v/>
      </c>
      <c r="AC128" t="str">
        <f t="shared" si="42"/>
        <v/>
      </c>
      <c r="AD128" t="str">
        <f t="shared" si="43"/>
        <v/>
      </c>
      <c r="AE128" t="str">
        <f t="shared" si="44"/>
        <v/>
      </c>
      <c r="AF128" t="str">
        <f t="shared" si="45"/>
        <v/>
      </c>
      <c r="AG128" t="str">
        <f t="shared" si="46"/>
        <v/>
      </c>
      <c r="AH128" t="str">
        <f t="shared" si="47"/>
        <v/>
      </c>
    </row>
    <row r="129" spans="1:34" x14ac:dyDescent="0.35">
      <c r="A129" t="s">
        <v>10</v>
      </c>
      <c r="B129" t="s">
        <v>158</v>
      </c>
      <c r="C129" t="s">
        <v>26</v>
      </c>
      <c r="D129">
        <v>4.4000000000000004</v>
      </c>
      <c r="E129">
        <v>4400000</v>
      </c>
      <c r="F129">
        <v>27</v>
      </c>
      <c r="G129">
        <v>162962.96296296295</v>
      </c>
      <c r="I129">
        <v>0</v>
      </c>
      <c r="J129" t="str">
        <f t="shared" si="24"/>
        <v/>
      </c>
      <c r="K129" t="str">
        <f t="shared" si="25"/>
        <v/>
      </c>
      <c r="L129">
        <f t="shared" si="26"/>
        <v>0</v>
      </c>
      <c r="M129" t="str">
        <f t="shared" si="27"/>
        <v/>
      </c>
      <c r="O129">
        <f t="shared" si="28"/>
        <v>0</v>
      </c>
      <c r="P129" t="str">
        <f t="shared" si="29"/>
        <v/>
      </c>
      <c r="Q129" t="str">
        <f t="shared" si="30"/>
        <v/>
      </c>
      <c r="R129" t="str">
        <f t="shared" si="31"/>
        <v/>
      </c>
      <c r="S129" t="str">
        <f t="shared" si="32"/>
        <v/>
      </c>
      <c r="T129" t="str">
        <f t="shared" si="33"/>
        <v/>
      </c>
      <c r="U129" t="str">
        <f t="shared" si="34"/>
        <v/>
      </c>
      <c r="V129" t="str">
        <f t="shared" si="35"/>
        <v/>
      </c>
      <c r="W129" t="str">
        <f t="shared" si="36"/>
        <v/>
      </c>
      <c r="X129" t="str">
        <f t="shared" si="37"/>
        <v/>
      </c>
      <c r="Y129" t="str">
        <f t="shared" si="38"/>
        <v/>
      </c>
      <c r="Z129" t="str">
        <f t="shared" si="39"/>
        <v/>
      </c>
      <c r="AA129" t="str">
        <f t="shared" si="40"/>
        <v/>
      </c>
      <c r="AB129" t="str">
        <f t="shared" si="41"/>
        <v/>
      </c>
      <c r="AC129">
        <f t="shared" si="42"/>
        <v>0</v>
      </c>
      <c r="AD129" t="str">
        <f t="shared" si="43"/>
        <v/>
      </c>
      <c r="AE129" t="str">
        <f t="shared" si="44"/>
        <v/>
      </c>
      <c r="AF129" t="str">
        <f t="shared" si="45"/>
        <v/>
      </c>
      <c r="AG129" t="str">
        <f t="shared" si="46"/>
        <v/>
      </c>
      <c r="AH129" t="str">
        <f t="shared" si="47"/>
        <v/>
      </c>
    </row>
    <row r="130" spans="1:34" x14ac:dyDescent="0.35">
      <c r="A130" t="s">
        <v>10</v>
      </c>
      <c r="B130" t="s">
        <v>159</v>
      </c>
      <c r="C130" t="s">
        <v>19</v>
      </c>
      <c r="D130">
        <v>6.6</v>
      </c>
      <c r="E130">
        <v>6600000</v>
      </c>
      <c r="F130">
        <v>40</v>
      </c>
      <c r="G130">
        <v>165000</v>
      </c>
      <c r="I130">
        <v>0</v>
      </c>
      <c r="J130" t="str">
        <f t="shared" si="24"/>
        <v/>
      </c>
      <c r="K130" t="str">
        <f t="shared" si="25"/>
        <v/>
      </c>
      <c r="L130">
        <f t="shared" si="26"/>
        <v>0</v>
      </c>
      <c r="M130" t="str">
        <f t="shared" si="27"/>
        <v/>
      </c>
      <c r="O130" t="str">
        <f t="shared" si="28"/>
        <v/>
      </c>
      <c r="P130" t="str">
        <f t="shared" si="29"/>
        <v/>
      </c>
      <c r="Q130" t="str">
        <f t="shared" si="30"/>
        <v/>
      </c>
      <c r="R130" t="str">
        <f t="shared" si="31"/>
        <v/>
      </c>
      <c r="S130" t="str">
        <f t="shared" si="32"/>
        <v/>
      </c>
      <c r="T130" t="str">
        <f t="shared" si="33"/>
        <v/>
      </c>
      <c r="U130" t="str">
        <f t="shared" si="34"/>
        <v/>
      </c>
      <c r="V130">
        <f t="shared" si="35"/>
        <v>0</v>
      </c>
      <c r="W130" t="str">
        <f t="shared" si="36"/>
        <v/>
      </c>
      <c r="X130" t="str">
        <f t="shared" si="37"/>
        <v/>
      </c>
      <c r="Y130" t="str">
        <f t="shared" si="38"/>
        <v/>
      </c>
      <c r="Z130" t="str">
        <f t="shared" si="39"/>
        <v/>
      </c>
      <c r="AA130" t="str">
        <f t="shared" si="40"/>
        <v/>
      </c>
      <c r="AB130" t="str">
        <f t="shared" si="41"/>
        <v/>
      </c>
      <c r="AC130" t="str">
        <f t="shared" si="42"/>
        <v/>
      </c>
      <c r="AD130" t="str">
        <f t="shared" si="43"/>
        <v/>
      </c>
      <c r="AE130" t="str">
        <f t="shared" si="44"/>
        <v/>
      </c>
      <c r="AF130" t="str">
        <f t="shared" si="45"/>
        <v/>
      </c>
      <c r="AG130" t="str">
        <f t="shared" si="46"/>
        <v/>
      </c>
      <c r="AH130" t="str">
        <f t="shared" si="47"/>
        <v/>
      </c>
    </row>
    <row r="131" spans="1:34" x14ac:dyDescent="0.35">
      <c r="A131" t="s">
        <v>10</v>
      </c>
      <c r="B131" t="s">
        <v>160</v>
      </c>
      <c r="C131" t="s">
        <v>17</v>
      </c>
      <c r="D131">
        <v>4.8</v>
      </c>
      <c r="E131">
        <v>4800000</v>
      </c>
      <c r="F131">
        <v>29</v>
      </c>
      <c r="G131">
        <v>165517.24137931035</v>
      </c>
      <c r="I131">
        <v>0</v>
      </c>
      <c r="J131" t="str">
        <f t="shared" ref="J131:J194" si="48">IF(A131="G",1*I131,"")</f>
        <v/>
      </c>
      <c r="K131" t="str">
        <f t="shared" ref="K131:K194" si="49">IF(A131="D",1*I131,"")</f>
        <v/>
      </c>
      <c r="L131">
        <f t="shared" ref="L131:L194" si="50">IF(A131="M",1*I131,"")</f>
        <v>0</v>
      </c>
      <c r="M131" t="str">
        <f t="shared" ref="M131:M194" si="51">IF(A131="F",1*I131,"")</f>
        <v/>
      </c>
      <c r="O131" t="str">
        <f t="shared" ref="O131:O194" si="52">IF(C131="STK",1*I131,"")</f>
        <v/>
      </c>
      <c r="P131" t="str">
        <f t="shared" ref="P131:P194" si="53">IF(C131="AVL",1*I131,"")</f>
        <v/>
      </c>
      <c r="Q131" t="str">
        <f t="shared" ref="Q131:Q194" si="54">IF(C131="BOU",1*I131,"")</f>
        <v/>
      </c>
      <c r="R131" t="str">
        <f t="shared" ref="R131:R194" si="55">IF(C131="CHE",1*I131,"")</f>
        <v/>
      </c>
      <c r="S131" t="str">
        <f t="shared" ref="S131:S194" si="56">IF(C131="CRY",1*I131,"")</f>
        <v/>
      </c>
      <c r="T131">
        <f t="shared" ref="T131:T194" si="57">IF(C131="EVE",1*I131,"")</f>
        <v>0</v>
      </c>
      <c r="U131" t="str">
        <f t="shared" ref="U131:U194" si="58">IF(C131="LEI",1*I131,"")</f>
        <v/>
      </c>
      <c r="V131" t="str">
        <f t="shared" ref="V131:V194" si="59">IF(C131="LIV",1*I131,"")</f>
        <v/>
      </c>
      <c r="W131" t="str">
        <f t="shared" ref="W131:W194" si="60">IF(C131="MCI",1*I131,"")</f>
        <v/>
      </c>
      <c r="X131" t="str">
        <f t="shared" ref="X131:X194" si="61">IF(C131="MUN",1*I131,"")</f>
        <v/>
      </c>
      <c r="Y131" t="str">
        <f t="shared" ref="Y131:Y194" si="62">IF(C131="NEW",1*I131,"")</f>
        <v/>
      </c>
      <c r="Z131" t="str">
        <f t="shared" ref="Z131:Z194" si="63">IF(C131="NOR",1*I131,"")</f>
        <v/>
      </c>
      <c r="AA131" t="str">
        <f t="shared" ref="AA131:AA194" si="64">IF(C131="SOU",1*I131,"")</f>
        <v/>
      </c>
      <c r="AB131" t="str">
        <f t="shared" ref="AB131:AB194" si="65">IF(C131="TOT",1*I131,"")</f>
        <v/>
      </c>
      <c r="AC131" t="str">
        <f t="shared" ref="AC131:AC194" si="66">IF(C131="STK",1*I131,"")</f>
        <v/>
      </c>
      <c r="AD131" t="str">
        <f t="shared" ref="AD131:AD194" si="67">IF(C131="SUN",1*I131,"")</f>
        <v/>
      </c>
      <c r="AE131" t="str">
        <f t="shared" ref="AE131:AE194" si="68">IF(C131="SWA",1*I131,"")</f>
        <v/>
      </c>
      <c r="AF131" t="str">
        <f t="shared" ref="AF131:AF194" si="69">IF(C131="WAT",1*I131,"")</f>
        <v/>
      </c>
      <c r="AG131" t="str">
        <f t="shared" ref="AG131:AG194" si="70">IF(C131="WBA",1*I131,"")</f>
        <v/>
      </c>
      <c r="AH131" t="str">
        <f t="shared" ref="AH131:AH194" si="71">IF(C131="WHU",1*I131,"")</f>
        <v/>
      </c>
    </row>
    <row r="132" spans="1:34" x14ac:dyDescent="0.35">
      <c r="A132" t="s">
        <v>10</v>
      </c>
      <c r="B132" t="s">
        <v>161</v>
      </c>
      <c r="C132" t="s">
        <v>25</v>
      </c>
      <c r="D132">
        <v>5.3</v>
      </c>
      <c r="E132">
        <v>5300000</v>
      </c>
      <c r="F132">
        <v>32</v>
      </c>
      <c r="G132">
        <v>165625</v>
      </c>
      <c r="I132">
        <v>0</v>
      </c>
      <c r="J132" t="str">
        <f t="shared" si="48"/>
        <v/>
      </c>
      <c r="K132" t="str">
        <f t="shared" si="49"/>
        <v/>
      </c>
      <c r="L132">
        <f t="shared" si="50"/>
        <v>0</v>
      </c>
      <c r="M132" t="str">
        <f t="shared" si="51"/>
        <v/>
      </c>
      <c r="O132" t="str">
        <f t="shared" si="52"/>
        <v/>
      </c>
      <c r="P132" t="str">
        <f t="shared" si="53"/>
        <v/>
      </c>
      <c r="Q132" t="str">
        <f t="shared" si="54"/>
        <v/>
      </c>
      <c r="R132" t="str">
        <f t="shared" si="55"/>
        <v/>
      </c>
      <c r="S132" t="str">
        <f t="shared" si="56"/>
        <v/>
      </c>
      <c r="T132" t="str">
        <f t="shared" si="57"/>
        <v/>
      </c>
      <c r="U132" t="str">
        <f t="shared" si="58"/>
        <v/>
      </c>
      <c r="V132" t="str">
        <f t="shared" si="59"/>
        <v/>
      </c>
      <c r="W132" t="str">
        <f t="shared" si="60"/>
        <v/>
      </c>
      <c r="X132" t="str">
        <f t="shared" si="61"/>
        <v/>
      </c>
      <c r="Y132" t="str">
        <f t="shared" si="62"/>
        <v/>
      </c>
      <c r="Z132" t="str">
        <f t="shared" si="63"/>
        <v/>
      </c>
      <c r="AA132" t="str">
        <f t="shared" si="64"/>
        <v/>
      </c>
      <c r="AB132">
        <f t="shared" si="65"/>
        <v>0</v>
      </c>
      <c r="AC132" t="str">
        <f t="shared" si="66"/>
        <v/>
      </c>
      <c r="AD132" t="str">
        <f t="shared" si="67"/>
        <v/>
      </c>
      <c r="AE132" t="str">
        <f t="shared" si="68"/>
        <v/>
      </c>
      <c r="AF132" t="str">
        <f t="shared" si="69"/>
        <v/>
      </c>
      <c r="AG132" t="str">
        <f t="shared" si="70"/>
        <v/>
      </c>
      <c r="AH132" t="str">
        <f t="shared" si="71"/>
        <v/>
      </c>
    </row>
    <row r="133" spans="1:34" x14ac:dyDescent="0.35">
      <c r="A133" t="s">
        <v>10</v>
      </c>
      <c r="B133" t="s">
        <v>162</v>
      </c>
      <c r="C133" t="s">
        <v>16</v>
      </c>
      <c r="D133">
        <v>5</v>
      </c>
      <c r="E133">
        <v>5000000</v>
      </c>
      <c r="F133">
        <v>30</v>
      </c>
      <c r="G133">
        <v>166666.66666666666</v>
      </c>
      <c r="I133">
        <v>0</v>
      </c>
      <c r="J133" t="str">
        <f t="shared" si="48"/>
        <v/>
      </c>
      <c r="K133" t="str">
        <f t="shared" si="49"/>
        <v/>
      </c>
      <c r="L133">
        <f t="shared" si="50"/>
        <v>0</v>
      </c>
      <c r="M133" t="str">
        <f t="shared" si="51"/>
        <v/>
      </c>
      <c r="O133" t="str">
        <f t="shared" si="52"/>
        <v/>
      </c>
      <c r="P133" t="str">
        <f t="shared" si="53"/>
        <v/>
      </c>
      <c r="Q133" t="str">
        <f t="shared" si="54"/>
        <v/>
      </c>
      <c r="R133" t="str">
        <f t="shared" si="55"/>
        <v/>
      </c>
      <c r="S133">
        <f t="shared" si="56"/>
        <v>0</v>
      </c>
      <c r="T133" t="str">
        <f t="shared" si="57"/>
        <v/>
      </c>
      <c r="U133" t="str">
        <f t="shared" si="58"/>
        <v/>
      </c>
      <c r="V133" t="str">
        <f t="shared" si="59"/>
        <v/>
      </c>
      <c r="W133" t="str">
        <f t="shared" si="60"/>
        <v/>
      </c>
      <c r="X133" t="str">
        <f t="shared" si="61"/>
        <v/>
      </c>
      <c r="Y133" t="str">
        <f t="shared" si="62"/>
        <v/>
      </c>
      <c r="Z133" t="str">
        <f t="shared" si="63"/>
        <v/>
      </c>
      <c r="AA133" t="str">
        <f t="shared" si="64"/>
        <v/>
      </c>
      <c r="AB133" t="str">
        <f t="shared" si="65"/>
        <v/>
      </c>
      <c r="AC133" t="str">
        <f t="shared" si="66"/>
        <v/>
      </c>
      <c r="AD133" t="str">
        <f t="shared" si="67"/>
        <v/>
      </c>
      <c r="AE133" t="str">
        <f t="shared" si="68"/>
        <v/>
      </c>
      <c r="AF133" t="str">
        <f t="shared" si="69"/>
        <v/>
      </c>
      <c r="AG133" t="str">
        <f t="shared" si="70"/>
        <v/>
      </c>
      <c r="AH133" t="str">
        <f t="shared" si="71"/>
        <v/>
      </c>
    </row>
    <row r="134" spans="1:34" x14ac:dyDescent="0.35">
      <c r="A134" t="s">
        <v>10</v>
      </c>
      <c r="B134" t="s">
        <v>163</v>
      </c>
      <c r="C134" t="s">
        <v>15</v>
      </c>
      <c r="D134">
        <v>6.9</v>
      </c>
      <c r="E134">
        <v>6900000</v>
      </c>
      <c r="F134">
        <v>41</v>
      </c>
      <c r="G134">
        <v>168292.68292682926</v>
      </c>
      <c r="I134">
        <v>0</v>
      </c>
      <c r="J134" t="str">
        <f t="shared" si="48"/>
        <v/>
      </c>
      <c r="K134" t="str">
        <f t="shared" si="49"/>
        <v/>
      </c>
      <c r="L134">
        <f t="shared" si="50"/>
        <v>0</v>
      </c>
      <c r="M134" t="str">
        <f t="shared" si="51"/>
        <v/>
      </c>
      <c r="O134" t="str">
        <f t="shared" si="52"/>
        <v/>
      </c>
      <c r="P134" t="str">
        <f t="shared" si="53"/>
        <v/>
      </c>
      <c r="Q134" t="str">
        <f t="shared" si="54"/>
        <v/>
      </c>
      <c r="R134">
        <f t="shared" si="55"/>
        <v>0</v>
      </c>
      <c r="S134" t="str">
        <f t="shared" si="56"/>
        <v/>
      </c>
      <c r="T134" t="str">
        <f t="shared" si="57"/>
        <v/>
      </c>
      <c r="U134" t="str">
        <f t="shared" si="58"/>
        <v/>
      </c>
      <c r="V134" t="str">
        <f t="shared" si="59"/>
        <v/>
      </c>
      <c r="W134" t="str">
        <f t="shared" si="60"/>
        <v/>
      </c>
      <c r="X134" t="str">
        <f t="shared" si="61"/>
        <v/>
      </c>
      <c r="Y134" t="str">
        <f t="shared" si="62"/>
        <v/>
      </c>
      <c r="Z134" t="str">
        <f t="shared" si="63"/>
        <v/>
      </c>
      <c r="AA134" t="str">
        <f t="shared" si="64"/>
        <v/>
      </c>
      <c r="AB134" t="str">
        <f t="shared" si="65"/>
        <v/>
      </c>
      <c r="AC134" t="str">
        <f t="shared" si="66"/>
        <v/>
      </c>
      <c r="AD134" t="str">
        <f t="shared" si="67"/>
        <v/>
      </c>
      <c r="AE134" t="str">
        <f t="shared" si="68"/>
        <v/>
      </c>
      <c r="AF134" t="str">
        <f t="shared" si="69"/>
        <v/>
      </c>
      <c r="AG134" t="str">
        <f t="shared" si="70"/>
        <v/>
      </c>
      <c r="AH134" t="str">
        <f t="shared" si="71"/>
        <v/>
      </c>
    </row>
    <row r="135" spans="1:34" x14ac:dyDescent="0.35">
      <c r="A135" t="s">
        <v>10</v>
      </c>
      <c r="B135" t="s">
        <v>164</v>
      </c>
      <c r="C135" t="s">
        <v>25</v>
      </c>
      <c r="D135">
        <v>6.8</v>
      </c>
      <c r="E135">
        <v>6800000</v>
      </c>
      <c r="F135">
        <v>40</v>
      </c>
      <c r="G135">
        <v>170000</v>
      </c>
      <c r="I135">
        <v>0</v>
      </c>
      <c r="J135" t="str">
        <f t="shared" si="48"/>
        <v/>
      </c>
      <c r="K135" t="str">
        <f t="shared" si="49"/>
        <v/>
      </c>
      <c r="L135">
        <f t="shared" si="50"/>
        <v>0</v>
      </c>
      <c r="M135" t="str">
        <f t="shared" si="51"/>
        <v/>
      </c>
      <c r="O135" t="str">
        <f t="shared" si="52"/>
        <v/>
      </c>
      <c r="P135" t="str">
        <f t="shared" si="53"/>
        <v/>
      </c>
      <c r="Q135" t="str">
        <f t="shared" si="54"/>
        <v/>
      </c>
      <c r="R135" t="str">
        <f t="shared" si="55"/>
        <v/>
      </c>
      <c r="S135" t="str">
        <f t="shared" si="56"/>
        <v/>
      </c>
      <c r="T135" t="str">
        <f t="shared" si="57"/>
        <v/>
      </c>
      <c r="U135" t="str">
        <f t="shared" si="58"/>
        <v/>
      </c>
      <c r="V135" t="str">
        <f t="shared" si="59"/>
        <v/>
      </c>
      <c r="W135" t="str">
        <f t="shared" si="60"/>
        <v/>
      </c>
      <c r="X135" t="str">
        <f t="shared" si="61"/>
        <v/>
      </c>
      <c r="Y135" t="str">
        <f t="shared" si="62"/>
        <v/>
      </c>
      <c r="Z135" t="str">
        <f t="shared" si="63"/>
        <v/>
      </c>
      <c r="AA135" t="str">
        <f t="shared" si="64"/>
        <v/>
      </c>
      <c r="AB135">
        <f t="shared" si="65"/>
        <v>0</v>
      </c>
      <c r="AC135" t="str">
        <f t="shared" si="66"/>
        <v/>
      </c>
      <c r="AD135" t="str">
        <f t="shared" si="67"/>
        <v/>
      </c>
      <c r="AE135" t="str">
        <f t="shared" si="68"/>
        <v/>
      </c>
      <c r="AF135" t="str">
        <f t="shared" si="69"/>
        <v/>
      </c>
      <c r="AG135" t="str">
        <f t="shared" si="70"/>
        <v/>
      </c>
      <c r="AH135" t="str">
        <f t="shared" si="71"/>
        <v/>
      </c>
    </row>
    <row r="136" spans="1:34" x14ac:dyDescent="0.35">
      <c r="A136" t="s">
        <v>10</v>
      </c>
      <c r="B136" t="s">
        <v>165</v>
      </c>
      <c r="C136" t="s">
        <v>17</v>
      </c>
      <c r="D136">
        <v>4.3</v>
      </c>
      <c r="E136">
        <v>4300000</v>
      </c>
      <c r="F136">
        <v>25</v>
      </c>
      <c r="G136">
        <v>172000</v>
      </c>
      <c r="I136">
        <v>0</v>
      </c>
      <c r="J136" t="str">
        <f t="shared" si="48"/>
        <v/>
      </c>
      <c r="K136" t="str">
        <f t="shared" si="49"/>
        <v/>
      </c>
      <c r="L136">
        <f t="shared" si="50"/>
        <v>0</v>
      </c>
      <c r="M136" t="str">
        <f t="shared" si="51"/>
        <v/>
      </c>
      <c r="O136" t="str">
        <f t="shared" si="52"/>
        <v/>
      </c>
      <c r="P136" t="str">
        <f t="shared" si="53"/>
        <v/>
      </c>
      <c r="Q136" t="str">
        <f t="shared" si="54"/>
        <v/>
      </c>
      <c r="R136" t="str">
        <f t="shared" si="55"/>
        <v/>
      </c>
      <c r="S136" t="str">
        <f t="shared" si="56"/>
        <v/>
      </c>
      <c r="T136">
        <f t="shared" si="57"/>
        <v>0</v>
      </c>
      <c r="U136" t="str">
        <f t="shared" si="58"/>
        <v/>
      </c>
      <c r="V136" t="str">
        <f t="shared" si="59"/>
        <v/>
      </c>
      <c r="W136" t="str">
        <f t="shared" si="60"/>
        <v/>
      </c>
      <c r="X136" t="str">
        <f t="shared" si="61"/>
        <v/>
      </c>
      <c r="Y136" t="str">
        <f t="shared" si="62"/>
        <v/>
      </c>
      <c r="Z136" t="str">
        <f t="shared" si="63"/>
        <v/>
      </c>
      <c r="AA136" t="str">
        <f t="shared" si="64"/>
        <v/>
      </c>
      <c r="AB136" t="str">
        <f t="shared" si="65"/>
        <v/>
      </c>
      <c r="AC136" t="str">
        <f t="shared" si="66"/>
        <v/>
      </c>
      <c r="AD136" t="str">
        <f t="shared" si="67"/>
        <v/>
      </c>
      <c r="AE136" t="str">
        <f t="shared" si="68"/>
        <v/>
      </c>
      <c r="AF136" t="str">
        <f t="shared" si="69"/>
        <v/>
      </c>
      <c r="AG136" t="str">
        <f t="shared" si="70"/>
        <v/>
      </c>
      <c r="AH136" t="str">
        <f t="shared" si="71"/>
        <v/>
      </c>
    </row>
    <row r="137" spans="1:34" x14ac:dyDescent="0.35">
      <c r="A137" t="s">
        <v>10</v>
      </c>
      <c r="B137" t="s">
        <v>166</v>
      </c>
      <c r="C137" t="s">
        <v>26</v>
      </c>
      <c r="D137">
        <v>5.8</v>
      </c>
      <c r="E137">
        <v>5800000</v>
      </c>
      <c r="F137">
        <v>33</v>
      </c>
      <c r="G137">
        <v>175757.57575757575</v>
      </c>
      <c r="I137">
        <v>0</v>
      </c>
      <c r="J137" t="str">
        <f t="shared" si="48"/>
        <v/>
      </c>
      <c r="K137" t="str">
        <f t="shared" si="49"/>
        <v/>
      </c>
      <c r="L137">
        <f t="shared" si="50"/>
        <v>0</v>
      </c>
      <c r="M137" t="str">
        <f t="shared" si="51"/>
        <v/>
      </c>
      <c r="O137">
        <f t="shared" si="52"/>
        <v>0</v>
      </c>
      <c r="P137" t="str">
        <f t="shared" si="53"/>
        <v/>
      </c>
      <c r="Q137" t="str">
        <f t="shared" si="54"/>
        <v/>
      </c>
      <c r="R137" t="str">
        <f t="shared" si="55"/>
        <v/>
      </c>
      <c r="S137" t="str">
        <f t="shared" si="56"/>
        <v/>
      </c>
      <c r="T137" t="str">
        <f t="shared" si="57"/>
        <v/>
      </c>
      <c r="U137" t="str">
        <f t="shared" si="58"/>
        <v/>
      </c>
      <c r="V137" t="str">
        <f t="shared" si="59"/>
        <v/>
      </c>
      <c r="W137" t="str">
        <f t="shared" si="60"/>
        <v/>
      </c>
      <c r="X137" t="str">
        <f t="shared" si="61"/>
        <v/>
      </c>
      <c r="Y137" t="str">
        <f t="shared" si="62"/>
        <v/>
      </c>
      <c r="Z137" t="str">
        <f t="shared" si="63"/>
        <v/>
      </c>
      <c r="AA137" t="str">
        <f t="shared" si="64"/>
        <v/>
      </c>
      <c r="AB137" t="str">
        <f t="shared" si="65"/>
        <v/>
      </c>
      <c r="AC137">
        <f t="shared" si="66"/>
        <v>0</v>
      </c>
      <c r="AD137" t="str">
        <f t="shared" si="67"/>
        <v/>
      </c>
      <c r="AE137" t="str">
        <f t="shared" si="68"/>
        <v/>
      </c>
      <c r="AF137" t="str">
        <f t="shared" si="69"/>
        <v/>
      </c>
      <c r="AG137" t="str">
        <f t="shared" si="70"/>
        <v/>
      </c>
      <c r="AH137" t="str">
        <f t="shared" si="71"/>
        <v/>
      </c>
    </row>
    <row r="138" spans="1:34" x14ac:dyDescent="0.35">
      <c r="A138" t="s">
        <v>10</v>
      </c>
      <c r="B138" t="s">
        <v>167</v>
      </c>
      <c r="C138" t="s">
        <v>30</v>
      </c>
      <c r="D138">
        <v>4.4000000000000004</v>
      </c>
      <c r="E138">
        <v>4400000</v>
      </c>
      <c r="F138">
        <v>25</v>
      </c>
      <c r="G138">
        <v>176000</v>
      </c>
      <c r="I138">
        <v>0</v>
      </c>
      <c r="J138" t="str">
        <f t="shared" si="48"/>
        <v/>
      </c>
      <c r="K138" t="str">
        <f t="shared" si="49"/>
        <v/>
      </c>
      <c r="L138">
        <f t="shared" si="50"/>
        <v>0</v>
      </c>
      <c r="M138" t="str">
        <f t="shared" si="51"/>
        <v/>
      </c>
      <c r="O138" t="str">
        <f t="shared" si="52"/>
        <v/>
      </c>
      <c r="P138" t="str">
        <f t="shared" si="53"/>
        <v/>
      </c>
      <c r="Q138" t="str">
        <f t="shared" si="54"/>
        <v/>
      </c>
      <c r="R138" t="str">
        <f t="shared" si="55"/>
        <v/>
      </c>
      <c r="S138" t="str">
        <f t="shared" si="56"/>
        <v/>
      </c>
      <c r="T138" t="str">
        <f t="shared" si="57"/>
        <v/>
      </c>
      <c r="U138" t="str">
        <f t="shared" si="58"/>
        <v/>
      </c>
      <c r="V138" t="str">
        <f t="shared" si="59"/>
        <v/>
      </c>
      <c r="W138" t="str">
        <f t="shared" si="60"/>
        <v/>
      </c>
      <c r="X138" t="str">
        <f t="shared" si="61"/>
        <v/>
      </c>
      <c r="Y138" t="str">
        <f t="shared" si="62"/>
        <v/>
      </c>
      <c r="Z138" t="str">
        <f t="shared" si="63"/>
        <v/>
      </c>
      <c r="AA138" t="str">
        <f t="shared" si="64"/>
        <v/>
      </c>
      <c r="AB138" t="str">
        <f t="shared" si="65"/>
        <v/>
      </c>
      <c r="AC138" t="str">
        <f t="shared" si="66"/>
        <v/>
      </c>
      <c r="AD138" t="str">
        <f t="shared" si="67"/>
        <v/>
      </c>
      <c r="AE138" t="str">
        <f t="shared" si="68"/>
        <v/>
      </c>
      <c r="AF138" t="str">
        <f t="shared" si="69"/>
        <v/>
      </c>
      <c r="AG138">
        <f t="shared" si="70"/>
        <v>0</v>
      </c>
      <c r="AH138" t="str">
        <f t="shared" si="71"/>
        <v/>
      </c>
    </row>
    <row r="139" spans="1:34" x14ac:dyDescent="0.35">
      <c r="A139" t="s">
        <v>10</v>
      </c>
      <c r="B139" t="s">
        <v>168</v>
      </c>
      <c r="C139" t="s">
        <v>21</v>
      </c>
      <c r="D139">
        <v>6.6</v>
      </c>
      <c r="E139">
        <v>6600000</v>
      </c>
      <c r="F139">
        <v>37</v>
      </c>
      <c r="G139">
        <v>178378.37837837837</v>
      </c>
      <c r="I139">
        <v>0</v>
      </c>
      <c r="J139" t="str">
        <f t="shared" si="48"/>
        <v/>
      </c>
      <c r="K139" t="str">
        <f t="shared" si="49"/>
        <v/>
      </c>
      <c r="L139">
        <f t="shared" si="50"/>
        <v>0</v>
      </c>
      <c r="M139" t="str">
        <f t="shared" si="51"/>
        <v/>
      </c>
      <c r="O139" t="str">
        <f t="shared" si="52"/>
        <v/>
      </c>
      <c r="P139" t="str">
        <f t="shared" si="53"/>
        <v/>
      </c>
      <c r="Q139" t="str">
        <f t="shared" si="54"/>
        <v/>
      </c>
      <c r="R139" t="str">
        <f t="shared" si="55"/>
        <v/>
      </c>
      <c r="S139" t="str">
        <f t="shared" si="56"/>
        <v/>
      </c>
      <c r="T139" t="str">
        <f t="shared" si="57"/>
        <v/>
      </c>
      <c r="U139" t="str">
        <f t="shared" si="58"/>
        <v/>
      </c>
      <c r="V139" t="str">
        <f t="shared" si="59"/>
        <v/>
      </c>
      <c r="W139" t="str">
        <f t="shared" si="60"/>
        <v/>
      </c>
      <c r="X139">
        <f t="shared" si="61"/>
        <v>0</v>
      </c>
      <c r="Y139" t="str">
        <f t="shared" si="62"/>
        <v/>
      </c>
      <c r="Z139" t="str">
        <f t="shared" si="63"/>
        <v/>
      </c>
      <c r="AA139" t="str">
        <f t="shared" si="64"/>
        <v/>
      </c>
      <c r="AB139" t="str">
        <f t="shared" si="65"/>
        <v/>
      </c>
      <c r="AC139" t="str">
        <f t="shared" si="66"/>
        <v/>
      </c>
      <c r="AD139" t="str">
        <f t="shared" si="67"/>
        <v/>
      </c>
      <c r="AE139" t="str">
        <f t="shared" si="68"/>
        <v/>
      </c>
      <c r="AF139" t="str">
        <f t="shared" si="69"/>
        <v/>
      </c>
      <c r="AG139" t="str">
        <f t="shared" si="70"/>
        <v/>
      </c>
      <c r="AH139" t="str">
        <f t="shared" si="71"/>
        <v/>
      </c>
    </row>
    <row r="140" spans="1:34" x14ac:dyDescent="0.35">
      <c r="A140" t="s">
        <v>10</v>
      </c>
      <c r="B140" t="s">
        <v>169</v>
      </c>
      <c r="C140" t="s">
        <v>12</v>
      </c>
      <c r="D140">
        <v>4.3</v>
      </c>
      <c r="E140">
        <v>4300000</v>
      </c>
      <c r="F140">
        <v>24</v>
      </c>
      <c r="G140">
        <v>179166.66666666666</v>
      </c>
      <c r="I140">
        <v>0</v>
      </c>
      <c r="J140" t="str">
        <f t="shared" si="48"/>
        <v/>
      </c>
      <c r="K140" t="str">
        <f t="shared" si="49"/>
        <v/>
      </c>
      <c r="L140">
        <f t="shared" si="50"/>
        <v>0</v>
      </c>
      <c r="M140" t="str">
        <f t="shared" si="51"/>
        <v/>
      </c>
      <c r="O140" t="str">
        <f t="shared" si="52"/>
        <v/>
      </c>
      <c r="P140" t="str">
        <f t="shared" si="53"/>
        <v/>
      </c>
      <c r="Q140" t="str">
        <f t="shared" si="54"/>
        <v/>
      </c>
      <c r="R140" t="str">
        <f t="shared" si="55"/>
        <v/>
      </c>
      <c r="S140" t="str">
        <f t="shared" si="56"/>
        <v/>
      </c>
      <c r="T140" t="str">
        <f t="shared" si="57"/>
        <v/>
      </c>
      <c r="U140" t="str">
        <f t="shared" si="58"/>
        <v/>
      </c>
      <c r="V140" t="str">
        <f t="shared" si="59"/>
        <v/>
      </c>
      <c r="W140" t="str">
        <f t="shared" si="60"/>
        <v/>
      </c>
      <c r="X140" t="str">
        <f t="shared" si="61"/>
        <v/>
      </c>
      <c r="Y140" t="str">
        <f t="shared" si="62"/>
        <v/>
      </c>
      <c r="Z140" t="str">
        <f t="shared" si="63"/>
        <v/>
      </c>
      <c r="AA140" t="str">
        <f t="shared" si="64"/>
        <v/>
      </c>
      <c r="AB140" t="str">
        <f t="shared" si="65"/>
        <v/>
      </c>
      <c r="AC140" t="str">
        <f t="shared" si="66"/>
        <v/>
      </c>
      <c r="AD140" t="str">
        <f t="shared" si="67"/>
        <v/>
      </c>
      <c r="AE140" t="str">
        <f t="shared" si="68"/>
        <v/>
      </c>
      <c r="AF140" t="str">
        <f t="shared" si="69"/>
        <v/>
      </c>
      <c r="AG140" t="str">
        <f t="shared" si="70"/>
        <v/>
      </c>
      <c r="AH140" t="str">
        <f t="shared" si="71"/>
        <v/>
      </c>
    </row>
    <row r="141" spans="1:34" x14ac:dyDescent="0.35">
      <c r="A141" t="s">
        <v>10</v>
      </c>
      <c r="B141" t="s">
        <v>170</v>
      </c>
      <c r="C141" t="s">
        <v>16</v>
      </c>
      <c r="D141">
        <v>6.1</v>
      </c>
      <c r="E141">
        <v>6100000</v>
      </c>
      <c r="F141">
        <v>34</v>
      </c>
      <c r="G141">
        <v>179411.76470588235</v>
      </c>
      <c r="I141">
        <v>0</v>
      </c>
      <c r="J141" t="str">
        <f t="shared" si="48"/>
        <v/>
      </c>
      <c r="K141" t="str">
        <f t="shared" si="49"/>
        <v/>
      </c>
      <c r="L141">
        <f t="shared" si="50"/>
        <v>0</v>
      </c>
      <c r="M141" t="str">
        <f t="shared" si="51"/>
        <v/>
      </c>
      <c r="O141" t="str">
        <f t="shared" si="52"/>
        <v/>
      </c>
      <c r="P141" t="str">
        <f t="shared" si="53"/>
        <v/>
      </c>
      <c r="Q141" t="str">
        <f t="shared" si="54"/>
        <v/>
      </c>
      <c r="R141" t="str">
        <f t="shared" si="55"/>
        <v/>
      </c>
      <c r="S141">
        <f t="shared" si="56"/>
        <v>0</v>
      </c>
      <c r="T141" t="str">
        <f t="shared" si="57"/>
        <v/>
      </c>
      <c r="U141" t="str">
        <f t="shared" si="58"/>
        <v/>
      </c>
      <c r="V141" t="str">
        <f t="shared" si="59"/>
        <v/>
      </c>
      <c r="W141" t="str">
        <f t="shared" si="60"/>
        <v/>
      </c>
      <c r="X141" t="str">
        <f t="shared" si="61"/>
        <v/>
      </c>
      <c r="Y141" t="str">
        <f t="shared" si="62"/>
        <v/>
      </c>
      <c r="Z141" t="str">
        <f t="shared" si="63"/>
        <v/>
      </c>
      <c r="AA141" t="str">
        <f t="shared" si="64"/>
        <v/>
      </c>
      <c r="AB141" t="str">
        <f t="shared" si="65"/>
        <v/>
      </c>
      <c r="AC141" t="str">
        <f t="shared" si="66"/>
        <v/>
      </c>
      <c r="AD141" t="str">
        <f t="shared" si="67"/>
        <v/>
      </c>
      <c r="AE141" t="str">
        <f t="shared" si="68"/>
        <v/>
      </c>
      <c r="AF141" t="str">
        <f t="shared" si="69"/>
        <v/>
      </c>
      <c r="AG141" t="str">
        <f t="shared" si="70"/>
        <v/>
      </c>
      <c r="AH141" t="str">
        <f t="shared" si="71"/>
        <v/>
      </c>
    </row>
    <row r="142" spans="1:34" x14ac:dyDescent="0.35">
      <c r="A142" t="s">
        <v>10</v>
      </c>
      <c r="B142" t="s">
        <v>171</v>
      </c>
      <c r="C142" t="s">
        <v>15</v>
      </c>
      <c r="D142">
        <v>4.7</v>
      </c>
      <c r="E142">
        <v>4700000</v>
      </c>
      <c r="F142">
        <v>26</v>
      </c>
      <c r="G142">
        <v>180769.23076923078</v>
      </c>
      <c r="I142">
        <v>0</v>
      </c>
      <c r="J142" t="str">
        <f t="shared" si="48"/>
        <v/>
      </c>
      <c r="K142" t="str">
        <f t="shared" si="49"/>
        <v/>
      </c>
      <c r="L142">
        <f t="shared" si="50"/>
        <v>0</v>
      </c>
      <c r="M142" t="str">
        <f t="shared" si="51"/>
        <v/>
      </c>
      <c r="O142" t="str">
        <f t="shared" si="52"/>
        <v/>
      </c>
      <c r="P142" t="str">
        <f t="shared" si="53"/>
        <v/>
      </c>
      <c r="Q142" t="str">
        <f t="shared" si="54"/>
        <v/>
      </c>
      <c r="R142">
        <f t="shared" si="55"/>
        <v>0</v>
      </c>
      <c r="S142" t="str">
        <f t="shared" si="56"/>
        <v/>
      </c>
      <c r="T142" t="str">
        <f t="shared" si="57"/>
        <v/>
      </c>
      <c r="U142" t="str">
        <f t="shared" si="58"/>
        <v/>
      </c>
      <c r="V142" t="str">
        <f t="shared" si="59"/>
        <v/>
      </c>
      <c r="W142" t="str">
        <f t="shared" si="60"/>
        <v/>
      </c>
      <c r="X142" t="str">
        <f t="shared" si="61"/>
        <v/>
      </c>
      <c r="Y142" t="str">
        <f t="shared" si="62"/>
        <v/>
      </c>
      <c r="Z142" t="str">
        <f t="shared" si="63"/>
        <v/>
      </c>
      <c r="AA142" t="str">
        <f t="shared" si="64"/>
        <v/>
      </c>
      <c r="AB142" t="str">
        <f t="shared" si="65"/>
        <v/>
      </c>
      <c r="AC142" t="str">
        <f t="shared" si="66"/>
        <v/>
      </c>
      <c r="AD142" t="str">
        <f t="shared" si="67"/>
        <v/>
      </c>
      <c r="AE142" t="str">
        <f t="shared" si="68"/>
        <v/>
      </c>
      <c r="AF142" t="str">
        <f t="shared" si="69"/>
        <v/>
      </c>
      <c r="AG142" t="str">
        <f t="shared" si="70"/>
        <v/>
      </c>
      <c r="AH142" t="str">
        <f t="shared" si="71"/>
        <v/>
      </c>
    </row>
    <row r="143" spans="1:34" x14ac:dyDescent="0.35">
      <c r="A143" t="s">
        <v>10</v>
      </c>
      <c r="B143" t="s">
        <v>172</v>
      </c>
      <c r="C143" t="s">
        <v>25</v>
      </c>
      <c r="D143">
        <v>8.4</v>
      </c>
      <c r="E143">
        <v>8400000</v>
      </c>
      <c r="F143">
        <v>46</v>
      </c>
      <c r="G143">
        <v>182608.69565217392</v>
      </c>
      <c r="I143">
        <v>0</v>
      </c>
      <c r="J143" t="str">
        <f t="shared" si="48"/>
        <v/>
      </c>
      <c r="K143" t="str">
        <f t="shared" si="49"/>
        <v/>
      </c>
      <c r="L143">
        <f t="shared" si="50"/>
        <v>0</v>
      </c>
      <c r="M143" t="str">
        <f t="shared" si="51"/>
        <v/>
      </c>
      <c r="O143" t="str">
        <f t="shared" si="52"/>
        <v/>
      </c>
      <c r="P143" t="str">
        <f t="shared" si="53"/>
        <v/>
      </c>
      <c r="Q143" t="str">
        <f t="shared" si="54"/>
        <v/>
      </c>
      <c r="R143" t="str">
        <f t="shared" si="55"/>
        <v/>
      </c>
      <c r="S143" t="str">
        <f t="shared" si="56"/>
        <v/>
      </c>
      <c r="T143" t="str">
        <f t="shared" si="57"/>
        <v/>
      </c>
      <c r="U143" t="str">
        <f t="shared" si="58"/>
        <v/>
      </c>
      <c r="V143" t="str">
        <f t="shared" si="59"/>
        <v/>
      </c>
      <c r="W143" t="str">
        <f t="shared" si="60"/>
        <v/>
      </c>
      <c r="X143" t="str">
        <f t="shared" si="61"/>
        <v/>
      </c>
      <c r="Y143" t="str">
        <f t="shared" si="62"/>
        <v/>
      </c>
      <c r="Z143" t="str">
        <f t="shared" si="63"/>
        <v/>
      </c>
      <c r="AA143" t="str">
        <f t="shared" si="64"/>
        <v/>
      </c>
      <c r="AB143">
        <f t="shared" si="65"/>
        <v>0</v>
      </c>
      <c r="AC143" t="str">
        <f t="shared" si="66"/>
        <v/>
      </c>
      <c r="AD143" t="str">
        <f t="shared" si="67"/>
        <v/>
      </c>
      <c r="AE143" t="str">
        <f t="shared" si="68"/>
        <v/>
      </c>
      <c r="AF143" t="str">
        <f t="shared" si="69"/>
        <v/>
      </c>
      <c r="AG143" t="str">
        <f t="shared" si="70"/>
        <v/>
      </c>
      <c r="AH143" t="str">
        <f t="shared" si="71"/>
        <v/>
      </c>
    </row>
    <row r="144" spans="1:34" x14ac:dyDescent="0.35">
      <c r="A144" t="s">
        <v>10</v>
      </c>
      <c r="B144" t="s">
        <v>173</v>
      </c>
      <c r="C144" t="s">
        <v>22</v>
      </c>
      <c r="D144">
        <v>4.4000000000000004</v>
      </c>
      <c r="E144">
        <v>4400000</v>
      </c>
      <c r="F144">
        <v>24</v>
      </c>
      <c r="G144">
        <v>183333.33333333334</v>
      </c>
      <c r="I144">
        <v>0</v>
      </c>
      <c r="J144" t="str">
        <f t="shared" si="48"/>
        <v/>
      </c>
      <c r="K144" t="str">
        <f t="shared" si="49"/>
        <v/>
      </c>
      <c r="L144">
        <f t="shared" si="50"/>
        <v>0</v>
      </c>
      <c r="M144" t="str">
        <f t="shared" si="51"/>
        <v/>
      </c>
      <c r="O144" t="str">
        <f t="shared" si="52"/>
        <v/>
      </c>
      <c r="P144" t="str">
        <f t="shared" si="53"/>
        <v/>
      </c>
      <c r="Q144" t="str">
        <f t="shared" si="54"/>
        <v/>
      </c>
      <c r="R144" t="str">
        <f t="shared" si="55"/>
        <v/>
      </c>
      <c r="S144" t="str">
        <f t="shared" si="56"/>
        <v/>
      </c>
      <c r="T144" t="str">
        <f t="shared" si="57"/>
        <v/>
      </c>
      <c r="U144" t="str">
        <f t="shared" si="58"/>
        <v/>
      </c>
      <c r="V144" t="str">
        <f t="shared" si="59"/>
        <v/>
      </c>
      <c r="W144" t="str">
        <f t="shared" si="60"/>
        <v/>
      </c>
      <c r="X144" t="str">
        <f t="shared" si="61"/>
        <v/>
      </c>
      <c r="Y144">
        <f t="shared" si="62"/>
        <v>0</v>
      </c>
      <c r="Z144" t="str">
        <f t="shared" si="63"/>
        <v/>
      </c>
      <c r="AA144" t="str">
        <f t="shared" si="64"/>
        <v/>
      </c>
      <c r="AB144" t="str">
        <f t="shared" si="65"/>
        <v/>
      </c>
      <c r="AC144" t="str">
        <f t="shared" si="66"/>
        <v/>
      </c>
      <c r="AD144" t="str">
        <f t="shared" si="67"/>
        <v/>
      </c>
      <c r="AE144" t="str">
        <f t="shared" si="68"/>
        <v/>
      </c>
      <c r="AF144" t="str">
        <f t="shared" si="69"/>
        <v/>
      </c>
      <c r="AG144" t="str">
        <f t="shared" si="70"/>
        <v/>
      </c>
      <c r="AH144" t="str">
        <f t="shared" si="71"/>
        <v/>
      </c>
    </row>
    <row r="145" spans="1:34" x14ac:dyDescent="0.35">
      <c r="A145" t="s">
        <v>10</v>
      </c>
      <c r="B145" t="s">
        <v>174</v>
      </c>
      <c r="C145" t="s">
        <v>13</v>
      </c>
      <c r="D145">
        <v>4.4000000000000004</v>
      </c>
      <c r="E145">
        <v>4400000</v>
      </c>
      <c r="F145">
        <v>24</v>
      </c>
      <c r="G145">
        <v>183333.33333333334</v>
      </c>
      <c r="I145">
        <v>0</v>
      </c>
      <c r="J145" t="str">
        <f t="shared" si="48"/>
        <v/>
      </c>
      <c r="K145" t="str">
        <f t="shared" si="49"/>
        <v/>
      </c>
      <c r="L145">
        <f t="shared" si="50"/>
        <v>0</v>
      </c>
      <c r="M145" t="str">
        <f t="shared" si="51"/>
        <v/>
      </c>
      <c r="O145" t="str">
        <f t="shared" si="52"/>
        <v/>
      </c>
      <c r="P145">
        <f t="shared" si="53"/>
        <v>0</v>
      </c>
      <c r="Q145" t="str">
        <f t="shared" si="54"/>
        <v/>
      </c>
      <c r="R145" t="str">
        <f t="shared" si="55"/>
        <v/>
      </c>
      <c r="S145" t="str">
        <f t="shared" si="56"/>
        <v/>
      </c>
      <c r="T145" t="str">
        <f t="shared" si="57"/>
        <v/>
      </c>
      <c r="U145" t="str">
        <f t="shared" si="58"/>
        <v/>
      </c>
      <c r="V145" t="str">
        <f t="shared" si="59"/>
        <v/>
      </c>
      <c r="W145" t="str">
        <f t="shared" si="60"/>
        <v/>
      </c>
      <c r="X145" t="str">
        <f t="shared" si="61"/>
        <v/>
      </c>
      <c r="Y145" t="str">
        <f t="shared" si="62"/>
        <v/>
      </c>
      <c r="Z145" t="str">
        <f t="shared" si="63"/>
        <v/>
      </c>
      <c r="AA145" t="str">
        <f t="shared" si="64"/>
        <v/>
      </c>
      <c r="AB145" t="str">
        <f t="shared" si="65"/>
        <v/>
      </c>
      <c r="AC145" t="str">
        <f t="shared" si="66"/>
        <v/>
      </c>
      <c r="AD145" t="str">
        <f t="shared" si="67"/>
        <v/>
      </c>
      <c r="AE145" t="str">
        <f t="shared" si="68"/>
        <v/>
      </c>
      <c r="AF145" t="str">
        <f t="shared" si="69"/>
        <v/>
      </c>
      <c r="AG145" t="str">
        <f t="shared" si="70"/>
        <v/>
      </c>
      <c r="AH145" t="str">
        <f t="shared" si="71"/>
        <v/>
      </c>
    </row>
    <row r="146" spans="1:34" x14ac:dyDescent="0.35">
      <c r="A146" t="s">
        <v>10</v>
      </c>
      <c r="B146" t="s">
        <v>175</v>
      </c>
      <c r="C146" t="s">
        <v>28</v>
      </c>
      <c r="D146">
        <v>7.2</v>
      </c>
      <c r="E146">
        <v>7200000</v>
      </c>
      <c r="F146">
        <v>39</v>
      </c>
      <c r="G146">
        <v>184615.38461538462</v>
      </c>
      <c r="I146">
        <v>0</v>
      </c>
      <c r="J146" t="str">
        <f t="shared" si="48"/>
        <v/>
      </c>
      <c r="K146" t="str">
        <f t="shared" si="49"/>
        <v/>
      </c>
      <c r="L146">
        <f t="shared" si="50"/>
        <v>0</v>
      </c>
      <c r="M146" t="str">
        <f t="shared" si="51"/>
        <v/>
      </c>
      <c r="O146" t="str">
        <f t="shared" si="52"/>
        <v/>
      </c>
      <c r="P146" t="str">
        <f t="shared" si="53"/>
        <v/>
      </c>
      <c r="Q146" t="str">
        <f t="shared" si="54"/>
        <v/>
      </c>
      <c r="R146" t="str">
        <f t="shared" si="55"/>
        <v/>
      </c>
      <c r="S146" t="str">
        <f t="shared" si="56"/>
        <v/>
      </c>
      <c r="T146" t="str">
        <f t="shared" si="57"/>
        <v/>
      </c>
      <c r="U146" t="str">
        <f t="shared" si="58"/>
        <v/>
      </c>
      <c r="V146" t="str">
        <f t="shared" si="59"/>
        <v/>
      </c>
      <c r="W146" t="str">
        <f t="shared" si="60"/>
        <v/>
      </c>
      <c r="X146" t="str">
        <f t="shared" si="61"/>
        <v/>
      </c>
      <c r="Y146" t="str">
        <f t="shared" si="62"/>
        <v/>
      </c>
      <c r="Z146" t="str">
        <f t="shared" si="63"/>
        <v/>
      </c>
      <c r="AA146" t="str">
        <f t="shared" si="64"/>
        <v/>
      </c>
      <c r="AB146" t="str">
        <f t="shared" si="65"/>
        <v/>
      </c>
      <c r="AC146" t="str">
        <f t="shared" si="66"/>
        <v/>
      </c>
      <c r="AD146" t="str">
        <f t="shared" si="67"/>
        <v/>
      </c>
      <c r="AE146">
        <f t="shared" si="68"/>
        <v>0</v>
      </c>
      <c r="AF146" t="str">
        <f t="shared" si="69"/>
        <v/>
      </c>
      <c r="AG146" t="str">
        <f t="shared" si="70"/>
        <v/>
      </c>
      <c r="AH146" t="str">
        <f t="shared" si="71"/>
        <v/>
      </c>
    </row>
    <row r="147" spans="1:34" x14ac:dyDescent="0.35">
      <c r="A147" t="s">
        <v>10</v>
      </c>
      <c r="B147" t="s">
        <v>176</v>
      </c>
      <c r="C147" t="s">
        <v>28</v>
      </c>
      <c r="D147">
        <v>5.6</v>
      </c>
      <c r="E147">
        <v>5600000</v>
      </c>
      <c r="F147">
        <v>30</v>
      </c>
      <c r="G147">
        <v>186666.66666666666</v>
      </c>
      <c r="I147">
        <v>0</v>
      </c>
      <c r="J147" t="str">
        <f t="shared" si="48"/>
        <v/>
      </c>
      <c r="K147" t="str">
        <f t="shared" si="49"/>
        <v/>
      </c>
      <c r="L147">
        <f t="shared" si="50"/>
        <v>0</v>
      </c>
      <c r="M147" t="str">
        <f t="shared" si="51"/>
        <v/>
      </c>
      <c r="O147" t="str">
        <f t="shared" si="52"/>
        <v/>
      </c>
      <c r="P147" t="str">
        <f t="shared" si="53"/>
        <v/>
      </c>
      <c r="Q147" t="str">
        <f t="shared" si="54"/>
        <v/>
      </c>
      <c r="R147" t="str">
        <f t="shared" si="55"/>
        <v/>
      </c>
      <c r="S147" t="str">
        <f t="shared" si="56"/>
        <v/>
      </c>
      <c r="T147" t="str">
        <f t="shared" si="57"/>
        <v/>
      </c>
      <c r="U147" t="str">
        <f t="shared" si="58"/>
        <v/>
      </c>
      <c r="V147" t="str">
        <f t="shared" si="59"/>
        <v/>
      </c>
      <c r="W147" t="str">
        <f t="shared" si="60"/>
        <v/>
      </c>
      <c r="X147" t="str">
        <f t="shared" si="61"/>
        <v/>
      </c>
      <c r="Y147" t="str">
        <f t="shared" si="62"/>
        <v/>
      </c>
      <c r="Z147" t="str">
        <f t="shared" si="63"/>
        <v/>
      </c>
      <c r="AA147" t="str">
        <f t="shared" si="64"/>
        <v/>
      </c>
      <c r="AB147" t="str">
        <f t="shared" si="65"/>
        <v/>
      </c>
      <c r="AC147" t="str">
        <f t="shared" si="66"/>
        <v/>
      </c>
      <c r="AD147" t="str">
        <f t="shared" si="67"/>
        <v/>
      </c>
      <c r="AE147">
        <f t="shared" si="68"/>
        <v>0</v>
      </c>
      <c r="AF147" t="str">
        <f t="shared" si="69"/>
        <v/>
      </c>
      <c r="AG147" t="str">
        <f t="shared" si="70"/>
        <v/>
      </c>
      <c r="AH147" t="str">
        <f t="shared" si="71"/>
        <v/>
      </c>
    </row>
    <row r="148" spans="1:34" x14ac:dyDescent="0.35">
      <c r="A148" t="s">
        <v>10</v>
      </c>
      <c r="B148" t="s">
        <v>177</v>
      </c>
      <c r="C148" t="s">
        <v>16</v>
      </c>
      <c r="D148">
        <v>5.8</v>
      </c>
      <c r="E148">
        <v>5800000</v>
      </c>
      <c r="F148">
        <v>31</v>
      </c>
      <c r="G148">
        <v>187096.77419354839</v>
      </c>
      <c r="I148">
        <v>0</v>
      </c>
      <c r="J148" t="str">
        <f t="shared" si="48"/>
        <v/>
      </c>
      <c r="K148" t="str">
        <f t="shared" si="49"/>
        <v/>
      </c>
      <c r="L148">
        <f t="shared" si="50"/>
        <v>0</v>
      </c>
      <c r="M148" t="str">
        <f t="shared" si="51"/>
        <v/>
      </c>
      <c r="O148" t="str">
        <f t="shared" si="52"/>
        <v/>
      </c>
      <c r="P148" t="str">
        <f t="shared" si="53"/>
        <v/>
      </c>
      <c r="Q148" t="str">
        <f t="shared" si="54"/>
        <v/>
      </c>
      <c r="R148" t="str">
        <f t="shared" si="55"/>
        <v/>
      </c>
      <c r="S148">
        <f t="shared" si="56"/>
        <v>0</v>
      </c>
      <c r="T148" t="str">
        <f t="shared" si="57"/>
        <v/>
      </c>
      <c r="U148" t="str">
        <f t="shared" si="58"/>
        <v/>
      </c>
      <c r="V148" t="str">
        <f t="shared" si="59"/>
        <v/>
      </c>
      <c r="W148" t="str">
        <f t="shared" si="60"/>
        <v/>
      </c>
      <c r="X148" t="str">
        <f t="shared" si="61"/>
        <v/>
      </c>
      <c r="Y148" t="str">
        <f t="shared" si="62"/>
        <v/>
      </c>
      <c r="Z148" t="str">
        <f t="shared" si="63"/>
        <v/>
      </c>
      <c r="AA148" t="str">
        <f t="shared" si="64"/>
        <v/>
      </c>
      <c r="AB148" t="str">
        <f t="shared" si="65"/>
        <v/>
      </c>
      <c r="AC148" t="str">
        <f t="shared" si="66"/>
        <v/>
      </c>
      <c r="AD148" t="str">
        <f t="shared" si="67"/>
        <v/>
      </c>
      <c r="AE148" t="str">
        <f t="shared" si="68"/>
        <v/>
      </c>
      <c r="AF148" t="str">
        <f t="shared" si="69"/>
        <v/>
      </c>
      <c r="AG148" t="str">
        <f t="shared" si="70"/>
        <v/>
      </c>
      <c r="AH148" t="str">
        <f t="shared" si="71"/>
        <v/>
      </c>
    </row>
    <row r="149" spans="1:34" x14ac:dyDescent="0.35">
      <c r="A149" t="s">
        <v>10</v>
      </c>
      <c r="B149" t="s">
        <v>178</v>
      </c>
      <c r="C149" t="s">
        <v>16</v>
      </c>
      <c r="D149">
        <v>5.3</v>
      </c>
      <c r="E149">
        <v>5300000</v>
      </c>
      <c r="F149">
        <v>28</v>
      </c>
      <c r="G149">
        <v>189285.71428571429</v>
      </c>
      <c r="I149">
        <v>0</v>
      </c>
      <c r="J149" t="str">
        <f t="shared" si="48"/>
        <v/>
      </c>
      <c r="K149" t="str">
        <f t="shared" si="49"/>
        <v/>
      </c>
      <c r="L149">
        <f t="shared" si="50"/>
        <v>0</v>
      </c>
      <c r="M149" t="str">
        <f t="shared" si="51"/>
        <v/>
      </c>
      <c r="O149" t="str">
        <f t="shared" si="52"/>
        <v/>
      </c>
      <c r="P149" t="str">
        <f t="shared" si="53"/>
        <v/>
      </c>
      <c r="Q149" t="str">
        <f t="shared" si="54"/>
        <v/>
      </c>
      <c r="R149" t="str">
        <f t="shared" si="55"/>
        <v/>
      </c>
      <c r="S149">
        <f t="shared" si="56"/>
        <v>0</v>
      </c>
      <c r="T149" t="str">
        <f t="shared" si="57"/>
        <v/>
      </c>
      <c r="U149" t="str">
        <f t="shared" si="58"/>
        <v/>
      </c>
      <c r="V149" t="str">
        <f t="shared" si="59"/>
        <v/>
      </c>
      <c r="W149" t="str">
        <f t="shared" si="60"/>
        <v/>
      </c>
      <c r="X149" t="str">
        <f t="shared" si="61"/>
        <v/>
      </c>
      <c r="Y149" t="str">
        <f t="shared" si="62"/>
        <v/>
      </c>
      <c r="Z149" t="str">
        <f t="shared" si="63"/>
        <v/>
      </c>
      <c r="AA149" t="str">
        <f t="shared" si="64"/>
        <v/>
      </c>
      <c r="AB149" t="str">
        <f t="shared" si="65"/>
        <v/>
      </c>
      <c r="AC149" t="str">
        <f t="shared" si="66"/>
        <v/>
      </c>
      <c r="AD149" t="str">
        <f t="shared" si="67"/>
        <v/>
      </c>
      <c r="AE149" t="str">
        <f t="shared" si="68"/>
        <v/>
      </c>
      <c r="AF149" t="str">
        <f t="shared" si="69"/>
        <v/>
      </c>
      <c r="AG149" t="str">
        <f t="shared" si="70"/>
        <v/>
      </c>
      <c r="AH149" t="str">
        <f t="shared" si="71"/>
        <v/>
      </c>
    </row>
    <row r="150" spans="1:34" x14ac:dyDescent="0.35">
      <c r="A150" t="s">
        <v>10</v>
      </c>
      <c r="B150" t="s">
        <v>179</v>
      </c>
      <c r="C150" t="s">
        <v>27</v>
      </c>
      <c r="D150">
        <v>6.3</v>
      </c>
      <c r="E150">
        <v>6300000</v>
      </c>
      <c r="F150">
        <v>32</v>
      </c>
      <c r="G150">
        <v>196875</v>
      </c>
      <c r="I150">
        <v>0</v>
      </c>
      <c r="J150" t="str">
        <f t="shared" si="48"/>
        <v/>
      </c>
      <c r="K150" t="str">
        <f t="shared" si="49"/>
        <v/>
      </c>
      <c r="L150">
        <f t="shared" si="50"/>
        <v>0</v>
      </c>
      <c r="M150" t="str">
        <f t="shared" si="51"/>
        <v/>
      </c>
      <c r="O150" t="str">
        <f t="shared" si="52"/>
        <v/>
      </c>
      <c r="P150" t="str">
        <f t="shared" si="53"/>
        <v/>
      </c>
      <c r="Q150" t="str">
        <f t="shared" si="54"/>
        <v/>
      </c>
      <c r="R150" t="str">
        <f t="shared" si="55"/>
        <v/>
      </c>
      <c r="S150" t="str">
        <f t="shared" si="56"/>
        <v/>
      </c>
      <c r="T150" t="str">
        <f t="shared" si="57"/>
        <v/>
      </c>
      <c r="U150" t="str">
        <f t="shared" si="58"/>
        <v/>
      </c>
      <c r="V150" t="str">
        <f t="shared" si="59"/>
        <v/>
      </c>
      <c r="W150" t="str">
        <f t="shared" si="60"/>
        <v/>
      </c>
      <c r="X150" t="str">
        <f t="shared" si="61"/>
        <v/>
      </c>
      <c r="Y150" t="str">
        <f t="shared" si="62"/>
        <v/>
      </c>
      <c r="Z150" t="str">
        <f t="shared" si="63"/>
        <v/>
      </c>
      <c r="AA150" t="str">
        <f t="shared" si="64"/>
        <v/>
      </c>
      <c r="AB150" t="str">
        <f t="shared" si="65"/>
        <v/>
      </c>
      <c r="AC150" t="str">
        <f t="shared" si="66"/>
        <v/>
      </c>
      <c r="AD150">
        <f t="shared" si="67"/>
        <v>0</v>
      </c>
      <c r="AE150" t="str">
        <f t="shared" si="68"/>
        <v/>
      </c>
      <c r="AF150" t="str">
        <f t="shared" si="69"/>
        <v/>
      </c>
      <c r="AG150" t="str">
        <f t="shared" si="70"/>
        <v/>
      </c>
      <c r="AH150" t="str">
        <f t="shared" si="71"/>
        <v/>
      </c>
    </row>
    <row r="151" spans="1:34" x14ac:dyDescent="0.35">
      <c r="A151" t="s">
        <v>10</v>
      </c>
      <c r="B151" t="s">
        <v>180</v>
      </c>
      <c r="C151" t="s">
        <v>31</v>
      </c>
      <c r="D151">
        <v>5.2</v>
      </c>
      <c r="E151">
        <v>5200000</v>
      </c>
      <c r="F151">
        <v>26</v>
      </c>
      <c r="G151">
        <v>200000</v>
      </c>
      <c r="I151">
        <v>0</v>
      </c>
      <c r="J151" t="str">
        <f t="shared" si="48"/>
        <v/>
      </c>
      <c r="K151" t="str">
        <f t="shared" si="49"/>
        <v/>
      </c>
      <c r="L151">
        <f t="shared" si="50"/>
        <v>0</v>
      </c>
      <c r="M151" t="str">
        <f t="shared" si="51"/>
        <v/>
      </c>
      <c r="O151" t="str">
        <f t="shared" si="52"/>
        <v/>
      </c>
      <c r="P151" t="str">
        <f t="shared" si="53"/>
        <v/>
      </c>
      <c r="Q151" t="str">
        <f t="shared" si="54"/>
        <v/>
      </c>
      <c r="R151" t="str">
        <f t="shared" si="55"/>
        <v/>
      </c>
      <c r="S151" t="str">
        <f t="shared" si="56"/>
        <v/>
      </c>
      <c r="T151" t="str">
        <f t="shared" si="57"/>
        <v/>
      </c>
      <c r="U151" t="str">
        <f t="shared" si="58"/>
        <v/>
      </c>
      <c r="V151" t="str">
        <f t="shared" si="59"/>
        <v/>
      </c>
      <c r="W151" t="str">
        <f t="shared" si="60"/>
        <v/>
      </c>
      <c r="X151" t="str">
        <f t="shared" si="61"/>
        <v/>
      </c>
      <c r="Y151" t="str">
        <f t="shared" si="62"/>
        <v/>
      </c>
      <c r="Z151" t="str">
        <f t="shared" si="63"/>
        <v/>
      </c>
      <c r="AA151" t="str">
        <f t="shared" si="64"/>
        <v/>
      </c>
      <c r="AB151" t="str">
        <f t="shared" si="65"/>
        <v/>
      </c>
      <c r="AC151" t="str">
        <f t="shared" si="66"/>
        <v/>
      </c>
      <c r="AD151" t="str">
        <f t="shared" si="67"/>
        <v/>
      </c>
      <c r="AE151" t="str">
        <f t="shared" si="68"/>
        <v/>
      </c>
      <c r="AF151" t="str">
        <f t="shared" si="69"/>
        <v/>
      </c>
      <c r="AG151" t="str">
        <f t="shared" si="70"/>
        <v/>
      </c>
      <c r="AH151">
        <f t="shared" si="71"/>
        <v>0</v>
      </c>
    </row>
    <row r="152" spans="1:34" x14ac:dyDescent="0.35">
      <c r="A152" t="s">
        <v>10</v>
      </c>
      <c r="B152" t="s">
        <v>181</v>
      </c>
      <c r="C152" t="s">
        <v>20</v>
      </c>
      <c r="D152">
        <v>10.7</v>
      </c>
      <c r="E152">
        <v>10700000</v>
      </c>
      <c r="F152">
        <v>53</v>
      </c>
      <c r="G152">
        <v>201886.79245283018</v>
      </c>
      <c r="I152">
        <v>0</v>
      </c>
      <c r="J152" t="str">
        <f t="shared" si="48"/>
        <v/>
      </c>
      <c r="K152" t="str">
        <f t="shared" si="49"/>
        <v/>
      </c>
      <c r="L152">
        <f t="shared" si="50"/>
        <v>0</v>
      </c>
      <c r="M152" t="str">
        <f t="shared" si="51"/>
        <v/>
      </c>
      <c r="O152" t="str">
        <f t="shared" si="52"/>
        <v/>
      </c>
      <c r="P152" t="str">
        <f t="shared" si="53"/>
        <v/>
      </c>
      <c r="Q152" t="str">
        <f t="shared" si="54"/>
        <v/>
      </c>
      <c r="R152" t="str">
        <f t="shared" si="55"/>
        <v/>
      </c>
      <c r="S152" t="str">
        <f t="shared" si="56"/>
        <v/>
      </c>
      <c r="T152" t="str">
        <f t="shared" si="57"/>
        <v/>
      </c>
      <c r="U152" t="str">
        <f t="shared" si="58"/>
        <v/>
      </c>
      <c r="V152" t="str">
        <f t="shared" si="59"/>
        <v/>
      </c>
      <c r="W152">
        <f t="shared" si="60"/>
        <v>0</v>
      </c>
      <c r="X152" t="str">
        <f t="shared" si="61"/>
        <v/>
      </c>
      <c r="Y152" t="str">
        <f t="shared" si="62"/>
        <v/>
      </c>
      <c r="Z152" t="str">
        <f t="shared" si="63"/>
        <v/>
      </c>
      <c r="AA152" t="str">
        <f t="shared" si="64"/>
        <v/>
      </c>
      <c r="AB152" t="str">
        <f t="shared" si="65"/>
        <v/>
      </c>
      <c r="AC152" t="str">
        <f t="shared" si="66"/>
        <v/>
      </c>
      <c r="AD152" t="str">
        <f t="shared" si="67"/>
        <v/>
      </c>
      <c r="AE152" t="str">
        <f t="shared" si="68"/>
        <v/>
      </c>
      <c r="AF152" t="str">
        <f t="shared" si="69"/>
        <v/>
      </c>
      <c r="AG152" t="str">
        <f t="shared" si="70"/>
        <v/>
      </c>
      <c r="AH152" t="str">
        <f t="shared" si="71"/>
        <v/>
      </c>
    </row>
    <row r="153" spans="1:34" x14ac:dyDescent="0.35">
      <c r="A153" t="s">
        <v>10</v>
      </c>
      <c r="B153" t="s">
        <v>182</v>
      </c>
      <c r="C153" t="s">
        <v>12</v>
      </c>
      <c r="D153">
        <v>8.1</v>
      </c>
      <c r="E153">
        <v>8100000</v>
      </c>
      <c r="F153">
        <v>40</v>
      </c>
      <c r="G153">
        <v>202500</v>
      </c>
      <c r="I153">
        <v>0</v>
      </c>
      <c r="J153" t="str">
        <f t="shared" si="48"/>
        <v/>
      </c>
      <c r="K153" t="str">
        <f t="shared" si="49"/>
        <v/>
      </c>
      <c r="L153">
        <f t="shared" si="50"/>
        <v>0</v>
      </c>
      <c r="M153" t="str">
        <f t="shared" si="51"/>
        <v/>
      </c>
      <c r="O153" t="str">
        <f t="shared" si="52"/>
        <v/>
      </c>
      <c r="P153" t="str">
        <f t="shared" si="53"/>
        <v/>
      </c>
      <c r="Q153" t="str">
        <f t="shared" si="54"/>
        <v/>
      </c>
      <c r="R153" t="str">
        <f t="shared" si="55"/>
        <v/>
      </c>
      <c r="S153" t="str">
        <f t="shared" si="56"/>
        <v/>
      </c>
      <c r="T153" t="str">
        <f t="shared" si="57"/>
        <v/>
      </c>
      <c r="U153" t="str">
        <f t="shared" si="58"/>
        <v/>
      </c>
      <c r="V153" t="str">
        <f t="shared" si="59"/>
        <v/>
      </c>
      <c r="W153" t="str">
        <f t="shared" si="60"/>
        <v/>
      </c>
      <c r="X153" t="str">
        <f t="shared" si="61"/>
        <v/>
      </c>
      <c r="Y153" t="str">
        <f t="shared" si="62"/>
        <v/>
      </c>
      <c r="Z153" t="str">
        <f t="shared" si="63"/>
        <v/>
      </c>
      <c r="AA153" t="str">
        <f t="shared" si="64"/>
        <v/>
      </c>
      <c r="AB153" t="str">
        <f t="shared" si="65"/>
        <v/>
      </c>
      <c r="AC153" t="str">
        <f t="shared" si="66"/>
        <v/>
      </c>
      <c r="AD153" t="str">
        <f t="shared" si="67"/>
        <v/>
      </c>
      <c r="AE153" t="str">
        <f t="shared" si="68"/>
        <v/>
      </c>
      <c r="AF153" t="str">
        <f t="shared" si="69"/>
        <v/>
      </c>
      <c r="AG153" t="str">
        <f t="shared" si="70"/>
        <v/>
      </c>
      <c r="AH153" t="str">
        <f t="shared" si="71"/>
        <v/>
      </c>
    </row>
    <row r="154" spans="1:34" x14ac:dyDescent="0.35">
      <c r="A154" t="s">
        <v>10</v>
      </c>
      <c r="B154" t="s">
        <v>183</v>
      </c>
      <c r="C154" t="s">
        <v>29</v>
      </c>
      <c r="D154">
        <v>4.3</v>
      </c>
      <c r="E154">
        <v>4300000</v>
      </c>
      <c r="F154">
        <v>21</v>
      </c>
      <c r="G154">
        <v>204761.90476190476</v>
      </c>
      <c r="I154">
        <v>0</v>
      </c>
      <c r="J154" t="str">
        <f t="shared" si="48"/>
        <v/>
      </c>
      <c r="K154" t="str">
        <f t="shared" si="49"/>
        <v/>
      </c>
      <c r="L154">
        <f t="shared" si="50"/>
        <v>0</v>
      </c>
      <c r="M154" t="str">
        <f t="shared" si="51"/>
        <v/>
      </c>
      <c r="O154" t="str">
        <f t="shared" si="52"/>
        <v/>
      </c>
      <c r="P154" t="str">
        <f t="shared" si="53"/>
        <v/>
      </c>
      <c r="Q154" t="str">
        <f t="shared" si="54"/>
        <v/>
      </c>
      <c r="R154" t="str">
        <f t="shared" si="55"/>
        <v/>
      </c>
      <c r="S154" t="str">
        <f t="shared" si="56"/>
        <v/>
      </c>
      <c r="T154" t="str">
        <f t="shared" si="57"/>
        <v/>
      </c>
      <c r="U154" t="str">
        <f t="shared" si="58"/>
        <v/>
      </c>
      <c r="V154" t="str">
        <f t="shared" si="59"/>
        <v/>
      </c>
      <c r="W154" t="str">
        <f t="shared" si="60"/>
        <v/>
      </c>
      <c r="X154" t="str">
        <f t="shared" si="61"/>
        <v/>
      </c>
      <c r="Y154" t="str">
        <f t="shared" si="62"/>
        <v/>
      </c>
      <c r="Z154" t="str">
        <f t="shared" si="63"/>
        <v/>
      </c>
      <c r="AA154" t="str">
        <f t="shared" si="64"/>
        <v/>
      </c>
      <c r="AB154" t="str">
        <f t="shared" si="65"/>
        <v/>
      </c>
      <c r="AC154" t="str">
        <f t="shared" si="66"/>
        <v/>
      </c>
      <c r="AD154" t="str">
        <f t="shared" si="67"/>
        <v/>
      </c>
      <c r="AE154" t="str">
        <f t="shared" si="68"/>
        <v/>
      </c>
      <c r="AF154">
        <f t="shared" si="69"/>
        <v>0</v>
      </c>
      <c r="AG154" t="str">
        <f t="shared" si="70"/>
        <v/>
      </c>
      <c r="AH154" t="str">
        <f t="shared" si="71"/>
        <v/>
      </c>
    </row>
    <row r="155" spans="1:34" x14ac:dyDescent="0.35">
      <c r="A155" t="s">
        <v>10</v>
      </c>
      <c r="B155" t="s">
        <v>184</v>
      </c>
      <c r="C155" t="s">
        <v>14</v>
      </c>
      <c r="D155">
        <v>4.8</v>
      </c>
      <c r="E155">
        <v>4800000</v>
      </c>
      <c r="F155">
        <v>23</v>
      </c>
      <c r="G155">
        <v>208695.65217391305</v>
      </c>
      <c r="I155">
        <v>0</v>
      </c>
      <c r="J155" t="str">
        <f t="shared" si="48"/>
        <v/>
      </c>
      <c r="K155" t="str">
        <f t="shared" si="49"/>
        <v/>
      </c>
      <c r="L155">
        <f t="shared" si="50"/>
        <v>0</v>
      </c>
      <c r="M155" t="str">
        <f t="shared" si="51"/>
        <v/>
      </c>
      <c r="O155" t="str">
        <f t="shared" si="52"/>
        <v/>
      </c>
      <c r="P155" t="str">
        <f t="shared" si="53"/>
        <v/>
      </c>
      <c r="Q155">
        <f t="shared" si="54"/>
        <v>0</v>
      </c>
      <c r="R155" t="str">
        <f t="shared" si="55"/>
        <v/>
      </c>
      <c r="S155" t="str">
        <f t="shared" si="56"/>
        <v/>
      </c>
      <c r="T155" t="str">
        <f t="shared" si="57"/>
        <v/>
      </c>
      <c r="U155" t="str">
        <f t="shared" si="58"/>
        <v/>
      </c>
      <c r="V155" t="str">
        <f t="shared" si="59"/>
        <v/>
      </c>
      <c r="W155" t="str">
        <f t="shared" si="60"/>
        <v/>
      </c>
      <c r="X155" t="str">
        <f t="shared" si="61"/>
        <v/>
      </c>
      <c r="Y155" t="str">
        <f t="shared" si="62"/>
        <v/>
      </c>
      <c r="Z155" t="str">
        <f t="shared" si="63"/>
        <v/>
      </c>
      <c r="AA155" t="str">
        <f t="shared" si="64"/>
        <v/>
      </c>
      <c r="AB155" t="str">
        <f t="shared" si="65"/>
        <v/>
      </c>
      <c r="AC155" t="str">
        <f t="shared" si="66"/>
        <v/>
      </c>
      <c r="AD155" t="str">
        <f t="shared" si="67"/>
        <v/>
      </c>
      <c r="AE155" t="str">
        <f t="shared" si="68"/>
        <v/>
      </c>
      <c r="AF155" t="str">
        <f t="shared" si="69"/>
        <v/>
      </c>
      <c r="AG155" t="str">
        <f t="shared" si="70"/>
        <v/>
      </c>
      <c r="AH155" t="str">
        <f t="shared" si="71"/>
        <v/>
      </c>
    </row>
    <row r="156" spans="1:34" x14ac:dyDescent="0.35">
      <c r="A156" t="s">
        <v>10</v>
      </c>
      <c r="B156" t="s">
        <v>185</v>
      </c>
      <c r="C156" t="s">
        <v>15</v>
      </c>
      <c r="D156">
        <v>5.3</v>
      </c>
      <c r="E156">
        <v>5300000</v>
      </c>
      <c r="F156">
        <v>25</v>
      </c>
      <c r="G156">
        <v>212000</v>
      </c>
      <c r="I156">
        <v>0</v>
      </c>
      <c r="J156" t="str">
        <f t="shared" si="48"/>
        <v/>
      </c>
      <c r="K156" t="str">
        <f t="shared" si="49"/>
        <v/>
      </c>
      <c r="L156">
        <f t="shared" si="50"/>
        <v>0</v>
      </c>
      <c r="M156" t="str">
        <f t="shared" si="51"/>
        <v/>
      </c>
      <c r="O156" t="str">
        <f t="shared" si="52"/>
        <v/>
      </c>
      <c r="P156" t="str">
        <f t="shared" si="53"/>
        <v/>
      </c>
      <c r="Q156" t="str">
        <f t="shared" si="54"/>
        <v/>
      </c>
      <c r="R156">
        <f t="shared" si="55"/>
        <v>0</v>
      </c>
      <c r="S156" t="str">
        <f t="shared" si="56"/>
        <v/>
      </c>
      <c r="T156" t="str">
        <f t="shared" si="57"/>
        <v/>
      </c>
      <c r="U156" t="str">
        <f t="shared" si="58"/>
        <v/>
      </c>
      <c r="V156" t="str">
        <f t="shared" si="59"/>
        <v/>
      </c>
      <c r="W156" t="str">
        <f t="shared" si="60"/>
        <v/>
      </c>
      <c r="X156" t="str">
        <f t="shared" si="61"/>
        <v/>
      </c>
      <c r="Y156" t="str">
        <f t="shared" si="62"/>
        <v/>
      </c>
      <c r="Z156" t="str">
        <f t="shared" si="63"/>
        <v/>
      </c>
      <c r="AA156" t="str">
        <f t="shared" si="64"/>
        <v/>
      </c>
      <c r="AB156" t="str">
        <f t="shared" si="65"/>
        <v/>
      </c>
      <c r="AC156" t="str">
        <f t="shared" si="66"/>
        <v/>
      </c>
      <c r="AD156" t="str">
        <f t="shared" si="67"/>
        <v/>
      </c>
      <c r="AE156" t="str">
        <f t="shared" si="68"/>
        <v/>
      </c>
      <c r="AF156" t="str">
        <f t="shared" si="69"/>
        <v/>
      </c>
      <c r="AG156" t="str">
        <f t="shared" si="70"/>
        <v/>
      </c>
      <c r="AH156" t="str">
        <f t="shared" si="71"/>
        <v/>
      </c>
    </row>
    <row r="157" spans="1:34" x14ac:dyDescent="0.35">
      <c r="A157" t="s">
        <v>10</v>
      </c>
      <c r="B157" t="s">
        <v>186</v>
      </c>
      <c r="C157" t="s">
        <v>19</v>
      </c>
      <c r="D157">
        <v>4.4000000000000004</v>
      </c>
      <c r="E157">
        <v>4400000</v>
      </c>
      <c r="F157">
        <v>20</v>
      </c>
      <c r="G157">
        <v>220000</v>
      </c>
      <c r="I157">
        <v>0</v>
      </c>
      <c r="J157" t="str">
        <f t="shared" si="48"/>
        <v/>
      </c>
      <c r="K157" t="str">
        <f t="shared" si="49"/>
        <v/>
      </c>
      <c r="L157">
        <f t="shared" si="50"/>
        <v>0</v>
      </c>
      <c r="M157" t="str">
        <f t="shared" si="51"/>
        <v/>
      </c>
      <c r="O157" t="str">
        <f t="shared" si="52"/>
        <v/>
      </c>
      <c r="P157" t="str">
        <f t="shared" si="53"/>
        <v/>
      </c>
      <c r="Q157" t="str">
        <f t="shared" si="54"/>
        <v/>
      </c>
      <c r="R157" t="str">
        <f t="shared" si="55"/>
        <v/>
      </c>
      <c r="S157" t="str">
        <f t="shared" si="56"/>
        <v/>
      </c>
      <c r="T157" t="str">
        <f t="shared" si="57"/>
        <v/>
      </c>
      <c r="U157" t="str">
        <f t="shared" si="58"/>
        <v/>
      </c>
      <c r="V157">
        <f t="shared" si="59"/>
        <v>0</v>
      </c>
      <c r="W157" t="str">
        <f t="shared" si="60"/>
        <v/>
      </c>
      <c r="X157" t="str">
        <f t="shared" si="61"/>
        <v/>
      </c>
      <c r="Y157" t="str">
        <f t="shared" si="62"/>
        <v/>
      </c>
      <c r="Z157" t="str">
        <f t="shared" si="63"/>
        <v/>
      </c>
      <c r="AA157" t="str">
        <f t="shared" si="64"/>
        <v/>
      </c>
      <c r="AB157" t="str">
        <f t="shared" si="65"/>
        <v/>
      </c>
      <c r="AC157" t="str">
        <f t="shared" si="66"/>
        <v/>
      </c>
      <c r="AD157" t="str">
        <f t="shared" si="67"/>
        <v/>
      </c>
      <c r="AE157" t="str">
        <f t="shared" si="68"/>
        <v/>
      </c>
      <c r="AF157" t="str">
        <f t="shared" si="69"/>
        <v/>
      </c>
      <c r="AG157" t="str">
        <f t="shared" si="70"/>
        <v/>
      </c>
      <c r="AH157" t="str">
        <f t="shared" si="71"/>
        <v/>
      </c>
    </row>
    <row r="158" spans="1:34" x14ac:dyDescent="0.35">
      <c r="A158" t="s">
        <v>10</v>
      </c>
      <c r="B158" t="s">
        <v>187</v>
      </c>
      <c r="C158" t="s">
        <v>24</v>
      </c>
      <c r="D158">
        <v>4.3</v>
      </c>
      <c r="E158">
        <v>4300000</v>
      </c>
      <c r="F158">
        <v>19</v>
      </c>
      <c r="G158">
        <v>226315.78947368421</v>
      </c>
      <c r="I158">
        <v>0</v>
      </c>
      <c r="J158" t="str">
        <f t="shared" si="48"/>
        <v/>
      </c>
      <c r="K158" t="str">
        <f t="shared" si="49"/>
        <v/>
      </c>
      <c r="L158">
        <f t="shared" si="50"/>
        <v>0</v>
      </c>
      <c r="M158" t="str">
        <f t="shared" si="51"/>
        <v/>
      </c>
      <c r="O158" t="str">
        <f t="shared" si="52"/>
        <v/>
      </c>
      <c r="P158" t="str">
        <f t="shared" si="53"/>
        <v/>
      </c>
      <c r="Q158" t="str">
        <f t="shared" si="54"/>
        <v/>
      </c>
      <c r="R158" t="str">
        <f t="shared" si="55"/>
        <v/>
      </c>
      <c r="S158" t="str">
        <f t="shared" si="56"/>
        <v/>
      </c>
      <c r="T158" t="str">
        <f t="shared" si="57"/>
        <v/>
      </c>
      <c r="U158" t="str">
        <f t="shared" si="58"/>
        <v/>
      </c>
      <c r="V158" t="str">
        <f t="shared" si="59"/>
        <v/>
      </c>
      <c r="W158" t="str">
        <f t="shared" si="60"/>
        <v/>
      </c>
      <c r="X158" t="str">
        <f t="shared" si="61"/>
        <v/>
      </c>
      <c r="Y158" t="str">
        <f t="shared" si="62"/>
        <v/>
      </c>
      <c r="Z158" t="str">
        <f t="shared" si="63"/>
        <v/>
      </c>
      <c r="AA158">
        <f t="shared" si="64"/>
        <v>0</v>
      </c>
      <c r="AB158" t="str">
        <f t="shared" si="65"/>
        <v/>
      </c>
      <c r="AC158" t="str">
        <f t="shared" si="66"/>
        <v/>
      </c>
      <c r="AD158" t="str">
        <f t="shared" si="67"/>
        <v/>
      </c>
      <c r="AE158" t="str">
        <f t="shared" si="68"/>
        <v/>
      </c>
      <c r="AF158" t="str">
        <f t="shared" si="69"/>
        <v/>
      </c>
      <c r="AG158" t="str">
        <f t="shared" si="70"/>
        <v/>
      </c>
      <c r="AH158" t="str">
        <f t="shared" si="71"/>
        <v/>
      </c>
    </row>
    <row r="159" spans="1:34" x14ac:dyDescent="0.35">
      <c r="A159" t="s">
        <v>10</v>
      </c>
      <c r="B159" t="s">
        <v>188</v>
      </c>
      <c r="C159" t="s">
        <v>14</v>
      </c>
      <c r="D159">
        <v>4.5999999999999996</v>
      </c>
      <c r="E159">
        <v>4600000</v>
      </c>
      <c r="F159">
        <v>20</v>
      </c>
      <c r="G159">
        <v>230000</v>
      </c>
      <c r="I159">
        <v>0</v>
      </c>
      <c r="J159" t="str">
        <f t="shared" si="48"/>
        <v/>
      </c>
      <c r="K159" t="str">
        <f t="shared" si="49"/>
        <v/>
      </c>
      <c r="L159">
        <f t="shared" si="50"/>
        <v>0</v>
      </c>
      <c r="M159" t="str">
        <f t="shared" si="51"/>
        <v/>
      </c>
      <c r="O159" t="str">
        <f t="shared" si="52"/>
        <v/>
      </c>
      <c r="P159" t="str">
        <f t="shared" si="53"/>
        <v/>
      </c>
      <c r="Q159">
        <f t="shared" si="54"/>
        <v>0</v>
      </c>
      <c r="R159" t="str">
        <f t="shared" si="55"/>
        <v/>
      </c>
      <c r="S159" t="str">
        <f t="shared" si="56"/>
        <v/>
      </c>
      <c r="T159" t="str">
        <f t="shared" si="57"/>
        <v/>
      </c>
      <c r="U159" t="str">
        <f t="shared" si="58"/>
        <v/>
      </c>
      <c r="V159" t="str">
        <f t="shared" si="59"/>
        <v/>
      </c>
      <c r="W159" t="str">
        <f t="shared" si="60"/>
        <v/>
      </c>
      <c r="X159" t="str">
        <f t="shared" si="61"/>
        <v/>
      </c>
      <c r="Y159" t="str">
        <f t="shared" si="62"/>
        <v/>
      </c>
      <c r="Z159" t="str">
        <f t="shared" si="63"/>
        <v/>
      </c>
      <c r="AA159" t="str">
        <f t="shared" si="64"/>
        <v/>
      </c>
      <c r="AB159" t="str">
        <f t="shared" si="65"/>
        <v/>
      </c>
      <c r="AC159" t="str">
        <f t="shared" si="66"/>
        <v/>
      </c>
      <c r="AD159" t="str">
        <f t="shared" si="67"/>
        <v/>
      </c>
      <c r="AE159" t="str">
        <f t="shared" si="68"/>
        <v/>
      </c>
      <c r="AF159" t="str">
        <f t="shared" si="69"/>
        <v/>
      </c>
      <c r="AG159" t="str">
        <f t="shared" si="70"/>
        <v/>
      </c>
      <c r="AH159" t="str">
        <f t="shared" si="71"/>
        <v/>
      </c>
    </row>
    <row r="160" spans="1:34" x14ac:dyDescent="0.35">
      <c r="A160" t="s">
        <v>10</v>
      </c>
      <c r="B160" t="s">
        <v>189</v>
      </c>
      <c r="C160" t="s">
        <v>25</v>
      </c>
      <c r="D160">
        <v>4.9000000000000004</v>
      </c>
      <c r="E160">
        <v>4900000</v>
      </c>
      <c r="F160">
        <v>21</v>
      </c>
      <c r="G160">
        <v>233333.33333333334</v>
      </c>
      <c r="I160">
        <v>0</v>
      </c>
      <c r="J160" t="str">
        <f t="shared" si="48"/>
        <v/>
      </c>
      <c r="K160" t="str">
        <f t="shared" si="49"/>
        <v/>
      </c>
      <c r="L160">
        <f t="shared" si="50"/>
        <v>0</v>
      </c>
      <c r="M160" t="str">
        <f t="shared" si="51"/>
        <v/>
      </c>
      <c r="O160" t="str">
        <f t="shared" si="52"/>
        <v/>
      </c>
      <c r="P160" t="str">
        <f t="shared" si="53"/>
        <v/>
      </c>
      <c r="Q160" t="str">
        <f t="shared" si="54"/>
        <v/>
      </c>
      <c r="R160" t="str">
        <f t="shared" si="55"/>
        <v/>
      </c>
      <c r="S160" t="str">
        <f t="shared" si="56"/>
        <v/>
      </c>
      <c r="T160" t="str">
        <f t="shared" si="57"/>
        <v/>
      </c>
      <c r="U160" t="str">
        <f t="shared" si="58"/>
        <v/>
      </c>
      <c r="V160" t="str">
        <f t="shared" si="59"/>
        <v/>
      </c>
      <c r="W160" t="str">
        <f t="shared" si="60"/>
        <v/>
      </c>
      <c r="X160" t="str">
        <f t="shared" si="61"/>
        <v/>
      </c>
      <c r="Y160" t="str">
        <f t="shared" si="62"/>
        <v/>
      </c>
      <c r="Z160" t="str">
        <f t="shared" si="63"/>
        <v/>
      </c>
      <c r="AA160" t="str">
        <f t="shared" si="64"/>
        <v/>
      </c>
      <c r="AB160">
        <f t="shared" si="65"/>
        <v>0</v>
      </c>
      <c r="AC160" t="str">
        <f t="shared" si="66"/>
        <v/>
      </c>
      <c r="AD160" t="str">
        <f t="shared" si="67"/>
        <v/>
      </c>
      <c r="AE160" t="str">
        <f t="shared" si="68"/>
        <v/>
      </c>
      <c r="AF160" t="str">
        <f t="shared" si="69"/>
        <v/>
      </c>
      <c r="AG160" t="str">
        <f t="shared" si="70"/>
        <v/>
      </c>
      <c r="AH160" t="str">
        <f t="shared" si="71"/>
        <v/>
      </c>
    </row>
    <row r="161" spans="1:34" x14ac:dyDescent="0.35">
      <c r="A161" t="s">
        <v>10</v>
      </c>
      <c r="B161" t="s">
        <v>190</v>
      </c>
      <c r="C161" t="s">
        <v>21</v>
      </c>
      <c r="D161">
        <v>8</v>
      </c>
      <c r="E161">
        <v>8000000</v>
      </c>
      <c r="F161">
        <v>34</v>
      </c>
      <c r="G161">
        <v>235294.11764705883</v>
      </c>
      <c r="I161">
        <v>0</v>
      </c>
      <c r="J161" t="str">
        <f t="shared" si="48"/>
        <v/>
      </c>
      <c r="K161" t="str">
        <f t="shared" si="49"/>
        <v/>
      </c>
      <c r="L161">
        <f t="shared" si="50"/>
        <v>0</v>
      </c>
      <c r="M161" t="str">
        <f t="shared" si="51"/>
        <v/>
      </c>
      <c r="O161" t="str">
        <f t="shared" si="52"/>
        <v/>
      </c>
      <c r="P161" t="str">
        <f t="shared" si="53"/>
        <v/>
      </c>
      <c r="Q161" t="str">
        <f t="shared" si="54"/>
        <v/>
      </c>
      <c r="R161" t="str">
        <f t="shared" si="55"/>
        <v/>
      </c>
      <c r="S161" t="str">
        <f t="shared" si="56"/>
        <v/>
      </c>
      <c r="T161" t="str">
        <f t="shared" si="57"/>
        <v/>
      </c>
      <c r="U161" t="str">
        <f t="shared" si="58"/>
        <v/>
      </c>
      <c r="V161" t="str">
        <f t="shared" si="59"/>
        <v/>
      </c>
      <c r="W161" t="str">
        <f t="shared" si="60"/>
        <v/>
      </c>
      <c r="X161">
        <f t="shared" si="61"/>
        <v>0</v>
      </c>
      <c r="Y161" t="str">
        <f t="shared" si="62"/>
        <v/>
      </c>
      <c r="Z161" t="str">
        <f t="shared" si="63"/>
        <v/>
      </c>
      <c r="AA161" t="str">
        <f t="shared" si="64"/>
        <v/>
      </c>
      <c r="AB161" t="str">
        <f t="shared" si="65"/>
        <v/>
      </c>
      <c r="AC161" t="str">
        <f t="shared" si="66"/>
        <v/>
      </c>
      <c r="AD161" t="str">
        <f t="shared" si="67"/>
        <v/>
      </c>
      <c r="AE161" t="str">
        <f t="shared" si="68"/>
        <v/>
      </c>
      <c r="AF161" t="str">
        <f t="shared" si="69"/>
        <v/>
      </c>
      <c r="AG161" t="str">
        <f t="shared" si="70"/>
        <v/>
      </c>
      <c r="AH161" t="str">
        <f t="shared" si="71"/>
        <v/>
      </c>
    </row>
    <row r="162" spans="1:34" x14ac:dyDescent="0.35">
      <c r="A162" t="s">
        <v>10</v>
      </c>
      <c r="B162" t="s">
        <v>152</v>
      </c>
      <c r="C162" t="s">
        <v>13</v>
      </c>
      <c r="D162">
        <v>4.3</v>
      </c>
      <c r="E162">
        <v>4300000</v>
      </c>
      <c r="F162">
        <v>18</v>
      </c>
      <c r="G162">
        <v>238888.88888888888</v>
      </c>
      <c r="I162">
        <v>0</v>
      </c>
      <c r="J162" t="str">
        <f t="shared" si="48"/>
        <v/>
      </c>
      <c r="K162" t="str">
        <f t="shared" si="49"/>
        <v/>
      </c>
      <c r="L162">
        <f t="shared" si="50"/>
        <v>0</v>
      </c>
      <c r="M162" t="str">
        <f t="shared" si="51"/>
        <v/>
      </c>
      <c r="O162" t="str">
        <f t="shared" si="52"/>
        <v/>
      </c>
      <c r="P162">
        <f t="shared" si="53"/>
        <v>0</v>
      </c>
      <c r="Q162" t="str">
        <f t="shared" si="54"/>
        <v/>
      </c>
      <c r="R162" t="str">
        <f t="shared" si="55"/>
        <v/>
      </c>
      <c r="S162" t="str">
        <f t="shared" si="56"/>
        <v/>
      </c>
      <c r="T162" t="str">
        <f t="shared" si="57"/>
        <v/>
      </c>
      <c r="U162" t="str">
        <f t="shared" si="58"/>
        <v/>
      </c>
      <c r="V162" t="str">
        <f t="shared" si="59"/>
        <v/>
      </c>
      <c r="W162" t="str">
        <f t="shared" si="60"/>
        <v/>
      </c>
      <c r="X162" t="str">
        <f t="shared" si="61"/>
        <v/>
      </c>
      <c r="Y162" t="str">
        <f t="shared" si="62"/>
        <v/>
      </c>
      <c r="Z162" t="str">
        <f t="shared" si="63"/>
        <v/>
      </c>
      <c r="AA162" t="str">
        <f t="shared" si="64"/>
        <v/>
      </c>
      <c r="AB162" t="str">
        <f t="shared" si="65"/>
        <v/>
      </c>
      <c r="AC162" t="str">
        <f t="shared" si="66"/>
        <v/>
      </c>
      <c r="AD162" t="str">
        <f t="shared" si="67"/>
        <v/>
      </c>
      <c r="AE162" t="str">
        <f t="shared" si="68"/>
        <v/>
      </c>
      <c r="AF162" t="str">
        <f t="shared" si="69"/>
        <v/>
      </c>
      <c r="AG162" t="str">
        <f t="shared" si="70"/>
        <v/>
      </c>
      <c r="AH162" t="str">
        <f t="shared" si="71"/>
        <v/>
      </c>
    </row>
    <row r="163" spans="1:34" x14ac:dyDescent="0.35">
      <c r="A163" t="s">
        <v>10</v>
      </c>
      <c r="B163" t="s">
        <v>191</v>
      </c>
      <c r="C163" t="s">
        <v>23</v>
      </c>
      <c r="D163">
        <v>4.3</v>
      </c>
      <c r="E163">
        <v>4300000</v>
      </c>
      <c r="F163">
        <v>18</v>
      </c>
      <c r="G163">
        <v>238888.88888888888</v>
      </c>
      <c r="I163">
        <v>0</v>
      </c>
      <c r="J163" t="str">
        <f t="shared" si="48"/>
        <v/>
      </c>
      <c r="K163" t="str">
        <f t="shared" si="49"/>
        <v/>
      </c>
      <c r="L163">
        <f t="shared" si="50"/>
        <v>0</v>
      </c>
      <c r="M163" t="str">
        <f t="shared" si="51"/>
        <v/>
      </c>
      <c r="O163" t="str">
        <f t="shared" si="52"/>
        <v/>
      </c>
      <c r="P163" t="str">
        <f t="shared" si="53"/>
        <v/>
      </c>
      <c r="Q163" t="str">
        <f t="shared" si="54"/>
        <v/>
      </c>
      <c r="R163" t="str">
        <f t="shared" si="55"/>
        <v/>
      </c>
      <c r="S163" t="str">
        <f t="shared" si="56"/>
        <v/>
      </c>
      <c r="T163" t="str">
        <f t="shared" si="57"/>
        <v/>
      </c>
      <c r="U163" t="str">
        <f t="shared" si="58"/>
        <v/>
      </c>
      <c r="V163" t="str">
        <f t="shared" si="59"/>
        <v/>
      </c>
      <c r="W163" t="str">
        <f t="shared" si="60"/>
        <v/>
      </c>
      <c r="X163" t="str">
        <f t="shared" si="61"/>
        <v/>
      </c>
      <c r="Y163" t="str">
        <f t="shared" si="62"/>
        <v/>
      </c>
      <c r="Z163">
        <f t="shared" si="63"/>
        <v>0</v>
      </c>
      <c r="AA163" t="str">
        <f t="shared" si="64"/>
        <v/>
      </c>
      <c r="AB163" t="str">
        <f t="shared" si="65"/>
        <v/>
      </c>
      <c r="AC163" t="str">
        <f t="shared" si="66"/>
        <v/>
      </c>
      <c r="AD163" t="str">
        <f t="shared" si="67"/>
        <v/>
      </c>
      <c r="AE163" t="str">
        <f t="shared" si="68"/>
        <v/>
      </c>
      <c r="AF163" t="str">
        <f t="shared" si="69"/>
        <v/>
      </c>
      <c r="AG163" t="str">
        <f t="shared" si="70"/>
        <v/>
      </c>
      <c r="AH163" t="str">
        <f t="shared" si="71"/>
        <v/>
      </c>
    </row>
    <row r="164" spans="1:34" x14ac:dyDescent="0.35">
      <c r="A164" t="s">
        <v>10</v>
      </c>
      <c r="B164" t="s">
        <v>192</v>
      </c>
      <c r="C164" t="s">
        <v>25</v>
      </c>
      <c r="D164">
        <v>6.7</v>
      </c>
      <c r="E164">
        <v>6700000</v>
      </c>
      <c r="F164">
        <v>28</v>
      </c>
      <c r="G164">
        <v>239285.71428571429</v>
      </c>
      <c r="I164">
        <v>0</v>
      </c>
      <c r="J164" t="str">
        <f t="shared" si="48"/>
        <v/>
      </c>
      <c r="K164" t="str">
        <f t="shared" si="49"/>
        <v/>
      </c>
      <c r="L164">
        <f t="shared" si="50"/>
        <v>0</v>
      </c>
      <c r="M164" t="str">
        <f t="shared" si="51"/>
        <v/>
      </c>
      <c r="O164" t="str">
        <f t="shared" si="52"/>
        <v/>
      </c>
      <c r="P164" t="str">
        <f t="shared" si="53"/>
        <v/>
      </c>
      <c r="Q164" t="str">
        <f t="shared" si="54"/>
        <v/>
      </c>
      <c r="R164" t="str">
        <f t="shared" si="55"/>
        <v/>
      </c>
      <c r="S164" t="str">
        <f t="shared" si="56"/>
        <v/>
      </c>
      <c r="T164" t="str">
        <f t="shared" si="57"/>
        <v/>
      </c>
      <c r="U164" t="str">
        <f t="shared" si="58"/>
        <v/>
      </c>
      <c r="V164" t="str">
        <f t="shared" si="59"/>
        <v/>
      </c>
      <c r="W164" t="str">
        <f t="shared" si="60"/>
        <v/>
      </c>
      <c r="X164" t="str">
        <f t="shared" si="61"/>
        <v/>
      </c>
      <c r="Y164" t="str">
        <f t="shared" si="62"/>
        <v/>
      </c>
      <c r="Z164" t="str">
        <f t="shared" si="63"/>
        <v/>
      </c>
      <c r="AA164" t="str">
        <f t="shared" si="64"/>
        <v/>
      </c>
      <c r="AB164">
        <f t="shared" si="65"/>
        <v>0</v>
      </c>
      <c r="AC164" t="str">
        <f t="shared" si="66"/>
        <v/>
      </c>
      <c r="AD164" t="str">
        <f t="shared" si="67"/>
        <v/>
      </c>
      <c r="AE164" t="str">
        <f t="shared" si="68"/>
        <v/>
      </c>
      <c r="AF164" t="str">
        <f t="shared" si="69"/>
        <v/>
      </c>
      <c r="AG164" t="str">
        <f t="shared" si="70"/>
        <v/>
      </c>
      <c r="AH164" t="str">
        <f t="shared" si="71"/>
        <v/>
      </c>
    </row>
    <row r="165" spans="1:34" x14ac:dyDescent="0.35">
      <c r="A165" t="s">
        <v>10</v>
      </c>
      <c r="B165" t="s">
        <v>193</v>
      </c>
      <c r="C165" t="s">
        <v>24</v>
      </c>
      <c r="D165">
        <v>5.6</v>
      </c>
      <c r="E165">
        <v>5600000</v>
      </c>
      <c r="F165">
        <v>23</v>
      </c>
      <c r="G165">
        <v>243478.26086956522</v>
      </c>
      <c r="I165">
        <v>0</v>
      </c>
      <c r="J165" t="str">
        <f t="shared" si="48"/>
        <v/>
      </c>
      <c r="K165" t="str">
        <f t="shared" si="49"/>
        <v/>
      </c>
      <c r="L165">
        <f t="shared" si="50"/>
        <v>0</v>
      </c>
      <c r="M165" t="str">
        <f t="shared" si="51"/>
        <v/>
      </c>
      <c r="O165" t="str">
        <f t="shared" si="52"/>
        <v/>
      </c>
      <c r="P165" t="str">
        <f t="shared" si="53"/>
        <v/>
      </c>
      <c r="Q165" t="str">
        <f t="shared" si="54"/>
        <v/>
      </c>
      <c r="R165" t="str">
        <f t="shared" si="55"/>
        <v/>
      </c>
      <c r="S165" t="str">
        <f t="shared" si="56"/>
        <v/>
      </c>
      <c r="T165" t="str">
        <f t="shared" si="57"/>
        <v/>
      </c>
      <c r="U165" t="str">
        <f t="shared" si="58"/>
        <v/>
      </c>
      <c r="V165" t="str">
        <f t="shared" si="59"/>
        <v/>
      </c>
      <c r="W165" t="str">
        <f t="shared" si="60"/>
        <v/>
      </c>
      <c r="X165" t="str">
        <f t="shared" si="61"/>
        <v/>
      </c>
      <c r="Y165" t="str">
        <f t="shared" si="62"/>
        <v/>
      </c>
      <c r="Z165" t="str">
        <f t="shared" si="63"/>
        <v/>
      </c>
      <c r="AA165">
        <f t="shared" si="64"/>
        <v>0</v>
      </c>
      <c r="AB165" t="str">
        <f t="shared" si="65"/>
        <v/>
      </c>
      <c r="AC165" t="str">
        <f t="shared" si="66"/>
        <v/>
      </c>
      <c r="AD165" t="str">
        <f t="shared" si="67"/>
        <v/>
      </c>
      <c r="AE165" t="str">
        <f t="shared" si="68"/>
        <v/>
      </c>
      <c r="AF165" t="str">
        <f t="shared" si="69"/>
        <v/>
      </c>
      <c r="AG165" t="str">
        <f t="shared" si="70"/>
        <v/>
      </c>
      <c r="AH165" t="str">
        <f t="shared" si="71"/>
        <v/>
      </c>
    </row>
    <row r="166" spans="1:34" x14ac:dyDescent="0.35">
      <c r="A166" t="s">
        <v>10</v>
      </c>
      <c r="B166" t="s">
        <v>194</v>
      </c>
      <c r="C166" t="s">
        <v>15</v>
      </c>
      <c r="D166">
        <v>8.4</v>
      </c>
      <c r="E166">
        <v>8400000</v>
      </c>
      <c r="F166">
        <v>34</v>
      </c>
      <c r="G166">
        <v>247058.82352941178</v>
      </c>
      <c r="I166">
        <v>0</v>
      </c>
      <c r="J166" t="str">
        <f t="shared" si="48"/>
        <v/>
      </c>
      <c r="K166" t="str">
        <f t="shared" si="49"/>
        <v/>
      </c>
      <c r="L166">
        <f t="shared" si="50"/>
        <v>0</v>
      </c>
      <c r="M166" t="str">
        <f t="shared" si="51"/>
        <v/>
      </c>
      <c r="O166" t="str">
        <f t="shared" si="52"/>
        <v/>
      </c>
      <c r="P166" t="str">
        <f t="shared" si="53"/>
        <v/>
      </c>
      <c r="Q166" t="str">
        <f t="shared" si="54"/>
        <v/>
      </c>
      <c r="R166">
        <f t="shared" si="55"/>
        <v>0</v>
      </c>
      <c r="S166" t="str">
        <f t="shared" si="56"/>
        <v/>
      </c>
      <c r="T166" t="str">
        <f t="shared" si="57"/>
        <v/>
      </c>
      <c r="U166" t="str">
        <f t="shared" si="58"/>
        <v/>
      </c>
      <c r="V166" t="str">
        <f t="shared" si="59"/>
        <v/>
      </c>
      <c r="W166" t="str">
        <f t="shared" si="60"/>
        <v/>
      </c>
      <c r="X166" t="str">
        <f t="shared" si="61"/>
        <v/>
      </c>
      <c r="Y166" t="str">
        <f t="shared" si="62"/>
        <v/>
      </c>
      <c r="Z166" t="str">
        <f t="shared" si="63"/>
        <v/>
      </c>
      <c r="AA166" t="str">
        <f t="shared" si="64"/>
        <v/>
      </c>
      <c r="AB166" t="str">
        <f t="shared" si="65"/>
        <v/>
      </c>
      <c r="AC166" t="str">
        <f t="shared" si="66"/>
        <v/>
      </c>
      <c r="AD166" t="str">
        <f t="shared" si="67"/>
        <v/>
      </c>
      <c r="AE166" t="str">
        <f t="shared" si="68"/>
        <v/>
      </c>
      <c r="AF166" t="str">
        <f t="shared" si="69"/>
        <v/>
      </c>
      <c r="AG166" t="str">
        <f t="shared" si="70"/>
        <v/>
      </c>
      <c r="AH166" t="str">
        <f t="shared" si="71"/>
        <v/>
      </c>
    </row>
    <row r="167" spans="1:34" x14ac:dyDescent="0.35">
      <c r="A167" t="s">
        <v>10</v>
      </c>
      <c r="B167" t="s">
        <v>195</v>
      </c>
      <c r="C167" t="s">
        <v>12</v>
      </c>
      <c r="D167">
        <v>8.4</v>
      </c>
      <c r="E167">
        <v>8400000</v>
      </c>
      <c r="F167">
        <v>34</v>
      </c>
      <c r="G167">
        <v>247058.82352941178</v>
      </c>
      <c r="I167">
        <v>0</v>
      </c>
      <c r="J167" t="str">
        <f t="shared" si="48"/>
        <v/>
      </c>
      <c r="K167" t="str">
        <f t="shared" si="49"/>
        <v/>
      </c>
      <c r="L167">
        <f t="shared" si="50"/>
        <v>0</v>
      </c>
      <c r="M167" t="str">
        <f t="shared" si="51"/>
        <v/>
      </c>
      <c r="O167" t="str">
        <f t="shared" si="52"/>
        <v/>
      </c>
      <c r="P167" t="str">
        <f t="shared" si="53"/>
        <v/>
      </c>
      <c r="Q167" t="str">
        <f t="shared" si="54"/>
        <v/>
      </c>
      <c r="R167" t="str">
        <f t="shared" si="55"/>
        <v/>
      </c>
      <c r="S167" t="str">
        <f t="shared" si="56"/>
        <v/>
      </c>
      <c r="T167" t="str">
        <f t="shared" si="57"/>
        <v/>
      </c>
      <c r="U167" t="str">
        <f t="shared" si="58"/>
        <v/>
      </c>
      <c r="V167" t="str">
        <f t="shared" si="59"/>
        <v/>
      </c>
      <c r="W167" t="str">
        <f t="shared" si="60"/>
        <v/>
      </c>
      <c r="X167" t="str">
        <f t="shared" si="61"/>
        <v/>
      </c>
      <c r="Y167" t="str">
        <f t="shared" si="62"/>
        <v/>
      </c>
      <c r="Z167" t="str">
        <f t="shared" si="63"/>
        <v/>
      </c>
      <c r="AA167" t="str">
        <f t="shared" si="64"/>
        <v/>
      </c>
      <c r="AB167" t="str">
        <f t="shared" si="65"/>
        <v/>
      </c>
      <c r="AC167" t="str">
        <f t="shared" si="66"/>
        <v/>
      </c>
      <c r="AD167" t="str">
        <f t="shared" si="67"/>
        <v/>
      </c>
      <c r="AE167" t="str">
        <f t="shared" si="68"/>
        <v/>
      </c>
      <c r="AF167" t="str">
        <f t="shared" si="69"/>
        <v/>
      </c>
      <c r="AG167" t="str">
        <f t="shared" si="70"/>
        <v/>
      </c>
      <c r="AH167" t="str">
        <f t="shared" si="71"/>
        <v/>
      </c>
    </row>
    <row r="168" spans="1:34" x14ac:dyDescent="0.35">
      <c r="A168" t="s">
        <v>10</v>
      </c>
      <c r="B168" t="s">
        <v>196</v>
      </c>
      <c r="C168" t="s">
        <v>13</v>
      </c>
      <c r="D168">
        <v>4.7</v>
      </c>
      <c r="E168">
        <v>4700000</v>
      </c>
      <c r="F168">
        <v>19</v>
      </c>
      <c r="G168">
        <v>247368.42105263157</v>
      </c>
      <c r="I168">
        <v>0</v>
      </c>
      <c r="J168" t="str">
        <f t="shared" si="48"/>
        <v/>
      </c>
      <c r="K168" t="str">
        <f t="shared" si="49"/>
        <v/>
      </c>
      <c r="L168">
        <f t="shared" si="50"/>
        <v>0</v>
      </c>
      <c r="M168" t="str">
        <f t="shared" si="51"/>
        <v/>
      </c>
      <c r="O168" t="str">
        <f t="shared" si="52"/>
        <v/>
      </c>
      <c r="P168">
        <f t="shared" si="53"/>
        <v>0</v>
      </c>
      <c r="Q168" t="str">
        <f t="shared" si="54"/>
        <v/>
      </c>
      <c r="R168" t="str">
        <f t="shared" si="55"/>
        <v/>
      </c>
      <c r="S168" t="str">
        <f t="shared" si="56"/>
        <v/>
      </c>
      <c r="T168" t="str">
        <f t="shared" si="57"/>
        <v/>
      </c>
      <c r="U168" t="str">
        <f t="shared" si="58"/>
        <v/>
      </c>
      <c r="V168" t="str">
        <f t="shared" si="59"/>
        <v/>
      </c>
      <c r="W168" t="str">
        <f t="shared" si="60"/>
        <v/>
      </c>
      <c r="X168" t="str">
        <f t="shared" si="61"/>
        <v/>
      </c>
      <c r="Y168" t="str">
        <f t="shared" si="62"/>
        <v/>
      </c>
      <c r="Z168" t="str">
        <f t="shared" si="63"/>
        <v/>
      </c>
      <c r="AA168" t="str">
        <f t="shared" si="64"/>
        <v/>
      </c>
      <c r="AB168" t="str">
        <f t="shared" si="65"/>
        <v/>
      </c>
      <c r="AC168" t="str">
        <f t="shared" si="66"/>
        <v/>
      </c>
      <c r="AD168" t="str">
        <f t="shared" si="67"/>
        <v/>
      </c>
      <c r="AE168" t="str">
        <f t="shared" si="68"/>
        <v/>
      </c>
      <c r="AF168" t="str">
        <f t="shared" si="69"/>
        <v/>
      </c>
      <c r="AG168" t="str">
        <f t="shared" si="70"/>
        <v/>
      </c>
      <c r="AH168" t="str">
        <f t="shared" si="71"/>
        <v/>
      </c>
    </row>
    <row r="169" spans="1:34" x14ac:dyDescent="0.35">
      <c r="A169" t="s">
        <v>10</v>
      </c>
      <c r="B169" t="s">
        <v>197</v>
      </c>
      <c r="C169" t="s">
        <v>19</v>
      </c>
      <c r="D169">
        <v>8</v>
      </c>
      <c r="E169">
        <v>8000000</v>
      </c>
      <c r="F169">
        <v>32</v>
      </c>
      <c r="G169">
        <v>250000</v>
      </c>
      <c r="I169">
        <v>0</v>
      </c>
      <c r="J169" t="str">
        <f t="shared" si="48"/>
        <v/>
      </c>
      <c r="K169" t="str">
        <f t="shared" si="49"/>
        <v/>
      </c>
      <c r="L169">
        <f t="shared" si="50"/>
        <v>0</v>
      </c>
      <c r="M169" t="str">
        <f t="shared" si="51"/>
        <v/>
      </c>
      <c r="O169" t="str">
        <f t="shared" si="52"/>
        <v/>
      </c>
      <c r="P169" t="str">
        <f t="shared" si="53"/>
        <v/>
      </c>
      <c r="Q169" t="str">
        <f t="shared" si="54"/>
        <v/>
      </c>
      <c r="R169" t="str">
        <f t="shared" si="55"/>
        <v/>
      </c>
      <c r="S169" t="str">
        <f t="shared" si="56"/>
        <v/>
      </c>
      <c r="T169" t="str">
        <f t="shared" si="57"/>
        <v/>
      </c>
      <c r="U169" t="str">
        <f t="shared" si="58"/>
        <v/>
      </c>
      <c r="V169">
        <f t="shared" si="59"/>
        <v>0</v>
      </c>
      <c r="W169" t="str">
        <f t="shared" si="60"/>
        <v/>
      </c>
      <c r="X169" t="str">
        <f t="shared" si="61"/>
        <v/>
      </c>
      <c r="Y169" t="str">
        <f t="shared" si="62"/>
        <v/>
      </c>
      <c r="Z169" t="str">
        <f t="shared" si="63"/>
        <v/>
      </c>
      <c r="AA169" t="str">
        <f t="shared" si="64"/>
        <v/>
      </c>
      <c r="AB169" t="str">
        <f t="shared" si="65"/>
        <v/>
      </c>
      <c r="AC169" t="str">
        <f t="shared" si="66"/>
        <v/>
      </c>
      <c r="AD169" t="str">
        <f t="shared" si="67"/>
        <v/>
      </c>
      <c r="AE169" t="str">
        <f t="shared" si="68"/>
        <v/>
      </c>
      <c r="AF169" t="str">
        <f t="shared" si="69"/>
        <v/>
      </c>
      <c r="AG169" t="str">
        <f t="shared" si="70"/>
        <v/>
      </c>
      <c r="AH169" t="str">
        <f t="shared" si="71"/>
        <v/>
      </c>
    </row>
    <row r="170" spans="1:34" x14ac:dyDescent="0.35">
      <c r="A170" t="s">
        <v>10</v>
      </c>
      <c r="B170" t="s">
        <v>198</v>
      </c>
      <c r="C170" t="s">
        <v>29</v>
      </c>
      <c r="D170">
        <v>5.3</v>
      </c>
      <c r="E170">
        <v>5300000</v>
      </c>
      <c r="F170">
        <v>21</v>
      </c>
      <c r="G170">
        <v>252380.95238095237</v>
      </c>
      <c r="I170">
        <v>0</v>
      </c>
      <c r="J170" t="str">
        <f t="shared" si="48"/>
        <v/>
      </c>
      <c r="K170" t="str">
        <f t="shared" si="49"/>
        <v/>
      </c>
      <c r="L170">
        <f t="shared" si="50"/>
        <v>0</v>
      </c>
      <c r="M170" t="str">
        <f t="shared" si="51"/>
        <v/>
      </c>
      <c r="O170" t="str">
        <f t="shared" si="52"/>
        <v/>
      </c>
      <c r="P170" t="str">
        <f t="shared" si="53"/>
        <v/>
      </c>
      <c r="Q170" t="str">
        <f t="shared" si="54"/>
        <v/>
      </c>
      <c r="R170" t="str">
        <f t="shared" si="55"/>
        <v/>
      </c>
      <c r="S170" t="str">
        <f t="shared" si="56"/>
        <v/>
      </c>
      <c r="T170" t="str">
        <f t="shared" si="57"/>
        <v/>
      </c>
      <c r="U170" t="str">
        <f t="shared" si="58"/>
        <v/>
      </c>
      <c r="V170" t="str">
        <f t="shared" si="59"/>
        <v/>
      </c>
      <c r="W170" t="str">
        <f t="shared" si="60"/>
        <v/>
      </c>
      <c r="X170" t="str">
        <f t="shared" si="61"/>
        <v/>
      </c>
      <c r="Y170" t="str">
        <f t="shared" si="62"/>
        <v/>
      </c>
      <c r="Z170" t="str">
        <f t="shared" si="63"/>
        <v/>
      </c>
      <c r="AA170" t="str">
        <f t="shared" si="64"/>
        <v/>
      </c>
      <c r="AB170" t="str">
        <f t="shared" si="65"/>
        <v/>
      </c>
      <c r="AC170" t="str">
        <f t="shared" si="66"/>
        <v/>
      </c>
      <c r="AD170" t="str">
        <f t="shared" si="67"/>
        <v/>
      </c>
      <c r="AE170" t="str">
        <f t="shared" si="68"/>
        <v/>
      </c>
      <c r="AF170">
        <f t="shared" si="69"/>
        <v>0</v>
      </c>
      <c r="AG170" t="str">
        <f t="shared" si="70"/>
        <v/>
      </c>
      <c r="AH170" t="str">
        <f t="shared" si="71"/>
        <v/>
      </c>
    </row>
    <row r="171" spans="1:34" x14ac:dyDescent="0.35">
      <c r="A171" t="s">
        <v>10</v>
      </c>
      <c r="B171" t="s">
        <v>199</v>
      </c>
      <c r="C171" t="s">
        <v>19</v>
      </c>
      <c r="D171">
        <v>5.3</v>
      </c>
      <c r="E171">
        <v>5300000</v>
      </c>
      <c r="F171">
        <v>21</v>
      </c>
      <c r="G171">
        <v>252380.95238095237</v>
      </c>
      <c r="I171">
        <v>0</v>
      </c>
      <c r="J171" t="str">
        <f t="shared" si="48"/>
        <v/>
      </c>
      <c r="K171" t="str">
        <f t="shared" si="49"/>
        <v/>
      </c>
      <c r="L171">
        <f t="shared" si="50"/>
        <v>0</v>
      </c>
      <c r="M171" t="str">
        <f t="shared" si="51"/>
        <v/>
      </c>
      <c r="O171" t="str">
        <f t="shared" si="52"/>
        <v/>
      </c>
      <c r="P171" t="str">
        <f t="shared" si="53"/>
        <v/>
      </c>
      <c r="Q171" t="str">
        <f t="shared" si="54"/>
        <v/>
      </c>
      <c r="R171" t="str">
        <f t="shared" si="55"/>
        <v/>
      </c>
      <c r="S171" t="str">
        <f t="shared" si="56"/>
        <v/>
      </c>
      <c r="T171" t="str">
        <f t="shared" si="57"/>
        <v/>
      </c>
      <c r="U171" t="str">
        <f t="shared" si="58"/>
        <v/>
      </c>
      <c r="V171">
        <f t="shared" si="59"/>
        <v>0</v>
      </c>
      <c r="W171" t="str">
        <f t="shared" si="60"/>
        <v/>
      </c>
      <c r="X171" t="str">
        <f t="shared" si="61"/>
        <v/>
      </c>
      <c r="Y171" t="str">
        <f t="shared" si="62"/>
        <v/>
      </c>
      <c r="Z171" t="str">
        <f t="shared" si="63"/>
        <v/>
      </c>
      <c r="AA171" t="str">
        <f t="shared" si="64"/>
        <v/>
      </c>
      <c r="AB171" t="str">
        <f t="shared" si="65"/>
        <v/>
      </c>
      <c r="AC171" t="str">
        <f t="shared" si="66"/>
        <v/>
      </c>
      <c r="AD171" t="str">
        <f t="shared" si="67"/>
        <v/>
      </c>
      <c r="AE171" t="str">
        <f t="shared" si="68"/>
        <v/>
      </c>
      <c r="AF171" t="str">
        <f t="shared" si="69"/>
        <v/>
      </c>
      <c r="AG171" t="str">
        <f t="shared" si="70"/>
        <v/>
      </c>
      <c r="AH171" t="str">
        <f t="shared" si="71"/>
        <v/>
      </c>
    </row>
    <row r="172" spans="1:34" x14ac:dyDescent="0.35">
      <c r="A172" t="s">
        <v>11</v>
      </c>
      <c r="B172" t="s">
        <v>200</v>
      </c>
      <c r="C172" t="s">
        <v>29</v>
      </c>
      <c r="D172">
        <v>5.6</v>
      </c>
      <c r="E172">
        <v>5600000</v>
      </c>
      <c r="F172">
        <v>74</v>
      </c>
      <c r="G172">
        <v>75675.67567567568</v>
      </c>
      <c r="I172">
        <v>1</v>
      </c>
      <c r="J172" t="str">
        <f t="shared" si="48"/>
        <v/>
      </c>
      <c r="K172" t="str">
        <f t="shared" si="49"/>
        <v/>
      </c>
      <c r="L172" t="str">
        <f t="shared" si="50"/>
        <v/>
      </c>
      <c r="M172">
        <f t="shared" si="51"/>
        <v>1</v>
      </c>
      <c r="O172" t="str">
        <f t="shared" si="52"/>
        <v/>
      </c>
      <c r="P172" t="str">
        <f t="shared" si="53"/>
        <v/>
      </c>
      <c r="Q172" t="str">
        <f t="shared" si="54"/>
        <v/>
      </c>
      <c r="R172" t="str">
        <f t="shared" si="55"/>
        <v/>
      </c>
      <c r="S172" t="str">
        <f t="shared" si="56"/>
        <v/>
      </c>
      <c r="T172" t="str">
        <f t="shared" si="57"/>
        <v/>
      </c>
      <c r="U172" t="str">
        <f t="shared" si="58"/>
        <v/>
      </c>
      <c r="V172" t="str">
        <f t="shared" si="59"/>
        <v/>
      </c>
      <c r="W172" t="str">
        <f t="shared" si="60"/>
        <v/>
      </c>
      <c r="X172" t="str">
        <f t="shared" si="61"/>
        <v/>
      </c>
      <c r="Y172" t="str">
        <f t="shared" si="62"/>
        <v/>
      </c>
      <c r="Z172" t="str">
        <f t="shared" si="63"/>
        <v/>
      </c>
      <c r="AA172" t="str">
        <f t="shared" si="64"/>
        <v/>
      </c>
      <c r="AB172" t="str">
        <f t="shared" si="65"/>
        <v/>
      </c>
      <c r="AC172" t="str">
        <f t="shared" si="66"/>
        <v/>
      </c>
      <c r="AD172" t="str">
        <f t="shared" si="67"/>
        <v/>
      </c>
      <c r="AE172" t="str">
        <f t="shared" si="68"/>
        <v/>
      </c>
      <c r="AF172">
        <f t="shared" si="69"/>
        <v>1</v>
      </c>
      <c r="AG172" t="str">
        <f t="shared" si="70"/>
        <v/>
      </c>
      <c r="AH172" t="str">
        <f t="shared" si="71"/>
        <v/>
      </c>
    </row>
    <row r="173" spans="1:34" x14ac:dyDescent="0.35">
      <c r="A173" t="s">
        <v>11</v>
      </c>
      <c r="B173" t="s">
        <v>201</v>
      </c>
      <c r="C173" t="s">
        <v>18</v>
      </c>
      <c r="D173">
        <v>7.4</v>
      </c>
      <c r="E173">
        <v>7400000</v>
      </c>
      <c r="F173">
        <v>93</v>
      </c>
      <c r="G173">
        <v>79569.892473118278</v>
      </c>
      <c r="I173">
        <v>1</v>
      </c>
      <c r="J173" t="str">
        <f t="shared" si="48"/>
        <v/>
      </c>
      <c r="K173" t="str">
        <f t="shared" si="49"/>
        <v/>
      </c>
      <c r="L173" t="str">
        <f t="shared" si="50"/>
        <v/>
      </c>
      <c r="M173">
        <f t="shared" si="51"/>
        <v>1</v>
      </c>
      <c r="O173" t="str">
        <f t="shared" si="52"/>
        <v/>
      </c>
      <c r="P173" t="str">
        <f t="shared" si="53"/>
        <v/>
      </c>
      <c r="Q173" t="str">
        <f t="shared" si="54"/>
        <v/>
      </c>
      <c r="R173" t="str">
        <f t="shared" si="55"/>
        <v/>
      </c>
      <c r="S173" t="str">
        <f t="shared" si="56"/>
        <v/>
      </c>
      <c r="T173" t="str">
        <f t="shared" si="57"/>
        <v/>
      </c>
      <c r="U173">
        <f t="shared" si="58"/>
        <v>1</v>
      </c>
      <c r="V173" t="str">
        <f t="shared" si="59"/>
        <v/>
      </c>
      <c r="W173" t="str">
        <f t="shared" si="60"/>
        <v/>
      </c>
      <c r="X173" t="str">
        <f t="shared" si="61"/>
        <v/>
      </c>
      <c r="Y173" t="str">
        <f t="shared" si="62"/>
        <v/>
      </c>
      <c r="Z173" t="str">
        <f t="shared" si="63"/>
        <v/>
      </c>
      <c r="AA173" t="str">
        <f t="shared" si="64"/>
        <v/>
      </c>
      <c r="AB173" t="str">
        <f t="shared" si="65"/>
        <v/>
      </c>
      <c r="AC173" t="str">
        <f t="shared" si="66"/>
        <v/>
      </c>
      <c r="AD173" t="str">
        <f t="shared" si="67"/>
        <v/>
      </c>
      <c r="AE173" t="str">
        <f t="shared" si="68"/>
        <v/>
      </c>
      <c r="AF173" t="str">
        <f t="shared" si="69"/>
        <v/>
      </c>
      <c r="AG173" t="str">
        <f t="shared" si="70"/>
        <v/>
      </c>
      <c r="AH173" t="str">
        <f t="shared" si="71"/>
        <v/>
      </c>
    </row>
    <row r="174" spans="1:34" x14ac:dyDescent="0.35">
      <c r="A174" t="s">
        <v>11</v>
      </c>
      <c r="B174" t="s">
        <v>202</v>
      </c>
      <c r="C174" t="s">
        <v>17</v>
      </c>
      <c r="D174">
        <v>4.9000000000000004</v>
      </c>
      <c r="E174">
        <v>4900000</v>
      </c>
      <c r="F174">
        <v>58</v>
      </c>
      <c r="G174">
        <v>84482.758620689652</v>
      </c>
      <c r="I174">
        <v>0</v>
      </c>
      <c r="J174" t="str">
        <f t="shared" si="48"/>
        <v/>
      </c>
      <c r="K174" t="str">
        <f t="shared" si="49"/>
        <v/>
      </c>
      <c r="L174" t="str">
        <f t="shared" si="50"/>
        <v/>
      </c>
      <c r="M174">
        <f t="shared" si="51"/>
        <v>0</v>
      </c>
      <c r="O174" t="str">
        <f t="shared" si="52"/>
        <v/>
      </c>
      <c r="P174" t="str">
        <f t="shared" si="53"/>
        <v/>
      </c>
      <c r="Q174" t="str">
        <f t="shared" si="54"/>
        <v/>
      </c>
      <c r="R174" t="str">
        <f t="shared" si="55"/>
        <v/>
      </c>
      <c r="S174" t="str">
        <f t="shared" si="56"/>
        <v/>
      </c>
      <c r="T174">
        <f t="shared" si="57"/>
        <v>0</v>
      </c>
      <c r="U174" t="str">
        <f t="shared" si="58"/>
        <v/>
      </c>
      <c r="V174" t="str">
        <f t="shared" si="59"/>
        <v/>
      </c>
      <c r="W174" t="str">
        <f t="shared" si="60"/>
        <v/>
      </c>
      <c r="X174" t="str">
        <f t="shared" si="61"/>
        <v/>
      </c>
      <c r="Y174" t="str">
        <f t="shared" si="62"/>
        <v/>
      </c>
      <c r="Z174" t="str">
        <f t="shared" si="63"/>
        <v/>
      </c>
      <c r="AA174" t="str">
        <f t="shared" si="64"/>
        <v/>
      </c>
      <c r="AB174" t="str">
        <f t="shared" si="65"/>
        <v/>
      </c>
      <c r="AC174" t="str">
        <f t="shared" si="66"/>
        <v/>
      </c>
      <c r="AD174" t="str">
        <f t="shared" si="67"/>
        <v/>
      </c>
      <c r="AE174" t="str">
        <f t="shared" si="68"/>
        <v/>
      </c>
      <c r="AF174" t="str">
        <f t="shared" si="69"/>
        <v/>
      </c>
      <c r="AG174" t="str">
        <f t="shared" si="70"/>
        <v/>
      </c>
      <c r="AH174" t="str">
        <f t="shared" si="71"/>
        <v/>
      </c>
    </row>
    <row r="175" spans="1:34" x14ac:dyDescent="0.35">
      <c r="A175" t="s">
        <v>11</v>
      </c>
      <c r="B175" t="s">
        <v>203</v>
      </c>
      <c r="C175" t="s">
        <v>17</v>
      </c>
      <c r="D175">
        <v>8.8000000000000007</v>
      </c>
      <c r="E175">
        <v>8800000</v>
      </c>
      <c r="F175">
        <v>86</v>
      </c>
      <c r="G175">
        <v>102325.58139534884</v>
      </c>
      <c r="I175">
        <v>1</v>
      </c>
      <c r="J175" t="str">
        <f t="shared" si="48"/>
        <v/>
      </c>
      <c r="K175" t="str">
        <f t="shared" si="49"/>
        <v/>
      </c>
      <c r="L175" t="str">
        <f t="shared" si="50"/>
        <v/>
      </c>
      <c r="M175">
        <f t="shared" si="51"/>
        <v>1</v>
      </c>
      <c r="O175" t="str">
        <f t="shared" si="52"/>
        <v/>
      </c>
      <c r="P175" t="str">
        <f t="shared" si="53"/>
        <v/>
      </c>
      <c r="Q175" t="str">
        <f t="shared" si="54"/>
        <v/>
      </c>
      <c r="R175" t="str">
        <f t="shared" si="55"/>
        <v/>
      </c>
      <c r="S175" t="str">
        <f t="shared" si="56"/>
        <v/>
      </c>
      <c r="T175">
        <f t="shared" si="57"/>
        <v>1</v>
      </c>
      <c r="U175" t="str">
        <f t="shared" si="58"/>
        <v/>
      </c>
      <c r="V175" t="str">
        <f t="shared" si="59"/>
        <v/>
      </c>
      <c r="W175" t="str">
        <f t="shared" si="60"/>
        <v/>
      </c>
      <c r="X175" t="str">
        <f t="shared" si="61"/>
        <v/>
      </c>
      <c r="Y175" t="str">
        <f t="shared" si="62"/>
        <v/>
      </c>
      <c r="Z175" t="str">
        <f t="shared" si="63"/>
        <v/>
      </c>
      <c r="AA175" t="str">
        <f t="shared" si="64"/>
        <v/>
      </c>
      <c r="AB175" t="str">
        <f t="shared" si="65"/>
        <v/>
      </c>
      <c r="AC175" t="str">
        <f t="shared" si="66"/>
        <v/>
      </c>
      <c r="AD175" t="str">
        <f t="shared" si="67"/>
        <v/>
      </c>
      <c r="AE175" t="str">
        <f t="shared" si="68"/>
        <v/>
      </c>
      <c r="AF175" t="str">
        <f t="shared" si="69"/>
        <v/>
      </c>
      <c r="AG175" t="str">
        <f t="shared" si="70"/>
        <v/>
      </c>
      <c r="AH175" t="str">
        <f t="shared" si="71"/>
        <v/>
      </c>
    </row>
    <row r="176" spans="1:34" x14ac:dyDescent="0.35">
      <c r="A176" t="s">
        <v>11</v>
      </c>
      <c r="B176" t="s">
        <v>204</v>
      </c>
      <c r="C176" t="s">
        <v>29</v>
      </c>
      <c r="D176">
        <v>5.0999999999999996</v>
      </c>
      <c r="E176">
        <v>5100000</v>
      </c>
      <c r="F176">
        <v>48</v>
      </c>
      <c r="G176">
        <v>106250</v>
      </c>
      <c r="I176">
        <v>0</v>
      </c>
      <c r="J176" t="str">
        <f t="shared" si="48"/>
        <v/>
      </c>
      <c r="K176" t="str">
        <f t="shared" si="49"/>
        <v/>
      </c>
      <c r="L176" t="str">
        <f t="shared" si="50"/>
        <v/>
      </c>
      <c r="M176">
        <f t="shared" si="51"/>
        <v>0</v>
      </c>
      <c r="O176" t="str">
        <f t="shared" si="52"/>
        <v/>
      </c>
      <c r="P176" t="str">
        <f t="shared" si="53"/>
        <v/>
      </c>
      <c r="Q176" t="str">
        <f t="shared" si="54"/>
        <v/>
      </c>
      <c r="R176" t="str">
        <f t="shared" si="55"/>
        <v/>
      </c>
      <c r="S176" t="str">
        <f t="shared" si="56"/>
        <v/>
      </c>
      <c r="T176" t="str">
        <f t="shared" si="57"/>
        <v/>
      </c>
      <c r="U176" t="str">
        <f t="shared" si="58"/>
        <v/>
      </c>
      <c r="V176" t="str">
        <f t="shared" si="59"/>
        <v/>
      </c>
      <c r="W176" t="str">
        <f t="shared" si="60"/>
        <v/>
      </c>
      <c r="X176" t="str">
        <f t="shared" si="61"/>
        <v/>
      </c>
      <c r="Y176" t="str">
        <f t="shared" si="62"/>
        <v/>
      </c>
      <c r="Z176" t="str">
        <f t="shared" si="63"/>
        <v/>
      </c>
      <c r="AA176" t="str">
        <f t="shared" si="64"/>
        <v/>
      </c>
      <c r="AB176" t="str">
        <f t="shared" si="65"/>
        <v/>
      </c>
      <c r="AC176" t="str">
        <f t="shared" si="66"/>
        <v/>
      </c>
      <c r="AD176" t="str">
        <f t="shared" si="67"/>
        <v/>
      </c>
      <c r="AE176" t="str">
        <f t="shared" si="68"/>
        <v/>
      </c>
      <c r="AF176">
        <f t="shared" si="69"/>
        <v>0</v>
      </c>
      <c r="AG176" t="str">
        <f t="shared" si="70"/>
        <v/>
      </c>
      <c r="AH176" t="str">
        <f t="shared" si="71"/>
        <v/>
      </c>
    </row>
    <row r="177" spans="1:34" x14ac:dyDescent="0.35">
      <c r="A177" t="s">
        <v>11</v>
      </c>
      <c r="B177" t="s">
        <v>205</v>
      </c>
      <c r="C177" t="s">
        <v>22</v>
      </c>
      <c r="D177">
        <v>5.0999999999999996</v>
      </c>
      <c r="E177">
        <v>5100000</v>
      </c>
      <c r="F177">
        <v>43</v>
      </c>
      <c r="G177">
        <v>118604.6511627907</v>
      </c>
      <c r="I177">
        <v>0</v>
      </c>
      <c r="J177" t="str">
        <f t="shared" si="48"/>
        <v/>
      </c>
      <c r="K177" t="str">
        <f t="shared" si="49"/>
        <v/>
      </c>
      <c r="L177" t="str">
        <f t="shared" si="50"/>
        <v/>
      </c>
      <c r="M177">
        <f t="shared" si="51"/>
        <v>0</v>
      </c>
      <c r="O177" t="str">
        <f t="shared" si="52"/>
        <v/>
      </c>
      <c r="P177" t="str">
        <f t="shared" si="53"/>
        <v/>
      </c>
      <c r="Q177" t="str">
        <f t="shared" si="54"/>
        <v/>
      </c>
      <c r="R177" t="str">
        <f t="shared" si="55"/>
        <v/>
      </c>
      <c r="S177" t="str">
        <f t="shared" si="56"/>
        <v/>
      </c>
      <c r="T177" t="str">
        <f t="shared" si="57"/>
        <v/>
      </c>
      <c r="U177" t="str">
        <f t="shared" si="58"/>
        <v/>
      </c>
      <c r="V177" t="str">
        <f t="shared" si="59"/>
        <v/>
      </c>
      <c r="W177" t="str">
        <f t="shared" si="60"/>
        <v/>
      </c>
      <c r="X177" t="str">
        <f t="shared" si="61"/>
        <v/>
      </c>
      <c r="Y177">
        <f t="shared" si="62"/>
        <v>0</v>
      </c>
      <c r="Z177" t="str">
        <f t="shared" si="63"/>
        <v/>
      </c>
      <c r="AA177" t="str">
        <f t="shared" si="64"/>
        <v/>
      </c>
      <c r="AB177" t="str">
        <f t="shared" si="65"/>
        <v/>
      </c>
      <c r="AC177" t="str">
        <f t="shared" si="66"/>
        <v/>
      </c>
      <c r="AD177" t="str">
        <f t="shared" si="67"/>
        <v/>
      </c>
      <c r="AE177" t="str">
        <f t="shared" si="68"/>
        <v/>
      </c>
      <c r="AF177" t="str">
        <f t="shared" si="69"/>
        <v/>
      </c>
      <c r="AG177" t="str">
        <f t="shared" si="70"/>
        <v/>
      </c>
      <c r="AH177" t="str">
        <f t="shared" si="71"/>
        <v/>
      </c>
    </row>
    <row r="178" spans="1:34" x14ac:dyDescent="0.35">
      <c r="A178" t="s">
        <v>11</v>
      </c>
      <c r="B178" t="s">
        <v>140</v>
      </c>
      <c r="C178" t="s">
        <v>27</v>
      </c>
      <c r="D178">
        <v>5</v>
      </c>
      <c r="E178">
        <v>5000000</v>
      </c>
      <c r="F178">
        <v>39</v>
      </c>
      <c r="G178">
        <v>128205.1282051282</v>
      </c>
      <c r="I178">
        <v>0</v>
      </c>
      <c r="J178" t="str">
        <f t="shared" si="48"/>
        <v/>
      </c>
      <c r="K178" t="str">
        <f t="shared" si="49"/>
        <v/>
      </c>
      <c r="L178" t="str">
        <f t="shared" si="50"/>
        <v/>
      </c>
      <c r="M178">
        <f t="shared" si="51"/>
        <v>0</v>
      </c>
      <c r="O178" t="str">
        <f t="shared" si="52"/>
        <v/>
      </c>
      <c r="P178" t="str">
        <f t="shared" si="53"/>
        <v/>
      </c>
      <c r="Q178" t="str">
        <f t="shared" si="54"/>
        <v/>
      </c>
      <c r="R178" t="str">
        <f t="shared" si="55"/>
        <v/>
      </c>
      <c r="S178" t="str">
        <f t="shared" si="56"/>
        <v/>
      </c>
      <c r="T178" t="str">
        <f t="shared" si="57"/>
        <v/>
      </c>
      <c r="U178" t="str">
        <f t="shared" si="58"/>
        <v/>
      </c>
      <c r="V178" t="str">
        <f t="shared" si="59"/>
        <v/>
      </c>
      <c r="W178" t="str">
        <f t="shared" si="60"/>
        <v/>
      </c>
      <c r="X178" t="str">
        <f t="shared" si="61"/>
        <v/>
      </c>
      <c r="Y178" t="str">
        <f t="shared" si="62"/>
        <v/>
      </c>
      <c r="Z178" t="str">
        <f t="shared" si="63"/>
        <v/>
      </c>
      <c r="AA178" t="str">
        <f t="shared" si="64"/>
        <v/>
      </c>
      <c r="AB178" t="str">
        <f t="shared" si="65"/>
        <v/>
      </c>
      <c r="AC178" t="str">
        <f t="shared" si="66"/>
        <v/>
      </c>
      <c r="AD178">
        <f t="shared" si="67"/>
        <v>0</v>
      </c>
      <c r="AE178" t="str">
        <f t="shared" si="68"/>
        <v/>
      </c>
      <c r="AF178" t="str">
        <f t="shared" si="69"/>
        <v/>
      </c>
      <c r="AG178" t="str">
        <f t="shared" si="70"/>
        <v/>
      </c>
      <c r="AH178" t="str">
        <f t="shared" si="71"/>
        <v/>
      </c>
    </row>
    <row r="179" spans="1:34" x14ac:dyDescent="0.35">
      <c r="A179" t="s">
        <v>11</v>
      </c>
      <c r="B179" t="s">
        <v>206</v>
      </c>
      <c r="C179" t="s">
        <v>24</v>
      </c>
      <c r="D179">
        <v>8.5</v>
      </c>
      <c r="E179">
        <v>8500000</v>
      </c>
      <c r="F179">
        <v>66</v>
      </c>
      <c r="G179">
        <v>128787.87878787878</v>
      </c>
      <c r="I179">
        <v>0</v>
      </c>
      <c r="J179" t="str">
        <f t="shared" si="48"/>
        <v/>
      </c>
      <c r="K179" t="str">
        <f t="shared" si="49"/>
        <v/>
      </c>
      <c r="L179" t="str">
        <f t="shared" si="50"/>
        <v/>
      </c>
      <c r="M179">
        <f t="shared" si="51"/>
        <v>0</v>
      </c>
      <c r="O179" t="str">
        <f t="shared" si="52"/>
        <v/>
      </c>
      <c r="P179" t="str">
        <f t="shared" si="53"/>
        <v/>
      </c>
      <c r="Q179" t="str">
        <f t="shared" si="54"/>
        <v/>
      </c>
      <c r="R179" t="str">
        <f t="shared" si="55"/>
        <v/>
      </c>
      <c r="S179" t="str">
        <f t="shared" si="56"/>
        <v/>
      </c>
      <c r="T179" t="str">
        <f t="shared" si="57"/>
        <v/>
      </c>
      <c r="U179" t="str">
        <f t="shared" si="58"/>
        <v/>
      </c>
      <c r="V179" t="str">
        <f t="shared" si="59"/>
        <v/>
      </c>
      <c r="W179" t="str">
        <f t="shared" si="60"/>
        <v/>
      </c>
      <c r="X179" t="str">
        <f t="shared" si="61"/>
        <v/>
      </c>
      <c r="Y179" t="str">
        <f t="shared" si="62"/>
        <v/>
      </c>
      <c r="Z179" t="str">
        <f t="shared" si="63"/>
        <v/>
      </c>
      <c r="AA179">
        <f t="shared" si="64"/>
        <v>0</v>
      </c>
      <c r="AB179" t="str">
        <f t="shared" si="65"/>
        <v/>
      </c>
      <c r="AC179" t="str">
        <f t="shared" si="66"/>
        <v/>
      </c>
      <c r="AD179" t="str">
        <f t="shared" si="67"/>
        <v/>
      </c>
      <c r="AE179" t="str">
        <f t="shared" si="68"/>
        <v/>
      </c>
      <c r="AF179" t="str">
        <f t="shared" si="69"/>
        <v/>
      </c>
      <c r="AG179" t="str">
        <f t="shared" si="70"/>
        <v/>
      </c>
      <c r="AH179" t="str">
        <f t="shared" si="71"/>
        <v/>
      </c>
    </row>
    <row r="180" spans="1:34" x14ac:dyDescent="0.35">
      <c r="A180" t="s">
        <v>11</v>
      </c>
      <c r="B180" t="s">
        <v>207</v>
      </c>
      <c r="C180" t="s">
        <v>14</v>
      </c>
      <c r="D180">
        <v>5.4</v>
      </c>
      <c r="E180">
        <v>5400000</v>
      </c>
      <c r="F180">
        <v>38</v>
      </c>
      <c r="G180">
        <v>142105.26315789475</v>
      </c>
      <c r="I180">
        <v>0</v>
      </c>
      <c r="J180" t="str">
        <f t="shared" si="48"/>
        <v/>
      </c>
      <c r="K180" t="str">
        <f t="shared" si="49"/>
        <v/>
      </c>
      <c r="L180" t="str">
        <f t="shared" si="50"/>
        <v/>
      </c>
      <c r="M180">
        <f t="shared" si="51"/>
        <v>0</v>
      </c>
      <c r="O180" t="str">
        <f t="shared" si="52"/>
        <v/>
      </c>
      <c r="P180" t="str">
        <f t="shared" si="53"/>
        <v/>
      </c>
      <c r="Q180">
        <f t="shared" si="54"/>
        <v>0</v>
      </c>
      <c r="R180" t="str">
        <f t="shared" si="55"/>
        <v/>
      </c>
      <c r="S180" t="str">
        <f t="shared" si="56"/>
        <v/>
      </c>
      <c r="T180" t="str">
        <f t="shared" si="57"/>
        <v/>
      </c>
      <c r="U180" t="str">
        <f t="shared" si="58"/>
        <v/>
      </c>
      <c r="V180" t="str">
        <f t="shared" si="59"/>
        <v/>
      </c>
      <c r="W180" t="str">
        <f t="shared" si="60"/>
        <v/>
      </c>
      <c r="X180" t="str">
        <f t="shared" si="61"/>
        <v/>
      </c>
      <c r="Y180" t="str">
        <f t="shared" si="62"/>
        <v/>
      </c>
      <c r="Z180" t="str">
        <f t="shared" si="63"/>
        <v/>
      </c>
      <c r="AA180" t="str">
        <f t="shared" si="64"/>
        <v/>
      </c>
      <c r="AB180" t="str">
        <f t="shared" si="65"/>
        <v/>
      </c>
      <c r="AC180" t="str">
        <f t="shared" si="66"/>
        <v/>
      </c>
      <c r="AD180" t="str">
        <f t="shared" si="67"/>
        <v/>
      </c>
      <c r="AE180" t="str">
        <f t="shared" si="68"/>
        <v/>
      </c>
      <c r="AF180" t="str">
        <f t="shared" si="69"/>
        <v/>
      </c>
      <c r="AG180" t="str">
        <f t="shared" si="70"/>
        <v/>
      </c>
      <c r="AH180" t="str">
        <f t="shared" si="71"/>
        <v/>
      </c>
    </row>
    <row r="181" spans="1:34" x14ac:dyDescent="0.35">
      <c r="A181" t="s">
        <v>11</v>
      </c>
      <c r="B181" t="s">
        <v>208</v>
      </c>
      <c r="C181" t="s">
        <v>26</v>
      </c>
      <c r="D181">
        <v>5.0999999999999996</v>
      </c>
      <c r="E181">
        <v>5100000</v>
      </c>
      <c r="F181">
        <v>34</v>
      </c>
      <c r="G181">
        <v>150000</v>
      </c>
      <c r="I181">
        <v>0</v>
      </c>
      <c r="J181" t="str">
        <f t="shared" si="48"/>
        <v/>
      </c>
      <c r="K181" t="str">
        <f t="shared" si="49"/>
        <v/>
      </c>
      <c r="L181" t="str">
        <f t="shared" si="50"/>
        <v/>
      </c>
      <c r="M181">
        <f t="shared" si="51"/>
        <v>0</v>
      </c>
      <c r="O181">
        <f t="shared" si="52"/>
        <v>0</v>
      </c>
      <c r="P181" t="str">
        <f t="shared" si="53"/>
        <v/>
      </c>
      <c r="Q181" t="str">
        <f t="shared" si="54"/>
        <v/>
      </c>
      <c r="R181" t="str">
        <f t="shared" si="55"/>
        <v/>
      </c>
      <c r="S181" t="str">
        <f t="shared" si="56"/>
        <v/>
      </c>
      <c r="T181" t="str">
        <f t="shared" si="57"/>
        <v/>
      </c>
      <c r="U181" t="str">
        <f t="shared" si="58"/>
        <v/>
      </c>
      <c r="V181" t="str">
        <f t="shared" si="59"/>
        <v/>
      </c>
      <c r="W181" t="str">
        <f t="shared" si="60"/>
        <v/>
      </c>
      <c r="X181" t="str">
        <f t="shared" si="61"/>
        <v/>
      </c>
      <c r="Y181" t="str">
        <f t="shared" si="62"/>
        <v/>
      </c>
      <c r="Z181" t="str">
        <f t="shared" si="63"/>
        <v/>
      </c>
      <c r="AA181" t="str">
        <f t="shared" si="64"/>
        <v/>
      </c>
      <c r="AB181" t="str">
        <f t="shared" si="65"/>
        <v/>
      </c>
      <c r="AC181">
        <f t="shared" si="66"/>
        <v>0</v>
      </c>
      <c r="AD181" t="str">
        <f t="shared" si="67"/>
        <v/>
      </c>
      <c r="AE181" t="str">
        <f t="shared" si="68"/>
        <v/>
      </c>
      <c r="AF181" t="str">
        <f t="shared" si="69"/>
        <v/>
      </c>
      <c r="AG181" t="str">
        <f t="shared" si="70"/>
        <v/>
      </c>
      <c r="AH181" t="str">
        <f t="shared" si="71"/>
        <v/>
      </c>
    </row>
    <row r="182" spans="1:34" x14ac:dyDescent="0.35">
      <c r="A182" t="s">
        <v>11</v>
      </c>
      <c r="B182" t="s">
        <v>209</v>
      </c>
      <c r="C182" t="s">
        <v>23</v>
      </c>
      <c r="D182">
        <v>4.7</v>
      </c>
      <c r="E182">
        <v>4700000</v>
      </c>
      <c r="F182">
        <v>30</v>
      </c>
      <c r="G182">
        <v>156666.66666666666</v>
      </c>
      <c r="I182">
        <v>0</v>
      </c>
      <c r="J182" t="str">
        <f t="shared" si="48"/>
        <v/>
      </c>
      <c r="K182" t="str">
        <f t="shared" si="49"/>
        <v/>
      </c>
      <c r="L182" t="str">
        <f t="shared" si="50"/>
        <v/>
      </c>
      <c r="M182">
        <f t="shared" si="51"/>
        <v>0</v>
      </c>
      <c r="O182" t="str">
        <f t="shared" si="52"/>
        <v/>
      </c>
      <c r="P182" t="str">
        <f t="shared" si="53"/>
        <v/>
      </c>
      <c r="Q182" t="str">
        <f t="shared" si="54"/>
        <v/>
      </c>
      <c r="R182" t="str">
        <f t="shared" si="55"/>
        <v/>
      </c>
      <c r="S182" t="str">
        <f t="shared" si="56"/>
        <v/>
      </c>
      <c r="T182" t="str">
        <f t="shared" si="57"/>
        <v/>
      </c>
      <c r="U182" t="str">
        <f t="shared" si="58"/>
        <v/>
      </c>
      <c r="V182" t="str">
        <f t="shared" si="59"/>
        <v/>
      </c>
      <c r="W182" t="str">
        <f t="shared" si="60"/>
        <v/>
      </c>
      <c r="X182" t="str">
        <f t="shared" si="61"/>
        <v/>
      </c>
      <c r="Y182" t="str">
        <f t="shared" si="62"/>
        <v/>
      </c>
      <c r="Z182">
        <f t="shared" si="63"/>
        <v>0</v>
      </c>
      <c r="AA182" t="str">
        <f t="shared" si="64"/>
        <v/>
      </c>
      <c r="AB182" t="str">
        <f t="shared" si="65"/>
        <v/>
      </c>
      <c r="AC182" t="str">
        <f t="shared" si="66"/>
        <v/>
      </c>
      <c r="AD182" t="str">
        <f t="shared" si="67"/>
        <v/>
      </c>
      <c r="AE182" t="str">
        <f t="shared" si="68"/>
        <v/>
      </c>
      <c r="AF182" t="str">
        <f t="shared" si="69"/>
        <v/>
      </c>
      <c r="AG182" t="str">
        <f t="shared" si="70"/>
        <v/>
      </c>
      <c r="AH182" t="str">
        <f t="shared" si="71"/>
        <v/>
      </c>
    </row>
    <row r="183" spans="1:34" x14ac:dyDescent="0.35">
      <c r="A183" t="s">
        <v>11</v>
      </c>
      <c r="B183" t="s">
        <v>210</v>
      </c>
      <c r="C183" t="s">
        <v>25</v>
      </c>
      <c r="D183">
        <v>9.4</v>
      </c>
      <c r="E183">
        <v>9400000</v>
      </c>
      <c r="F183">
        <v>59</v>
      </c>
      <c r="G183">
        <v>159322.03389830509</v>
      </c>
      <c r="I183">
        <v>0</v>
      </c>
      <c r="J183" t="str">
        <f t="shared" si="48"/>
        <v/>
      </c>
      <c r="K183" t="str">
        <f t="shared" si="49"/>
        <v/>
      </c>
      <c r="L183" t="str">
        <f t="shared" si="50"/>
        <v/>
      </c>
      <c r="M183">
        <f t="shared" si="51"/>
        <v>0</v>
      </c>
      <c r="O183" t="str">
        <f t="shared" si="52"/>
        <v/>
      </c>
      <c r="P183" t="str">
        <f t="shared" si="53"/>
        <v/>
      </c>
      <c r="Q183" t="str">
        <f t="shared" si="54"/>
        <v/>
      </c>
      <c r="R183" t="str">
        <f t="shared" si="55"/>
        <v/>
      </c>
      <c r="S183" t="str">
        <f t="shared" si="56"/>
        <v/>
      </c>
      <c r="T183" t="str">
        <f t="shared" si="57"/>
        <v/>
      </c>
      <c r="U183" t="str">
        <f t="shared" si="58"/>
        <v/>
      </c>
      <c r="V183" t="str">
        <f t="shared" si="59"/>
        <v/>
      </c>
      <c r="W183" t="str">
        <f t="shared" si="60"/>
        <v/>
      </c>
      <c r="X183" t="str">
        <f t="shared" si="61"/>
        <v/>
      </c>
      <c r="Y183" t="str">
        <f t="shared" si="62"/>
        <v/>
      </c>
      <c r="Z183" t="str">
        <f t="shared" si="63"/>
        <v/>
      </c>
      <c r="AA183" t="str">
        <f t="shared" si="64"/>
        <v/>
      </c>
      <c r="AB183">
        <f t="shared" si="65"/>
        <v>0</v>
      </c>
      <c r="AC183" t="str">
        <f t="shared" si="66"/>
        <v/>
      </c>
      <c r="AD183" t="str">
        <f t="shared" si="67"/>
        <v/>
      </c>
      <c r="AE183" t="str">
        <f t="shared" si="68"/>
        <v/>
      </c>
      <c r="AF183" t="str">
        <f t="shared" si="69"/>
        <v/>
      </c>
      <c r="AG183" t="str">
        <f t="shared" si="70"/>
        <v/>
      </c>
      <c r="AH183" t="str">
        <f t="shared" si="71"/>
        <v/>
      </c>
    </row>
    <row r="184" spans="1:34" x14ac:dyDescent="0.35">
      <c r="A184" t="s">
        <v>11</v>
      </c>
      <c r="B184" t="s">
        <v>211</v>
      </c>
      <c r="C184" t="s">
        <v>30</v>
      </c>
      <c r="D184">
        <v>6.1</v>
      </c>
      <c r="E184">
        <v>6100000</v>
      </c>
      <c r="F184">
        <v>38</v>
      </c>
      <c r="G184">
        <v>160526.31578947368</v>
      </c>
      <c r="I184">
        <v>0</v>
      </c>
      <c r="J184" t="str">
        <f t="shared" si="48"/>
        <v/>
      </c>
      <c r="K184" t="str">
        <f t="shared" si="49"/>
        <v/>
      </c>
      <c r="L184" t="str">
        <f t="shared" si="50"/>
        <v/>
      </c>
      <c r="M184">
        <f t="shared" si="51"/>
        <v>0</v>
      </c>
      <c r="O184" t="str">
        <f t="shared" si="52"/>
        <v/>
      </c>
      <c r="P184" t="str">
        <f t="shared" si="53"/>
        <v/>
      </c>
      <c r="Q184" t="str">
        <f t="shared" si="54"/>
        <v/>
      </c>
      <c r="R184" t="str">
        <f t="shared" si="55"/>
        <v/>
      </c>
      <c r="S184" t="str">
        <f t="shared" si="56"/>
        <v/>
      </c>
      <c r="T184" t="str">
        <f t="shared" si="57"/>
        <v/>
      </c>
      <c r="U184" t="str">
        <f t="shared" si="58"/>
        <v/>
      </c>
      <c r="V184" t="str">
        <f t="shared" si="59"/>
        <v/>
      </c>
      <c r="W184" t="str">
        <f t="shared" si="60"/>
        <v/>
      </c>
      <c r="X184" t="str">
        <f t="shared" si="61"/>
        <v/>
      </c>
      <c r="Y184" t="str">
        <f t="shared" si="62"/>
        <v/>
      </c>
      <c r="Z184" t="str">
        <f t="shared" si="63"/>
        <v/>
      </c>
      <c r="AA184" t="str">
        <f t="shared" si="64"/>
        <v/>
      </c>
      <c r="AB184" t="str">
        <f t="shared" si="65"/>
        <v/>
      </c>
      <c r="AC184" t="str">
        <f t="shared" si="66"/>
        <v/>
      </c>
      <c r="AD184" t="str">
        <f t="shared" si="67"/>
        <v/>
      </c>
      <c r="AE184" t="str">
        <f t="shared" si="68"/>
        <v/>
      </c>
      <c r="AF184" t="str">
        <f t="shared" si="69"/>
        <v/>
      </c>
      <c r="AG184">
        <f t="shared" si="70"/>
        <v>0</v>
      </c>
      <c r="AH184" t="str">
        <f t="shared" si="71"/>
        <v/>
      </c>
    </row>
    <row r="185" spans="1:34" x14ac:dyDescent="0.35">
      <c r="A185" t="s">
        <v>11</v>
      </c>
      <c r="B185" t="s">
        <v>212</v>
      </c>
      <c r="C185" t="s">
        <v>28</v>
      </c>
      <c r="D185">
        <v>6.8</v>
      </c>
      <c r="E185">
        <v>6800000</v>
      </c>
      <c r="F185">
        <v>41</v>
      </c>
      <c r="G185">
        <v>165853.65853658537</v>
      </c>
      <c r="I185">
        <v>0</v>
      </c>
      <c r="J185" t="str">
        <f t="shared" si="48"/>
        <v/>
      </c>
      <c r="K185" t="str">
        <f t="shared" si="49"/>
        <v/>
      </c>
      <c r="L185" t="str">
        <f t="shared" si="50"/>
        <v/>
      </c>
      <c r="M185">
        <f t="shared" si="51"/>
        <v>0</v>
      </c>
      <c r="O185" t="str">
        <f t="shared" si="52"/>
        <v/>
      </c>
      <c r="P185" t="str">
        <f t="shared" si="53"/>
        <v/>
      </c>
      <c r="Q185" t="str">
        <f t="shared" si="54"/>
        <v/>
      </c>
      <c r="R185" t="str">
        <f t="shared" si="55"/>
        <v/>
      </c>
      <c r="S185" t="str">
        <f t="shared" si="56"/>
        <v/>
      </c>
      <c r="T185" t="str">
        <f t="shared" si="57"/>
        <v/>
      </c>
      <c r="U185" t="str">
        <f t="shared" si="58"/>
        <v/>
      </c>
      <c r="V185" t="str">
        <f t="shared" si="59"/>
        <v/>
      </c>
      <c r="W185" t="str">
        <f t="shared" si="60"/>
        <v/>
      </c>
      <c r="X185" t="str">
        <f t="shared" si="61"/>
        <v/>
      </c>
      <c r="Y185" t="str">
        <f t="shared" si="62"/>
        <v/>
      </c>
      <c r="Z185" t="str">
        <f t="shared" si="63"/>
        <v/>
      </c>
      <c r="AA185" t="str">
        <f t="shared" si="64"/>
        <v/>
      </c>
      <c r="AB185" t="str">
        <f t="shared" si="65"/>
        <v/>
      </c>
      <c r="AC185" t="str">
        <f t="shared" si="66"/>
        <v/>
      </c>
      <c r="AD185" t="str">
        <f t="shared" si="67"/>
        <v/>
      </c>
      <c r="AE185">
        <f t="shared" si="68"/>
        <v>0</v>
      </c>
      <c r="AF185" t="str">
        <f t="shared" si="69"/>
        <v/>
      </c>
      <c r="AG185" t="str">
        <f t="shared" si="70"/>
        <v/>
      </c>
      <c r="AH185" t="str">
        <f t="shared" si="71"/>
        <v/>
      </c>
    </row>
    <row r="186" spans="1:34" x14ac:dyDescent="0.35">
      <c r="A186" t="s">
        <v>11</v>
      </c>
      <c r="B186" t="s">
        <v>213</v>
      </c>
      <c r="C186" t="s">
        <v>30</v>
      </c>
      <c r="D186">
        <v>6.7</v>
      </c>
      <c r="E186">
        <v>6700000</v>
      </c>
      <c r="F186">
        <v>40</v>
      </c>
      <c r="G186">
        <v>167500</v>
      </c>
      <c r="I186">
        <v>0</v>
      </c>
      <c r="J186" t="str">
        <f t="shared" si="48"/>
        <v/>
      </c>
      <c r="K186" t="str">
        <f t="shared" si="49"/>
        <v/>
      </c>
      <c r="L186" t="str">
        <f t="shared" si="50"/>
        <v/>
      </c>
      <c r="M186">
        <f t="shared" si="51"/>
        <v>0</v>
      </c>
      <c r="O186" t="str">
        <f t="shared" si="52"/>
        <v/>
      </c>
      <c r="P186" t="str">
        <f t="shared" si="53"/>
        <v/>
      </c>
      <c r="Q186" t="str">
        <f t="shared" si="54"/>
        <v/>
      </c>
      <c r="R186" t="str">
        <f t="shared" si="55"/>
        <v/>
      </c>
      <c r="S186" t="str">
        <f t="shared" si="56"/>
        <v/>
      </c>
      <c r="T186" t="str">
        <f t="shared" si="57"/>
        <v/>
      </c>
      <c r="U186" t="str">
        <f t="shared" si="58"/>
        <v/>
      </c>
      <c r="V186" t="str">
        <f t="shared" si="59"/>
        <v/>
      </c>
      <c r="W186" t="str">
        <f t="shared" si="60"/>
        <v/>
      </c>
      <c r="X186" t="str">
        <f t="shared" si="61"/>
        <v/>
      </c>
      <c r="Y186" t="str">
        <f t="shared" si="62"/>
        <v/>
      </c>
      <c r="Z186" t="str">
        <f t="shared" si="63"/>
        <v/>
      </c>
      <c r="AA186" t="str">
        <f t="shared" si="64"/>
        <v/>
      </c>
      <c r="AB186" t="str">
        <f t="shared" si="65"/>
        <v/>
      </c>
      <c r="AC186" t="str">
        <f t="shared" si="66"/>
        <v/>
      </c>
      <c r="AD186" t="str">
        <f t="shared" si="67"/>
        <v/>
      </c>
      <c r="AE186" t="str">
        <f t="shared" si="68"/>
        <v/>
      </c>
      <c r="AF186" t="str">
        <f t="shared" si="69"/>
        <v/>
      </c>
      <c r="AG186">
        <f t="shared" si="70"/>
        <v>0</v>
      </c>
      <c r="AH186" t="str">
        <f t="shared" si="71"/>
        <v/>
      </c>
    </row>
    <row r="187" spans="1:34" x14ac:dyDescent="0.35">
      <c r="A187" t="s">
        <v>11</v>
      </c>
      <c r="B187" t="s">
        <v>214</v>
      </c>
      <c r="C187" t="s">
        <v>13</v>
      </c>
      <c r="D187">
        <v>5.8</v>
      </c>
      <c r="E187">
        <v>5800000</v>
      </c>
      <c r="F187">
        <v>34</v>
      </c>
      <c r="G187">
        <v>170588.23529411765</v>
      </c>
      <c r="I187">
        <v>0</v>
      </c>
      <c r="J187" t="str">
        <f t="shared" si="48"/>
        <v/>
      </c>
      <c r="K187" t="str">
        <f t="shared" si="49"/>
        <v/>
      </c>
      <c r="L187" t="str">
        <f t="shared" si="50"/>
        <v/>
      </c>
      <c r="M187">
        <f t="shared" si="51"/>
        <v>0</v>
      </c>
      <c r="O187" t="str">
        <f t="shared" si="52"/>
        <v/>
      </c>
      <c r="P187">
        <f t="shared" si="53"/>
        <v>0</v>
      </c>
      <c r="Q187" t="str">
        <f t="shared" si="54"/>
        <v/>
      </c>
      <c r="R187" t="str">
        <f t="shared" si="55"/>
        <v/>
      </c>
      <c r="S187" t="str">
        <f t="shared" si="56"/>
        <v/>
      </c>
      <c r="T187" t="str">
        <f t="shared" si="57"/>
        <v/>
      </c>
      <c r="U187" t="str">
        <f t="shared" si="58"/>
        <v/>
      </c>
      <c r="V187" t="str">
        <f t="shared" si="59"/>
        <v/>
      </c>
      <c r="W187" t="str">
        <f t="shared" si="60"/>
        <v/>
      </c>
      <c r="X187" t="str">
        <f t="shared" si="61"/>
        <v/>
      </c>
      <c r="Y187" t="str">
        <f t="shared" si="62"/>
        <v/>
      </c>
      <c r="Z187" t="str">
        <f t="shared" si="63"/>
        <v/>
      </c>
      <c r="AA187" t="str">
        <f t="shared" si="64"/>
        <v/>
      </c>
      <c r="AB187" t="str">
        <f t="shared" si="65"/>
        <v/>
      </c>
      <c r="AC187" t="str">
        <f t="shared" si="66"/>
        <v/>
      </c>
      <c r="AD187" t="str">
        <f t="shared" si="67"/>
        <v/>
      </c>
      <c r="AE187" t="str">
        <f t="shared" si="68"/>
        <v/>
      </c>
      <c r="AF187" t="str">
        <f t="shared" si="69"/>
        <v/>
      </c>
      <c r="AG187" t="str">
        <f t="shared" si="70"/>
        <v/>
      </c>
      <c r="AH187" t="str">
        <f t="shared" si="71"/>
        <v/>
      </c>
    </row>
    <row r="188" spans="1:34" x14ac:dyDescent="0.35">
      <c r="A188" t="s">
        <v>11</v>
      </c>
      <c r="B188" t="s">
        <v>215</v>
      </c>
      <c r="C188" t="s">
        <v>31</v>
      </c>
      <c r="D188">
        <v>6.4</v>
      </c>
      <c r="E188">
        <v>6400000</v>
      </c>
      <c r="F188">
        <v>37</v>
      </c>
      <c r="G188">
        <v>172972.97297297296</v>
      </c>
      <c r="I188">
        <v>0</v>
      </c>
      <c r="J188" t="str">
        <f t="shared" si="48"/>
        <v/>
      </c>
      <c r="K188" t="str">
        <f t="shared" si="49"/>
        <v/>
      </c>
      <c r="L188" t="str">
        <f t="shared" si="50"/>
        <v/>
      </c>
      <c r="M188">
        <f t="shared" si="51"/>
        <v>0</v>
      </c>
      <c r="O188" t="str">
        <f t="shared" si="52"/>
        <v/>
      </c>
      <c r="P188" t="str">
        <f t="shared" si="53"/>
        <v/>
      </c>
      <c r="Q188" t="str">
        <f t="shared" si="54"/>
        <v/>
      </c>
      <c r="R188" t="str">
        <f t="shared" si="55"/>
        <v/>
      </c>
      <c r="S188" t="str">
        <f t="shared" si="56"/>
        <v/>
      </c>
      <c r="T188" t="str">
        <f t="shared" si="57"/>
        <v/>
      </c>
      <c r="U188" t="str">
        <f t="shared" si="58"/>
        <v/>
      </c>
      <c r="V188" t="str">
        <f t="shared" si="59"/>
        <v/>
      </c>
      <c r="W188" t="str">
        <f t="shared" si="60"/>
        <v/>
      </c>
      <c r="X188" t="str">
        <f t="shared" si="61"/>
        <v/>
      </c>
      <c r="Y188" t="str">
        <f t="shared" si="62"/>
        <v/>
      </c>
      <c r="Z188" t="str">
        <f t="shared" si="63"/>
        <v/>
      </c>
      <c r="AA188" t="str">
        <f t="shared" si="64"/>
        <v/>
      </c>
      <c r="AB188" t="str">
        <f t="shared" si="65"/>
        <v/>
      </c>
      <c r="AC188" t="str">
        <f t="shared" si="66"/>
        <v/>
      </c>
      <c r="AD188" t="str">
        <f t="shared" si="67"/>
        <v/>
      </c>
      <c r="AE188" t="str">
        <f t="shared" si="68"/>
        <v/>
      </c>
      <c r="AF188" t="str">
        <f t="shared" si="69"/>
        <v/>
      </c>
      <c r="AG188" t="str">
        <f t="shared" si="70"/>
        <v/>
      </c>
      <c r="AH188">
        <f t="shared" si="71"/>
        <v>0</v>
      </c>
    </row>
    <row r="189" spans="1:34" x14ac:dyDescent="0.35">
      <c r="A189" t="s">
        <v>11</v>
      </c>
      <c r="B189" t="s">
        <v>216</v>
      </c>
      <c r="C189" t="s">
        <v>27</v>
      </c>
      <c r="D189">
        <v>5.2</v>
      </c>
      <c r="E189">
        <v>5200000</v>
      </c>
      <c r="F189">
        <v>30</v>
      </c>
      <c r="G189">
        <v>173333.33333333334</v>
      </c>
      <c r="I189">
        <v>0</v>
      </c>
      <c r="J189" t="str">
        <f t="shared" si="48"/>
        <v/>
      </c>
      <c r="K189" t="str">
        <f t="shared" si="49"/>
        <v/>
      </c>
      <c r="L189" t="str">
        <f t="shared" si="50"/>
        <v/>
      </c>
      <c r="M189">
        <f t="shared" si="51"/>
        <v>0</v>
      </c>
      <c r="O189" t="str">
        <f t="shared" si="52"/>
        <v/>
      </c>
      <c r="P189" t="str">
        <f t="shared" si="53"/>
        <v/>
      </c>
      <c r="Q189" t="str">
        <f t="shared" si="54"/>
        <v/>
      </c>
      <c r="R189" t="str">
        <f t="shared" si="55"/>
        <v/>
      </c>
      <c r="S189" t="str">
        <f t="shared" si="56"/>
        <v/>
      </c>
      <c r="T189" t="str">
        <f t="shared" si="57"/>
        <v/>
      </c>
      <c r="U189" t="str">
        <f t="shared" si="58"/>
        <v/>
      </c>
      <c r="V189" t="str">
        <f t="shared" si="59"/>
        <v/>
      </c>
      <c r="W189" t="str">
        <f t="shared" si="60"/>
        <v/>
      </c>
      <c r="X189" t="str">
        <f t="shared" si="61"/>
        <v/>
      </c>
      <c r="Y189" t="str">
        <f t="shared" si="62"/>
        <v/>
      </c>
      <c r="Z189" t="str">
        <f t="shared" si="63"/>
        <v/>
      </c>
      <c r="AA189" t="str">
        <f t="shared" si="64"/>
        <v/>
      </c>
      <c r="AB189" t="str">
        <f t="shared" si="65"/>
        <v/>
      </c>
      <c r="AC189" t="str">
        <f t="shared" si="66"/>
        <v/>
      </c>
      <c r="AD189">
        <f t="shared" si="67"/>
        <v>0</v>
      </c>
      <c r="AE189" t="str">
        <f t="shared" si="68"/>
        <v/>
      </c>
      <c r="AF189" t="str">
        <f t="shared" si="69"/>
        <v/>
      </c>
      <c r="AG189" t="str">
        <f t="shared" si="70"/>
        <v/>
      </c>
      <c r="AH189" t="str">
        <f t="shared" si="71"/>
        <v/>
      </c>
    </row>
    <row r="190" spans="1:34" x14ac:dyDescent="0.35">
      <c r="A190" t="s">
        <v>11</v>
      </c>
      <c r="B190" t="s">
        <v>217</v>
      </c>
      <c r="C190" t="s">
        <v>12</v>
      </c>
      <c r="D190">
        <v>8.9</v>
      </c>
      <c r="E190">
        <v>8900000</v>
      </c>
      <c r="F190">
        <v>50</v>
      </c>
      <c r="G190">
        <v>178000</v>
      </c>
      <c r="I190">
        <v>0</v>
      </c>
      <c r="J190" t="str">
        <f t="shared" si="48"/>
        <v/>
      </c>
      <c r="K190" t="str">
        <f t="shared" si="49"/>
        <v/>
      </c>
      <c r="L190" t="str">
        <f t="shared" si="50"/>
        <v/>
      </c>
      <c r="M190">
        <f t="shared" si="51"/>
        <v>0</v>
      </c>
      <c r="O190" t="str">
        <f t="shared" si="52"/>
        <v/>
      </c>
      <c r="P190" t="str">
        <f t="shared" si="53"/>
        <v/>
      </c>
      <c r="Q190" t="str">
        <f t="shared" si="54"/>
        <v/>
      </c>
      <c r="R190" t="str">
        <f t="shared" si="55"/>
        <v/>
      </c>
      <c r="S190" t="str">
        <f t="shared" si="56"/>
        <v/>
      </c>
      <c r="T190" t="str">
        <f t="shared" si="57"/>
        <v/>
      </c>
      <c r="U190" t="str">
        <f t="shared" si="58"/>
        <v/>
      </c>
      <c r="V190" t="str">
        <f t="shared" si="59"/>
        <v/>
      </c>
      <c r="W190" t="str">
        <f t="shared" si="60"/>
        <v/>
      </c>
      <c r="X190" t="str">
        <f t="shared" si="61"/>
        <v/>
      </c>
      <c r="Y190" t="str">
        <f t="shared" si="62"/>
        <v/>
      </c>
      <c r="Z190" t="str">
        <f t="shared" si="63"/>
        <v/>
      </c>
      <c r="AA190" t="str">
        <f t="shared" si="64"/>
        <v/>
      </c>
      <c r="AB190" t="str">
        <f t="shared" si="65"/>
        <v/>
      </c>
      <c r="AC190" t="str">
        <f t="shared" si="66"/>
        <v/>
      </c>
      <c r="AD190" t="str">
        <f t="shared" si="67"/>
        <v/>
      </c>
      <c r="AE190" t="str">
        <f t="shared" si="68"/>
        <v/>
      </c>
      <c r="AF190" t="str">
        <f t="shared" si="69"/>
        <v/>
      </c>
      <c r="AG190" t="str">
        <f t="shared" si="70"/>
        <v/>
      </c>
      <c r="AH190" t="str">
        <f t="shared" si="71"/>
        <v/>
      </c>
    </row>
    <row r="191" spans="1:34" x14ac:dyDescent="0.35">
      <c r="A191" t="s">
        <v>11</v>
      </c>
      <c r="B191" t="s">
        <v>218</v>
      </c>
      <c r="C191" t="s">
        <v>19</v>
      </c>
      <c r="D191">
        <v>8.3000000000000007</v>
      </c>
      <c r="E191">
        <v>8300000.0000000009</v>
      </c>
      <c r="F191">
        <v>45</v>
      </c>
      <c r="G191">
        <v>184444.44444444447</v>
      </c>
      <c r="I191">
        <v>0</v>
      </c>
      <c r="J191" t="str">
        <f t="shared" si="48"/>
        <v/>
      </c>
      <c r="K191" t="str">
        <f t="shared" si="49"/>
        <v/>
      </c>
      <c r="L191" t="str">
        <f t="shared" si="50"/>
        <v/>
      </c>
      <c r="M191">
        <f t="shared" si="51"/>
        <v>0</v>
      </c>
      <c r="O191" t="str">
        <f t="shared" si="52"/>
        <v/>
      </c>
      <c r="P191" t="str">
        <f t="shared" si="53"/>
        <v/>
      </c>
      <c r="Q191" t="str">
        <f t="shared" si="54"/>
        <v/>
      </c>
      <c r="R191" t="str">
        <f t="shared" si="55"/>
        <v/>
      </c>
      <c r="S191" t="str">
        <f t="shared" si="56"/>
        <v/>
      </c>
      <c r="T191" t="str">
        <f t="shared" si="57"/>
        <v/>
      </c>
      <c r="U191" t="str">
        <f t="shared" si="58"/>
        <v/>
      </c>
      <c r="V191">
        <f t="shared" si="59"/>
        <v>0</v>
      </c>
      <c r="W191" t="str">
        <f t="shared" si="60"/>
        <v/>
      </c>
      <c r="X191" t="str">
        <f t="shared" si="61"/>
        <v/>
      </c>
      <c r="Y191" t="str">
        <f t="shared" si="62"/>
        <v/>
      </c>
      <c r="Z191" t="str">
        <f t="shared" si="63"/>
        <v/>
      </c>
      <c r="AA191" t="str">
        <f t="shared" si="64"/>
        <v/>
      </c>
      <c r="AB191" t="str">
        <f t="shared" si="65"/>
        <v/>
      </c>
      <c r="AC191" t="str">
        <f t="shared" si="66"/>
        <v/>
      </c>
      <c r="AD191" t="str">
        <f t="shared" si="67"/>
        <v/>
      </c>
      <c r="AE191" t="str">
        <f t="shared" si="68"/>
        <v/>
      </c>
      <c r="AF191" t="str">
        <f t="shared" si="69"/>
        <v/>
      </c>
      <c r="AG191" t="str">
        <f t="shared" si="70"/>
        <v/>
      </c>
      <c r="AH191" t="str">
        <f t="shared" si="71"/>
        <v/>
      </c>
    </row>
    <row r="192" spans="1:34" x14ac:dyDescent="0.35">
      <c r="A192" t="s">
        <v>11</v>
      </c>
      <c r="B192" t="s">
        <v>219</v>
      </c>
      <c r="C192" t="s">
        <v>17</v>
      </c>
      <c r="D192">
        <v>5.2</v>
      </c>
      <c r="E192">
        <v>5200000</v>
      </c>
      <c r="F192">
        <v>27</v>
      </c>
      <c r="G192">
        <v>192592.59259259258</v>
      </c>
      <c r="I192">
        <v>0</v>
      </c>
      <c r="J192" t="str">
        <f t="shared" si="48"/>
        <v/>
      </c>
      <c r="K192" t="str">
        <f t="shared" si="49"/>
        <v/>
      </c>
      <c r="L192" t="str">
        <f t="shared" si="50"/>
        <v/>
      </c>
      <c r="M192">
        <f t="shared" si="51"/>
        <v>0</v>
      </c>
      <c r="O192" t="str">
        <f t="shared" si="52"/>
        <v/>
      </c>
      <c r="P192" t="str">
        <f t="shared" si="53"/>
        <v/>
      </c>
      <c r="Q192" t="str">
        <f t="shared" si="54"/>
        <v/>
      </c>
      <c r="R192" t="str">
        <f t="shared" si="55"/>
        <v/>
      </c>
      <c r="S192" t="str">
        <f t="shared" si="56"/>
        <v/>
      </c>
      <c r="T192">
        <f t="shared" si="57"/>
        <v>0</v>
      </c>
      <c r="U192" t="str">
        <f t="shared" si="58"/>
        <v/>
      </c>
      <c r="V192" t="str">
        <f t="shared" si="59"/>
        <v/>
      </c>
      <c r="W192" t="str">
        <f t="shared" si="60"/>
        <v/>
      </c>
      <c r="X192" t="str">
        <f t="shared" si="61"/>
        <v/>
      </c>
      <c r="Y192" t="str">
        <f t="shared" si="62"/>
        <v/>
      </c>
      <c r="Z192" t="str">
        <f t="shared" si="63"/>
        <v/>
      </c>
      <c r="AA192" t="str">
        <f t="shared" si="64"/>
        <v/>
      </c>
      <c r="AB192" t="str">
        <f t="shared" si="65"/>
        <v/>
      </c>
      <c r="AC192" t="str">
        <f t="shared" si="66"/>
        <v/>
      </c>
      <c r="AD192" t="str">
        <f t="shared" si="67"/>
        <v/>
      </c>
      <c r="AE192" t="str">
        <f t="shared" si="68"/>
        <v/>
      </c>
      <c r="AF192" t="str">
        <f t="shared" si="69"/>
        <v/>
      </c>
      <c r="AG192" t="str">
        <f t="shared" si="70"/>
        <v/>
      </c>
      <c r="AH192" t="str">
        <f t="shared" si="71"/>
        <v/>
      </c>
    </row>
    <row r="193" spans="1:34" x14ac:dyDescent="0.35">
      <c r="A193" t="s">
        <v>11</v>
      </c>
      <c r="B193" t="s">
        <v>220</v>
      </c>
      <c r="C193" t="s">
        <v>26</v>
      </c>
      <c r="D193">
        <v>6.3</v>
      </c>
      <c r="E193">
        <v>6300000</v>
      </c>
      <c r="F193">
        <v>32</v>
      </c>
      <c r="G193">
        <v>196875</v>
      </c>
      <c r="I193">
        <v>0</v>
      </c>
      <c r="J193" t="str">
        <f t="shared" si="48"/>
        <v/>
      </c>
      <c r="K193" t="str">
        <f t="shared" si="49"/>
        <v/>
      </c>
      <c r="L193" t="str">
        <f t="shared" si="50"/>
        <v/>
      </c>
      <c r="M193">
        <f t="shared" si="51"/>
        <v>0</v>
      </c>
      <c r="O193">
        <f t="shared" si="52"/>
        <v>0</v>
      </c>
      <c r="P193" t="str">
        <f t="shared" si="53"/>
        <v/>
      </c>
      <c r="Q193" t="str">
        <f t="shared" si="54"/>
        <v/>
      </c>
      <c r="R193" t="str">
        <f t="shared" si="55"/>
        <v/>
      </c>
      <c r="S193" t="str">
        <f t="shared" si="56"/>
        <v/>
      </c>
      <c r="T193" t="str">
        <f t="shared" si="57"/>
        <v/>
      </c>
      <c r="U193" t="str">
        <f t="shared" si="58"/>
        <v/>
      </c>
      <c r="V193" t="str">
        <f t="shared" si="59"/>
        <v/>
      </c>
      <c r="W193" t="str">
        <f t="shared" si="60"/>
        <v/>
      </c>
      <c r="X193" t="str">
        <f t="shared" si="61"/>
        <v/>
      </c>
      <c r="Y193" t="str">
        <f t="shared" si="62"/>
        <v/>
      </c>
      <c r="Z193" t="str">
        <f t="shared" si="63"/>
        <v/>
      </c>
      <c r="AA193" t="str">
        <f t="shared" si="64"/>
        <v/>
      </c>
      <c r="AB193" t="str">
        <f t="shared" si="65"/>
        <v/>
      </c>
      <c r="AC193">
        <f t="shared" si="66"/>
        <v>0</v>
      </c>
      <c r="AD193" t="str">
        <f t="shared" si="67"/>
        <v/>
      </c>
      <c r="AE193" t="str">
        <f t="shared" si="68"/>
        <v/>
      </c>
      <c r="AF193" t="str">
        <f t="shared" si="69"/>
        <v/>
      </c>
      <c r="AG193" t="str">
        <f t="shared" si="70"/>
        <v/>
      </c>
      <c r="AH193" t="str">
        <f t="shared" si="71"/>
        <v/>
      </c>
    </row>
    <row r="194" spans="1:34" x14ac:dyDescent="0.35">
      <c r="A194" t="s">
        <v>11</v>
      </c>
      <c r="B194" t="s">
        <v>221</v>
      </c>
      <c r="C194" t="s">
        <v>18</v>
      </c>
      <c r="D194">
        <v>5.7</v>
      </c>
      <c r="E194">
        <v>5700000</v>
      </c>
      <c r="F194">
        <v>26</v>
      </c>
      <c r="G194">
        <v>219230.76923076922</v>
      </c>
      <c r="I194">
        <v>0</v>
      </c>
      <c r="J194" t="str">
        <f t="shared" si="48"/>
        <v/>
      </c>
      <c r="K194" t="str">
        <f t="shared" si="49"/>
        <v/>
      </c>
      <c r="L194" t="str">
        <f t="shared" si="50"/>
        <v/>
      </c>
      <c r="M194">
        <f t="shared" si="51"/>
        <v>0</v>
      </c>
      <c r="O194" t="str">
        <f t="shared" si="52"/>
        <v/>
      </c>
      <c r="P194" t="str">
        <f t="shared" si="53"/>
        <v/>
      </c>
      <c r="Q194" t="str">
        <f t="shared" si="54"/>
        <v/>
      </c>
      <c r="R194" t="str">
        <f t="shared" si="55"/>
        <v/>
      </c>
      <c r="S194" t="str">
        <f t="shared" si="56"/>
        <v/>
      </c>
      <c r="T194" t="str">
        <f t="shared" si="57"/>
        <v/>
      </c>
      <c r="U194">
        <f t="shared" si="58"/>
        <v>0</v>
      </c>
      <c r="V194" t="str">
        <f t="shared" si="59"/>
        <v/>
      </c>
      <c r="W194" t="str">
        <f t="shared" si="60"/>
        <v/>
      </c>
      <c r="X194" t="str">
        <f t="shared" si="61"/>
        <v/>
      </c>
      <c r="Y194" t="str">
        <f t="shared" si="62"/>
        <v/>
      </c>
      <c r="Z194" t="str">
        <f t="shared" si="63"/>
        <v/>
      </c>
      <c r="AA194" t="str">
        <f t="shared" si="64"/>
        <v/>
      </c>
      <c r="AB194" t="str">
        <f t="shared" si="65"/>
        <v/>
      </c>
      <c r="AC194" t="str">
        <f t="shared" si="66"/>
        <v/>
      </c>
      <c r="AD194" t="str">
        <f t="shared" si="67"/>
        <v/>
      </c>
      <c r="AE194" t="str">
        <f t="shared" si="68"/>
        <v/>
      </c>
      <c r="AF194" t="str">
        <f t="shared" si="69"/>
        <v/>
      </c>
      <c r="AG194" t="str">
        <f t="shared" si="70"/>
        <v/>
      </c>
      <c r="AH194" t="str">
        <f t="shared" si="71"/>
        <v/>
      </c>
    </row>
    <row r="195" spans="1:34" x14ac:dyDescent="0.35">
      <c r="A195" t="s">
        <v>11</v>
      </c>
      <c r="B195" t="s">
        <v>222</v>
      </c>
      <c r="C195" t="s">
        <v>21</v>
      </c>
      <c r="D195">
        <v>7.9</v>
      </c>
      <c r="E195">
        <v>7900000</v>
      </c>
      <c r="F195">
        <v>36</v>
      </c>
      <c r="G195">
        <v>219444.44444444444</v>
      </c>
      <c r="I195">
        <v>0</v>
      </c>
      <c r="J195" t="str">
        <f t="shared" ref="J195:J201" si="72">IF(A195="G",1*I195,"")</f>
        <v/>
      </c>
      <c r="K195" t="str">
        <f t="shared" ref="K195:K201" si="73">IF(A195="D",1*I195,"")</f>
        <v/>
      </c>
      <c r="L195" t="str">
        <f t="shared" ref="L195:L201" si="74">IF(A195="M",1*I195,"")</f>
        <v/>
      </c>
      <c r="M195">
        <f t="shared" ref="M195:M201" si="75">IF(A195="F",1*I195,"")</f>
        <v>0</v>
      </c>
      <c r="O195" t="str">
        <f t="shared" ref="O195:O201" si="76">IF(C195="STK",1*I195,"")</f>
        <v/>
      </c>
      <c r="P195" t="str">
        <f t="shared" ref="P195:P201" si="77">IF(C195="AVL",1*I195,"")</f>
        <v/>
      </c>
      <c r="Q195" t="str">
        <f t="shared" ref="Q195:Q201" si="78">IF(C195="BOU",1*I195,"")</f>
        <v/>
      </c>
      <c r="R195" t="str">
        <f t="shared" ref="R195:R201" si="79">IF(C195="CHE",1*I195,"")</f>
        <v/>
      </c>
      <c r="S195" t="str">
        <f t="shared" ref="S195:S201" si="80">IF(C195="CRY",1*I195,"")</f>
        <v/>
      </c>
      <c r="T195" t="str">
        <f t="shared" ref="T195:T201" si="81">IF(C195="EVE",1*I195,"")</f>
        <v/>
      </c>
      <c r="U195" t="str">
        <f t="shared" ref="U195:U201" si="82">IF(C195="LEI",1*I195,"")</f>
        <v/>
      </c>
      <c r="V195" t="str">
        <f t="shared" ref="V195:V201" si="83">IF(C195="LIV",1*I195,"")</f>
        <v/>
      </c>
      <c r="W195" t="str">
        <f t="shared" ref="W195:W201" si="84">IF(C195="MCI",1*I195,"")</f>
        <v/>
      </c>
      <c r="X195">
        <f t="shared" ref="X195:X201" si="85">IF(C195="MUN",1*I195,"")</f>
        <v>0</v>
      </c>
      <c r="Y195" t="str">
        <f t="shared" ref="Y195:Y201" si="86">IF(C195="NEW",1*I195,"")</f>
        <v/>
      </c>
      <c r="Z195" t="str">
        <f t="shared" ref="Z195:Z201" si="87">IF(C195="NOR",1*I195,"")</f>
        <v/>
      </c>
      <c r="AA195" t="str">
        <f t="shared" ref="AA195:AA201" si="88">IF(C195="SOU",1*I195,"")</f>
        <v/>
      </c>
      <c r="AB195" t="str">
        <f t="shared" ref="AB195:AB201" si="89">IF(C195="TOT",1*I195,"")</f>
        <v/>
      </c>
      <c r="AC195" t="str">
        <f t="shared" ref="AC195:AC201" si="90">IF(C195="STK",1*I195,"")</f>
        <v/>
      </c>
      <c r="AD195" t="str">
        <f t="shared" ref="AD195:AD201" si="91">IF(C195="SUN",1*I195,"")</f>
        <v/>
      </c>
      <c r="AE195" t="str">
        <f t="shared" ref="AE195:AE201" si="92">IF(C195="SWA",1*I195,"")</f>
        <v/>
      </c>
      <c r="AF195" t="str">
        <f t="shared" ref="AF195:AF201" si="93">IF(C195="WAT",1*I195,"")</f>
        <v/>
      </c>
      <c r="AG195" t="str">
        <f t="shared" ref="AG195:AG201" si="94">IF(C195="WBA",1*I195,"")</f>
        <v/>
      </c>
      <c r="AH195" t="str">
        <f t="shared" ref="AH195:AH201" si="95">IF(C195="WHU",1*I195,"")</f>
        <v/>
      </c>
    </row>
    <row r="196" spans="1:34" x14ac:dyDescent="0.35">
      <c r="A196" t="s">
        <v>11</v>
      </c>
      <c r="B196" t="s">
        <v>223</v>
      </c>
      <c r="C196" t="s">
        <v>31</v>
      </c>
      <c r="D196">
        <v>5.3</v>
      </c>
      <c r="E196">
        <v>5300000</v>
      </c>
      <c r="F196">
        <v>23</v>
      </c>
      <c r="G196">
        <v>230434.78260869565</v>
      </c>
      <c r="I196">
        <v>0</v>
      </c>
      <c r="J196" t="str">
        <f t="shared" si="72"/>
        <v/>
      </c>
      <c r="K196" t="str">
        <f t="shared" si="73"/>
        <v/>
      </c>
      <c r="L196" t="str">
        <f t="shared" si="74"/>
        <v/>
      </c>
      <c r="M196">
        <f t="shared" si="75"/>
        <v>0</v>
      </c>
      <c r="O196" t="str">
        <f t="shared" si="76"/>
        <v/>
      </c>
      <c r="P196" t="str">
        <f t="shared" si="77"/>
        <v/>
      </c>
      <c r="Q196" t="str">
        <f t="shared" si="78"/>
        <v/>
      </c>
      <c r="R196" t="str">
        <f t="shared" si="79"/>
        <v/>
      </c>
      <c r="S196" t="str">
        <f t="shared" si="80"/>
        <v/>
      </c>
      <c r="T196" t="str">
        <f t="shared" si="81"/>
        <v/>
      </c>
      <c r="U196" t="str">
        <f t="shared" si="82"/>
        <v/>
      </c>
      <c r="V196" t="str">
        <f t="shared" si="83"/>
        <v/>
      </c>
      <c r="W196" t="str">
        <f t="shared" si="84"/>
        <v/>
      </c>
      <c r="X196" t="str">
        <f t="shared" si="85"/>
        <v/>
      </c>
      <c r="Y196" t="str">
        <f t="shared" si="86"/>
        <v/>
      </c>
      <c r="Z196" t="str">
        <f t="shared" si="87"/>
        <v/>
      </c>
      <c r="AA196" t="str">
        <f t="shared" si="88"/>
        <v/>
      </c>
      <c r="AB196" t="str">
        <f t="shared" si="89"/>
        <v/>
      </c>
      <c r="AC196" t="str">
        <f t="shared" si="90"/>
        <v/>
      </c>
      <c r="AD196" t="str">
        <f t="shared" si="91"/>
        <v/>
      </c>
      <c r="AE196" t="str">
        <f t="shared" si="92"/>
        <v/>
      </c>
      <c r="AF196" t="str">
        <f t="shared" si="93"/>
        <v/>
      </c>
      <c r="AG196" t="str">
        <f t="shared" si="94"/>
        <v/>
      </c>
      <c r="AH196">
        <f t="shared" si="95"/>
        <v>0</v>
      </c>
    </row>
    <row r="197" spans="1:34" x14ac:dyDescent="0.35">
      <c r="A197" t="s">
        <v>11</v>
      </c>
      <c r="B197" t="s">
        <v>113</v>
      </c>
      <c r="C197" t="s">
        <v>13</v>
      </c>
      <c r="D197">
        <v>5.5</v>
      </c>
      <c r="E197">
        <v>5500000</v>
      </c>
      <c r="F197">
        <v>22</v>
      </c>
      <c r="G197">
        <v>250000</v>
      </c>
      <c r="I197">
        <v>0</v>
      </c>
      <c r="J197" t="str">
        <f t="shared" si="72"/>
        <v/>
      </c>
      <c r="K197" t="str">
        <f t="shared" si="73"/>
        <v/>
      </c>
      <c r="L197" t="str">
        <f t="shared" si="74"/>
        <v/>
      </c>
      <c r="M197">
        <f t="shared" si="75"/>
        <v>0</v>
      </c>
      <c r="O197" t="str">
        <f t="shared" si="76"/>
        <v/>
      </c>
      <c r="P197">
        <f t="shared" si="77"/>
        <v>0</v>
      </c>
      <c r="Q197" t="str">
        <f t="shared" si="78"/>
        <v/>
      </c>
      <c r="R197" t="str">
        <f t="shared" si="79"/>
        <v/>
      </c>
      <c r="S197" t="str">
        <f t="shared" si="80"/>
        <v/>
      </c>
      <c r="T197" t="str">
        <f t="shared" si="81"/>
        <v/>
      </c>
      <c r="U197" t="str">
        <f t="shared" si="82"/>
        <v/>
      </c>
      <c r="V197" t="str">
        <f t="shared" si="83"/>
        <v/>
      </c>
      <c r="W197" t="str">
        <f t="shared" si="84"/>
        <v/>
      </c>
      <c r="X197" t="str">
        <f t="shared" si="85"/>
        <v/>
      </c>
      <c r="Y197" t="str">
        <f t="shared" si="86"/>
        <v/>
      </c>
      <c r="Z197" t="str">
        <f t="shared" si="87"/>
        <v/>
      </c>
      <c r="AA197" t="str">
        <f t="shared" si="88"/>
        <v/>
      </c>
      <c r="AB197" t="str">
        <f t="shared" si="89"/>
        <v/>
      </c>
      <c r="AC197" t="str">
        <f t="shared" si="90"/>
        <v/>
      </c>
      <c r="AD197" t="str">
        <f t="shared" si="91"/>
        <v/>
      </c>
      <c r="AE197" t="str">
        <f t="shared" si="92"/>
        <v/>
      </c>
      <c r="AF197" t="str">
        <f t="shared" si="93"/>
        <v/>
      </c>
      <c r="AG197" t="str">
        <f t="shared" si="94"/>
        <v/>
      </c>
      <c r="AH197" t="str">
        <f t="shared" si="95"/>
        <v/>
      </c>
    </row>
    <row r="198" spans="1:34" x14ac:dyDescent="0.35">
      <c r="A198" t="s">
        <v>11</v>
      </c>
      <c r="B198" t="s">
        <v>224</v>
      </c>
      <c r="C198" t="s">
        <v>18</v>
      </c>
      <c r="D198">
        <v>5.3</v>
      </c>
      <c r="E198">
        <v>5300000</v>
      </c>
      <c r="F198">
        <v>21</v>
      </c>
      <c r="G198">
        <v>252380.95238095237</v>
      </c>
      <c r="I198">
        <v>0</v>
      </c>
      <c r="J198" t="str">
        <f t="shared" si="72"/>
        <v/>
      </c>
      <c r="K198" t="str">
        <f t="shared" si="73"/>
        <v/>
      </c>
      <c r="L198" t="str">
        <f t="shared" si="74"/>
        <v/>
      </c>
      <c r="M198">
        <f t="shared" si="75"/>
        <v>0</v>
      </c>
      <c r="O198" t="str">
        <f t="shared" si="76"/>
        <v/>
      </c>
      <c r="P198" t="str">
        <f t="shared" si="77"/>
        <v/>
      </c>
      <c r="Q198" t="str">
        <f t="shared" si="78"/>
        <v/>
      </c>
      <c r="R198" t="str">
        <f t="shared" si="79"/>
        <v/>
      </c>
      <c r="S198" t="str">
        <f t="shared" si="80"/>
        <v/>
      </c>
      <c r="T198" t="str">
        <f t="shared" si="81"/>
        <v/>
      </c>
      <c r="U198">
        <f t="shared" si="82"/>
        <v>0</v>
      </c>
      <c r="V198" t="str">
        <f t="shared" si="83"/>
        <v/>
      </c>
      <c r="W198" t="str">
        <f t="shared" si="84"/>
        <v/>
      </c>
      <c r="X198" t="str">
        <f t="shared" si="85"/>
        <v/>
      </c>
      <c r="Y198" t="str">
        <f t="shared" si="86"/>
        <v/>
      </c>
      <c r="Z198" t="str">
        <f t="shared" si="87"/>
        <v/>
      </c>
      <c r="AA198" t="str">
        <f t="shared" si="88"/>
        <v/>
      </c>
      <c r="AB198" t="str">
        <f t="shared" si="89"/>
        <v/>
      </c>
      <c r="AC198" t="str">
        <f t="shared" si="90"/>
        <v/>
      </c>
      <c r="AD198" t="str">
        <f t="shared" si="91"/>
        <v/>
      </c>
      <c r="AE198" t="str">
        <f t="shared" si="92"/>
        <v/>
      </c>
      <c r="AF198" t="str">
        <f t="shared" si="93"/>
        <v/>
      </c>
      <c r="AG198" t="str">
        <f t="shared" si="94"/>
        <v/>
      </c>
      <c r="AH198" t="str">
        <f t="shared" si="95"/>
        <v/>
      </c>
    </row>
    <row r="199" spans="1:34" x14ac:dyDescent="0.35">
      <c r="A199" t="s">
        <v>11</v>
      </c>
      <c r="B199" t="s">
        <v>225</v>
      </c>
      <c r="C199" t="s">
        <v>13</v>
      </c>
      <c r="D199">
        <v>4.8</v>
      </c>
      <c r="E199">
        <v>4800000</v>
      </c>
      <c r="F199">
        <v>19</v>
      </c>
      <c r="G199">
        <v>252631.57894736843</v>
      </c>
      <c r="I199">
        <v>0</v>
      </c>
      <c r="J199" t="str">
        <f t="shared" si="72"/>
        <v/>
      </c>
      <c r="K199" t="str">
        <f t="shared" si="73"/>
        <v/>
      </c>
      <c r="L199" t="str">
        <f t="shared" si="74"/>
        <v/>
      </c>
      <c r="M199">
        <f t="shared" si="75"/>
        <v>0</v>
      </c>
      <c r="O199" t="str">
        <f t="shared" si="76"/>
        <v/>
      </c>
      <c r="P199">
        <f t="shared" si="77"/>
        <v>0</v>
      </c>
      <c r="Q199" t="str">
        <f t="shared" si="78"/>
        <v/>
      </c>
      <c r="R199" t="str">
        <f t="shared" si="79"/>
        <v/>
      </c>
      <c r="S199" t="str">
        <f t="shared" si="80"/>
        <v/>
      </c>
      <c r="T199" t="str">
        <f t="shared" si="81"/>
        <v/>
      </c>
      <c r="U199" t="str">
        <f t="shared" si="82"/>
        <v/>
      </c>
      <c r="V199" t="str">
        <f t="shared" si="83"/>
        <v/>
      </c>
      <c r="W199" t="str">
        <f t="shared" si="84"/>
        <v/>
      </c>
      <c r="X199" t="str">
        <f t="shared" si="85"/>
        <v/>
      </c>
      <c r="Y199" t="str">
        <f t="shared" si="86"/>
        <v/>
      </c>
      <c r="Z199" t="str">
        <f t="shared" si="87"/>
        <v/>
      </c>
      <c r="AA199" t="str">
        <f t="shared" si="88"/>
        <v/>
      </c>
      <c r="AB199" t="str">
        <f t="shared" si="89"/>
        <v/>
      </c>
      <c r="AC199" t="str">
        <f t="shared" si="90"/>
        <v/>
      </c>
      <c r="AD199" t="str">
        <f t="shared" si="91"/>
        <v/>
      </c>
      <c r="AE199" t="str">
        <f t="shared" si="92"/>
        <v/>
      </c>
      <c r="AF199" t="str">
        <f t="shared" si="93"/>
        <v/>
      </c>
      <c r="AG199" t="str">
        <f t="shared" si="94"/>
        <v/>
      </c>
      <c r="AH199" t="str">
        <f t="shared" si="95"/>
        <v/>
      </c>
    </row>
    <row r="200" spans="1:34" x14ac:dyDescent="0.35">
      <c r="A200" t="s">
        <v>11</v>
      </c>
      <c r="B200" t="s">
        <v>226</v>
      </c>
      <c r="C200" t="s">
        <v>23</v>
      </c>
      <c r="D200">
        <v>5.6</v>
      </c>
      <c r="E200">
        <v>5600000</v>
      </c>
      <c r="F200">
        <v>22</v>
      </c>
      <c r="G200">
        <v>254545.45454545456</v>
      </c>
      <c r="I200">
        <v>0</v>
      </c>
      <c r="J200" t="str">
        <f t="shared" si="72"/>
        <v/>
      </c>
      <c r="K200" t="str">
        <f t="shared" si="73"/>
        <v/>
      </c>
      <c r="L200" t="str">
        <f t="shared" si="74"/>
        <v/>
      </c>
      <c r="M200">
        <f t="shared" si="75"/>
        <v>0</v>
      </c>
      <c r="O200" t="str">
        <f t="shared" si="76"/>
        <v/>
      </c>
      <c r="P200" t="str">
        <f t="shared" si="77"/>
        <v/>
      </c>
      <c r="Q200" t="str">
        <f t="shared" si="78"/>
        <v/>
      </c>
      <c r="R200" t="str">
        <f t="shared" si="79"/>
        <v/>
      </c>
      <c r="S200" t="str">
        <f t="shared" si="80"/>
        <v/>
      </c>
      <c r="T200" t="str">
        <f t="shared" si="81"/>
        <v/>
      </c>
      <c r="U200" t="str">
        <f t="shared" si="82"/>
        <v/>
      </c>
      <c r="V200" t="str">
        <f t="shared" si="83"/>
        <v/>
      </c>
      <c r="W200" t="str">
        <f t="shared" si="84"/>
        <v/>
      </c>
      <c r="X200" t="str">
        <f t="shared" si="85"/>
        <v/>
      </c>
      <c r="Y200" t="str">
        <f t="shared" si="86"/>
        <v/>
      </c>
      <c r="Z200">
        <f t="shared" si="87"/>
        <v>0</v>
      </c>
      <c r="AA200" t="str">
        <f t="shared" si="88"/>
        <v/>
      </c>
      <c r="AB200" t="str">
        <f t="shared" si="89"/>
        <v/>
      </c>
      <c r="AC200" t="str">
        <f t="shared" si="90"/>
        <v/>
      </c>
      <c r="AD200" t="str">
        <f t="shared" si="91"/>
        <v/>
      </c>
      <c r="AE200" t="str">
        <f t="shared" si="92"/>
        <v/>
      </c>
      <c r="AF200" t="str">
        <f t="shared" si="93"/>
        <v/>
      </c>
      <c r="AG200" t="str">
        <f t="shared" si="94"/>
        <v/>
      </c>
      <c r="AH200" t="str">
        <f t="shared" si="95"/>
        <v/>
      </c>
    </row>
    <row r="201" spans="1:34" x14ac:dyDescent="0.35">
      <c r="A201" t="s">
        <v>11</v>
      </c>
      <c r="B201" t="s">
        <v>227</v>
      </c>
      <c r="C201" t="s">
        <v>20</v>
      </c>
      <c r="D201">
        <v>8.1999999999999993</v>
      </c>
      <c r="E201">
        <v>8199999.9999999991</v>
      </c>
      <c r="F201">
        <v>32</v>
      </c>
      <c r="G201">
        <v>256249.99999999997</v>
      </c>
      <c r="I201">
        <v>0</v>
      </c>
      <c r="J201" t="str">
        <f t="shared" si="72"/>
        <v/>
      </c>
      <c r="K201" t="str">
        <f t="shared" si="73"/>
        <v/>
      </c>
      <c r="L201" t="str">
        <f t="shared" si="74"/>
        <v/>
      </c>
      <c r="M201">
        <f t="shared" si="75"/>
        <v>0</v>
      </c>
      <c r="O201" t="str">
        <f t="shared" si="76"/>
        <v/>
      </c>
      <c r="P201" t="str">
        <f t="shared" si="77"/>
        <v/>
      </c>
      <c r="Q201" t="str">
        <f t="shared" si="78"/>
        <v/>
      </c>
      <c r="R201" t="str">
        <f t="shared" si="79"/>
        <v/>
      </c>
      <c r="S201" t="str">
        <f t="shared" si="80"/>
        <v/>
      </c>
      <c r="T201" t="str">
        <f t="shared" si="81"/>
        <v/>
      </c>
      <c r="U201" t="str">
        <f t="shared" si="82"/>
        <v/>
      </c>
      <c r="V201" t="str">
        <f t="shared" si="83"/>
        <v/>
      </c>
      <c r="W201">
        <f t="shared" si="84"/>
        <v>0</v>
      </c>
      <c r="X201" t="str">
        <f t="shared" si="85"/>
        <v/>
      </c>
      <c r="Y201" t="str">
        <f t="shared" si="86"/>
        <v/>
      </c>
      <c r="Z201" t="str">
        <f t="shared" si="87"/>
        <v/>
      </c>
      <c r="AA201" t="str">
        <f t="shared" si="88"/>
        <v/>
      </c>
      <c r="AB201" t="str">
        <f t="shared" si="89"/>
        <v/>
      </c>
      <c r="AC201" t="str">
        <f t="shared" si="90"/>
        <v/>
      </c>
      <c r="AD201" t="str">
        <f t="shared" si="91"/>
        <v/>
      </c>
      <c r="AE201" t="str">
        <f t="shared" si="92"/>
        <v/>
      </c>
      <c r="AF201" t="str">
        <f t="shared" si="93"/>
        <v/>
      </c>
      <c r="AG201" t="str">
        <f t="shared" si="94"/>
        <v/>
      </c>
      <c r="AH201" t="str">
        <f t="shared" si="9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Chiku</dc:creator>
  <cp:lastModifiedBy>Chiku</cp:lastModifiedBy>
  <dcterms:created xsi:type="dcterms:W3CDTF">2015-11-22T16:59:54Z</dcterms:created>
  <dcterms:modified xsi:type="dcterms:W3CDTF">2015-11-22T23:11:12Z</dcterms:modified>
</cp:coreProperties>
</file>