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b\Documents\Finance\Courses\Derivative Cases\Worksheet\Tiffany\"/>
    </mc:Choice>
  </mc:AlternateContent>
  <xr:revisionPtr revIDLastSave="0" documentId="13_ncr:1_{75D9E3DE-49F1-4D1F-8FA3-F4C6DB1BAFD7}" xr6:coauthVersionLast="45" xr6:coauthVersionMax="45" xr10:uidLastSave="{00000000-0000-0000-0000-000000000000}"/>
  <bookViews>
    <workbookView xWindow="-108" yWindow="-108" windowWidth="23256" windowHeight="12576" xr2:uid="{91563065-E15B-4A9C-BE14-9259ADFA8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15" i="1"/>
  <c r="K18" i="1" l="1"/>
  <c r="J12" i="1"/>
  <c r="J13" i="1" s="1"/>
  <c r="J28" i="1"/>
  <c r="J26" i="1"/>
  <c r="J27" i="1" s="1"/>
  <c r="J19" i="1"/>
  <c r="J17" i="1"/>
  <c r="I19" i="1"/>
  <c r="I20" i="1" s="1"/>
  <c r="C3" i="1"/>
  <c r="C4" i="1" s="1"/>
  <c r="C6" i="1" s="1"/>
  <c r="C9" i="1" l="1"/>
  <c r="C8" i="1"/>
  <c r="C10" i="1" l="1"/>
  <c r="C13" i="1" s="1"/>
</calcChain>
</file>

<file path=xl/sharedStrings.xml><?xml version="1.0" encoding="utf-8"?>
<sst xmlns="http://schemas.openxmlformats.org/spreadsheetml/2006/main" count="38" uniqueCount="36">
  <si>
    <t>1% of $20 billion</t>
  </si>
  <si>
    <t>in Millions of USD</t>
  </si>
  <si>
    <t>Adjustment for 20% reuduction in Retail Price</t>
  </si>
  <si>
    <t>200 * (1-0.2)</t>
  </si>
  <si>
    <t>Adjustment for 27% transfer of revenure to Mitsukoshi</t>
  </si>
  <si>
    <t>160*(1-0.27)</t>
  </si>
  <si>
    <t>COGS(assuming COGS = 50% of 100 Million)</t>
  </si>
  <si>
    <t>100*0.5</t>
  </si>
  <si>
    <t>Gross Profit</t>
  </si>
  <si>
    <t>116.8-50</t>
  </si>
  <si>
    <t>Interest Payed @6% on $25 million</t>
  </si>
  <si>
    <t>Earnings before Tax</t>
  </si>
  <si>
    <t>Corporate tax (52%)</t>
  </si>
  <si>
    <t>0.52*66.8</t>
  </si>
  <si>
    <t>Earnings after tax</t>
  </si>
  <si>
    <t>Estimated sales in Yen</t>
  </si>
  <si>
    <t>in millions of Yen</t>
  </si>
  <si>
    <t>Assuming amount to be hedged max $18 million</t>
  </si>
  <si>
    <t>Forward Contract (assuming spot and forward rates as of Jun 1993)</t>
  </si>
  <si>
    <t>Exchange rate(spot rate as of Jun 1993)</t>
  </si>
  <si>
    <t>yen amount required to buy $18 million 1 month later</t>
  </si>
  <si>
    <t>yen amount required to buy $18 million 3 month later</t>
  </si>
  <si>
    <t>Put Options</t>
  </si>
  <si>
    <t>yen amount required to secure a minimum of $18 million 1 month later</t>
  </si>
  <si>
    <t>yen amount required to secure a minimum of $18 million 2 month later</t>
  </si>
  <si>
    <t>yen amount required to secure a minimum of $18 million 3 month later</t>
  </si>
  <si>
    <t xml:space="preserve">no of contracts </t>
  </si>
  <si>
    <t>no. of options /contract</t>
  </si>
  <si>
    <t>Formula and extra info</t>
  </si>
  <si>
    <t>S = 106.35 yen/dollar</t>
  </si>
  <si>
    <t>Legends</t>
  </si>
  <si>
    <t>Yen amount required to buy $18 million 1 month later</t>
  </si>
  <si>
    <t>Yen amount required to buy $18 million 3 month later</t>
  </si>
  <si>
    <t>yen amount (in millions) required to secure a minimum of $18 million 1 month later</t>
  </si>
  <si>
    <t>yen amount (in millions) required to secure a minimum of $18 million 2 month later</t>
  </si>
  <si>
    <t>yen amount (in millions) required to secure a minimum of $18 million 3 month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</si>
</sst>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E3A5-5DA0-47C3-890E-F48B344C7439}">
  <dimension ref="A1:K28"/>
  <sheetViews>
    <sheetView tabSelected="1" workbookViewId="0">
      <selection activeCell="C14" sqref="C14"/>
    </sheetView>
  </sheetViews>
  <sheetFormatPr defaultRowHeight="14.4" x14ac:dyDescent="0.3"/>
  <cols>
    <col min="1" max="1" width="36.21875" customWidth="1"/>
    <col min="2" max="3" width="45.21875" bestFit="1" customWidth="1"/>
    <col min="4" max="4" width="34.109375" customWidth="1"/>
    <col min="9" max="9" width="0" hidden="1" customWidth="1"/>
    <col min="10" max="10" width="11" hidden="1" customWidth="1"/>
    <col min="11" max="12" width="0" hidden="1" customWidth="1"/>
  </cols>
  <sheetData>
    <row r="1" spans="1:10" x14ac:dyDescent="0.3">
      <c r="A1" s="5" t="s">
        <v>30</v>
      </c>
      <c r="B1" s="5" t="s">
        <v>28</v>
      </c>
      <c r="C1" s="5" t="s">
        <v>1</v>
      </c>
    </row>
    <row r="2" spans="1:10" x14ac:dyDescent="0.3">
      <c r="A2" s="7" t="s">
        <v>0</v>
      </c>
      <c r="B2" s="7"/>
      <c r="C2" s="8">
        <v>200</v>
      </c>
    </row>
    <row r="3" spans="1:10" x14ac:dyDescent="0.3">
      <c r="A3" s="7" t="s">
        <v>2</v>
      </c>
      <c r="B3" s="7" t="s">
        <v>3</v>
      </c>
      <c r="C3" s="8">
        <f>C2*0.8</f>
        <v>160</v>
      </c>
    </row>
    <row r="4" spans="1:10" x14ac:dyDescent="0.3">
      <c r="A4" s="7" t="s">
        <v>4</v>
      </c>
      <c r="B4" s="7" t="s">
        <v>5</v>
      </c>
      <c r="C4" s="8">
        <f>C3*(1-0.27)</f>
        <v>116.8</v>
      </c>
    </row>
    <row r="5" spans="1:10" x14ac:dyDescent="0.3">
      <c r="A5" s="7" t="s">
        <v>6</v>
      </c>
      <c r="B5" s="7" t="s">
        <v>7</v>
      </c>
      <c r="C5" s="8">
        <v>50</v>
      </c>
    </row>
    <row r="6" spans="1:10" x14ac:dyDescent="0.3">
      <c r="A6" s="7" t="s">
        <v>8</v>
      </c>
      <c r="B6" s="7" t="s">
        <v>9</v>
      </c>
      <c r="C6" s="8">
        <f>C4-C5</f>
        <v>66.8</v>
      </c>
    </row>
    <row r="7" spans="1:10" x14ac:dyDescent="0.3">
      <c r="A7" s="7" t="s">
        <v>10</v>
      </c>
      <c r="B7" s="7"/>
      <c r="C7" s="8">
        <v>0.75</v>
      </c>
    </row>
    <row r="8" spans="1:10" x14ac:dyDescent="0.3">
      <c r="A8" s="7" t="s">
        <v>11</v>
      </c>
      <c r="B8" s="7"/>
      <c r="C8" s="8">
        <f>C6-C7</f>
        <v>66.05</v>
      </c>
    </row>
    <row r="9" spans="1:10" x14ac:dyDescent="0.3">
      <c r="A9" s="7" t="s">
        <v>12</v>
      </c>
      <c r="B9" s="7" t="s">
        <v>13</v>
      </c>
      <c r="C9" s="8">
        <f>C6*0.52</f>
        <v>34.735999999999997</v>
      </c>
    </row>
    <row r="10" spans="1:10" x14ac:dyDescent="0.3">
      <c r="A10" s="7" t="s">
        <v>14</v>
      </c>
      <c r="B10" s="7"/>
      <c r="C10" s="8">
        <f>C8-C9</f>
        <v>31.314</v>
      </c>
    </row>
    <row r="11" spans="1:10" x14ac:dyDescent="0.3">
      <c r="A11" s="4"/>
      <c r="B11" s="4"/>
      <c r="C11" s="6"/>
    </row>
    <row r="12" spans="1:10" x14ac:dyDescent="0.3">
      <c r="A12" t="s">
        <v>19</v>
      </c>
      <c r="B12" t="s">
        <v>29</v>
      </c>
      <c r="J12">
        <f>106.35*18000000</f>
        <v>1914300000</v>
      </c>
    </row>
    <row r="13" spans="1:10" x14ac:dyDescent="0.3">
      <c r="A13" t="s">
        <v>15</v>
      </c>
      <c r="B13" t="s">
        <v>16</v>
      </c>
      <c r="C13" s="1">
        <f>C10*106.35</f>
        <v>3330.2438999999999</v>
      </c>
      <c r="J13">
        <f>J12/6250000</f>
        <v>306.28800000000001</v>
      </c>
    </row>
    <row r="14" spans="1:10" x14ac:dyDescent="0.3">
      <c r="A14" t="s">
        <v>17</v>
      </c>
    </row>
    <row r="15" spans="1:10" x14ac:dyDescent="0.3">
      <c r="A15" s="12" t="s">
        <v>18</v>
      </c>
      <c r="B15" t="s">
        <v>20</v>
      </c>
      <c r="C15">
        <f>18*106.355</f>
        <v>1914.39</v>
      </c>
    </row>
    <row r="16" spans="1:10" x14ac:dyDescent="0.3">
      <c r="A16" s="12"/>
      <c r="B16" t="s">
        <v>21</v>
      </c>
      <c r="C16">
        <f>18*106.33</f>
        <v>1913.94</v>
      </c>
    </row>
    <row r="17" spans="1:11" ht="28.8" x14ac:dyDescent="0.3">
      <c r="A17" s="3" t="s">
        <v>22</v>
      </c>
      <c r="B17" s="2" t="s">
        <v>23</v>
      </c>
      <c r="C17">
        <v>25.7</v>
      </c>
      <c r="J17">
        <f>18000000*J18</f>
        <v>1692000000</v>
      </c>
    </row>
    <row r="18" spans="1:11" ht="28.8" x14ac:dyDescent="0.3">
      <c r="B18" s="2" t="s">
        <v>24</v>
      </c>
      <c r="C18">
        <v>23.2</v>
      </c>
      <c r="J18">
        <v>94</v>
      </c>
      <c r="K18">
        <f>1/0.0094</f>
        <v>106.38297872340425</v>
      </c>
    </row>
    <row r="19" spans="1:11" ht="28.8" x14ac:dyDescent="0.3">
      <c r="B19" s="2" t="s">
        <v>25</v>
      </c>
      <c r="C19">
        <v>42.2</v>
      </c>
      <c r="I19">
        <f>1/106.33</f>
        <v>9.4046835323991357E-3</v>
      </c>
      <c r="J19">
        <f>J20/10000</f>
        <v>9.3500000000000007E-3</v>
      </c>
    </row>
    <row r="20" spans="1:11" x14ac:dyDescent="0.3">
      <c r="I20">
        <f>I19*10000</f>
        <v>94.04683532399136</v>
      </c>
      <c r="J20">
        <v>93.5</v>
      </c>
      <c r="K20">
        <v>9</v>
      </c>
    </row>
    <row r="22" spans="1:11" x14ac:dyDescent="0.3">
      <c r="A22" s="9"/>
      <c r="B22" s="9" t="s">
        <v>31</v>
      </c>
      <c r="C22" s="9" t="s">
        <v>32</v>
      </c>
    </row>
    <row r="23" spans="1:11" x14ac:dyDescent="0.3">
      <c r="A23" s="13" t="s">
        <v>18</v>
      </c>
      <c r="B23" s="14">
        <v>1914.39</v>
      </c>
      <c r="C23" s="14">
        <v>1913.94</v>
      </c>
    </row>
    <row r="24" spans="1:11" x14ac:dyDescent="0.3">
      <c r="A24" s="13"/>
      <c r="B24" s="14"/>
      <c r="C24" s="14"/>
    </row>
    <row r="26" spans="1:11" x14ac:dyDescent="0.3">
      <c r="J26">
        <f>18000000*106.35/6250000</f>
        <v>306.28800000000001</v>
      </c>
    </row>
    <row r="27" spans="1:11" ht="43.2" customHeight="1" x14ac:dyDescent="0.3">
      <c r="A27" s="11"/>
      <c r="B27" s="11" t="s">
        <v>33</v>
      </c>
      <c r="C27" s="11" t="s">
        <v>34</v>
      </c>
      <c r="D27" s="11" t="s">
        <v>35</v>
      </c>
      <c r="I27" t="s">
        <v>26</v>
      </c>
      <c r="J27">
        <f>J26/6.25</f>
        <v>49.006080000000004</v>
      </c>
    </row>
    <row r="28" spans="1:11" x14ac:dyDescent="0.3">
      <c r="A28" s="10" t="s">
        <v>22</v>
      </c>
      <c r="B28" s="7">
        <v>25.7</v>
      </c>
      <c r="C28" s="7">
        <v>23.2</v>
      </c>
      <c r="D28" s="7">
        <v>42.2</v>
      </c>
      <c r="I28" t="s">
        <v>27</v>
      </c>
      <c r="J28">
        <f>6250000/(1/0.000126)</f>
        <v>787.5</v>
      </c>
    </row>
  </sheetData>
  <mergeCells count="4">
    <mergeCell ref="A15:A16"/>
    <mergeCell ref="A23:A24"/>
    <mergeCell ref="B23:B24"/>
    <mergeCell ref="C23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Ballara</dc:creator>
  <cp:lastModifiedBy>Amit Ballara</cp:lastModifiedBy>
  <dcterms:created xsi:type="dcterms:W3CDTF">2019-09-10T01:10:14Z</dcterms:created>
  <dcterms:modified xsi:type="dcterms:W3CDTF">2020-05-12T21:02:53Z</dcterms:modified>
</cp:coreProperties>
</file>