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/>
  <mc:AlternateContent xmlns:mc="http://schemas.openxmlformats.org/markup-compatibility/2006">
    <mc:Choice Requires="x15">
      <x15ac:absPath xmlns:x15ac="http://schemas.microsoft.com/office/spreadsheetml/2010/11/ac" url="https://fourthdimension-my.sharepoint.com/personal/srinivasan_v_fourdtech_com/Documents/Marketing/Info 22-23/Quote/CSPL/NOV 22/"/>
    </mc:Choice>
  </mc:AlternateContent>
  <xr:revisionPtr revIDLastSave="44" documentId="8_{6514FCE5-1B1E-4C8F-8456-047A1AD9AEE4}" xr6:coauthVersionLast="47" xr6:coauthVersionMax="47" xr10:uidLastSave="{648F1BC6-22BD-4E56-98B3-77062313D53E}"/>
  <bookViews>
    <workbookView xWindow="-108" yWindow="-108" windowWidth="23256" windowHeight="12576" activeTab="2" xr2:uid="{00000000-000D-0000-FFFF-FFFF00000000}"/>
  </bookViews>
  <sheets>
    <sheet name="NOV 2022" sheetId="16" r:id="rId1"/>
    <sheet name="PERSHING XAT NOV 2022" sheetId="79" r:id="rId2"/>
    <sheet name="PENSYS NOV 2022" sheetId="80" r:id="rId3"/>
  </sheets>
  <definedNames>
    <definedName name="_xlnm._FilterDatabase" localSheetId="0" hidden="1">'NOV 2022'!$A$1:$B$4</definedName>
    <definedName name="_xlnm._FilterDatabase" localSheetId="2" hidden="1">'PENSYS NOV 2022'!$A$1:$B$4</definedName>
    <definedName name="_xlnm._FilterDatabase" localSheetId="1" hidden="1">'PERSHING XAT NOV 2022'!$A$1:$B$4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4" i="80" l="1"/>
  <c r="J23" i="80"/>
  <c r="J22" i="80"/>
  <c r="J20" i="80"/>
  <c r="J21" i="80"/>
  <c r="J16" i="80"/>
  <c r="J17" i="80"/>
  <c r="J18" i="80"/>
  <c r="J19" i="80"/>
  <c r="J15" i="80"/>
  <c r="J14" i="80"/>
  <c r="J13" i="80"/>
  <c r="J12" i="80"/>
  <c r="J57" i="79"/>
  <c r="J56" i="79"/>
  <c r="J55" i="79"/>
  <c r="J54" i="79"/>
  <c r="J53" i="79"/>
  <c r="J52" i="79"/>
  <c r="J51" i="79"/>
  <c r="J50" i="79"/>
  <c r="J49" i="79"/>
  <c r="J48" i="79"/>
  <c r="J47" i="79"/>
  <c r="J46" i="79"/>
  <c r="J45" i="79"/>
  <c r="J44" i="79"/>
  <c r="J43" i="79"/>
  <c r="J42" i="79"/>
  <c r="J41" i="79"/>
  <c r="J40" i="79"/>
  <c r="J39" i="79"/>
  <c r="J38" i="79"/>
  <c r="J37" i="79"/>
  <c r="J36" i="79"/>
  <c r="J35" i="79"/>
  <c r="J34" i="79"/>
  <c r="J33" i="79"/>
  <c r="J32" i="79"/>
  <c r="J31" i="79"/>
  <c r="J30" i="79"/>
  <c r="J29" i="79"/>
  <c r="J28" i="79"/>
  <c r="J27" i="79"/>
  <c r="J26" i="79"/>
  <c r="J25" i="79"/>
  <c r="J24" i="79"/>
  <c r="J23" i="79"/>
  <c r="J22" i="79"/>
  <c r="J21" i="79"/>
  <c r="J20" i="79"/>
  <c r="J19" i="79"/>
  <c r="J18" i="79"/>
  <c r="J17" i="79"/>
  <c r="J16" i="79"/>
  <c r="J15" i="79"/>
  <c r="J14" i="79"/>
  <c r="J13" i="79"/>
  <c r="J12" i="79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J63" i="16"/>
  <c r="J64" i="16"/>
  <c r="J65" i="16"/>
  <c r="J66" i="16"/>
  <c r="J67" i="16"/>
  <c r="J68" i="16"/>
  <c r="J69" i="16"/>
  <c r="J70" i="16"/>
  <c r="J12" i="16"/>
  <c r="J25" i="80" l="1"/>
  <c r="B3" i="80" s="1"/>
  <c r="B4" i="80" s="1"/>
  <c r="J58" i="79"/>
  <c r="B3" i="79" s="1"/>
  <c r="B4" i="79" s="1"/>
  <c r="J71" i="16" l="1"/>
  <c r="B3" i="16" l="1"/>
  <c r="B4" i="16" l="1"/>
</calcChain>
</file>

<file path=xl/sharedStrings.xml><?xml version="1.0" encoding="utf-8"?>
<sst xmlns="http://schemas.openxmlformats.org/spreadsheetml/2006/main" count="995" uniqueCount="84">
  <si>
    <t>Virtual Machines</t>
  </si>
  <si>
    <t>Storage</t>
  </si>
  <si>
    <t>Non-specific</t>
  </si>
  <si>
    <t>INR</t>
  </si>
  <si>
    <t>Category</t>
  </si>
  <si>
    <t>Subcategory</t>
  </si>
  <si>
    <t>Quantity</t>
  </si>
  <si>
    <t>Unit</t>
  </si>
  <si>
    <t>Currency</t>
  </si>
  <si>
    <t>Customer Name</t>
  </si>
  <si>
    <t>Total Amount</t>
  </si>
  <si>
    <t>Congruent solution Private Limited</t>
  </si>
  <si>
    <t>Net Amount (GST 18%)</t>
  </si>
  <si>
    <t>Publisher</t>
  </si>
  <si>
    <t>Microsoft</t>
  </si>
  <si>
    <t>Resource Group Name</t>
  </si>
  <si>
    <t>Location</t>
  </si>
  <si>
    <t>rgcspl</t>
  </si>
  <si>
    <t>RGCSPL</t>
  </si>
  <si>
    <t>westus</t>
  </si>
  <si>
    <t>FourD</t>
  </si>
  <si>
    <t>Services</t>
  </si>
  <si>
    <t>1 Hour</t>
  </si>
  <si>
    <t>COREPRIMEXAT-LABS-COREPRIMEXATSQL-854446</t>
  </si>
  <si>
    <t>COREPrime-XAT</t>
  </si>
  <si>
    <t>Support for PERSHING XAT VMs</t>
  </si>
  <si>
    <t>Billing Cycle</t>
  </si>
  <si>
    <t>Usage Start Date</t>
  </si>
  <si>
    <t>Usage End Date</t>
  </si>
  <si>
    <t>Unit Price</t>
  </si>
  <si>
    <t>Amount</t>
  </si>
  <si>
    <t>Meter Name</t>
  </si>
  <si>
    <t>Standard HDD Managed Disks</t>
  </si>
  <si>
    <t>Tables</t>
  </si>
  <si>
    <t>Bandwidth</t>
  </si>
  <si>
    <t>General Block Blob</t>
  </si>
  <si>
    <t>1/Month</t>
  </si>
  <si>
    <t>1 GB/Month</t>
  </si>
  <si>
    <t>1 GB</t>
  </si>
  <si>
    <t>10K</t>
  </si>
  <si>
    <t>COREPRIMEXAT-LABS-COREXATELASTIC-606093</t>
  </si>
  <si>
    <t>SQL Database</t>
  </si>
  <si>
    <t>1/Day</t>
  </si>
  <si>
    <t>Azure Monitor</t>
  </si>
  <si>
    <t>1</t>
  </si>
  <si>
    <t>default-activitylogalerts</t>
  </si>
  <si>
    <t>COREPrimeXAT-Labs-COREPrimeXAT-335626</t>
  </si>
  <si>
    <t>Log Analytics</t>
  </si>
  <si>
    <t>Virtual Network</t>
  </si>
  <si>
    <t>IP Addresses</t>
  </si>
  <si>
    <t>CorePrimeUAT_SQLDB</t>
  </si>
  <si>
    <t>Advanced Data Security</t>
  </si>
  <si>
    <t>COREPRIMEXAT-LABS-PRIMEXAT-641972</t>
  </si>
  <si>
    <t>Files</t>
  </si>
  <si>
    <t>SendGrid</t>
  </si>
  <si>
    <t>SendGrid - Bronze</t>
  </si>
  <si>
    <t>coreprimexat-labs-corexatelastic-606093</t>
  </si>
  <si>
    <t>coreprimexat-labs-primexat-641972</t>
  </si>
  <si>
    <t>Network Watcher</t>
  </si>
  <si>
    <t>NetworkWatcherRG</t>
  </si>
  <si>
    <t>Blob Storage</t>
  </si>
  <si>
    <t>WESTUS</t>
  </si>
  <si>
    <t>Virtual Machines BS Series Windows</t>
  </si>
  <si>
    <t>BS Series Windows VM</t>
  </si>
  <si>
    <t>SQL Database - LTR Backup Storage</t>
  </si>
  <si>
    <t>SQL DB-LTR Backup Storage</t>
  </si>
  <si>
    <t>Bandwidth Inter-Region</t>
  </si>
  <si>
    <t>Microsoft Defender for SQL</t>
  </si>
  <si>
    <t>Microsoft Def for SQL</t>
  </si>
  <si>
    <t>EASTUS</t>
  </si>
  <si>
    <t>WESTUS2</t>
  </si>
  <si>
    <t>Virtual Machines Av2 Series Windows</t>
  </si>
  <si>
    <t>Av2 Series Windows VM</t>
  </si>
  <si>
    <t>SQL Database Single Standard</t>
  </si>
  <si>
    <t>SQL DB Single Std</t>
  </si>
  <si>
    <t>IP Address</t>
  </si>
  <si>
    <t>EASTUS2</t>
  </si>
  <si>
    <t>NORTHCENTRALUS</t>
  </si>
  <si>
    <t>Std HDD</t>
  </si>
  <si>
    <t>Rtn Preference: MGN</t>
  </si>
  <si>
    <t>Rtn Pref: MGN</t>
  </si>
  <si>
    <t>01-10-2022 to 31-10-2022</t>
  </si>
  <si>
    <t/>
  </si>
  <si>
    <t>Default-ActivityLogAlerts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</si>
</sst>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name val="Calibri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sz val="11"/>
      <color theme="0"/>
      <name val="Calibri"/>
      <family val="2"/>
    </font>
    <font>
      <b/>
      <sz val="1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4" fillId="2" borderId="1" xfId="0" applyFont="1" applyFill="1" applyBorder="1"/>
    <xf numFmtId="0" fontId="4" fillId="2" borderId="2" xfId="0" applyFont="1" applyFill="1" applyBorder="1"/>
    <xf numFmtId="0" fontId="0" fillId="0" borderId="3" xfId="0" applyBorder="1"/>
    <xf numFmtId="0" fontId="4" fillId="2" borderId="3" xfId="0" applyFont="1" applyFill="1" applyBorder="1"/>
    <xf numFmtId="2" fontId="4" fillId="2" borderId="4" xfId="0" applyNumberFormat="1" applyFont="1" applyFill="1" applyBorder="1"/>
    <xf numFmtId="2" fontId="3" fillId="0" borderId="6" xfId="0" applyNumberFormat="1" applyFont="1" applyBorder="1"/>
    <xf numFmtId="0" fontId="2" fillId="0" borderId="5" xfId="0" applyFont="1" applyBorder="1"/>
    <xf numFmtId="14" fontId="0" fillId="0" borderId="0" xfId="0" applyNumberFormat="1"/>
    <xf numFmtId="2" fontId="0" fillId="0" borderId="0" xfId="0" applyNumberFormat="1"/>
    <xf numFmtId="0" fontId="2" fillId="0" borderId="4" xfId="0" applyFont="1" applyBorder="1" applyAlignment="1">
      <alignment horizontal="right"/>
    </xf>
    <xf numFmtId="0" fontId="5" fillId="3" borderId="0" xfId="0" applyFont="1" applyFill="1"/>
    <xf numFmtId="14" fontId="5" fillId="3" borderId="0" xfId="0" applyNumberFormat="1" applyFont="1" applyFill="1"/>
    <xf numFmtId="0" fontId="5" fillId="3" borderId="0" xfId="1" applyFont="1" applyFill="1"/>
    <xf numFmtId="2" fontId="5" fillId="3" borderId="0" xfId="0" applyNumberFormat="1" applyFont="1" applyFill="1"/>
    <xf numFmtId="2" fontId="2" fillId="0" borderId="0" xfId="0" applyNumberFormat="1" applyFont="1"/>
    <xf numFmtId="0" fontId="2" fillId="0" borderId="0" xfId="0" applyFont="1"/>
    <xf numFmtId="14" fontId="2" fillId="0" borderId="0" xfId="0" applyNumberFormat="1" applyFont="1"/>
  </cellXfs>
  <cellStyles count="2">
    <cellStyle name="Normal" xfId="0" builtinId="0"/>
    <cellStyle name="Normal 5" xfId="1" xr:uid="{A821AD01-3486-48F0-BFA8-C3FEB599F89C}"/>
  </cellStyles>
  <dxfs count="7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m/d/yyyy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2" formatCode="0.0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2" formatCode="0.0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dd/mm/yyyy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dd/mm/yyyy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m/d/yyyy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rgb="FF000000"/>
          <bgColor rgb="FFFFFFFF"/>
        </patternFill>
      </fill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dd/mm/yyyy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dd/mm/yy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rgb="FF000000"/>
          <bgColor rgb="FFFFFFFF"/>
        </patternFill>
      </fill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dd/mm/yyyy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dd/mm/yy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rgb="FF000000"/>
          <bgColor rgb="FFFFFFFF"/>
        </patternFill>
      </fill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685800</xdr:colOff>
      <xdr:row>0</xdr:row>
      <xdr:rowOff>57150</xdr:rowOff>
    </xdr:from>
    <xdr:to>
      <xdr:col>7</xdr:col>
      <xdr:colOff>190500</xdr:colOff>
      <xdr:row>6</xdr:row>
      <xdr:rowOff>63825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82751B-F048-41F4-BB4E-A003D2E65A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5375" y="57150"/>
          <a:ext cx="1752600" cy="115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685800</xdr:colOff>
      <xdr:row>0</xdr:row>
      <xdr:rowOff>57150</xdr:rowOff>
    </xdr:from>
    <xdr:to>
      <xdr:col>7</xdr:col>
      <xdr:colOff>190500</xdr:colOff>
      <xdr:row>6</xdr:row>
      <xdr:rowOff>63825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AC73ED-A557-461A-8E19-8E8C243C1D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59240" y="57150"/>
          <a:ext cx="1798320" cy="111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685800</xdr:colOff>
      <xdr:row>0</xdr:row>
      <xdr:rowOff>57150</xdr:rowOff>
    </xdr:from>
    <xdr:to>
      <xdr:col>7</xdr:col>
      <xdr:colOff>190500</xdr:colOff>
      <xdr:row>6</xdr:row>
      <xdr:rowOff>63825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5F4328-F829-4F4E-976B-094087C740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59240" y="57150"/>
          <a:ext cx="1783080" cy="111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BCB2400-8FE3-4B6E-96A9-C31C313FBEE4}" name="Table335" displayName="Table335" ref="A11:M71" totalsRowCount="1" headerRowDxfId="74" dataDxfId="73" totalsRowDxfId="72" headerRowCellStyle="Normal 5">
  <autoFilter ref="A11:M70" xr:uid="{1BCB2400-8FE3-4B6E-96A9-C31C313FBEE4}"/>
  <tableColumns count="13">
    <tableColumn id="1" xr3:uid="{96DE8365-300B-43A6-A3F0-0E7EDD2E536D}" name="Meter Name" dataDxfId="71"/>
    <tableColumn id="2" xr3:uid="{D36A1E5A-778D-472E-AAF1-DF327574D91B}" name="Category" dataDxfId="70"/>
    <tableColumn id="3" xr3:uid="{F98BCADE-787D-43DF-A36D-176482A0DD32}" name="Subcategory" dataDxfId="69"/>
    <tableColumn id="4" xr3:uid="{146A6423-CC16-4048-8866-162F501220B6}" name="Usage Start Date" dataDxfId="68" totalsRowDxfId="8"/>
    <tableColumn id="5" xr3:uid="{318E76CC-A9B1-4547-9A92-48C05C9607A9}" name="Usage End Date" dataDxfId="67" totalsRowDxfId="7"/>
    <tableColumn id="6" xr3:uid="{02E07CCB-E4A6-4FBE-B85F-8B039F0F61CC}" name="Publisher" dataDxfId="66"/>
    <tableColumn id="7" xr3:uid="{E524162F-DDF5-4584-BAFC-C0855B685202}" name="Unit Price" dataDxfId="65" totalsRowDxfId="6"/>
    <tableColumn id="8" xr3:uid="{F1865677-05F5-486C-9C33-B3BE79EDB4F2}" name="Quantity" dataDxfId="64" totalsRowDxfId="5"/>
    <tableColumn id="9" xr3:uid="{B6318724-C350-4893-93CF-F1EE0A034A04}" name="Unit" dataDxfId="63" totalsRowDxfId="4"/>
    <tableColumn id="10" xr3:uid="{88997CD1-1194-4831-8DB8-32836243C917}" name="Amount" totalsRowFunction="custom" dataDxfId="62" totalsRowDxfId="3">
      <calculatedColumnFormula>Table335[[#This Row],[Unit Price]]*Table335[[#This Row],[Quantity]]</calculatedColumnFormula>
      <totalsRowFormula>SUM(J12:J70)</totalsRowFormula>
    </tableColumn>
    <tableColumn id="15" xr3:uid="{B881FA17-BC9A-42CA-A364-3F8A5A6E58FF}" name="Currency" dataDxfId="61" totalsRowDxfId="2"/>
    <tableColumn id="11" xr3:uid="{BCCA5CF6-2FF7-4074-B2B7-2B6BA18F88BC}" name="Resource Group Name" dataDxfId="60" totalsRowDxfId="1"/>
    <tableColumn id="13" xr3:uid="{F00E2660-903F-474F-A411-52D934B4E7F4}" name="Location" dataDxfId="59" totalsRow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39EE05-B497-48E3-90D7-4EED85B0DDF1}" name="Table3352" displayName="Table3352" ref="A11:M58" totalsRowCount="1" headerRowDxfId="58" dataDxfId="57" totalsRowDxfId="56" headerRowCellStyle="Normal 5">
  <autoFilter ref="A11:M57" xr:uid="{1BCB2400-8FE3-4B6E-96A9-C31C313FBEE4}"/>
  <tableColumns count="13">
    <tableColumn id="1" xr3:uid="{FDCB8D9A-E568-40EE-A763-B55D1C7286A6}" name="Meter Name" dataDxfId="55"/>
    <tableColumn id="2" xr3:uid="{E26ACD2C-16D8-41A0-BDBF-F9BCF20BA24A}" name="Category" dataDxfId="54"/>
    <tableColumn id="3" xr3:uid="{554BF3AF-13FF-4E44-87AF-53B836E91C63}" name="Subcategory" dataDxfId="53"/>
    <tableColumn id="4" xr3:uid="{85CCFEA0-08B7-4E8B-9EF5-6D21967E5FD8}" name="Usage Start Date" dataDxfId="52" totalsRowDxfId="17"/>
    <tableColumn id="5" xr3:uid="{098DF574-64C2-426E-8A81-10F19410E5A3}" name="Usage End Date" dataDxfId="51" totalsRowDxfId="16"/>
    <tableColumn id="6" xr3:uid="{946AF356-F9E0-4F4A-B258-2EB5244F0035}" name="Publisher" dataDxfId="50"/>
    <tableColumn id="7" xr3:uid="{83B8EF98-E69B-4FA5-9D29-D61018110283}" name="Unit Price" dataDxfId="49" totalsRowDxfId="15"/>
    <tableColumn id="8" xr3:uid="{BF98C07E-576A-4948-82E3-2C16E5B8B7EF}" name="Quantity" dataDxfId="48" totalsRowDxfId="14"/>
    <tableColumn id="9" xr3:uid="{EC07D1A3-C8E7-4116-ACE3-DE742757D9BD}" name="Unit" dataDxfId="47" totalsRowDxfId="13"/>
    <tableColumn id="10" xr3:uid="{98F1EAE8-5471-40BA-93F3-6F8A4B918E00}" name="Amount" totalsRowFunction="custom" dataDxfId="46" totalsRowDxfId="12">
      <calculatedColumnFormula>Table3352[[#This Row],[Unit Price]]*Table3352[[#This Row],[Quantity]]</calculatedColumnFormula>
      <totalsRowFormula>SUM(J12:J57)</totalsRowFormula>
    </tableColumn>
    <tableColumn id="15" xr3:uid="{EBDF5279-7E9F-4B97-BE97-EE38F36703A8}" name="Currency" dataDxfId="45" totalsRowDxfId="11"/>
    <tableColumn id="11" xr3:uid="{3C000548-953A-4E1C-9320-EDD462D136DF}" name="Resource Group Name" dataDxfId="44" totalsRowDxfId="10"/>
    <tableColumn id="13" xr3:uid="{CF394277-8B0F-4970-BFA5-DE1ECA673F80}" name="Location" dataDxfId="43" totalsRow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94EF2D-238D-4F32-95CC-24E6BD7F8E82}" name="Table33523" displayName="Table33523" ref="A11:M25" totalsRowCount="1" headerRowDxfId="42" dataDxfId="41" totalsRowDxfId="40" headerRowCellStyle="Normal 5">
  <autoFilter ref="A11:M24" xr:uid="{1BCB2400-8FE3-4B6E-96A9-C31C313FBEE4}"/>
  <tableColumns count="13">
    <tableColumn id="1" xr3:uid="{0B81EE0D-620D-48A8-9689-5860ACE5C8BA}" name="Meter Name" dataDxfId="39"/>
    <tableColumn id="2" xr3:uid="{3CA88A57-268A-4DBB-8A51-57356890FE55}" name="Category" dataDxfId="38"/>
    <tableColumn id="3" xr3:uid="{610CD6F9-8EC9-4B2C-B6A9-F4D3353AA1A8}" name="Subcategory" dataDxfId="37"/>
    <tableColumn id="4" xr3:uid="{6CE2BE84-520B-46C7-9BF8-2A1F191342CB}" name="Usage Start Date" dataDxfId="35" totalsRowDxfId="36"/>
    <tableColumn id="5" xr3:uid="{F40C7C15-B7EF-47C5-B278-E35B5315AC63}" name="Usage End Date" dataDxfId="33" totalsRowDxfId="34"/>
    <tableColumn id="6" xr3:uid="{9BD69384-F882-4675-ADCF-FD5149843A8B}" name="Publisher" dataDxfId="32"/>
    <tableColumn id="7" xr3:uid="{0E314D9F-5F01-49E8-AAEF-31DD5C92C3D3}" name="Unit Price" dataDxfId="30" totalsRowDxfId="31"/>
    <tableColumn id="8" xr3:uid="{3E0ACBC8-4976-4411-AE87-D1A10D7CDFCF}" name="Quantity" dataDxfId="28" totalsRowDxfId="29"/>
    <tableColumn id="9" xr3:uid="{1EFDD1E1-732E-42E1-A1E5-8BD4644F5CEF}" name="Unit" dataDxfId="26" totalsRowDxfId="27"/>
    <tableColumn id="10" xr3:uid="{D26379A5-F770-4846-BAD4-5F9F816E9CF2}" name="Amount" totalsRowFunction="custom" dataDxfId="24" totalsRowDxfId="25">
      <calculatedColumnFormula>Table33523[[#This Row],[Unit Price]]*Table33523[[#This Row],[Quantity]]</calculatedColumnFormula>
      <totalsRowFormula>SUM(J12:J24)</totalsRowFormula>
    </tableColumn>
    <tableColumn id="15" xr3:uid="{176B3DE1-2882-4C29-815B-2B95B39F86CF}" name="Currency" dataDxfId="22" totalsRowDxfId="23"/>
    <tableColumn id="11" xr3:uid="{6A4AB892-7DB3-4558-A235-70EE26F283CE}" name="Resource Group Name" dataDxfId="20" totalsRowDxfId="21"/>
    <tableColumn id="13" xr3:uid="{A54F0AA0-B742-4093-84C0-25675024AC8E}" name="Location" dataDxfId="18" totalsRowDxfId="1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8226D-B591-477A-BA59-73B1B701C49C}">
  <dimension ref="A1:M71"/>
  <sheetViews>
    <sheetView zoomScale="87" zoomScaleNormal="87" workbookViewId="0">
      <selection activeCell="C8" sqref="C8"/>
    </sheetView>
  </sheetViews>
  <sheetFormatPr defaultRowHeight="14.4" x14ac:dyDescent="0.3"/>
  <cols>
    <col min="1" max="1" width="50.109375" bestFit="1" customWidth="1"/>
    <col min="2" max="2" width="32.5546875" bestFit="1" customWidth="1"/>
    <col min="3" max="3" width="27.33203125" bestFit="1" customWidth="1"/>
    <col min="4" max="4" width="13.5546875" style="8" customWidth="1"/>
    <col min="5" max="5" width="15.44140625" style="8" bestFit="1" customWidth="1"/>
    <col min="7" max="8" width="9.109375" style="9"/>
    <col min="10" max="10" width="9.6640625" style="9" bestFit="1" customWidth="1"/>
    <col min="11" max="11" width="9.109375" style="9"/>
    <col min="12" max="12" width="45.33203125" bestFit="1" customWidth="1"/>
    <col min="13" max="13" width="9.88671875" bestFit="1" customWidth="1"/>
  </cols>
  <sheetData>
    <row r="1" spans="1:13" x14ac:dyDescent="0.3">
      <c r="A1" s="1" t="s">
        <v>9</v>
      </c>
      <c r="B1" s="2" t="s">
        <v>11</v>
      </c>
    </row>
    <row r="2" spans="1:13" x14ac:dyDescent="0.3">
      <c r="A2" s="3" t="s">
        <v>26</v>
      </c>
      <c r="B2" s="10" t="s">
        <v>81</v>
      </c>
    </row>
    <row r="3" spans="1:13" x14ac:dyDescent="0.3">
      <c r="A3" s="4" t="s">
        <v>10</v>
      </c>
      <c r="B3" s="5">
        <f>J71</f>
        <v>27286.641705706072</v>
      </c>
      <c r="C3" s="9"/>
      <c r="D3"/>
    </row>
    <row r="4" spans="1:13" ht="15" thickBot="1" x14ac:dyDescent="0.35">
      <c r="A4" s="7" t="s">
        <v>12</v>
      </c>
      <c r="B4" s="6">
        <f>B3*1.18</f>
        <v>32198.237212733162</v>
      </c>
      <c r="C4" s="9"/>
    </row>
    <row r="5" spans="1:13" x14ac:dyDescent="0.3">
      <c r="C5" s="9"/>
      <c r="D5"/>
    </row>
    <row r="11" spans="1:13" x14ac:dyDescent="0.3">
      <c r="A11" s="11" t="s">
        <v>31</v>
      </c>
      <c r="B11" s="11" t="s">
        <v>4</v>
      </c>
      <c r="C11" s="11" t="s">
        <v>5</v>
      </c>
      <c r="D11" s="12" t="s">
        <v>27</v>
      </c>
      <c r="E11" s="12" t="s">
        <v>28</v>
      </c>
      <c r="F11" s="11" t="s">
        <v>13</v>
      </c>
      <c r="G11" s="14" t="s">
        <v>29</v>
      </c>
      <c r="H11" s="14" t="s">
        <v>6</v>
      </c>
      <c r="I11" s="11" t="s">
        <v>7</v>
      </c>
      <c r="J11" s="14" t="s">
        <v>30</v>
      </c>
      <c r="K11" s="14" t="s">
        <v>8</v>
      </c>
      <c r="L11" s="13" t="s">
        <v>15</v>
      </c>
      <c r="M11" s="13" t="s">
        <v>16</v>
      </c>
    </row>
    <row r="12" spans="1:13" x14ac:dyDescent="0.3">
      <c r="A12" t="s">
        <v>1</v>
      </c>
      <c r="B12" t="s">
        <v>60</v>
      </c>
      <c r="C12" t="s">
        <v>60</v>
      </c>
      <c r="D12" s="8">
        <v>44835</v>
      </c>
      <c r="E12" s="8">
        <v>44866</v>
      </c>
      <c r="F12" t="s">
        <v>14</v>
      </c>
      <c r="G12" s="9">
        <v>0</v>
      </c>
      <c r="H12" s="9">
        <v>5.611E-2</v>
      </c>
      <c r="I12" t="s">
        <v>37</v>
      </c>
      <c r="J12" s="9">
        <f>Table335[[#This Row],[Unit Price]]*Table335[[#This Row],[Quantity]]</f>
        <v>0</v>
      </c>
      <c r="K12" s="9" t="s">
        <v>3</v>
      </c>
      <c r="L12" t="s">
        <v>50</v>
      </c>
      <c r="M12" t="s">
        <v>69</v>
      </c>
    </row>
    <row r="13" spans="1:13" x14ac:dyDescent="0.3">
      <c r="A13" t="s">
        <v>51</v>
      </c>
      <c r="B13" t="s">
        <v>67</v>
      </c>
      <c r="C13" t="s">
        <v>68</v>
      </c>
      <c r="D13" s="8">
        <v>44835</v>
      </c>
      <c r="E13" s="8">
        <v>44866</v>
      </c>
      <c r="F13" t="s">
        <v>14</v>
      </c>
      <c r="G13" s="9">
        <v>1253.6808505260144</v>
      </c>
      <c r="H13" s="9">
        <v>0.99999985999999996</v>
      </c>
      <c r="I13" t="s">
        <v>36</v>
      </c>
      <c r="J13" s="9">
        <f>Table335[[#This Row],[Unit Price]]*Table335[[#This Row],[Quantity]]</f>
        <v>1253.6806750106953</v>
      </c>
      <c r="K13" s="9" t="s">
        <v>3</v>
      </c>
      <c r="L13" t="s">
        <v>50</v>
      </c>
      <c r="M13" t="s">
        <v>69</v>
      </c>
    </row>
    <row r="14" spans="1:13" x14ac:dyDescent="0.3">
      <c r="A14" t="s">
        <v>43</v>
      </c>
      <c r="B14" t="s">
        <v>43</v>
      </c>
      <c r="C14" t="s">
        <v>43</v>
      </c>
      <c r="D14" s="8">
        <v>44835</v>
      </c>
      <c r="E14" s="8">
        <v>44866</v>
      </c>
      <c r="F14" t="s">
        <v>14</v>
      </c>
      <c r="G14" s="9">
        <v>0</v>
      </c>
      <c r="H14" s="9">
        <v>4</v>
      </c>
      <c r="I14" t="s">
        <v>44</v>
      </c>
      <c r="J14" s="9">
        <f>Table335[[#This Row],[Unit Price]]*Table335[[#This Row],[Quantity]]</f>
        <v>0</v>
      </c>
      <c r="K14" s="9" t="s">
        <v>3</v>
      </c>
      <c r="L14" t="s">
        <v>45</v>
      </c>
      <c r="M14" t="s">
        <v>77</v>
      </c>
    </row>
    <row r="15" spans="1:13" x14ac:dyDescent="0.3">
      <c r="A15" t="s">
        <v>41</v>
      </c>
      <c r="B15" t="s">
        <v>73</v>
      </c>
      <c r="C15" t="s">
        <v>74</v>
      </c>
      <c r="D15" s="8">
        <v>44835</v>
      </c>
      <c r="E15" s="8">
        <v>44866</v>
      </c>
      <c r="F15" t="s">
        <v>14</v>
      </c>
      <c r="G15" s="9">
        <v>202.24125741968638</v>
      </c>
      <c r="H15" s="9">
        <v>21.125000020000002</v>
      </c>
      <c r="I15" t="s">
        <v>42</v>
      </c>
      <c r="J15" s="9">
        <f>Table335[[#This Row],[Unit Price]]*Table335[[#This Row],[Quantity]]</f>
        <v>4272.3465670357</v>
      </c>
      <c r="K15" s="9" t="s">
        <v>3</v>
      </c>
      <c r="L15" t="s">
        <v>50</v>
      </c>
      <c r="M15" t="s">
        <v>69</v>
      </c>
    </row>
    <row r="16" spans="1:13" x14ac:dyDescent="0.3">
      <c r="A16" t="s">
        <v>43</v>
      </c>
      <c r="B16" t="s">
        <v>43</v>
      </c>
      <c r="C16" t="s">
        <v>43</v>
      </c>
      <c r="D16" s="8">
        <v>44835</v>
      </c>
      <c r="E16" s="8">
        <v>44866</v>
      </c>
      <c r="F16" t="s">
        <v>14</v>
      </c>
      <c r="G16" s="9">
        <v>125.2768695022872</v>
      </c>
      <c r="H16" s="9">
        <v>0.99865579999999998</v>
      </c>
      <c r="I16" t="s">
        <v>36</v>
      </c>
      <c r="J16" s="9">
        <f>Table335[[#This Row],[Unit Price]]*Table335[[#This Row],[Quantity]]</f>
        <v>125.10847233430222</v>
      </c>
      <c r="K16" s="9" t="s">
        <v>3</v>
      </c>
      <c r="L16" t="s">
        <v>18</v>
      </c>
      <c r="M16" t="s">
        <v>70</v>
      </c>
    </row>
    <row r="17" spans="1:13" x14ac:dyDescent="0.3">
      <c r="A17" t="s">
        <v>0</v>
      </c>
      <c r="B17" t="s">
        <v>62</v>
      </c>
      <c r="C17" t="s">
        <v>63</v>
      </c>
      <c r="D17" s="8">
        <v>44835</v>
      </c>
      <c r="E17" s="8">
        <v>44866</v>
      </c>
      <c r="F17" t="s">
        <v>14</v>
      </c>
      <c r="G17" s="9">
        <v>4.8134137306655997</v>
      </c>
      <c r="H17" s="9">
        <v>292</v>
      </c>
      <c r="I17" t="s">
        <v>22</v>
      </c>
      <c r="J17" s="9">
        <f>Table335[[#This Row],[Unit Price]]*Table335[[#This Row],[Quantity]]</f>
        <v>1405.516809354355</v>
      </c>
      <c r="K17" s="9" t="s">
        <v>3</v>
      </c>
      <c r="L17" t="s">
        <v>40</v>
      </c>
      <c r="M17" t="s">
        <v>61</v>
      </c>
    </row>
    <row r="18" spans="1:13" x14ac:dyDescent="0.3">
      <c r="A18" t="s">
        <v>1</v>
      </c>
      <c r="B18" t="s">
        <v>32</v>
      </c>
      <c r="C18" t="s">
        <v>78</v>
      </c>
      <c r="D18" s="8">
        <v>44835</v>
      </c>
      <c r="E18" s="8">
        <v>44866</v>
      </c>
      <c r="F18" t="s">
        <v>14</v>
      </c>
      <c r="G18" s="9">
        <v>491.66906496034312</v>
      </c>
      <c r="H18" s="9">
        <v>0.99993600000000005</v>
      </c>
      <c r="I18" t="s">
        <v>36</v>
      </c>
      <c r="J18" s="9">
        <f>Table335[[#This Row],[Unit Price]]*Table335[[#This Row],[Quantity]]</f>
        <v>491.63759814018567</v>
      </c>
      <c r="K18" s="9" t="s">
        <v>3</v>
      </c>
      <c r="L18" t="s">
        <v>40</v>
      </c>
      <c r="M18" t="s">
        <v>61</v>
      </c>
    </row>
    <row r="19" spans="1:13" x14ac:dyDescent="0.3">
      <c r="A19" t="s">
        <v>1</v>
      </c>
      <c r="B19" t="s">
        <v>60</v>
      </c>
      <c r="C19" t="s">
        <v>60</v>
      </c>
      <c r="D19" s="8">
        <v>44835</v>
      </c>
      <c r="E19" s="8">
        <v>44866</v>
      </c>
      <c r="F19" t="s">
        <v>14</v>
      </c>
      <c r="G19" s="9">
        <v>0</v>
      </c>
      <c r="H19" s="9">
        <v>0.31024600000000002</v>
      </c>
      <c r="I19" t="s">
        <v>37</v>
      </c>
      <c r="J19" s="9">
        <f>Table335[[#This Row],[Unit Price]]*Table335[[#This Row],[Quantity]]</f>
        <v>0</v>
      </c>
      <c r="K19" s="9" t="s">
        <v>3</v>
      </c>
      <c r="L19" t="s">
        <v>24</v>
      </c>
      <c r="M19" t="s">
        <v>61</v>
      </c>
    </row>
    <row r="20" spans="1:13" x14ac:dyDescent="0.3">
      <c r="A20" t="s">
        <v>34</v>
      </c>
      <c r="B20" t="s">
        <v>79</v>
      </c>
      <c r="C20" t="s">
        <v>80</v>
      </c>
      <c r="D20" s="8">
        <v>44835</v>
      </c>
      <c r="E20" s="8">
        <v>44866</v>
      </c>
      <c r="F20" t="s">
        <v>14</v>
      </c>
      <c r="G20" s="9">
        <v>0</v>
      </c>
      <c r="H20" s="9">
        <v>3.18352E-3</v>
      </c>
      <c r="I20" t="s">
        <v>38</v>
      </c>
      <c r="J20" s="9">
        <f>Table335[[#This Row],[Unit Price]]*Table335[[#This Row],[Quantity]]</f>
        <v>0</v>
      </c>
      <c r="K20" s="9" t="s">
        <v>3</v>
      </c>
      <c r="L20" t="s">
        <v>56</v>
      </c>
      <c r="M20" t="s">
        <v>61</v>
      </c>
    </row>
    <row r="21" spans="1:13" x14ac:dyDescent="0.3">
      <c r="A21" t="s">
        <v>0</v>
      </c>
      <c r="B21" t="s">
        <v>71</v>
      </c>
      <c r="C21" t="s">
        <v>72</v>
      </c>
      <c r="D21" s="8">
        <v>44835</v>
      </c>
      <c r="E21" s="8">
        <v>44866</v>
      </c>
      <c r="F21" t="s">
        <v>14</v>
      </c>
      <c r="G21" s="9">
        <v>23.9027776193448</v>
      </c>
      <c r="H21" s="9">
        <v>0.31667299999999998</v>
      </c>
      <c r="I21" t="s">
        <v>22</v>
      </c>
      <c r="J21" s="9">
        <f>Table335[[#This Row],[Unit Price]]*Table335[[#This Row],[Quantity]]</f>
        <v>7.5693642970507753</v>
      </c>
      <c r="K21" s="9" t="s">
        <v>3</v>
      </c>
      <c r="L21" t="s">
        <v>52</v>
      </c>
      <c r="M21" t="s">
        <v>61</v>
      </c>
    </row>
    <row r="22" spans="1:13" x14ac:dyDescent="0.3">
      <c r="A22" t="s">
        <v>43</v>
      </c>
      <c r="B22" t="s">
        <v>43</v>
      </c>
      <c r="C22" t="s">
        <v>43</v>
      </c>
      <c r="D22" s="8">
        <v>44835</v>
      </c>
      <c r="E22" s="8">
        <v>44866</v>
      </c>
      <c r="F22" t="s">
        <v>14</v>
      </c>
      <c r="G22" s="9">
        <v>125.27685351415438</v>
      </c>
      <c r="H22" s="9">
        <v>0.92058693000000003</v>
      </c>
      <c r="I22" t="s">
        <v>36</v>
      </c>
      <c r="J22" s="9">
        <f>Table335[[#This Row],[Unit Price]]*Table335[[#This Row],[Quantity]]</f>
        <v>115.3282339766551</v>
      </c>
      <c r="K22" s="9" t="s">
        <v>3</v>
      </c>
      <c r="L22" t="s">
        <v>17</v>
      </c>
      <c r="M22" t="s">
        <v>70</v>
      </c>
    </row>
    <row r="23" spans="1:13" x14ac:dyDescent="0.3">
      <c r="A23" t="s">
        <v>0</v>
      </c>
      <c r="B23" t="s">
        <v>71</v>
      </c>
      <c r="C23" t="s">
        <v>72</v>
      </c>
      <c r="D23" s="8">
        <v>44835</v>
      </c>
      <c r="E23" s="8">
        <v>44866</v>
      </c>
      <c r="F23" t="s">
        <v>14</v>
      </c>
      <c r="G23" s="9">
        <v>23.9027776193448</v>
      </c>
      <c r="H23" s="9">
        <v>308.10036200000002</v>
      </c>
      <c r="I23" t="s">
        <v>22</v>
      </c>
      <c r="J23" s="9">
        <f>Table335[[#This Row],[Unit Price]]*Table335[[#This Row],[Quantity]]</f>
        <v>7364.4544373256313</v>
      </c>
      <c r="K23" s="9" t="s">
        <v>3</v>
      </c>
      <c r="L23" t="s">
        <v>52</v>
      </c>
      <c r="M23" t="s">
        <v>61</v>
      </c>
    </row>
    <row r="24" spans="1:13" x14ac:dyDescent="0.3">
      <c r="A24" t="s">
        <v>43</v>
      </c>
      <c r="B24" t="s">
        <v>43</v>
      </c>
      <c r="C24" t="s">
        <v>43</v>
      </c>
      <c r="D24" s="8">
        <v>44835</v>
      </c>
      <c r="E24" s="8">
        <v>44866</v>
      </c>
      <c r="F24" t="s">
        <v>14</v>
      </c>
      <c r="G24" s="9">
        <v>0</v>
      </c>
      <c r="H24" s="9">
        <v>2</v>
      </c>
      <c r="I24" t="s">
        <v>44</v>
      </c>
      <c r="J24" s="9">
        <f>Table335[[#This Row],[Unit Price]]*Table335[[#This Row],[Quantity]]</f>
        <v>0</v>
      </c>
      <c r="K24" s="9" t="s">
        <v>3</v>
      </c>
      <c r="L24" t="s">
        <v>45</v>
      </c>
      <c r="M24" t="s">
        <v>76</v>
      </c>
    </row>
    <row r="25" spans="1:13" x14ac:dyDescent="0.3">
      <c r="A25" t="s">
        <v>1</v>
      </c>
      <c r="B25" t="s">
        <v>33</v>
      </c>
      <c r="C25" t="s">
        <v>33</v>
      </c>
      <c r="D25" s="8">
        <v>44835</v>
      </c>
      <c r="E25" s="8">
        <v>44866</v>
      </c>
      <c r="F25" t="s">
        <v>14</v>
      </c>
      <c r="G25" s="9">
        <v>0</v>
      </c>
      <c r="H25" s="9">
        <v>0.45250000000000001</v>
      </c>
      <c r="I25" t="s">
        <v>39</v>
      </c>
      <c r="J25" s="9">
        <f>Table335[[#This Row],[Unit Price]]*Table335[[#This Row],[Quantity]]</f>
        <v>0</v>
      </c>
      <c r="K25" s="9" t="s">
        <v>3</v>
      </c>
      <c r="L25" t="s">
        <v>50</v>
      </c>
      <c r="M25" t="s">
        <v>69</v>
      </c>
    </row>
    <row r="26" spans="1:13" x14ac:dyDescent="0.3">
      <c r="A26" t="s">
        <v>1</v>
      </c>
      <c r="B26" t="s">
        <v>33</v>
      </c>
      <c r="C26" t="s">
        <v>33</v>
      </c>
      <c r="D26" s="8">
        <v>44835</v>
      </c>
      <c r="E26" s="8">
        <v>44866</v>
      </c>
      <c r="F26" t="s">
        <v>14</v>
      </c>
      <c r="G26" s="9">
        <v>3.6966803535407999</v>
      </c>
      <c r="H26" s="9">
        <v>3.4450000000000001E-3</v>
      </c>
      <c r="I26" t="s">
        <v>37</v>
      </c>
      <c r="J26" s="9">
        <f>Table335[[#This Row],[Unit Price]]*Table335[[#This Row],[Quantity]]</f>
        <v>1.2735063817948056E-2</v>
      </c>
      <c r="K26" s="9" t="s">
        <v>3</v>
      </c>
      <c r="L26" t="s">
        <v>24</v>
      </c>
      <c r="M26" t="s">
        <v>61</v>
      </c>
    </row>
    <row r="27" spans="1:13" x14ac:dyDescent="0.3">
      <c r="A27" t="s">
        <v>1</v>
      </c>
      <c r="B27" t="s">
        <v>53</v>
      </c>
      <c r="C27" t="s">
        <v>53</v>
      </c>
      <c r="D27" s="8">
        <v>44835</v>
      </c>
      <c r="E27" s="8">
        <v>44866</v>
      </c>
      <c r="F27" t="s">
        <v>14</v>
      </c>
      <c r="G27" s="9">
        <v>0</v>
      </c>
      <c r="H27" s="9">
        <v>0.1389</v>
      </c>
      <c r="I27" t="s">
        <v>39</v>
      </c>
      <c r="J27" s="9">
        <f>Table335[[#This Row],[Unit Price]]*Table335[[#This Row],[Quantity]]</f>
        <v>0</v>
      </c>
      <c r="K27" s="9" t="s">
        <v>3</v>
      </c>
      <c r="L27" t="s">
        <v>24</v>
      </c>
      <c r="M27" t="s">
        <v>61</v>
      </c>
    </row>
    <row r="28" spans="1:13" x14ac:dyDescent="0.3">
      <c r="A28" t="s">
        <v>1</v>
      </c>
      <c r="B28" t="s">
        <v>60</v>
      </c>
      <c r="C28" t="s">
        <v>60</v>
      </c>
      <c r="D28" s="8">
        <v>44835</v>
      </c>
      <c r="E28" s="8">
        <v>44866</v>
      </c>
      <c r="F28" t="s">
        <v>14</v>
      </c>
      <c r="G28" s="9">
        <v>0</v>
      </c>
      <c r="H28" s="9">
        <v>1.46E-2</v>
      </c>
      <c r="I28" t="s">
        <v>39</v>
      </c>
      <c r="J28" s="9">
        <f>Table335[[#This Row],[Unit Price]]*Table335[[#This Row],[Quantity]]</f>
        <v>0</v>
      </c>
      <c r="K28" s="9" t="s">
        <v>3</v>
      </c>
      <c r="L28" t="s">
        <v>50</v>
      </c>
      <c r="M28" t="s">
        <v>69</v>
      </c>
    </row>
    <row r="29" spans="1:13" x14ac:dyDescent="0.3">
      <c r="A29" t="s">
        <v>41</v>
      </c>
      <c r="B29" t="s">
        <v>64</v>
      </c>
      <c r="C29" t="s">
        <v>65</v>
      </c>
      <c r="D29" s="8">
        <v>44835</v>
      </c>
      <c r="E29" s="8">
        <v>44866</v>
      </c>
      <c r="F29" t="s">
        <v>14</v>
      </c>
      <c r="G29" s="9">
        <v>4.4955410666519997</v>
      </c>
      <c r="H29" s="9">
        <v>1.8441800000000001E-2</v>
      </c>
      <c r="I29" t="s">
        <v>37</v>
      </c>
      <c r="J29" s="9">
        <f>Table335[[#This Row],[Unit Price]]*Table335[[#This Row],[Quantity]]</f>
        <v>8.2905869242982849E-2</v>
      </c>
      <c r="K29" s="9" t="s">
        <v>3</v>
      </c>
      <c r="L29" t="s">
        <v>82</v>
      </c>
      <c r="M29" t="s">
        <v>61</v>
      </c>
    </row>
    <row r="30" spans="1:13" x14ac:dyDescent="0.3">
      <c r="A30" t="s">
        <v>43</v>
      </c>
      <c r="B30" t="s">
        <v>43</v>
      </c>
      <c r="C30" t="s">
        <v>43</v>
      </c>
      <c r="D30" s="8">
        <v>44835</v>
      </c>
      <c r="E30" s="8">
        <v>44866</v>
      </c>
      <c r="F30" t="s">
        <v>14</v>
      </c>
      <c r="G30" s="9">
        <v>125.27686879432558</v>
      </c>
      <c r="H30" s="9">
        <v>0.99887981999999997</v>
      </c>
      <c r="I30" t="s">
        <v>36</v>
      </c>
      <c r="J30" s="9">
        <f>Table335[[#This Row],[Unit Price]]*Table335[[#This Row],[Quantity]]</f>
        <v>125.13653615143954</v>
      </c>
      <c r="K30" s="9" t="s">
        <v>3</v>
      </c>
      <c r="L30" t="s">
        <v>18</v>
      </c>
      <c r="M30" t="s">
        <v>70</v>
      </c>
    </row>
    <row r="31" spans="1:13" x14ac:dyDescent="0.3">
      <c r="A31" t="s">
        <v>47</v>
      </c>
      <c r="B31" t="s">
        <v>47</v>
      </c>
      <c r="C31" t="s">
        <v>47</v>
      </c>
      <c r="D31" s="8">
        <v>44835</v>
      </c>
      <c r="E31" s="8">
        <v>44866</v>
      </c>
      <c r="F31" t="s">
        <v>14</v>
      </c>
      <c r="G31" s="9">
        <v>8.3277763419959996</v>
      </c>
      <c r="H31" s="9">
        <v>13.222987979999999</v>
      </c>
      <c r="I31" t="s">
        <v>37</v>
      </c>
      <c r="J31" s="9">
        <f>Table335[[#This Row],[Unit Price]]*Table335[[#This Row],[Quantity]]</f>
        <v>110.11808647034147</v>
      </c>
      <c r="K31" s="9" t="s">
        <v>3</v>
      </c>
      <c r="L31" t="s">
        <v>17</v>
      </c>
      <c r="M31" t="s">
        <v>70</v>
      </c>
    </row>
    <row r="32" spans="1:13" x14ac:dyDescent="0.3">
      <c r="A32" t="s">
        <v>43</v>
      </c>
      <c r="B32" t="s">
        <v>43</v>
      </c>
      <c r="C32" t="s">
        <v>43</v>
      </c>
      <c r="D32" s="8">
        <v>44835</v>
      </c>
      <c r="E32" s="8">
        <v>44866</v>
      </c>
      <c r="F32" t="s">
        <v>14</v>
      </c>
      <c r="G32" s="9">
        <v>0</v>
      </c>
      <c r="H32" s="9">
        <v>2</v>
      </c>
      <c r="I32" t="s">
        <v>44</v>
      </c>
      <c r="J32" s="9">
        <f>Table335[[#This Row],[Unit Price]]*Table335[[#This Row],[Quantity]]</f>
        <v>0</v>
      </c>
      <c r="K32" s="9" t="s">
        <v>3</v>
      </c>
      <c r="L32" t="s">
        <v>83</v>
      </c>
      <c r="M32" t="s">
        <v>61</v>
      </c>
    </row>
    <row r="33" spans="1:13" x14ac:dyDescent="0.3">
      <c r="A33" t="s">
        <v>1</v>
      </c>
      <c r="B33" t="s">
        <v>33</v>
      </c>
      <c r="C33" t="s">
        <v>33</v>
      </c>
      <c r="D33" s="8">
        <v>44835</v>
      </c>
      <c r="E33" s="8">
        <v>44866</v>
      </c>
      <c r="F33" t="s">
        <v>14</v>
      </c>
      <c r="G33" s="9">
        <v>3.6966801175535995</v>
      </c>
      <c r="H33" s="9">
        <v>0.52193000000000001</v>
      </c>
      <c r="I33" t="s">
        <v>37</v>
      </c>
      <c r="J33" s="9">
        <f>Table335[[#This Row],[Unit Price]]*Table335[[#This Row],[Quantity]]</f>
        <v>1.9294082537547501</v>
      </c>
      <c r="K33" s="9" t="s">
        <v>3</v>
      </c>
      <c r="L33" t="s">
        <v>24</v>
      </c>
      <c r="M33" t="s">
        <v>61</v>
      </c>
    </row>
    <row r="34" spans="1:13" x14ac:dyDescent="0.3">
      <c r="A34" t="s">
        <v>41</v>
      </c>
      <c r="B34" t="s">
        <v>64</v>
      </c>
      <c r="C34" t="s">
        <v>65</v>
      </c>
      <c r="D34" s="8">
        <v>44835</v>
      </c>
      <c r="E34" s="8">
        <v>44866</v>
      </c>
      <c r="F34" t="s">
        <v>14</v>
      </c>
      <c r="G34" s="9">
        <v>4.4955400637063994</v>
      </c>
      <c r="H34" s="9">
        <v>0.63550457000000005</v>
      </c>
      <c r="I34" t="s">
        <v>37</v>
      </c>
      <c r="J34" s="9">
        <f>Table335[[#This Row],[Unit Price]]*Table335[[#This Row],[Quantity]]</f>
        <v>2.8569362551035082</v>
      </c>
      <c r="K34" s="9" t="s">
        <v>3</v>
      </c>
      <c r="L34" t="s">
        <v>82</v>
      </c>
      <c r="M34" t="s">
        <v>61</v>
      </c>
    </row>
    <row r="35" spans="1:13" x14ac:dyDescent="0.3">
      <c r="A35" t="s">
        <v>43</v>
      </c>
      <c r="B35" t="s">
        <v>43</v>
      </c>
      <c r="C35" t="s">
        <v>43</v>
      </c>
      <c r="D35" s="8">
        <v>44835</v>
      </c>
      <c r="E35" s="8">
        <v>44866</v>
      </c>
      <c r="F35" t="s">
        <v>14</v>
      </c>
      <c r="G35" s="9">
        <v>0</v>
      </c>
      <c r="H35" s="9">
        <v>6</v>
      </c>
      <c r="I35" t="s">
        <v>44</v>
      </c>
      <c r="J35" s="9">
        <f>Table335[[#This Row],[Unit Price]]*Table335[[#This Row],[Quantity]]</f>
        <v>0</v>
      </c>
      <c r="K35" s="9" t="s">
        <v>3</v>
      </c>
      <c r="L35" t="s">
        <v>83</v>
      </c>
      <c r="M35" t="s">
        <v>70</v>
      </c>
    </row>
    <row r="36" spans="1:13" x14ac:dyDescent="0.3">
      <c r="A36" t="s">
        <v>1</v>
      </c>
      <c r="B36" t="s">
        <v>60</v>
      </c>
      <c r="C36" t="s">
        <v>60</v>
      </c>
      <c r="D36" s="8">
        <v>44835</v>
      </c>
      <c r="E36" s="8">
        <v>44866</v>
      </c>
      <c r="F36" t="s">
        <v>14</v>
      </c>
      <c r="G36" s="9">
        <v>3.9574421977583998</v>
      </c>
      <c r="H36" s="9">
        <v>0.24560000000000001</v>
      </c>
      <c r="I36" t="s">
        <v>39</v>
      </c>
      <c r="J36" s="9">
        <f>Table335[[#This Row],[Unit Price]]*Table335[[#This Row],[Quantity]]</f>
        <v>0.97194780376946299</v>
      </c>
      <c r="K36" s="9" t="s">
        <v>3</v>
      </c>
      <c r="L36" t="s">
        <v>50</v>
      </c>
      <c r="M36" t="s">
        <v>69</v>
      </c>
    </row>
    <row r="37" spans="1:13" x14ac:dyDescent="0.3">
      <c r="A37" t="s">
        <v>48</v>
      </c>
      <c r="B37" t="s">
        <v>49</v>
      </c>
      <c r="C37" t="s">
        <v>75</v>
      </c>
      <c r="D37" s="8">
        <v>44835</v>
      </c>
      <c r="E37" s="8">
        <v>44866</v>
      </c>
      <c r="F37" t="s">
        <v>14</v>
      </c>
      <c r="G37" s="9">
        <v>0.30000001609679999</v>
      </c>
      <c r="H37" s="9">
        <v>744</v>
      </c>
      <c r="I37" t="s">
        <v>22</v>
      </c>
      <c r="J37" s="9">
        <f>Table335[[#This Row],[Unit Price]]*Table335[[#This Row],[Quantity]]</f>
        <v>223.2000119760192</v>
      </c>
      <c r="K37" s="9" t="s">
        <v>3</v>
      </c>
      <c r="L37" t="s">
        <v>46</v>
      </c>
      <c r="M37" t="s">
        <v>61</v>
      </c>
    </row>
    <row r="38" spans="1:13" x14ac:dyDescent="0.3">
      <c r="A38" t="s">
        <v>34</v>
      </c>
      <c r="B38" t="s">
        <v>79</v>
      </c>
      <c r="C38" t="s">
        <v>80</v>
      </c>
      <c r="D38" s="8">
        <v>44835</v>
      </c>
      <c r="E38" s="8">
        <v>44866</v>
      </c>
      <c r="F38" t="s">
        <v>14</v>
      </c>
      <c r="G38" s="9">
        <v>0</v>
      </c>
      <c r="H38" s="9">
        <v>0.20705797000000001</v>
      </c>
      <c r="I38" t="s">
        <v>38</v>
      </c>
      <c r="J38" s="9">
        <f>Table335[[#This Row],[Unit Price]]*Table335[[#This Row],[Quantity]]</f>
        <v>0</v>
      </c>
      <c r="K38" s="9" t="s">
        <v>3</v>
      </c>
      <c r="L38" t="s">
        <v>57</v>
      </c>
      <c r="M38" t="s">
        <v>61</v>
      </c>
    </row>
    <row r="39" spans="1:13" x14ac:dyDescent="0.3">
      <c r="A39" t="s">
        <v>0</v>
      </c>
      <c r="B39" t="s">
        <v>71</v>
      </c>
      <c r="C39" t="s">
        <v>72</v>
      </c>
      <c r="D39" s="8">
        <v>44835</v>
      </c>
      <c r="E39" s="8">
        <v>44866</v>
      </c>
      <c r="F39" t="s">
        <v>14</v>
      </c>
      <c r="G39" s="9">
        <v>23.9027776193448</v>
      </c>
      <c r="H39" s="9">
        <v>0.98335300000000003</v>
      </c>
      <c r="I39" t="s">
        <v>22</v>
      </c>
      <c r="J39" s="9">
        <f>Table335[[#This Row],[Unit Price]]*Table335[[#This Row],[Quantity]]</f>
        <v>23.504868080315568</v>
      </c>
      <c r="K39" s="9" t="s">
        <v>3</v>
      </c>
      <c r="L39" t="s">
        <v>52</v>
      </c>
      <c r="M39" t="s">
        <v>61</v>
      </c>
    </row>
    <row r="40" spans="1:13" x14ac:dyDescent="0.3">
      <c r="A40" t="s">
        <v>43</v>
      </c>
      <c r="B40" t="s">
        <v>43</v>
      </c>
      <c r="C40" t="s">
        <v>43</v>
      </c>
      <c r="D40" s="8">
        <v>44835</v>
      </c>
      <c r="E40" s="8">
        <v>44866</v>
      </c>
      <c r="F40" t="s">
        <v>14</v>
      </c>
      <c r="G40" s="9">
        <v>125.2768677127176</v>
      </c>
      <c r="H40" s="9">
        <v>0.99843179999999998</v>
      </c>
      <c r="I40" t="s">
        <v>36</v>
      </c>
      <c r="J40" s="9">
        <f>Table335[[#This Row],[Unit Price]]*Table335[[#This Row],[Quantity]]</f>
        <v>125.08040852877052</v>
      </c>
      <c r="K40" s="9" t="s">
        <v>3</v>
      </c>
      <c r="L40" t="s">
        <v>18</v>
      </c>
      <c r="M40" t="s">
        <v>70</v>
      </c>
    </row>
    <row r="41" spans="1:13" x14ac:dyDescent="0.3">
      <c r="A41" t="s">
        <v>34</v>
      </c>
      <c r="B41" t="s">
        <v>66</v>
      </c>
      <c r="C41" t="s">
        <v>66</v>
      </c>
      <c r="D41" s="8">
        <v>44835</v>
      </c>
      <c r="E41" s="8">
        <v>44866</v>
      </c>
      <c r="F41" t="s">
        <v>14</v>
      </c>
      <c r="G41" s="9">
        <v>0</v>
      </c>
      <c r="H41" s="9">
        <v>1.5111600000000001E-3</v>
      </c>
      <c r="I41" t="s">
        <v>38</v>
      </c>
      <c r="J41" s="9">
        <f>Table335[[#This Row],[Unit Price]]*Table335[[#This Row],[Quantity]]</f>
        <v>0</v>
      </c>
      <c r="K41" s="9" t="s">
        <v>3</v>
      </c>
      <c r="L41" t="s">
        <v>57</v>
      </c>
      <c r="M41" t="s">
        <v>61</v>
      </c>
    </row>
    <row r="42" spans="1:13" x14ac:dyDescent="0.3">
      <c r="A42" t="s">
        <v>1</v>
      </c>
      <c r="B42" t="s">
        <v>53</v>
      </c>
      <c r="C42" t="s">
        <v>53</v>
      </c>
      <c r="D42" s="8">
        <v>44835</v>
      </c>
      <c r="E42" s="8">
        <v>44866</v>
      </c>
      <c r="F42" t="s">
        <v>14</v>
      </c>
      <c r="G42" s="9">
        <v>0</v>
      </c>
      <c r="H42" s="9">
        <v>2.9999999999999997E-4</v>
      </c>
      <c r="I42" t="s">
        <v>39</v>
      </c>
      <c r="J42" s="9">
        <f>Table335[[#This Row],[Unit Price]]*Table335[[#This Row],[Quantity]]</f>
        <v>0</v>
      </c>
      <c r="K42" s="9" t="s">
        <v>3</v>
      </c>
      <c r="L42" t="s">
        <v>24</v>
      </c>
      <c r="M42" t="s">
        <v>61</v>
      </c>
    </row>
    <row r="43" spans="1:13" x14ac:dyDescent="0.3">
      <c r="A43" t="s">
        <v>1</v>
      </c>
      <c r="B43" t="s">
        <v>53</v>
      </c>
      <c r="C43" t="s">
        <v>53</v>
      </c>
      <c r="D43" s="8">
        <v>44835</v>
      </c>
      <c r="E43" s="8">
        <v>44866</v>
      </c>
      <c r="F43" t="s">
        <v>14</v>
      </c>
      <c r="G43" s="9">
        <v>0</v>
      </c>
      <c r="H43" s="9">
        <v>0.20219999999999999</v>
      </c>
      <c r="I43" t="s">
        <v>39</v>
      </c>
      <c r="J43" s="9">
        <f>Table335[[#This Row],[Unit Price]]*Table335[[#This Row],[Quantity]]</f>
        <v>0</v>
      </c>
      <c r="K43" s="9" t="s">
        <v>3</v>
      </c>
      <c r="L43" t="s">
        <v>24</v>
      </c>
      <c r="M43" t="s">
        <v>61</v>
      </c>
    </row>
    <row r="44" spans="1:13" x14ac:dyDescent="0.3">
      <c r="A44" t="s">
        <v>1</v>
      </c>
      <c r="B44" t="s">
        <v>60</v>
      </c>
      <c r="C44" t="s">
        <v>60</v>
      </c>
      <c r="D44" s="8">
        <v>44835</v>
      </c>
      <c r="E44" s="8">
        <v>44866</v>
      </c>
      <c r="F44" t="s">
        <v>14</v>
      </c>
      <c r="G44" s="9">
        <v>0</v>
      </c>
      <c r="H44" s="9">
        <v>4.6100000000000002E-2</v>
      </c>
      <c r="I44" t="s">
        <v>39</v>
      </c>
      <c r="J44" s="9">
        <f>Table335[[#This Row],[Unit Price]]*Table335[[#This Row],[Quantity]]</f>
        <v>0</v>
      </c>
      <c r="K44" s="9" t="s">
        <v>3</v>
      </c>
      <c r="L44" t="s">
        <v>50</v>
      </c>
      <c r="M44" t="s">
        <v>69</v>
      </c>
    </row>
    <row r="45" spans="1:13" x14ac:dyDescent="0.3">
      <c r="A45" t="s">
        <v>34</v>
      </c>
      <c r="B45" t="s">
        <v>66</v>
      </c>
      <c r="C45" t="s">
        <v>66</v>
      </c>
      <c r="D45" s="8">
        <v>44835</v>
      </c>
      <c r="E45" s="8">
        <v>44866</v>
      </c>
      <c r="F45" t="s">
        <v>14</v>
      </c>
      <c r="G45" s="9">
        <v>0</v>
      </c>
      <c r="H45" s="9">
        <v>1.87382E-3</v>
      </c>
      <c r="I45" t="s">
        <v>38</v>
      </c>
      <c r="J45" s="9">
        <f>Table335[[#This Row],[Unit Price]]*Table335[[#This Row],[Quantity]]</f>
        <v>0</v>
      </c>
      <c r="K45" s="9" t="s">
        <v>3</v>
      </c>
      <c r="L45" t="s">
        <v>56</v>
      </c>
      <c r="M45" t="s">
        <v>61</v>
      </c>
    </row>
    <row r="46" spans="1:13" x14ac:dyDescent="0.3">
      <c r="A46" t="s">
        <v>58</v>
      </c>
      <c r="B46" t="s">
        <v>58</v>
      </c>
      <c r="C46" t="s">
        <v>58</v>
      </c>
      <c r="D46" s="8">
        <v>44835</v>
      </c>
      <c r="E46" s="8">
        <v>44866</v>
      </c>
      <c r="F46" t="s">
        <v>14</v>
      </c>
      <c r="G46" s="9">
        <v>0</v>
      </c>
      <c r="H46" s="9">
        <v>4</v>
      </c>
      <c r="I46" t="s">
        <v>44</v>
      </c>
      <c r="J46" s="9">
        <f>Table335[[#This Row],[Unit Price]]*Table335[[#This Row],[Quantity]]</f>
        <v>0</v>
      </c>
      <c r="K46" s="9" t="s">
        <v>3</v>
      </c>
      <c r="L46" t="s">
        <v>59</v>
      </c>
      <c r="M46" t="s">
        <v>61</v>
      </c>
    </row>
    <row r="47" spans="1:13" x14ac:dyDescent="0.3">
      <c r="A47" t="s">
        <v>1</v>
      </c>
      <c r="B47" t="s">
        <v>33</v>
      </c>
      <c r="C47" t="s">
        <v>33</v>
      </c>
      <c r="D47" s="8">
        <v>44835</v>
      </c>
      <c r="E47" s="8">
        <v>44866</v>
      </c>
      <c r="F47" t="s">
        <v>14</v>
      </c>
      <c r="G47" s="9">
        <v>0</v>
      </c>
      <c r="H47" s="9">
        <v>0.45639999999999997</v>
      </c>
      <c r="I47" t="s">
        <v>39</v>
      </c>
      <c r="J47" s="9">
        <f>Table335[[#This Row],[Unit Price]]*Table335[[#This Row],[Quantity]]</f>
        <v>0</v>
      </c>
      <c r="K47" s="9" t="s">
        <v>3</v>
      </c>
      <c r="L47" t="s">
        <v>24</v>
      </c>
      <c r="M47" t="s">
        <v>61</v>
      </c>
    </row>
    <row r="48" spans="1:13" x14ac:dyDescent="0.3">
      <c r="A48" t="s">
        <v>34</v>
      </c>
      <c r="B48" t="s">
        <v>66</v>
      </c>
      <c r="C48" t="s">
        <v>66</v>
      </c>
      <c r="D48" s="8">
        <v>44835</v>
      </c>
      <c r="E48" s="8">
        <v>44866</v>
      </c>
      <c r="F48" t="s">
        <v>14</v>
      </c>
      <c r="G48" s="9">
        <v>0</v>
      </c>
      <c r="H48" s="9">
        <v>3.4999999999999998E-7</v>
      </c>
      <c r="I48" t="s">
        <v>38</v>
      </c>
      <c r="J48" s="9">
        <f>Table335[[#This Row],[Unit Price]]*Table335[[#This Row],[Quantity]]</f>
        <v>0</v>
      </c>
      <c r="K48" s="9" t="s">
        <v>3</v>
      </c>
      <c r="L48" t="s">
        <v>52</v>
      </c>
      <c r="M48" t="s">
        <v>61</v>
      </c>
    </row>
    <row r="49" spans="1:13" x14ac:dyDescent="0.3">
      <c r="A49" t="s">
        <v>1</v>
      </c>
      <c r="B49" t="s">
        <v>33</v>
      </c>
      <c r="C49" t="s">
        <v>33</v>
      </c>
      <c r="D49" s="8">
        <v>44835</v>
      </c>
      <c r="E49" s="8">
        <v>44866</v>
      </c>
      <c r="F49" t="s">
        <v>14</v>
      </c>
      <c r="G49" s="9">
        <v>0</v>
      </c>
      <c r="H49" s="9">
        <v>0.45379999999999998</v>
      </c>
      <c r="I49" t="s">
        <v>39</v>
      </c>
      <c r="J49" s="9">
        <f>Table335[[#This Row],[Unit Price]]*Table335[[#This Row],[Quantity]]</f>
        <v>0</v>
      </c>
      <c r="K49" s="9" t="s">
        <v>3</v>
      </c>
      <c r="L49" t="s">
        <v>24</v>
      </c>
      <c r="M49" t="s">
        <v>61</v>
      </c>
    </row>
    <row r="50" spans="1:13" x14ac:dyDescent="0.3">
      <c r="A50" t="s">
        <v>34</v>
      </c>
      <c r="B50" t="s">
        <v>66</v>
      </c>
      <c r="C50" t="s">
        <v>66</v>
      </c>
      <c r="D50" s="8">
        <v>44835</v>
      </c>
      <c r="E50" s="8">
        <v>44866</v>
      </c>
      <c r="F50" t="s">
        <v>14</v>
      </c>
      <c r="G50" s="9">
        <v>1.5677933820263998</v>
      </c>
      <c r="H50" s="9">
        <v>1.2403269999999999E-2</v>
      </c>
      <c r="I50" t="s">
        <v>38</v>
      </c>
      <c r="J50" s="9">
        <f>Table335[[#This Row],[Unit Price]]*Table335[[#This Row],[Quantity]]</f>
        <v>1.9445764621486582E-2</v>
      </c>
      <c r="K50" s="9" t="s">
        <v>3</v>
      </c>
      <c r="L50" t="s">
        <v>56</v>
      </c>
      <c r="M50" t="s">
        <v>61</v>
      </c>
    </row>
    <row r="51" spans="1:13" x14ac:dyDescent="0.3">
      <c r="A51" t="s">
        <v>0</v>
      </c>
      <c r="B51" t="s">
        <v>62</v>
      </c>
      <c r="C51" t="s">
        <v>63</v>
      </c>
      <c r="D51" s="8">
        <v>44835</v>
      </c>
      <c r="E51" s="8">
        <v>44866</v>
      </c>
      <c r="F51" t="s">
        <v>14</v>
      </c>
      <c r="G51" s="9">
        <v>4.8134137306655997</v>
      </c>
      <c r="H51" s="9">
        <v>451.98335300000002</v>
      </c>
      <c r="I51" t="s">
        <v>22</v>
      </c>
      <c r="J51" s="9">
        <f>Table335[[#This Row],[Unit Price]]*Table335[[#This Row],[Quantity]]</f>
        <v>2175.5828773624767</v>
      </c>
      <c r="K51" s="9" t="s">
        <v>3</v>
      </c>
      <c r="L51" t="s">
        <v>40</v>
      </c>
      <c r="M51" t="s">
        <v>61</v>
      </c>
    </row>
    <row r="52" spans="1:13" x14ac:dyDescent="0.3">
      <c r="A52" t="s">
        <v>34</v>
      </c>
      <c r="B52" t="s">
        <v>66</v>
      </c>
      <c r="C52" t="s">
        <v>66</v>
      </c>
      <c r="D52" s="8">
        <v>44835</v>
      </c>
      <c r="E52" s="8">
        <v>44866</v>
      </c>
      <c r="F52" t="s">
        <v>14</v>
      </c>
      <c r="G52" s="9">
        <v>1.5677966858471997</v>
      </c>
      <c r="H52" s="9">
        <v>5.1814999999999999E-4</v>
      </c>
      <c r="I52" t="s">
        <v>38</v>
      </c>
      <c r="J52" s="9">
        <f>Table335[[#This Row],[Unit Price]]*Table335[[#This Row],[Quantity]]</f>
        <v>8.1235385277172653E-4</v>
      </c>
      <c r="K52" s="9" t="s">
        <v>3</v>
      </c>
      <c r="L52" t="s">
        <v>52</v>
      </c>
      <c r="M52" t="s">
        <v>61</v>
      </c>
    </row>
    <row r="53" spans="1:13" x14ac:dyDescent="0.3">
      <c r="A53" t="s">
        <v>1</v>
      </c>
      <c r="B53" t="s">
        <v>33</v>
      </c>
      <c r="C53" t="s">
        <v>33</v>
      </c>
      <c r="D53" s="8">
        <v>44835</v>
      </c>
      <c r="E53" s="8">
        <v>44866</v>
      </c>
      <c r="F53" t="s">
        <v>14</v>
      </c>
      <c r="G53" s="9">
        <v>3.6966804911999995</v>
      </c>
      <c r="H53" s="9">
        <v>3.7200000000000002E-3</v>
      </c>
      <c r="I53" t="s">
        <v>37</v>
      </c>
      <c r="J53" s="9">
        <f>Table335[[#This Row],[Unit Price]]*Table335[[#This Row],[Quantity]]</f>
        <v>1.3751651427263999E-2</v>
      </c>
      <c r="K53" s="9" t="s">
        <v>3</v>
      </c>
      <c r="L53" t="s">
        <v>50</v>
      </c>
      <c r="M53" t="s">
        <v>69</v>
      </c>
    </row>
    <row r="54" spans="1:13" x14ac:dyDescent="0.3">
      <c r="A54" t="s">
        <v>1</v>
      </c>
      <c r="B54" t="s">
        <v>53</v>
      </c>
      <c r="C54" t="s">
        <v>53</v>
      </c>
      <c r="D54" s="8">
        <v>44835</v>
      </c>
      <c r="E54" s="8">
        <v>44866</v>
      </c>
      <c r="F54" t="s">
        <v>14</v>
      </c>
      <c r="G54" s="9">
        <v>4.9152506341751989</v>
      </c>
      <c r="H54" s="9">
        <v>4.9996799999999997</v>
      </c>
      <c r="I54" t="s">
        <v>37</v>
      </c>
      <c r="J54" s="9">
        <f>Table335[[#This Row],[Unit Price]]*Table335[[#This Row],[Quantity]]</f>
        <v>24.574680290673058</v>
      </c>
      <c r="K54" s="9" t="s">
        <v>3</v>
      </c>
      <c r="L54" t="s">
        <v>24</v>
      </c>
      <c r="M54" t="s">
        <v>61</v>
      </c>
    </row>
    <row r="55" spans="1:13" x14ac:dyDescent="0.3">
      <c r="A55" t="s">
        <v>1</v>
      </c>
      <c r="B55" t="s">
        <v>60</v>
      </c>
      <c r="C55" t="s">
        <v>60</v>
      </c>
      <c r="D55" s="8">
        <v>44835</v>
      </c>
      <c r="E55" s="8">
        <v>44866</v>
      </c>
      <c r="F55" t="s">
        <v>14</v>
      </c>
      <c r="G55" s="9">
        <v>0</v>
      </c>
      <c r="H55" s="9">
        <v>1.5800000000000002E-2</v>
      </c>
      <c r="I55" t="s">
        <v>39</v>
      </c>
      <c r="J55" s="9">
        <f>Table335[[#This Row],[Unit Price]]*Table335[[#This Row],[Quantity]]</f>
        <v>0</v>
      </c>
      <c r="K55" s="9" t="s">
        <v>3</v>
      </c>
      <c r="L55" t="s">
        <v>24</v>
      </c>
      <c r="M55" t="s">
        <v>61</v>
      </c>
    </row>
    <row r="56" spans="1:13" x14ac:dyDescent="0.3">
      <c r="A56" t="s">
        <v>1</v>
      </c>
      <c r="B56" t="s">
        <v>60</v>
      </c>
      <c r="C56" t="s">
        <v>60</v>
      </c>
      <c r="D56" s="8">
        <v>44835</v>
      </c>
      <c r="E56" s="8">
        <v>44866</v>
      </c>
      <c r="F56" t="s">
        <v>14</v>
      </c>
      <c r="G56" s="9">
        <v>0</v>
      </c>
      <c r="H56" s="9">
        <v>3.0999999999999999E-3</v>
      </c>
      <c r="I56" t="s">
        <v>39</v>
      </c>
      <c r="J56" s="9">
        <f>Table335[[#This Row],[Unit Price]]*Table335[[#This Row],[Quantity]]</f>
        <v>0</v>
      </c>
      <c r="K56" s="9" t="s">
        <v>3</v>
      </c>
      <c r="L56" t="s">
        <v>24</v>
      </c>
      <c r="M56" t="s">
        <v>61</v>
      </c>
    </row>
    <row r="57" spans="1:13" x14ac:dyDescent="0.3">
      <c r="A57" t="s">
        <v>0</v>
      </c>
      <c r="B57" t="s">
        <v>71</v>
      </c>
      <c r="C57" t="s">
        <v>72</v>
      </c>
      <c r="D57" s="8">
        <v>44835</v>
      </c>
      <c r="E57" s="8">
        <v>44866</v>
      </c>
      <c r="F57" t="s">
        <v>14</v>
      </c>
      <c r="G57" s="9">
        <v>23.9027776193448</v>
      </c>
      <c r="H57" s="9">
        <v>0.48334300000000002</v>
      </c>
      <c r="I57" t="s">
        <v>22</v>
      </c>
      <c r="J57" s="9">
        <f>Table335[[#This Row],[Unit Price]]*Table335[[#This Row],[Quantity]]</f>
        <v>11.553240242866973</v>
      </c>
      <c r="K57" s="9" t="s">
        <v>3</v>
      </c>
      <c r="L57" t="s">
        <v>52</v>
      </c>
      <c r="M57" t="s">
        <v>61</v>
      </c>
    </row>
    <row r="58" spans="1:13" x14ac:dyDescent="0.3">
      <c r="A58" t="s">
        <v>47</v>
      </c>
      <c r="B58" t="s">
        <v>47</v>
      </c>
      <c r="C58" t="s">
        <v>47</v>
      </c>
      <c r="D58" s="8">
        <v>44835</v>
      </c>
      <c r="E58" s="8">
        <v>44866</v>
      </c>
      <c r="F58" t="s">
        <v>14</v>
      </c>
      <c r="G58" s="9">
        <v>0</v>
      </c>
      <c r="H58" s="9">
        <v>1.5109611000000001</v>
      </c>
      <c r="I58" t="s">
        <v>38</v>
      </c>
      <c r="J58" s="9">
        <f>Table335[[#This Row],[Unit Price]]*Table335[[#This Row],[Quantity]]</f>
        <v>0</v>
      </c>
      <c r="K58" s="9" t="s">
        <v>3</v>
      </c>
      <c r="L58" t="s">
        <v>17</v>
      </c>
      <c r="M58" t="s">
        <v>70</v>
      </c>
    </row>
    <row r="59" spans="1:13" x14ac:dyDescent="0.3">
      <c r="A59" t="s">
        <v>0</v>
      </c>
      <c r="B59" t="s">
        <v>71</v>
      </c>
      <c r="C59" t="s">
        <v>72</v>
      </c>
      <c r="D59" s="8">
        <v>44835</v>
      </c>
      <c r="E59" s="8">
        <v>44866</v>
      </c>
      <c r="F59" t="s">
        <v>14</v>
      </c>
      <c r="G59" s="9">
        <v>23.9027776193448</v>
      </c>
      <c r="H59" s="9">
        <v>0.91668499999999997</v>
      </c>
      <c r="I59" t="s">
        <v>22</v>
      </c>
      <c r="J59" s="9">
        <f>Table335[[#This Row],[Unit Price]]*Table335[[#This Row],[Quantity]]</f>
        <v>21.911317701989088</v>
      </c>
      <c r="K59" s="9" t="s">
        <v>3</v>
      </c>
      <c r="L59" t="s">
        <v>52</v>
      </c>
      <c r="M59" t="s">
        <v>61</v>
      </c>
    </row>
    <row r="60" spans="1:13" x14ac:dyDescent="0.3">
      <c r="A60" t="s">
        <v>34</v>
      </c>
      <c r="B60" t="s">
        <v>66</v>
      </c>
      <c r="C60" t="s">
        <v>66</v>
      </c>
      <c r="D60" s="8">
        <v>44835</v>
      </c>
      <c r="E60" s="8">
        <v>44866</v>
      </c>
      <c r="F60" t="s">
        <v>14</v>
      </c>
      <c r="G60" s="9">
        <v>1.5677947291200001</v>
      </c>
      <c r="H60" s="9">
        <v>0.60702442000000001</v>
      </c>
      <c r="I60" t="s">
        <v>38</v>
      </c>
      <c r="J60" s="9">
        <f>Table335[[#This Row],[Unit Price]]*Table335[[#This Row],[Quantity]]</f>
        <v>0.95168968612312521</v>
      </c>
      <c r="K60" s="9" t="s">
        <v>3</v>
      </c>
      <c r="L60" t="s">
        <v>57</v>
      </c>
      <c r="M60" t="s">
        <v>61</v>
      </c>
    </row>
    <row r="61" spans="1:13" x14ac:dyDescent="0.3">
      <c r="A61" t="s">
        <v>41</v>
      </c>
      <c r="B61" t="s">
        <v>73</v>
      </c>
      <c r="C61" t="s">
        <v>74</v>
      </c>
      <c r="D61" s="8">
        <v>44835</v>
      </c>
      <c r="E61" s="8">
        <v>44866</v>
      </c>
      <c r="F61" t="s">
        <v>14</v>
      </c>
      <c r="G61" s="9">
        <v>40.425980903831999</v>
      </c>
      <c r="H61" s="9">
        <v>9.8750000100000008</v>
      </c>
      <c r="I61" t="s">
        <v>42</v>
      </c>
      <c r="J61" s="9">
        <f>Table335[[#This Row],[Unit Price]]*Table335[[#This Row],[Quantity]]</f>
        <v>399.20656182960084</v>
      </c>
      <c r="K61" s="9" t="s">
        <v>3</v>
      </c>
      <c r="L61" t="s">
        <v>50</v>
      </c>
      <c r="M61" t="s">
        <v>69</v>
      </c>
    </row>
    <row r="62" spans="1:13" x14ac:dyDescent="0.3">
      <c r="A62" t="s">
        <v>1</v>
      </c>
      <c r="B62" t="s">
        <v>53</v>
      </c>
      <c r="C62" t="s">
        <v>53</v>
      </c>
      <c r="D62" s="8">
        <v>44835</v>
      </c>
      <c r="E62" s="8">
        <v>44866</v>
      </c>
      <c r="F62" t="s">
        <v>14</v>
      </c>
      <c r="G62" s="9">
        <v>0</v>
      </c>
      <c r="H62" s="9">
        <v>0.1052</v>
      </c>
      <c r="I62" t="s">
        <v>39</v>
      </c>
      <c r="J62" s="9">
        <f>Table335[[#This Row],[Unit Price]]*Table335[[#This Row],[Quantity]]</f>
        <v>0</v>
      </c>
      <c r="K62" s="9" t="s">
        <v>3</v>
      </c>
      <c r="L62" t="s">
        <v>24</v>
      </c>
      <c r="M62" t="s">
        <v>61</v>
      </c>
    </row>
    <row r="63" spans="1:13" x14ac:dyDescent="0.3">
      <c r="A63" t="s">
        <v>1</v>
      </c>
      <c r="B63" t="s">
        <v>35</v>
      </c>
      <c r="C63" t="s">
        <v>35</v>
      </c>
      <c r="D63" s="8">
        <v>44835</v>
      </c>
      <c r="E63" s="8">
        <v>44866</v>
      </c>
      <c r="F63" t="s">
        <v>14</v>
      </c>
      <c r="G63" s="9">
        <v>0</v>
      </c>
      <c r="H63" s="9">
        <v>1.2699999999999999E-2</v>
      </c>
      <c r="I63" t="s">
        <v>39</v>
      </c>
      <c r="J63" s="9">
        <f>Table335[[#This Row],[Unit Price]]*Table335[[#This Row],[Quantity]]</f>
        <v>0</v>
      </c>
      <c r="K63" s="9" t="s">
        <v>3</v>
      </c>
      <c r="L63" t="s">
        <v>24</v>
      </c>
      <c r="M63" t="s">
        <v>61</v>
      </c>
    </row>
    <row r="64" spans="1:13" x14ac:dyDescent="0.3">
      <c r="A64" t="s">
        <v>1</v>
      </c>
      <c r="B64" t="s">
        <v>32</v>
      </c>
      <c r="C64" t="s">
        <v>78</v>
      </c>
      <c r="D64" s="8">
        <v>44835</v>
      </c>
      <c r="E64" s="8">
        <v>44866</v>
      </c>
      <c r="F64" t="s">
        <v>14</v>
      </c>
      <c r="G64" s="9">
        <v>4.1387907110400003E-2</v>
      </c>
      <c r="H64" s="9">
        <v>834.16830000000004</v>
      </c>
      <c r="I64" t="s">
        <v>39</v>
      </c>
      <c r="J64" s="9">
        <f>Table335[[#This Row],[Unit Price]]*Table335[[#This Row],[Quantity]]</f>
        <v>34.524480114840287</v>
      </c>
      <c r="K64" s="9" t="s">
        <v>3</v>
      </c>
      <c r="L64" t="s">
        <v>52</v>
      </c>
      <c r="M64" t="s">
        <v>61</v>
      </c>
    </row>
    <row r="65" spans="1:13" x14ac:dyDescent="0.3">
      <c r="A65" t="s">
        <v>0</v>
      </c>
      <c r="B65" t="s">
        <v>71</v>
      </c>
      <c r="C65" t="s">
        <v>72</v>
      </c>
      <c r="D65" s="8">
        <v>44835</v>
      </c>
      <c r="E65" s="8">
        <v>44866</v>
      </c>
      <c r="F65" t="s">
        <v>14</v>
      </c>
      <c r="G65" s="9">
        <v>23.9027776193448</v>
      </c>
      <c r="H65" s="9">
        <v>193</v>
      </c>
      <c r="I65" t="s">
        <v>22</v>
      </c>
      <c r="J65" s="9">
        <f>Table335[[#This Row],[Unit Price]]*Table335[[#This Row],[Quantity]]</f>
        <v>4613.2360805335466</v>
      </c>
      <c r="K65" s="9" t="s">
        <v>3</v>
      </c>
      <c r="L65" t="s">
        <v>52</v>
      </c>
      <c r="M65" t="s">
        <v>61</v>
      </c>
    </row>
    <row r="66" spans="1:13" x14ac:dyDescent="0.3">
      <c r="A66" t="s">
        <v>1</v>
      </c>
      <c r="B66" t="s">
        <v>32</v>
      </c>
      <c r="C66" t="s">
        <v>78</v>
      </c>
      <c r="D66" s="8">
        <v>44835</v>
      </c>
      <c r="E66" s="8">
        <v>44866</v>
      </c>
      <c r="F66" t="s">
        <v>14</v>
      </c>
      <c r="G66" s="9">
        <v>945.96974497097995</v>
      </c>
      <c r="H66" s="9">
        <v>0.99993600000000005</v>
      </c>
      <c r="I66" t="s">
        <v>36</v>
      </c>
      <c r="J66" s="9">
        <f>Table335[[#This Row],[Unit Price]]*Table335[[#This Row],[Quantity]]</f>
        <v>945.90920290730185</v>
      </c>
      <c r="K66" s="9" t="s">
        <v>3</v>
      </c>
      <c r="L66" t="s">
        <v>52</v>
      </c>
      <c r="M66" t="s">
        <v>61</v>
      </c>
    </row>
    <row r="67" spans="1:13" x14ac:dyDescent="0.3">
      <c r="A67" t="s">
        <v>1</v>
      </c>
      <c r="B67" t="s">
        <v>32</v>
      </c>
      <c r="C67" t="s">
        <v>78</v>
      </c>
      <c r="D67" s="8">
        <v>44835</v>
      </c>
      <c r="E67" s="8">
        <v>44866</v>
      </c>
      <c r="F67" t="s">
        <v>14</v>
      </c>
      <c r="G67" s="9">
        <v>4.1387907110400003E-2</v>
      </c>
      <c r="H67" s="9">
        <v>496.00389999999999</v>
      </c>
      <c r="I67" t="s">
        <v>39</v>
      </c>
      <c r="J67" s="9">
        <f>Table335[[#This Row],[Unit Price]]*Table335[[#This Row],[Quantity]]</f>
        <v>20.528563339596133</v>
      </c>
      <c r="K67" s="9" t="s">
        <v>3</v>
      </c>
      <c r="L67" t="s">
        <v>40</v>
      </c>
      <c r="M67" t="s">
        <v>61</v>
      </c>
    </row>
    <row r="68" spans="1:13" x14ac:dyDescent="0.3">
      <c r="A68" t="s">
        <v>34</v>
      </c>
      <c r="B68" t="s">
        <v>79</v>
      </c>
      <c r="C68" t="s">
        <v>80</v>
      </c>
      <c r="D68" s="8">
        <v>44835</v>
      </c>
      <c r="E68" s="8">
        <v>44866</v>
      </c>
      <c r="F68" t="s">
        <v>14</v>
      </c>
      <c r="G68" s="9">
        <v>0</v>
      </c>
      <c r="H68" s="9">
        <v>9.5179999999999993E-5</v>
      </c>
      <c r="I68" t="s">
        <v>38</v>
      </c>
      <c r="J68" s="9">
        <f>Table335[[#This Row],[Unit Price]]*Table335[[#This Row],[Quantity]]</f>
        <v>0</v>
      </c>
      <c r="K68" s="9" t="s">
        <v>3</v>
      </c>
      <c r="L68" t="s">
        <v>52</v>
      </c>
      <c r="M68" t="s">
        <v>61</v>
      </c>
    </row>
    <row r="69" spans="1:13" x14ac:dyDescent="0.3">
      <c r="A69" t="s">
        <v>54</v>
      </c>
      <c r="B69" t="s">
        <v>55</v>
      </c>
      <c r="D69" s="8">
        <v>44835</v>
      </c>
      <c r="E69" s="8">
        <v>44865</v>
      </c>
      <c r="F69" t="s">
        <v>14</v>
      </c>
      <c r="G69" s="9">
        <v>1390.0930000000001</v>
      </c>
      <c r="H69" s="9">
        <v>1</v>
      </c>
      <c r="I69">
        <v>1</v>
      </c>
      <c r="J69" s="9">
        <f>Table335[[#This Row],[Unit Price]]*Table335[[#This Row],[Quantity]]</f>
        <v>1390.0930000000001</v>
      </c>
      <c r="K69" s="15" t="s">
        <v>3</v>
      </c>
      <c r="L69" t="s">
        <v>24</v>
      </c>
      <c r="M69" t="s">
        <v>19</v>
      </c>
    </row>
    <row r="70" spans="1:13" x14ac:dyDescent="0.3">
      <c r="A70" t="s">
        <v>25</v>
      </c>
      <c r="B70" t="s">
        <v>21</v>
      </c>
      <c r="C70" t="s">
        <v>2</v>
      </c>
      <c r="D70" s="8">
        <v>44835</v>
      </c>
      <c r="E70" s="8">
        <v>44865</v>
      </c>
      <c r="F70" t="s">
        <v>14</v>
      </c>
      <c r="G70" s="9">
        <v>2000</v>
      </c>
      <c r="H70" s="9">
        <v>1</v>
      </c>
      <c r="I70">
        <v>1</v>
      </c>
      <c r="J70" s="9">
        <f>Table335[[#This Row],[Unit Price]]*Table335[[#This Row],[Quantity]]</f>
        <v>2000</v>
      </c>
      <c r="K70" s="15" t="s">
        <v>3</v>
      </c>
      <c r="L70" t="s">
        <v>23</v>
      </c>
      <c r="M70" t="s">
        <v>20</v>
      </c>
    </row>
    <row r="71" spans="1:13" x14ac:dyDescent="0.3">
      <c r="D71" s="17"/>
      <c r="E71" s="17"/>
      <c r="G71" s="15"/>
      <c r="H71" s="15"/>
      <c r="I71" s="16"/>
      <c r="J71" s="15">
        <f>SUM(J12:J70)</f>
        <v>27286.641705706072</v>
      </c>
      <c r="K71" s="15"/>
      <c r="L71" s="16"/>
      <c r="M71" s="16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3EA8C-2B56-47E9-8644-4ADA6CD25A2D}">
  <dimension ref="A1:M58"/>
  <sheetViews>
    <sheetView zoomScale="87" zoomScaleNormal="87" workbookViewId="0">
      <selection activeCell="D5" sqref="D5"/>
    </sheetView>
  </sheetViews>
  <sheetFormatPr defaultRowHeight="14.4" x14ac:dyDescent="0.3"/>
  <cols>
    <col min="1" max="1" width="50.109375" bestFit="1" customWidth="1"/>
    <col min="2" max="2" width="32.5546875" bestFit="1" customWidth="1"/>
    <col min="3" max="3" width="27.33203125" bestFit="1" customWidth="1"/>
    <col min="4" max="4" width="13.5546875" style="8" customWidth="1"/>
    <col min="5" max="5" width="15.44140625" style="8" bestFit="1" customWidth="1"/>
    <col min="7" max="8" width="8.88671875" style="9"/>
    <col min="10" max="10" width="9.6640625" style="9" bestFit="1" customWidth="1"/>
    <col min="11" max="11" width="8.88671875" style="9"/>
    <col min="12" max="12" width="45.33203125" bestFit="1" customWidth="1"/>
    <col min="13" max="13" width="9.88671875" bestFit="1" customWidth="1"/>
  </cols>
  <sheetData>
    <row r="1" spans="1:13" x14ac:dyDescent="0.3">
      <c r="A1" s="1" t="s">
        <v>9</v>
      </c>
      <c r="B1" s="2" t="s">
        <v>11</v>
      </c>
    </row>
    <row r="2" spans="1:13" x14ac:dyDescent="0.3">
      <c r="A2" s="3" t="s">
        <v>26</v>
      </c>
      <c r="B2" s="10" t="s">
        <v>81</v>
      </c>
    </row>
    <row r="3" spans="1:13" x14ac:dyDescent="0.3">
      <c r="A3" s="4" t="s">
        <v>10</v>
      </c>
      <c r="B3" s="5">
        <f>J58</f>
        <v>26682.930126120216</v>
      </c>
      <c r="C3" s="9"/>
      <c r="D3"/>
    </row>
    <row r="4" spans="1:13" ht="15" thickBot="1" x14ac:dyDescent="0.35">
      <c r="A4" s="7" t="s">
        <v>12</v>
      </c>
      <c r="B4" s="6">
        <f>B3*1.18</f>
        <v>31485.857548821852</v>
      </c>
      <c r="C4" s="9"/>
    </row>
    <row r="5" spans="1:13" x14ac:dyDescent="0.3">
      <c r="D5"/>
    </row>
    <row r="11" spans="1:13" x14ac:dyDescent="0.3">
      <c r="A11" s="11" t="s">
        <v>31</v>
      </c>
      <c r="B11" s="11" t="s">
        <v>4</v>
      </c>
      <c r="C11" s="11" t="s">
        <v>5</v>
      </c>
      <c r="D11" s="12" t="s">
        <v>27</v>
      </c>
      <c r="E11" s="12" t="s">
        <v>28</v>
      </c>
      <c r="F11" s="11" t="s">
        <v>13</v>
      </c>
      <c r="G11" s="14" t="s">
        <v>29</v>
      </c>
      <c r="H11" s="14" t="s">
        <v>6</v>
      </c>
      <c r="I11" s="11" t="s">
        <v>7</v>
      </c>
      <c r="J11" s="14" t="s">
        <v>30</v>
      </c>
      <c r="K11" s="14" t="s">
        <v>8</v>
      </c>
      <c r="L11" s="13" t="s">
        <v>15</v>
      </c>
      <c r="M11" s="13" t="s">
        <v>16</v>
      </c>
    </row>
    <row r="12" spans="1:13" x14ac:dyDescent="0.3">
      <c r="A12" t="s">
        <v>1</v>
      </c>
      <c r="B12" t="s">
        <v>60</v>
      </c>
      <c r="C12" t="s">
        <v>60</v>
      </c>
      <c r="D12" s="8">
        <v>44835</v>
      </c>
      <c r="E12" s="8">
        <v>44866</v>
      </c>
      <c r="F12" t="s">
        <v>14</v>
      </c>
      <c r="G12" s="9">
        <v>0</v>
      </c>
      <c r="H12" s="9">
        <v>5.611E-2</v>
      </c>
      <c r="I12" t="s">
        <v>37</v>
      </c>
      <c r="J12" s="9">
        <f>Table3352[[#This Row],[Unit Price]]*Table3352[[#This Row],[Quantity]]</f>
        <v>0</v>
      </c>
      <c r="K12" s="9" t="s">
        <v>3</v>
      </c>
      <c r="L12" t="s">
        <v>50</v>
      </c>
      <c r="M12" t="s">
        <v>69</v>
      </c>
    </row>
    <row r="13" spans="1:13" x14ac:dyDescent="0.3">
      <c r="A13" t="s">
        <v>51</v>
      </c>
      <c r="B13" t="s">
        <v>67</v>
      </c>
      <c r="C13" t="s">
        <v>68</v>
      </c>
      <c r="D13" s="8">
        <v>44835</v>
      </c>
      <c r="E13" s="8">
        <v>44866</v>
      </c>
      <c r="F13" t="s">
        <v>14</v>
      </c>
      <c r="G13" s="9">
        <v>1253.6808505260144</v>
      </c>
      <c r="H13" s="9">
        <v>0.99999985999999996</v>
      </c>
      <c r="I13" t="s">
        <v>36</v>
      </c>
      <c r="J13" s="9">
        <f>Table3352[[#This Row],[Unit Price]]*Table3352[[#This Row],[Quantity]]</f>
        <v>1253.6806750106953</v>
      </c>
      <c r="K13" s="9" t="s">
        <v>3</v>
      </c>
      <c r="L13" t="s">
        <v>50</v>
      </c>
      <c r="M13" t="s">
        <v>69</v>
      </c>
    </row>
    <row r="14" spans="1:13" x14ac:dyDescent="0.3">
      <c r="A14" t="s">
        <v>41</v>
      </c>
      <c r="B14" t="s">
        <v>73</v>
      </c>
      <c r="C14" t="s">
        <v>74</v>
      </c>
      <c r="D14" s="8">
        <v>44835</v>
      </c>
      <c r="E14" s="8">
        <v>44866</v>
      </c>
      <c r="F14" t="s">
        <v>14</v>
      </c>
      <c r="G14" s="9">
        <v>202.24125741968638</v>
      </c>
      <c r="H14" s="9">
        <v>21.125000020000002</v>
      </c>
      <c r="I14" t="s">
        <v>42</v>
      </c>
      <c r="J14" s="9">
        <f>Table3352[[#This Row],[Unit Price]]*Table3352[[#This Row],[Quantity]]</f>
        <v>4272.3465670357</v>
      </c>
      <c r="K14" s="9" t="s">
        <v>3</v>
      </c>
      <c r="L14" t="s">
        <v>50</v>
      </c>
      <c r="M14" t="s">
        <v>69</v>
      </c>
    </row>
    <row r="15" spans="1:13" x14ac:dyDescent="0.3">
      <c r="A15" t="s">
        <v>0</v>
      </c>
      <c r="B15" t="s">
        <v>62</v>
      </c>
      <c r="C15" t="s">
        <v>63</v>
      </c>
      <c r="D15" s="8">
        <v>44835</v>
      </c>
      <c r="E15" s="8">
        <v>44866</v>
      </c>
      <c r="F15" t="s">
        <v>14</v>
      </c>
      <c r="G15" s="9">
        <v>4.8134137306655997</v>
      </c>
      <c r="H15" s="9">
        <v>292</v>
      </c>
      <c r="I15" t="s">
        <v>22</v>
      </c>
      <c r="J15" s="9">
        <f>Table3352[[#This Row],[Unit Price]]*Table3352[[#This Row],[Quantity]]</f>
        <v>1405.516809354355</v>
      </c>
      <c r="K15" s="9" t="s">
        <v>3</v>
      </c>
      <c r="L15" t="s">
        <v>40</v>
      </c>
      <c r="M15" t="s">
        <v>61</v>
      </c>
    </row>
    <row r="16" spans="1:13" x14ac:dyDescent="0.3">
      <c r="A16" t="s">
        <v>1</v>
      </c>
      <c r="B16" t="s">
        <v>32</v>
      </c>
      <c r="C16" t="s">
        <v>78</v>
      </c>
      <c r="D16" s="8">
        <v>44835</v>
      </c>
      <c r="E16" s="8">
        <v>44866</v>
      </c>
      <c r="F16" t="s">
        <v>14</v>
      </c>
      <c r="G16" s="9">
        <v>491.66906496034312</v>
      </c>
      <c r="H16" s="9">
        <v>0.99993600000000005</v>
      </c>
      <c r="I16" t="s">
        <v>36</v>
      </c>
      <c r="J16" s="9">
        <f>Table3352[[#This Row],[Unit Price]]*Table3352[[#This Row],[Quantity]]</f>
        <v>491.63759814018567</v>
      </c>
      <c r="K16" s="9" t="s">
        <v>3</v>
      </c>
      <c r="L16" t="s">
        <v>40</v>
      </c>
      <c r="M16" t="s">
        <v>61</v>
      </c>
    </row>
    <row r="17" spans="1:13" x14ac:dyDescent="0.3">
      <c r="A17" t="s">
        <v>1</v>
      </c>
      <c r="B17" t="s">
        <v>60</v>
      </c>
      <c r="C17" t="s">
        <v>60</v>
      </c>
      <c r="D17" s="8">
        <v>44835</v>
      </c>
      <c r="E17" s="8">
        <v>44866</v>
      </c>
      <c r="F17" t="s">
        <v>14</v>
      </c>
      <c r="G17" s="9">
        <v>0</v>
      </c>
      <c r="H17" s="9">
        <v>0.31024600000000002</v>
      </c>
      <c r="I17" t="s">
        <v>37</v>
      </c>
      <c r="J17" s="9">
        <f>Table3352[[#This Row],[Unit Price]]*Table3352[[#This Row],[Quantity]]</f>
        <v>0</v>
      </c>
      <c r="K17" s="9" t="s">
        <v>3</v>
      </c>
      <c r="L17" t="s">
        <v>24</v>
      </c>
      <c r="M17" t="s">
        <v>61</v>
      </c>
    </row>
    <row r="18" spans="1:13" x14ac:dyDescent="0.3">
      <c r="A18" t="s">
        <v>34</v>
      </c>
      <c r="B18" t="s">
        <v>79</v>
      </c>
      <c r="C18" t="s">
        <v>80</v>
      </c>
      <c r="D18" s="8">
        <v>44835</v>
      </c>
      <c r="E18" s="8">
        <v>44866</v>
      </c>
      <c r="F18" t="s">
        <v>14</v>
      </c>
      <c r="G18" s="9">
        <v>0</v>
      </c>
      <c r="H18" s="9">
        <v>3.18352E-3</v>
      </c>
      <c r="I18" t="s">
        <v>38</v>
      </c>
      <c r="J18" s="9">
        <f>Table3352[[#This Row],[Unit Price]]*Table3352[[#This Row],[Quantity]]</f>
        <v>0</v>
      </c>
      <c r="K18" s="9" t="s">
        <v>3</v>
      </c>
      <c r="L18" t="s">
        <v>56</v>
      </c>
      <c r="M18" t="s">
        <v>61</v>
      </c>
    </row>
    <row r="19" spans="1:13" x14ac:dyDescent="0.3">
      <c r="A19" t="s">
        <v>0</v>
      </c>
      <c r="B19" t="s">
        <v>71</v>
      </c>
      <c r="C19" t="s">
        <v>72</v>
      </c>
      <c r="D19" s="8">
        <v>44835</v>
      </c>
      <c r="E19" s="8">
        <v>44866</v>
      </c>
      <c r="F19" t="s">
        <v>14</v>
      </c>
      <c r="G19" s="9">
        <v>23.9027776193448</v>
      </c>
      <c r="H19" s="9">
        <v>0.31667299999999998</v>
      </c>
      <c r="I19" t="s">
        <v>22</v>
      </c>
      <c r="J19" s="9">
        <f>Table3352[[#This Row],[Unit Price]]*Table3352[[#This Row],[Quantity]]</f>
        <v>7.5693642970507753</v>
      </c>
      <c r="K19" s="9" t="s">
        <v>3</v>
      </c>
      <c r="L19" t="s">
        <v>52</v>
      </c>
      <c r="M19" t="s">
        <v>61</v>
      </c>
    </row>
    <row r="20" spans="1:13" x14ac:dyDescent="0.3">
      <c r="A20" t="s">
        <v>0</v>
      </c>
      <c r="B20" t="s">
        <v>71</v>
      </c>
      <c r="C20" t="s">
        <v>72</v>
      </c>
      <c r="D20" s="8">
        <v>44835</v>
      </c>
      <c r="E20" s="8">
        <v>44866</v>
      </c>
      <c r="F20" t="s">
        <v>14</v>
      </c>
      <c r="G20" s="9">
        <v>23.9027776193448</v>
      </c>
      <c r="H20" s="9">
        <v>308.10036200000002</v>
      </c>
      <c r="I20" t="s">
        <v>22</v>
      </c>
      <c r="J20" s="9">
        <f>Table3352[[#This Row],[Unit Price]]*Table3352[[#This Row],[Quantity]]</f>
        <v>7364.4544373256313</v>
      </c>
      <c r="K20" s="9" t="s">
        <v>3</v>
      </c>
      <c r="L20" t="s">
        <v>52</v>
      </c>
      <c r="M20" t="s">
        <v>61</v>
      </c>
    </row>
    <row r="21" spans="1:13" x14ac:dyDescent="0.3">
      <c r="A21" t="s">
        <v>1</v>
      </c>
      <c r="B21" t="s">
        <v>33</v>
      </c>
      <c r="C21" t="s">
        <v>33</v>
      </c>
      <c r="D21" s="8">
        <v>44835</v>
      </c>
      <c r="E21" s="8">
        <v>44866</v>
      </c>
      <c r="F21" t="s">
        <v>14</v>
      </c>
      <c r="G21" s="9">
        <v>0</v>
      </c>
      <c r="H21" s="9">
        <v>0.45250000000000001</v>
      </c>
      <c r="I21" t="s">
        <v>39</v>
      </c>
      <c r="J21" s="9">
        <f>Table3352[[#This Row],[Unit Price]]*Table3352[[#This Row],[Quantity]]</f>
        <v>0</v>
      </c>
      <c r="K21" s="9" t="s">
        <v>3</v>
      </c>
      <c r="L21" t="s">
        <v>50</v>
      </c>
      <c r="M21" t="s">
        <v>69</v>
      </c>
    </row>
    <row r="22" spans="1:13" x14ac:dyDescent="0.3">
      <c r="A22" t="s">
        <v>1</v>
      </c>
      <c r="B22" t="s">
        <v>33</v>
      </c>
      <c r="C22" t="s">
        <v>33</v>
      </c>
      <c r="D22" s="8">
        <v>44835</v>
      </c>
      <c r="E22" s="8">
        <v>44866</v>
      </c>
      <c r="F22" t="s">
        <v>14</v>
      </c>
      <c r="G22" s="9">
        <v>3.6966803535407999</v>
      </c>
      <c r="H22" s="9">
        <v>3.4450000000000001E-3</v>
      </c>
      <c r="I22" t="s">
        <v>37</v>
      </c>
      <c r="J22" s="9">
        <f>Table3352[[#This Row],[Unit Price]]*Table3352[[#This Row],[Quantity]]</f>
        <v>1.2735063817948056E-2</v>
      </c>
      <c r="K22" s="9" t="s">
        <v>3</v>
      </c>
      <c r="L22" t="s">
        <v>24</v>
      </c>
      <c r="M22" t="s">
        <v>61</v>
      </c>
    </row>
    <row r="23" spans="1:13" x14ac:dyDescent="0.3">
      <c r="A23" t="s">
        <v>1</v>
      </c>
      <c r="B23" t="s">
        <v>53</v>
      </c>
      <c r="C23" t="s">
        <v>53</v>
      </c>
      <c r="D23" s="8">
        <v>44835</v>
      </c>
      <c r="E23" s="8">
        <v>44866</v>
      </c>
      <c r="F23" t="s">
        <v>14</v>
      </c>
      <c r="G23" s="9">
        <v>0</v>
      </c>
      <c r="H23" s="9">
        <v>0.1389</v>
      </c>
      <c r="I23" t="s">
        <v>39</v>
      </c>
      <c r="J23" s="9">
        <f>Table3352[[#This Row],[Unit Price]]*Table3352[[#This Row],[Quantity]]</f>
        <v>0</v>
      </c>
      <c r="K23" s="9" t="s">
        <v>3</v>
      </c>
      <c r="L23" t="s">
        <v>24</v>
      </c>
      <c r="M23" t="s">
        <v>61</v>
      </c>
    </row>
    <row r="24" spans="1:13" x14ac:dyDescent="0.3">
      <c r="A24" t="s">
        <v>1</v>
      </c>
      <c r="B24" t="s">
        <v>60</v>
      </c>
      <c r="C24" t="s">
        <v>60</v>
      </c>
      <c r="D24" s="8">
        <v>44835</v>
      </c>
      <c r="E24" s="8">
        <v>44866</v>
      </c>
      <c r="F24" t="s">
        <v>14</v>
      </c>
      <c r="G24" s="9">
        <v>0</v>
      </c>
      <c r="H24" s="9">
        <v>1.46E-2</v>
      </c>
      <c r="I24" t="s">
        <v>39</v>
      </c>
      <c r="J24" s="9">
        <f>Table3352[[#This Row],[Unit Price]]*Table3352[[#This Row],[Quantity]]</f>
        <v>0</v>
      </c>
      <c r="K24" s="9" t="s">
        <v>3</v>
      </c>
      <c r="L24" t="s">
        <v>50</v>
      </c>
      <c r="M24" t="s">
        <v>69</v>
      </c>
    </row>
    <row r="25" spans="1:13" x14ac:dyDescent="0.3">
      <c r="A25" t="s">
        <v>1</v>
      </c>
      <c r="B25" t="s">
        <v>33</v>
      </c>
      <c r="C25" t="s">
        <v>33</v>
      </c>
      <c r="D25" s="8">
        <v>44835</v>
      </c>
      <c r="E25" s="8">
        <v>44866</v>
      </c>
      <c r="F25" t="s">
        <v>14</v>
      </c>
      <c r="G25" s="9">
        <v>3.6966801175535995</v>
      </c>
      <c r="H25" s="9">
        <v>0.52193000000000001</v>
      </c>
      <c r="I25" t="s">
        <v>37</v>
      </c>
      <c r="J25" s="9">
        <f>Table3352[[#This Row],[Unit Price]]*Table3352[[#This Row],[Quantity]]</f>
        <v>1.9294082537547501</v>
      </c>
      <c r="K25" s="9" t="s">
        <v>3</v>
      </c>
      <c r="L25" t="s">
        <v>24</v>
      </c>
      <c r="M25" t="s">
        <v>61</v>
      </c>
    </row>
    <row r="26" spans="1:13" x14ac:dyDescent="0.3">
      <c r="A26" t="s">
        <v>1</v>
      </c>
      <c r="B26" t="s">
        <v>60</v>
      </c>
      <c r="C26" t="s">
        <v>60</v>
      </c>
      <c r="D26" s="8">
        <v>44835</v>
      </c>
      <c r="E26" s="8">
        <v>44866</v>
      </c>
      <c r="F26" t="s">
        <v>14</v>
      </c>
      <c r="G26" s="9">
        <v>3.9574421977583998</v>
      </c>
      <c r="H26" s="9">
        <v>0.24560000000000001</v>
      </c>
      <c r="I26" t="s">
        <v>39</v>
      </c>
      <c r="J26" s="9">
        <f>Table3352[[#This Row],[Unit Price]]*Table3352[[#This Row],[Quantity]]</f>
        <v>0.97194780376946299</v>
      </c>
      <c r="K26" s="9" t="s">
        <v>3</v>
      </c>
      <c r="L26" t="s">
        <v>50</v>
      </c>
      <c r="M26" t="s">
        <v>69</v>
      </c>
    </row>
    <row r="27" spans="1:13" x14ac:dyDescent="0.3">
      <c r="A27" t="s">
        <v>48</v>
      </c>
      <c r="B27" t="s">
        <v>49</v>
      </c>
      <c r="C27" t="s">
        <v>75</v>
      </c>
      <c r="D27" s="8">
        <v>44835</v>
      </c>
      <c r="E27" s="8">
        <v>44866</v>
      </c>
      <c r="F27" t="s">
        <v>14</v>
      </c>
      <c r="G27" s="9">
        <v>0.30000001609679999</v>
      </c>
      <c r="H27" s="9">
        <v>744</v>
      </c>
      <c r="I27" t="s">
        <v>22</v>
      </c>
      <c r="J27" s="9">
        <f>Table3352[[#This Row],[Unit Price]]*Table3352[[#This Row],[Quantity]]</f>
        <v>223.2000119760192</v>
      </c>
      <c r="K27" s="9" t="s">
        <v>3</v>
      </c>
      <c r="L27" t="s">
        <v>46</v>
      </c>
      <c r="M27" t="s">
        <v>61</v>
      </c>
    </row>
    <row r="28" spans="1:13" x14ac:dyDescent="0.3">
      <c r="A28" t="s">
        <v>34</v>
      </c>
      <c r="B28" t="s">
        <v>79</v>
      </c>
      <c r="C28" t="s">
        <v>80</v>
      </c>
      <c r="D28" s="8">
        <v>44835</v>
      </c>
      <c r="E28" s="8">
        <v>44866</v>
      </c>
      <c r="F28" t="s">
        <v>14</v>
      </c>
      <c r="G28" s="9">
        <v>0</v>
      </c>
      <c r="H28" s="9">
        <v>0.20705797000000001</v>
      </c>
      <c r="I28" t="s">
        <v>38</v>
      </c>
      <c r="J28" s="9">
        <f>Table3352[[#This Row],[Unit Price]]*Table3352[[#This Row],[Quantity]]</f>
        <v>0</v>
      </c>
      <c r="K28" s="9" t="s">
        <v>3</v>
      </c>
      <c r="L28" t="s">
        <v>57</v>
      </c>
      <c r="M28" t="s">
        <v>61</v>
      </c>
    </row>
    <row r="29" spans="1:13" x14ac:dyDescent="0.3">
      <c r="A29" t="s">
        <v>0</v>
      </c>
      <c r="B29" t="s">
        <v>71</v>
      </c>
      <c r="C29" t="s">
        <v>72</v>
      </c>
      <c r="D29" s="8">
        <v>44835</v>
      </c>
      <c r="E29" s="8">
        <v>44866</v>
      </c>
      <c r="F29" t="s">
        <v>14</v>
      </c>
      <c r="G29" s="9">
        <v>23.9027776193448</v>
      </c>
      <c r="H29" s="9">
        <v>0.98335300000000003</v>
      </c>
      <c r="I29" t="s">
        <v>22</v>
      </c>
      <c r="J29" s="9">
        <f>Table3352[[#This Row],[Unit Price]]*Table3352[[#This Row],[Quantity]]</f>
        <v>23.504868080315568</v>
      </c>
      <c r="K29" s="9" t="s">
        <v>3</v>
      </c>
      <c r="L29" t="s">
        <v>52</v>
      </c>
      <c r="M29" t="s">
        <v>61</v>
      </c>
    </row>
    <row r="30" spans="1:13" x14ac:dyDescent="0.3">
      <c r="A30" t="s">
        <v>34</v>
      </c>
      <c r="B30" t="s">
        <v>66</v>
      </c>
      <c r="C30" t="s">
        <v>66</v>
      </c>
      <c r="D30" s="8">
        <v>44835</v>
      </c>
      <c r="E30" s="8">
        <v>44866</v>
      </c>
      <c r="F30" t="s">
        <v>14</v>
      </c>
      <c r="G30" s="9">
        <v>0</v>
      </c>
      <c r="H30" s="9">
        <v>1.5111600000000001E-3</v>
      </c>
      <c r="I30" t="s">
        <v>38</v>
      </c>
      <c r="J30" s="9">
        <f>Table3352[[#This Row],[Unit Price]]*Table3352[[#This Row],[Quantity]]</f>
        <v>0</v>
      </c>
      <c r="K30" s="9" t="s">
        <v>3</v>
      </c>
      <c r="L30" t="s">
        <v>57</v>
      </c>
      <c r="M30" t="s">
        <v>61</v>
      </c>
    </row>
    <row r="31" spans="1:13" x14ac:dyDescent="0.3">
      <c r="A31" t="s">
        <v>1</v>
      </c>
      <c r="B31" t="s">
        <v>53</v>
      </c>
      <c r="C31" t="s">
        <v>53</v>
      </c>
      <c r="D31" s="8">
        <v>44835</v>
      </c>
      <c r="E31" s="8">
        <v>44866</v>
      </c>
      <c r="F31" t="s">
        <v>14</v>
      </c>
      <c r="G31" s="9">
        <v>0</v>
      </c>
      <c r="H31" s="9">
        <v>2.9999999999999997E-4</v>
      </c>
      <c r="I31" t="s">
        <v>39</v>
      </c>
      <c r="J31" s="9">
        <f>Table3352[[#This Row],[Unit Price]]*Table3352[[#This Row],[Quantity]]</f>
        <v>0</v>
      </c>
      <c r="K31" s="9" t="s">
        <v>3</v>
      </c>
      <c r="L31" t="s">
        <v>24</v>
      </c>
      <c r="M31" t="s">
        <v>61</v>
      </c>
    </row>
    <row r="32" spans="1:13" x14ac:dyDescent="0.3">
      <c r="A32" t="s">
        <v>1</v>
      </c>
      <c r="B32" t="s">
        <v>53</v>
      </c>
      <c r="C32" t="s">
        <v>53</v>
      </c>
      <c r="D32" s="8">
        <v>44835</v>
      </c>
      <c r="E32" s="8">
        <v>44866</v>
      </c>
      <c r="F32" t="s">
        <v>14</v>
      </c>
      <c r="G32" s="9">
        <v>0</v>
      </c>
      <c r="H32" s="9">
        <v>0.20219999999999999</v>
      </c>
      <c r="I32" t="s">
        <v>39</v>
      </c>
      <c r="J32" s="9">
        <f>Table3352[[#This Row],[Unit Price]]*Table3352[[#This Row],[Quantity]]</f>
        <v>0</v>
      </c>
      <c r="K32" s="9" t="s">
        <v>3</v>
      </c>
      <c r="L32" t="s">
        <v>24</v>
      </c>
      <c r="M32" t="s">
        <v>61</v>
      </c>
    </row>
    <row r="33" spans="1:13" x14ac:dyDescent="0.3">
      <c r="A33" t="s">
        <v>1</v>
      </c>
      <c r="B33" t="s">
        <v>60</v>
      </c>
      <c r="C33" t="s">
        <v>60</v>
      </c>
      <c r="D33" s="8">
        <v>44835</v>
      </c>
      <c r="E33" s="8">
        <v>44866</v>
      </c>
      <c r="F33" t="s">
        <v>14</v>
      </c>
      <c r="G33" s="9">
        <v>0</v>
      </c>
      <c r="H33" s="9">
        <v>4.6100000000000002E-2</v>
      </c>
      <c r="I33" t="s">
        <v>39</v>
      </c>
      <c r="J33" s="9">
        <f>Table3352[[#This Row],[Unit Price]]*Table3352[[#This Row],[Quantity]]</f>
        <v>0</v>
      </c>
      <c r="K33" s="9" t="s">
        <v>3</v>
      </c>
      <c r="L33" t="s">
        <v>50</v>
      </c>
      <c r="M33" t="s">
        <v>69</v>
      </c>
    </row>
    <row r="34" spans="1:13" x14ac:dyDescent="0.3">
      <c r="A34" t="s">
        <v>34</v>
      </c>
      <c r="B34" t="s">
        <v>66</v>
      </c>
      <c r="C34" t="s">
        <v>66</v>
      </c>
      <c r="D34" s="8">
        <v>44835</v>
      </c>
      <c r="E34" s="8">
        <v>44866</v>
      </c>
      <c r="F34" t="s">
        <v>14</v>
      </c>
      <c r="G34" s="9">
        <v>0</v>
      </c>
      <c r="H34" s="9">
        <v>1.87382E-3</v>
      </c>
      <c r="I34" t="s">
        <v>38</v>
      </c>
      <c r="J34" s="9">
        <f>Table3352[[#This Row],[Unit Price]]*Table3352[[#This Row],[Quantity]]</f>
        <v>0</v>
      </c>
      <c r="K34" s="9" t="s">
        <v>3</v>
      </c>
      <c r="L34" t="s">
        <v>56</v>
      </c>
      <c r="M34" t="s">
        <v>61</v>
      </c>
    </row>
    <row r="35" spans="1:13" x14ac:dyDescent="0.3">
      <c r="A35" t="s">
        <v>1</v>
      </c>
      <c r="B35" t="s">
        <v>33</v>
      </c>
      <c r="C35" t="s">
        <v>33</v>
      </c>
      <c r="D35" s="8">
        <v>44835</v>
      </c>
      <c r="E35" s="8">
        <v>44866</v>
      </c>
      <c r="F35" t="s">
        <v>14</v>
      </c>
      <c r="G35" s="9">
        <v>0</v>
      </c>
      <c r="H35" s="9">
        <v>0.45639999999999997</v>
      </c>
      <c r="I35" t="s">
        <v>39</v>
      </c>
      <c r="J35" s="9">
        <f>Table3352[[#This Row],[Unit Price]]*Table3352[[#This Row],[Quantity]]</f>
        <v>0</v>
      </c>
      <c r="K35" s="9" t="s">
        <v>3</v>
      </c>
      <c r="L35" t="s">
        <v>24</v>
      </c>
      <c r="M35" t="s">
        <v>61</v>
      </c>
    </row>
    <row r="36" spans="1:13" x14ac:dyDescent="0.3">
      <c r="A36" t="s">
        <v>34</v>
      </c>
      <c r="B36" t="s">
        <v>66</v>
      </c>
      <c r="C36" t="s">
        <v>66</v>
      </c>
      <c r="D36" s="8">
        <v>44835</v>
      </c>
      <c r="E36" s="8">
        <v>44866</v>
      </c>
      <c r="F36" t="s">
        <v>14</v>
      </c>
      <c r="G36" s="9">
        <v>0</v>
      </c>
      <c r="H36" s="9">
        <v>3.4999999999999998E-7</v>
      </c>
      <c r="I36" t="s">
        <v>38</v>
      </c>
      <c r="J36" s="9">
        <f>Table3352[[#This Row],[Unit Price]]*Table3352[[#This Row],[Quantity]]</f>
        <v>0</v>
      </c>
      <c r="K36" s="9" t="s">
        <v>3</v>
      </c>
      <c r="L36" t="s">
        <v>52</v>
      </c>
      <c r="M36" t="s">
        <v>61</v>
      </c>
    </row>
    <row r="37" spans="1:13" x14ac:dyDescent="0.3">
      <c r="A37" t="s">
        <v>1</v>
      </c>
      <c r="B37" t="s">
        <v>33</v>
      </c>
      <c r="C37" t="s">
        <v>33</v>
      </c>
      <c r="D37" s="8">
        <v>44835</v>
      </c>
      <c r="E37" s="8">
        <v>44866</v>
      </c>
      <c r="F37" t="s">
        <v>14</v>
      </c>
      <c r="G37" s="9">
        <v>0</v>
      </c>
      <c r="H37" s="9">
        <v>0.45379999999999998</v>
      </c>
      <c r="I37" t="s">
        <v>39</v>
      </c>
      <c r="J37" s="9">
        <f>Table3352[[#This Row],[Unit Price]]*Table3352[[#This Row],[Quantity]]</f>
        <v>0</v>
      </c>
      <c r="K37" s="9" t="s">
        <v>3</v>
      </c>
      <c r="L37" t="s">
        <v>24</v>
      </c>
      <c r="M37" t="s">
        <v>61</v>
      </c>
    </row>
    <row r="38" spans="1:13" x14ac:dyDescent="0.3">
      <c r="A38" t="s">
        <v>34</v>
      </c>
      <c r="B38" t="s">
        <v>66</v>
      </c>
      <c r="C38" t="s">
        <v>66</v>
      </c>
      <c r="D38" s="8">
        <v>44835</v>
      </c>
      <c r="E38" s="8">
        <v>44866</v>
      </c>
      <c r="F38" t="s">
        <v>14</v>
      </c>
      <c r="G38" s="9">
        <v>1.5677933820263998</v>
      </c>
      <c r="H38" s="9">
        <v>1.2403269999999999E-2</v>
      </c>
      <c r="I38" t="s">
        <v>38</v>
      </c>
      <c r="J38" s="9">
        <f>Table3352[[#This Row],[Unit Price]]*Table3352[[#This Row],[Quantity]]</f>
        <v>1.9445764621486582E-2</v>
      </c>
      <c r="K38" s="9" t="s">
        <v>3</v>
      </c>
      <c r="L38" t="s">
        <v>56</v>
      </c>
      <c r="M38" t="s">
        <v>61</v>
      </c>
    </row>
    <row r="39" spans="1:13" x14ac:dyDescent="0.3">
      <c r="A39" t="s">
        <v>0</v>
      </c>
      <c r="B39" t="s">
        <v>62</v>
      </c>
      <c r="C39" t="s">
        <v>63</v>
      </c>
      <c r="D39" s="8">
        <v>44835</v>
      </c>
      <c r="E39" s="8">
        <v>44866</v>
      </c>
      <c r="F39" t="s">
        <v>14</v>
      </c>
      <c r="G39" s="9">
        <v>4.8134137306655997</v>
      </c>
      <c r="H39" s="9">
        <v>451.98335300000002</v>
      </c>
      <c r="I39" t="s">
        <v>22</v>
      </c>
      <c r="J39" s="9">
        <f>Table3352[[#This Row],[Unit Price]]*Table3352[[#This Row],[Quantity]]</f>
        <v>2175.5828773624767</v>
      </c>
      <c r="K39" s="9" t="s">
        <v>3</v>
      </c>
      <c r="L39" t="s">
        <v>40</v>
      </c>
      <c r="M39" t="s">
        <v>61</v>
      </c>
    </row>
    <row r="40" spans="1:13" x14ac:dyDescent="0.3">
      <c r="A40" t="s">
        <v>34</v>
      </c>
      <c r="B40" t="s">
        <v>66</v>
      </c>
      <c r="C40" t="s">
        <v>66</v>
      </c>
      <c r="D40" s="8">
        <v>44835</v>
      </c>
      <c r="E40" s="8">
        <v>44866</v>
      </c>
      <c r="F40" t="s">
        <v>14</v>
      </c>
      <c r="G40" s="9">
        <v>1.5677966858471997</v>
      </c>
      <c r="H40" s="9">
        <v>5.1814999999999999E-4</v>
      </c>
      <c r="I40" t="s">
        <v>38</v>
      </c>
      <c r="J40" s="9">
        <f>Table3352[[#This Row],[Unit Price]]*Table3352[[#This Row],[Quantity]]</f>
        <v>8.1235385277172653E-4</v>
      </c>
      <c r="K40" s="9" t="s">
        <v>3</v>
      </c>
      <c r="L40" t="s">
        <v>52</v>
      </c>
      <c r="M40" t="s">
        <v>61</v>
      </c>
    </row>
    <row r="41" spans="1:13" x14ac:dyDescent="0.3">
      <c r="A41" t="s">
        <v>1</v>
      </c>
      <c r="B41" t="s">
        <v>33</v>
      </c>
      <c r="C41" t="s">
        <v>33</v>
      </c>
      <c r="D41" s="8">
        <v>44835</v>
      </c>
      <c r="E41" s="8">
        <v>44866</v>
      </c>
      <c r="F41" t="s">
        <v>14</v>
      </c>
      <c r="G41" s="9">
        <v>3.6966804911999995</v>
      </c>
      <c r="H41" s="9">
        <v>3.7200000000000002E-3</v>
      </c>
      <c r="I41" t="s">
        <v>37</v>
      </c>
      <c r="J41" s="9">
        <f>Table3352[[#This Row],[Unit Price]]*Table3352[[#This Row],[Quantity]]</f>
        <v>1.3751651427263999E-2</v>
      </c>
      <c r="K41" s="9" t="s">
        <v>3</v>
      </c>
      <c r="L41" t="s">
        <v>50</v>
      </c>
      <c r="M41" t="s">
        <v>69</v>
      </c>
    </row>
    <row r="42" spans="1:13" x14ac:dyDescent="0.3">
      <c r="A42" t="s">
        <v>1</v>
      </c>
      <c r="B42" t="s">
        <v>53</v>
      </c>
      <c r="C42" t="s">
        <v>53</v>
      </c>
      <c r="D42" s="8">
        <v>44835</v>
      </c>
      <c r="E42" s="8">
        <v>44866</v>
      </c>
      <c r="F42" t="s">
        <v>14</v>
      </c>
      <c r="G42" s="9">
        <v>4.9152506341751989</v>
      </c>
      <c r="H42" s="9">
        <v>4.9996799999999997</v>
      </c>
      <c r="I42" t="s">
        <v>37</v>
      </c>
      <c r="J42" s="9">
        <f>Table3352[[#This Row],[Unit Price]]*Table3352[[#This Row],[Quantity]]</f>
        <v>24.574680290673058</v>
      </c>
      <c r="K42" s="9" t="s">
        <v>3</v>
      </c>
      <c r="L42" t="s">
        <v>24</v>
      </c>
      <c r="M42" t="s">
        <v>61</v>
      </c>
    </row>
    <row r="43" spans="1:13" x14ac:dyDescent="0.3">
      <c r="A43" t="s">
        <v>1</v>
      </c>
      <c r="B43" t="s">
        <v>60</v>
      </c>
      <c r="C43" t="s">
        <v>60</v>
      </c>
      <c r="D43" s="8">
        <v>44835</v>
      </c>
      <c r="E43" s="8">
        <v>44866</v>
      </c>
      <c r="F43" t="s">
        <v>14</v>
      </c>
      <c r="G43" s="9">
        <v>0</v>
      </c>
      <c r="H43" s="9">
        <v>1.5800000000000002E-2</v>
      </c>
      <c r="I43" t="s">
        <v>39</v>
      </c>
      <c r="J43" s="9">
        <f>Table3352[[#This Row],[Unit Price]]*Table3352[[#This Row],[Quantity]]</f>
        <v>0</v>
      </c>
      <c r="K43" s="9" t="s">
        <v>3</v>
      </c>
      <c r="L43" t="s">
        <v>24</v>
      </c>
      <c r="M43" t="s">
        <v>61</v>
      </c>
    </row>
    <row r="44" spans="1:13" x14ac:dyDescent="0.3">
      <c r="A44" t="s">
        <v>1</v>
      </c>
      <c r="B44" t="s">
        <v>60</v>
      </c>
      <c r="C44" t="s">
        <v>60</v>
      </c>
      <c r="D44" s="8">
        <v>44835</v>
      </c>
      <c r="E44" s="8">
        <v>44866</v>
      </c>
      <c r="F44" t="s">
        <v>14</v>
      </c>
      <c r="G44" s="9">
        <v>0</v>
      </c>
      <c r="H44" s="9">
        <v>3.0999999999999999E-3</v>
      </c>
      <c r="I44" t="s">
        <v>39</v>
      </c>
      <c r="J44" s="9">
        <f>Table3352[[#This Row],[Unit Price]]*Table3352[[#This Row],[Quantity]]</f>
        <v>0</v>
      </c>
      <c r="K44" s="9" t="s">
        <v>3</v>
      </c>
      <c r="L44" t="s">
        <v>24</v>
      </c>
      <c r="M44" t="s">
        <v>61</v>
      </c>
    </row>
    <row r="45" spans="1:13" x14ac:dyDescent="0.3">
      <c r="A45" t="s">
        <v>0</v>
      </c>
      <c r="B45" t="s">
        <v>71</v>
      </c>
      <c r="C45" t="s">
        <v>72</v>
      </c>
      <c r="D45" s="8">
        <v>44835</v>
      </c>
      <c r="E45" s="8">
        <v>44866</v>
      </c>
      <c r="F45" t="s">
        <v>14</v>
      </c>
      <c r="G45" s="9">
        <v>23.9027776193448</v>
      </c>
      <c r="H45" s="9">
        <v>0.48334300000000002</v>
      </c>
      <c r="I45" t="s">
        <v>22</v>
      </c>
      <c r="J45" s="9">
        <f>Table3352[[#This Row],[Unit Price]]*Table3352[[#This Row],[Quantity]]</f>
        <v>11.553240242866973</v>
      </c>
      <c r="K45" s="9" t="s">
        <v>3</v>
      </c>
      <c r="L45" t="s">
        <v>52</v>
      </c>
      <c r="M45" t="s">
        <v>61</v>
      </c>
    </row>
    <row r="46" spans="1:13" x14ac:dyDescent="0.3">
      <c r="A46" t="s">
        <v>0</v>
      </c>
      <c r="B46" t="s">
        <v>71</v>
      </c>
      <c r="C46" t="s">
        <v>72</v>
      </c>
      <c r="D46" s="8">
        <v>44835</v>
      </c>
      <c r="E46" s="8">
        <v>44866</v>
      </c>
      <c r="F46" t="s">
        <v>14</v>
      </c>
      <c r="G46" s="9">
        <v>23.9027776193448</v>
      </c>
      <c r="H46" s="9">
        <v>0.91668499999999997</v>
      </c>
      <c r="I46" t="s">
        <v>22</v>
      </c>
      <c r="J46" s="9">
        <f>Table3352[[#This Row],[Unit Price]]*Table3352[[#This Row],[Quantity]]</f>
        <v>21.911317701989088</v>
      </c>
      <c r="K46" s="9" t="s">
        <v>3</v>
      </c>
      <c r="L46" t="s">
        <v>52</v>
      </c>
      <c r="M46" t="s">
        <v>61</v>
      </c>
    </row>
    <row r="47" spans="1:13" x14ac:dyDescent="0.3">
      <c r="A47" t="s">
        <v>34</v>
      </c>
      <c r="B47" t="s">
        <v>66</v>
      </c>
      <c r="C47" t="s">
        <v>66</v>
      </c>
      <c r="D47" s="8">
        <v>44835</v>
      </c>
      <c r="E47" s="8">
        <v>44866</v>
      </c>
      <c r="F47" t="s">
        <v>14</v>
      </c>
      <c r="G47" s="9">
        <v>1.5677947291200001</v>
      </c>
      <c r="H47" s="9">
        <v>0.60702442000000001</v>
      </c>
      <c r="I47" t="s">
        <v>38</v>
      </c>
      <c r="J47" s="9">
        <f>Table3352[[#This Row],[Unit Price]]*Table3352[[#This Row],[Quantity]]</f>
        <v>0.95168968612312521</v>
      </c>
      <c r="K47" s="9" t="s">
        <v>3</v>
      </c>
      <c r="L47" t="s">
        <v>57</v>
      </c>
      <c r="M47" t="s">
        <v>61</v>
      </c>
    </row>
    <row r="48" spans="1:13" x14ac:dyDescent="0.3">
      <c r="A48" t="s">
        <v>41</v>
      </c>
      <c r="B48" t="s">
        <v>73</v>
      </c>
      <c r="C48" t="s">
        <v>74</v>
      </c>
      <c r="D48" s="8">
        <v>44835</v>
      </c>
      <c r="E48" s="8">
        <v>44866</v>
      </c>
      <c r="F48" t="s">
        <v>14</v>
      </c>
      <c r="G48" s="9">
        <v>40.425980903831999</v>
      </c>
      <c r="H48" s="9">
        <v>9.8750000100000008</v>
      </c>
      <c r="I48" t="s">
        <v>42</v>
      </c>
      <c r="J48" s="9">
        <f>Table3352[[#This Row],[Unit Price]]*Table3352[[#This Row],[Quantity]]</f>
        <v>399.20656182960084</v>
      </c>
      <c r="K48" s="9" t="s">
        <v>3</v>
      </c>
      <c r="L48" t="s">
        <v>50</v>
      </c>
      <c r="M48" t="s">
        <v>69</v>
      </c>
    </row>
    <row r="49" spans="1:13" x14ac:dyDescent="0.3">
      <c r="A49" t="s">
        <v>1</v>
      </c>
      <c r="B49" t="s">
        <v>53</v>
      </c>
      <c r="C49" t="s">
        <v>53</v>
      </c>
      <c r="D49" s="8">
        <v>44835</v>
      </c>
      <c r="E49" s="8">
        <v>44866</v>
      </c>
      <c r="F49" t="s">
        <v>14</v>
      </c>
      <c r="G49" s="9">
        <v>0</v>
      </c>
      <c r="H49" s="9">
        <v>0.1052</v>
      </c>
      <c r="I49" t="s">
        <v>39</v>
      </c>
      <c r="J49" s="9">
        <f>Table3352[[#This Row],[Unit Price]]*Table3352[[#This Row],[Quantity]]</f>
        <v>0</v>
      </c>
      <c r="K49" s="9" t="s">
        <v>3</v>
      </c>
      <c r="L49" t="s">
        <v>24</v>
      </c>
      <c r="M49" t="s">
        <v>61</v>
      </c>
    </row>
    <row r="50" spans="1:13" x14ac:dyDescent="0.3">
      <c r="A50" t="s">
        <v>1</v>
      </c>
      <c r="B50" t="s">
        <v>35</v>
      </c>
      <c r="C50" t="s">
        <v>35</v>
      </c>
      <c r="D50" s="8">
        <v>44835</v>
      </c>
      <c r="E50" s="8">
        <v>44866</v>
      </c>
      <c r="F50" t="s">
        <v>14</v>
      </c>
      <c r="G50" s="9">
        <v>0</v>
      </c>
      <c r="H50" s="9">
        <v>1.2699999999999999E-2</v>
      </c>
      <c r="I50" t="s">
        <v>39</v>
      </c>
      <c r="J50" s="9">
        <f>Table3352[[#This Row],[Unit Price]]*Table3352[[#This Row],[Quantity]]</f>
        <v>0</v>
      </c>
      <c r="K50" s="9" t="s">
        <v>3</v>
      </c>
      <c r="L50" t="s">
        <v>24</v>
      </c>
      <c r="M50" t="s">
        <v>61</v>
      </c>
    </row>
    <row r="51" spans="1:13" x14ac:dyDescent="0.3">
      <c r="A51" t="s">
        <v>1</v>
      </c>
      <c r="B51" t="s">
        <v>32</v>
      </c>
      <c r="C51" t="s">
        <v>78</v>
      </c>
      <c r="D51" s="8">
        <v>44835</v>
      </c>
      <c r="E51" s="8">
        <v>44866</v>
      </c>
      <c r="F51" t="s">
        <v>14</v>
      </c>
      <c r="G51" s="9">
        <v>4.1387907110400003E-2</v>
      </c>
      <c r="H51" s="9">
        <v>834.16830000000004</v>
      </c>
      <c r="I51" t="s">
        <v>39</v>
      </c>
      <c r="J51" s="9">
        <f>Table3352[[#This Row],[Unit Price]]*Table3352[[#This Row],[Quantity]]</f>
        <v>34.524480114840287</v>
      </c>
      <c r="K51" s="9" t="s">
        <v>3</v>
      </c>
      <c r="L51" t="s">
        <v>52</v>
      </c>
      <c r="M51" t="s">
        <v>61</v>
      </c>
    </row>
    <row r="52" spans="1:13" x14ac:dyDescent="0.3">
      <c r="A52" t="s">
        <v>0</v>
      </c>
      <c r="B52" t="s">
        <v>71</v>
      </c>
      <c r="C52" t="s">
        <v>72</v>
      </c>
      <c r="D52" s="8">
        <v>44835</v>
      </c>
      <c r="E52" s="8">
        <v>44866</v>
      </c>
      <c r="F52" t="s">
        <v>14</v>
      </c>
      <c r="G52" s="9">
        <v>23.9027776193448</v>
      </c>
      <c r="H52" s="9">
        <v>193</v>
      </c>
      <c r="I52" t="s">
        <v>22</v>
      </c>
      <c r="J52" s="9">
        <f>Table3352[[#This Row],[Unit Price]]*Table3352[[#This Row],[Quantity]]</f>
        <v>4613.2360805335466</v>
      </c>
      <c r="K52" s="9" t="s">
        <v>3</v>
      </c>
      <c r="L52" t="s">
        <v>52</v>
      </c>
      <c r="M52" t="s">
        <v>61</v>
      </c>
    </row>
    <row r="53" spans="1:13" x14ac:dyDescent="0.3">
      <c r="A53" t="s">
        <v>1</v>
      </c>
      <c r="B53" t="s">
        <v>32</v>
      </c>
      <c r="C53" t="s">
        <v>78</v>
      </c>
      <c r="D53" s="8">
        <v>44835</v>
      </c>
      <c r="E53" s="8">
        <v>44866</v>
      </c>
      <c r="F53" t="s">
        <v>14</v>
      </c>
      <c r="G53" s="9">
        <v>945.96974497097995</v>
      </c>
      <c r="H53" s="9">
        <v>0.99993600000000005</v>
      </c>
      <c r="I53" t="s">
        <v>36</v>
      </c>
      <c r="J53" s="9">
        <f>Table3352[[#This Row],[Unit Price]]*Table3352[[#This Row],[Quantity]]</f>
        <v>945.90920290730185</v>
      </c>
      <c r="K53" s="9" t="s">
        <v>3</v>
      </c>
      <c r="L53" t="s">
        <v>52</v>
      </c>
      <c r="M53" t="s">
        <v>61</v>
      </c>
    </row>
    <row r="54" spans="1:13" x14ac:dyDescent="0.3">
      <c r="A54" t="s">
        <v>1</v>
      </c>
      <c r="B54" t="s">
        <v>32</v>
      </c>
      <c r="C54" t="s">
        <v>78</v>
      </c>
      <c r="D54" s="8">
        <v>44835</v>
      </c>
      <c r="E54" s="8">
        <v>44866</v>
      </c>
      <c r="F54" t="s">
        <v>14</v>
      </c>
      <c r="G54" s="9">
        <v>4.1387907110400003E-2</v>
      </c>
      <c r="H54" s="9">
        <v>496.00389999999999</v>
      </c>
      <c r="I54" t="s">
        <v>39</v>
      </c>
      <c r="J54" s="9">
        <f>Table3352[[#This Row],[Unit Price]]*Table3352[[#This Row],[Quantity]]</f>
        <v>20.528563339596133</v>
      </c>
      <c r="K54" s="9" t="s">
        <v>3</v>
      </c>
      <c r="L54" t="s">
        <v>40</v>
      </c>
      <c r="M54" t="s">
        <v>61</v>
      </c>
    </row>
    <row r="55" spans="1:13" x14ac:dyDescent="0.3">
      <c r="A55" t="s">
        <v>34</v>
      </c>
      <c r="B55" t="s">
        <v>79</v>
      </c>
      <c r="C55" t="s">
        <v>80</v>
      </c>
      <c r="D55" s="8">
        <v>44835</v>
      </c>
      <c r="E55" s="8">
        <v>44866</v>
      </c>
      <c r="F55" t="s">
        <v>14</v>
      </c>
      <c r="G55" s="9">
        <v>0</v>
      </c>
      <c r="H55" s="9">
        <v>9.5179999999999993E-5</v>
      </c>
      <c r="I55" t="s">
        <v>38</v>
      </c>
      <c r="J55" s="9">
        <f>Table3352[[#This Row],[Unit Price]]*Table3352[[#This Row],[Quantity]]</f>
        <v>0</v>
      </c>
      <c r="K55" s="9" t="s">
        <v>3</v>
      </c>
      <c r="L55" t="s">
        <v>52</v>
      </c>
      <c r="M55" t="s">
        <v>61</v>
      </c>
    </row>
    <row r="56" spans="1:13" x14ac:dyDescent="0.3">
      <c r="A56" t="s">
        <v>54</v>
      </c>
      <c r="B56" t="s">
        <v>55</v>
      </c>
      <c r="D56" s="8">
        <v>44835</v>
      </c>
      <c r="E56" s="8">
        <v>44865</v>
      </c>
      <c r="F56" t="s">
        <v>14</v>
      </c>
      <c r="G56" s="9">
        <v>1390.0930000000001</v>
      </c>
      <c r="H56" s="9">
        <v>1</v>
      </c>
      <c r="I56">
        <v>1</v>
      </c>
      <c r="J56" s="9">
        <f>Table3352[[#This Row],[Unit Price]]*Table3352[[#This Row],[Quantity]]</f>
        <v>1390.0930000000001</v>
      </c>
      <c r="K56" s="15" t="s">
        <v>3</v>
      </c>
      <c r="L56" t="s">
        <v>24</v>
      </c>
      <c r="M56" t="s">
        <v>19</v>
      </c>
    </row>
    <row r="57" spans="1:13" x14ac:dyDescent="0.3">
      <c r="A57" t="s">
        <v>25</v>
      </c>
      <c r="B57" t="s">
        <v>21</v>
      </c>
      <c r="C57" t="s">
        <v>2</v>
      </c>
      <c r="D57" s="8">
        <v>44835</v>
      </c>
      <c r="E57" s="8">
        <v>44865</v>
      </c>
      <c r="F57" t="s">
        <v>14</v>
      </c>
      <c r="G57" s="9">
        <v>2000</v>
      </c>
      <c r="H57" s="9">
        <v>1</v>
      </c>
      <c r="I57">
        <v>1</v>
      </c>
      <c r="J57" s="9">
        <f>Table3352[[#This Row],[Unit Price]]*Table3352[[#This Row],[Quantity]]</f>
        <v>2000</v>
      </c>
      <c r="K57" s="15" t="s">
        <v>3</v>
      </c>
      <c r="L57" t="s">
        <v>23</v>
      </c>
      <c r="M57" t="s">
        <v>20</v>
      </c>
    </row>
    <row r="58" spans="1:13" x14ac:dyDescent="0.3">
      <c r="D58" s="17"/>
      <c r="E58" s="17"/>
      <c r="G58" s="15"/>
      <c r="H58" s="15"/>
      <c r="I58" s="16"/>
      <c r="J58" s="15">
        <f>SUM(J12:J57)</f>
        <v>26682.930126120216</v>
      </c>
      <c r="K58" s="15"/>
      <c r="L58" s="16"/>
      <c r="M58" s="16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605A5-3C28-4ADA-892D-3608C1531EBC}">
  <dimension ref="A1:M25"/>
  <sheetViews>
    <sheetView tabSelected="1" zoomScale="87" zoomScaleNormal="87" workbookViewId="0">
      <selection activeCell="B4" sqref="B4"/>
    </sheetView>
  </sheetViews>
  <sheetFormatPr defaultRowHeight="14.4" x14ac:dyDescent="0.3"/>
  <cols>
    <col min="1" max="1" width="50.109375" bestFit="1" customWidth="1"/>
    <col min="2" max="2" width="32.5546875" bestFit="1" customWidth="1"/>
    <col min="3" max="3" width="27.33203125" bestFit="1" customWidth="1"/>
    <col min="4" max="4" width="13.5546875" style="8" customWidth="1"/>
    <col min="5" max="5" width="15.44140625" style="8" bestFit="1" customWidth="1"/>
    <col min="7" max="8" width="8.88671875" style="9"/>
    <col min="10" max="10" width="9.6640625" style="9" bestFit="1" customWidth="1"/>
    <col min="11" max="11" width="8.88671875" style="9"/>
    <col min="12" max="12" width="45.33203125" bestFit="1" customWidth="1"/>
    <col min="13" max="13" width="9.88671875" bestFit="1" customWidth="1"/>
  </cols>
  <sheetData>
    <row r="1" spans="1:13" x14ac:dyDescent="0.3">
      <c r="A1" s="1" t="s">
        <v>9</v>
      </c>
      <c r="B1" s="2" t="s">
        <v>11</v>
      </c>
    </row>
    <row r="2" spans="1:13" x14ac:dyDescent="0.3">
      <c r="A2" s="3" t="s">
        <v>26</v>
      </c>
      <c r="B2" s="10" t="s">
        <v>81</v>
      </c>
    </row>
    <row r="3" spans="1:13" x14ac:dyDescent="0.3">
      <c r="A3" s="4" t="s">
        <v>10</v>
      </c>
      <c r="B3" s="5">
        <f>J25</f>
        <v>603.71157958585536</v>
      </c>
      <c r="C3" s="9"/>
      <c r="D3"/>
    </row>
    <row r="4" spans="1:13" ht="15" thickBot="1" x14ac:dyDescent="0.35">
      <c r="A4" s="7" t="s">
        <v>12</v>
      </c>
      <c r="B4" s="6">
        <f>B3*1.18</f>
        <v>712.37966391130931</v>
      </c>
      <c r="C4" s="9"/>
    </row>
    <row r="5" spans="1:13" x14ac:dyDescent="0.3">
      <c r="D5"/>
    </row>
    <row r="11" spans="1:13" x14ac:dyDescent="0.3">
      <c r="A11" s="11" t="s">
        <v>31</v>
      </c>
      <c r="B11" s="11" t="s">
        <v>4</v>
      </c>
      <c r="C11" s="11" t="s">
        <v>5</v>
      </c>
      <c r="D11" s="12" t="s">
        <v>27</v>
      </c>
      <c r="E11" s="12" t="s">
        <v>28</v>
      </c>
      <c r="F11" s="11" t="s">
        <v>13</v>
      </c>
      <c r="G11" s="14" t="s">
        <v>29</v>
      </c>
      <c r="H11" s="14" t="s">
        <v>6</v>
      </c>
      <c r="I11" s="11" t="s">
        <v>7</v>
      </c>
      <c r="J11" s="14" t="s">
        <v>30</v>
      </c>
      <c r="K11" s="14" t="s">
        <v>8</v>
      </c>
      <c r="L11" s="13" t="s">
        <v>15</v>
      </c>
      <c r="M11" s="13" t="s">
        <v>16</v>
      </c>
    </row>
    <row r="12" spans="1:13" x14ac:dyDescent="0.3">
      <c r="A12" t="s">
        <v>43</v>
      </c>
      <c r="B12" t="s">
        <v>43</v>
      </c>
      <c r="C12" t="s">
        <v>43</v>
      </c>
      <c r="D12" s="8">
        <v>44835</v>
      </c>
      <c r="E12" s="8">
        <v>44866</v>
      </c>
      <c r="F12" t="s">
        <v>14</v>
      </c>
      <c r="G12" s="9">
        <v>0</v>
      </c>
      <c r="H12" s="9">
        <v>4</v>
      </c>
      <c r="I12" t="s">
        <v>44</v>
      </c>
      <c r="J12" s="9">
        <f>Table33523[[#This Row],[Unit Price]]*Table33523[[#This Row],[Quantity]]</f>
        <v>0</v>
      </c>
      <c r="K12" s="9" t="s">
        <v>3</v>
      </c>
      <c r="L12" t="s">
        <v>45</v>
      </c>
      <c r="M12" t="s">
        <v>77</v>
      </c>
    </row>
    <row r="13" spans="1:13" x14ac:dyDescent="0.3">
      <c r="A13" t="s">
        <v>43</v>
      </c>
      <c r="B13" t="s">
        <v>43</v>
      </c>
      <c r="C13" t="s">
        <v>43</v>
      </c>
      <c r="D13" s="8">
        <v>44835</v>
      </c>
      <c r="E13" s="8">
        <v>44866</v>
      </c>
      <c r="F13" t="s">
        <v>14</v>
      </c>
      <c r="G13" s="9">
        <v>125.2768695022872</v>
      </c>
      <c r="H13" s="9">
        <v>0.99865579999999998</v>
      </c>
      <c r="I13" t="s">
        <v>36</v>
      </c>
      <c r="J13" s="9">
        <f>Table33523[[#This Row],[Unit Price]]*Table33523[[#This Row],[Quantity]]</f>
        <v>125.10847233430222</v>
      </c>
      <c r="K13" s="9" t="s">
        <v>3</v>
      </c>
      <c r="L13" t="s">
        <v>18</v>
      </c>
      <c r="M13" t="s">
        <v>70</v>
      </c>
    </row>
    <row r="14" spans="1:13" x14ac:dyDescent="0.3">
      <c r="A14" t="s">
        <v>43</v>
      </c>
      <c r="B14" t="s">
        <v>43</v>
      </c>
      <c r="C14" t="s">
        <v>43</v>
      </c>
      <c r="D14" s="8">
        <v>44835</v>
      </c>
      <c r="E14" s="8">
        <v>44866</v>
      </c>
      <c r="F14" t="s">
        <v>14</v>
      </c>
      <c r="G14" s="9">
        <v>125.27685351415438</v>
      </c>
      <c r="H14" s="9">
        <v>0.92058693000000003</v>
      </c>
      <c r="I14" t="s">
        <v>36</v>
      </c>
      <c r="J14" s="9">
        <f>Table33523[[#This Row],[Unit Price]]*Table33523[[#This Row],[Quantity]]</f>
        <v>115.3282339766551</v>
      </c>
      <c r="K14" s="9" t="s">
        <v>3</v>
      </c>
      <c r="L14" t="s">
        <v>17</v>
      </c>
      <c r="M14" t="s">
        <v>70</v>
      </c>
    </row>
    <row r="15" spans="1:13" x14ac:dyDescent="0.3">
      <c r="A15" t="s">
        <v>43</v>
      </c>
      <c r="B15" t="s">
        <v>43</v>
      </c>
      <c r="C15" t="s">
        <v>43</v>
      </c>
      <c r="D15" s="8">
        <v>44835</v>
      </c>
      <c r="E15" s="8">
        <v>44866</v>
      </c>
      <c r="F15" t="s">
        <v>14</v>
      </c>
      <c r="G15" s="9">
        <v>0</v>
      </c>
      <c r="H15" s="9">
        <v>2</v>
      </c>
      <c r="I15" t="s">
        <v>44</v>
      </c>
      <c r="J15" s="9">
        <f>Table33523[[#This Row],[Unit Price]]*Table33523[[#This Row],[Quantity]]</f>
        <v>0</v>
      </c>
      <c r="K15" s="9" t="s">
        <v>3</v>
      </c>
      <c r="L15" t="s">
        <v>45</v>
      </c>
      <c r="M15" t="s">
        <v>76</v>
      </c>
    </row>
    <row r="16" spans="1:13" x14ac:dyDescent="0.3">
      <c r="A16" t="s">
        <v>41</v>
      </c>
      <c r="B16" t="s">
        <v>64</v>
      </c>
      <c r="C16" t="s">
        <v>65</v>
      </c>
      <c r="D16" s="8">
        <v>44835</v>
      </c>
      <c r="E16" s="8">
        <v>44866</v>
      </c>
      <c r="F16" t="s">
        <v>14</v>
      </c>
      <c r="G16" s="9">
        <v>4.4955410666519997</v>
      </c>
      <c r="H16" s="9">
        <v>1.8441800000000001E-2</v>
      </c>
      <c r="I16" t="s">
        <v>37</v>
      </c>
      <c r="J16" s="9">
        <f>Table33523[[#This Row],[Unit Price]]*Table33523[[#This Row],[Quantity]]</f>
        <v>8.2905869242982849E-2</v>
      </c>
      <c r="K16" s="9" t="s">
        <v>3</v>
      </c>
      <c r="L16" t="s">
        <v>82</v>
      </c>
      <c r="M16" t="s">
        <v>61</v>
      </c>
    </row>
    <row r="17" spans="1:13" x14ac:dyDescent="0.3">
      <c r="A17" t="s">
        <v>43</v>
      </c>
      <c r="B17" t="s">
        <v>43</v>
      </c>
      <c r="C17" t="s">
        <v>43</v>
      </c>
      <c r="D17" s="8">
        <v>44835</v>
      </c>
      <c r="E17" s="8">
        <v>44866</v>
      </c>
      <c r="F17" t="s">
        <v>14</v>
      </c>
      <c r="G17" s="9">
        <v>125.27686879432558</v>
      </c>
      <c r="H17" s="9">
        <v>0.99887981999999997</v>
      </c>
      <c r="I17" t="s">
        <v>36</v>
      </c>
      <c r="J17" s="9">
        <f>Table33523[[#This Row],[Unit Price]]*Table33523[[#This Row],[Quantity]]</f>
        <v>125.13653615143954</v>
      </c>
      <c r="K17" s="9" t="s">
        <v>3</v>
      </c>
      <c r="L17" t="s">
        <v>18</v>
      </c>
      <c r="M17" t="s">
        <v>70</v>
      </c>
    </row>
    <row r="18" spans="1:13" x14ac:dyDescent="0.3">
      <c r="A18" t="s">
        <v>47</v>
      </c>
      <c r="B18" t="s">
        <v>47</v>
      </c>
      <c r="C18" t="s">
        <v>47</v>
      </c>
      <c r="D18" s="8">
        <v>44835</v>
      </c>
      <c r="E18" s="8">
        <v>44866</v>
      </c>
      <c r="F18" t="s">
        <v>14</v>
      </c>
      <c r="G18" s="9">
        <v>8.3277763419959996</v>
      </c>
      <c r="H18" s="9">
        <v>13.222987979999999</v>
      </c>
      <c r="I18" t="s">
        <v>37</v>
      </c>
      <c r="J18" s="9">
        <f>Table33523[[#This Row],[Unit Price]]*Table33523[[#This Row],[Quantity]]</f>
        <v>110.11808647034147</v>
      </c>
      <c r="K18" s="9" t="s">
        <v>3</v>
      </c>
      <c r="L18" t="s">
        <v>17</v>
      </c>
      <c r="M18" t="s">
        <v>70</v>
      </c>
    </row>
    <row r="19" spans="1:13" x14ac:dyDescent="0.3">
      <c r="A19" t="s">
        <v>43</v>
      </c>
      <c r="B19" t="s">
        <v>43</v>
      </c>
      <c r="C19" t="s">
        <v>43</v>
      </c>
      <c r="D19" s="8">
        <v>44835</v>
      </c>
      <c r="E19" s="8">
        <v>44866</v>
      </c>
      <c r="F19" t="s">
        <v>14</v>
      </c>
      <c r="G19" s="9">
        <v>0</v>
      </c>
      <c r="H19" s="9">
        <v>2</v>
      </c>
      <c r="I19" t="s">
        <v>44</v>
      </c>
      <c r="J19" s="9">
        <f>Table33523[[#This Row],[Unit Price]]*Table33523[[#This Row],[Quantity]]</f>
        <v>0</v>
      </c>
      <c r="K19" s="9" t="s">
        <v>3</v>
      </c>
      <c r="L19" t="s">
        <v>83</v>
      </c>
      <c r="M19" t="s">
        <v>61</v>
      </c>
    </row>
    <row r="20" spans="1:13" x14ac:dyDescent="0.3">
      <c r="A20" t="s">
        <v>41</v>
      </c>
      <c r="B20" t="s">
        <v>64</v>
      </c>
      <c r="C20" t="s">
        <v>65</v>
      </c>
      <c r="D20" s="8">
        <v>44835</v>
      </c>
      <c r="E20" s="8">
        <v>44866</v>
      </c>
      <c r="F20" t="s">
        <v>14</v>
      </c>
      <c r="G20" s="9">
        <v>4.4955400637063994</v>
      </c>
      <c r="H20" s="9">
        <v>0.63550457000000005</v>
      </c>
      <c r="I20" t="s">
        <v>37</v>
      </c>
      <c r="J20" s="9">
        <f>Table33523[[#This Row],[Unit Price]]*Table33523[[#This Row],[Quantity]]</f>
        <v>2.8569362551035082</v>
      </c>
      <c r="K20" s="9" t="s">
        <v>3</v>
      </c>
      <c r="L20" t="s">
        <v>82</v>
      </c>
      <c r="M20" t="s">
        <v>61</v>
      </c>
    </row>
    <row r="21" spans="1:13" x14ac:dyDescent="0.3">
      <c r="A21" t="s">
        <v>43</v>
      </c>
      <c r="B21" t="s">
        <v>43</v>
      </c>
      <c r="C21" t="s">
        <v>43</v>
      </c>
      <c r="D21" s="8">
        <v>44835</v>
      </c>
      <c r="E21" s="8">
        <v>44866</v>
      </c>
      <c r="F21" t="s">
        <v>14</v>
      </c>
      <c r="G21" s="9">
        <v>0</v>
      </c>
      <c r="H21" s="9">
        <v>6</v>
      </c>
      <c r="I21" t="s">
        <v>44</v>
      </c>
      <c r="J21" s="9">
        <f>Table33523[[#This Row],[Unit Price]]*Table33523[[#This Row],[Quantity]]</f>
        <v>0</v>
      </c>
      <c r="K21" s="9" t="s">
        <v>3</v>
      </c>
      <c r="L21" t="s">
        <v>83</v>
      </c>
      <c r="M21" t="s">
        <v>70</v>
      </c>
    </row>
    <row r="22" spans="1:13" x14ac:dyDescent="0.3">
      <c r="A22" t="s">
        <v>43</v>
      </c>
      <c r="B22" t="s">
        <v>43</v>
      </c>
      <c r="C22" t="s">
        <v>43</v>
      </c>
      <c r="D22" s="8">
        <v>44835</v>
      </c>
      <c r="E22" s="8">
        <v>44866</v>
      </c>
      <c r="F22" t="s">
        <v>14</v>
      </c>
      <c r="G22" s="9">
        <v>125.2768677127176</v>
      </c>
      <c r="H22" s="9">
        <v>0.99843179999999998</v>
      </c>
      <c r="I22" t="s">
        <v>36</v>
      </c>
      <c r="J22" s="9">
        <f>Table33523[[#This Row],[Unit Price]]*Table33523[[#This Row],[Quantity]]</f>
        <v>125.08040852877052</v>
      </c>
      <c r="K22" s="9" t="s">
        <v>3</v>
      </c>
      <c r="L22" t="s">
        <v>18</v>
      </c>
      <c r="M22" t="s">
        <v>70</v>
      </c>
    </row>
    <row r="23" spans="1:13" x14ac:dyDescent="0.3">
      <c r="A23" t="s">
        <v>58</v>
      </c>
      <c r="B23" t="s">
        <v>58</v>
      </c>
      <c r="C23" t="s">
        <v>58</v>
      </c>
      <c r="D23" s="8">
        <v>44835</v>
      </c>
      <c r="E23" s="8">
        <v>44866</v>
      </c>
      <c r="F23" t="s">
        <v>14</v>
      </c>
      <c r="G23" s="9">
        <v>0</v>
      </c>
      <c r="H23" s="9">
        <v>4</v>
      </c>
      <c r="I23" t="s">
        <v>44</v>
      </c>
      <c r="J23" s="9">
        <f>Table33523[[#This Row],[Unit Price]]*Table33523[[#This Row],[Quantity]]</f>
        <v>0</v>
      </c>
      <c r="K23" s="9" t="s">
        <v>3</v>
      </c>
      <c r="L23" t="s">
        <v>59</v>
      </c>
      <c r="M23" t="s">
        <v>61</v>
      </c>
    </row>
    <row r="24" spans="1:13" x14ac:dyDescent="0.3">
      <c r="A24" t="s">
        <v>47</v>
      </c>
      <c r="B24" t="s">
        <v>47</v>
      </c>
      <c r="C24" t="s">
        <v>47</v>
      </c>
      <c r="D24" s="8">
        <v>44835</v>
      </c>
      <c r="E24" s="8">
        <v>44866</v>
      </c>
      <c r="F24" t="s">
        <v>14</v>
      </c>
      <c r="G24" s="9">
        <v>0</v>
      </c>
      <c r="H24" s="9">
        <v>1.5109611000000001</v>
      </c>
      <c r="I24" t="s">
        <v>38</v>
      </c>
      <c r="J24" s="9">
        <f>Table33523[[#This Row],[Unit Price]]*Table33523[[#This Row],[Quantity]]</f>
        <v>0</v>
      </c>
      <c r="K24" s="9" t="s">
        <v>3</v>
      </c>
      <c r="L24" t="s">
        <v>17</v>
      </c>
      <c r="M24" t="s">
        <v>70</v>
      </c>
    </row>
    <row r="25" spans="1:13" x14ac:dyDescent="0.3">
      <c r="D25" s="17"/>
      <c r="E25" s="17"/>
      <c r="G25" s="15"/>
      <c r="H25" s="15"/>
      <c r="I25" s="16"/>
      <c r="J25" s="15">
        <f>SUM(J12:J24)</f>
        <v>603.71157958585536</v>
      </c>
      <c r="K25" s="15"/>
      <c r="L25" s="16"/>
      <c r="M25" s="16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NOV 2022</vt:lpstr>
      <vt:lpstr>PERSHING XAT NOV 2022</vt:lpstr>
      <vt:lpstr>PENSYS NOV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</dc:creator>
  <cp:lastModifiedBy>Srinivasan Venkatachalam</cp:lastModifiedBy>
  <cp:lastPrinted>2018-08-07T07:19:38Z</cp:lastPrinted>
  <dcterms:created xsi:type="dcterms:W3CDTF">2017-08-04T08:23:41Z</dcterms:created>
  <dcterms:modified xsi:type="dcterms:W3CDTF">2022-11-29T18:11:39Z</dcterms:modified>
</cp:coreProperties>
</file>