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7A034F81-7E02-4053-8028-6EC21EB3C4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 AND OR nested" sheetId="4" r:id="rId1"/>
    <sheet name="Vlookup" sheetId="5" r:id="rId2"/>
    <sheet name="Master Emp sheet" sheetId="8" r:id="rId3"/>
    <sheet name="Source" sheetId="7" r:id="rId4"/>
  </sheets>
  <externalReferences>
    <externalReference r:id="rId5"/>
  </externalReferences>
  <definedNames>
    <definedName name="_xlnm._FilterDatabase" localSheetId="0" hidden="1">'IF AND OR nested'!$A$10:$N$48</definedName>
    <definedName name="AGENT">#REF!</definedName>
    <definedName name="AGENTNAME">#REF!</definedName>
    <definedName name="AM">#REF!</definedName>
    <definedName name="code">[1]Source!$C$6:$C$40</definedName>
    <definedName name="data1">[1]Source!$C$6:$F$40</definedName>
    <definedName name="HEAD">#REF!</definedName>
    <definedName name="Head1">[1]Source!$C$5:$F$5</definedName>
    <definedName name="MANAGERNAME">#REF!</definedName>
    <definedName name="source">[1]Source!$C$6:$F$40</definedName>
    <definedName name="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7" i="8"/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K7" i="8" l="1"/>
  <c r="K8" i="8"/>
  <c r="K9" i="8"/>
  <c r="K10" i="8"/>
  <c r="K11" i="8"/>
  <c r="K12" i="8"/>
  <c r="K13" i="8"/>
  <c r="K14" i="8"/>
  <c r="K15" i="8"/>
  <c r="K16" i="8"/>
  <c r="J8" i="8"/>
  <c r="J7" i="8"/>
  <c r="J9" i="8"/>
  <c r="J10" i="8"/>
  <c r="J11" i="8"/>
  <c r="J12" i="8"/>
  <c r="J13" i="8"/>
  <c r="J14" i="8"/>
  <c r="J15" i="8"/>
  <c r="J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O11" i="5" l="1"/>
  <c r="O10" i="5"/>
  <c r="N11" i="5"/>
  <c r="N10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<sst xmlns="http://schemas.openxmlformats.org/spreadsheetml/2006/main" count="726" uniqueCount="113">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</sst>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itp\Downloads\11-%20INDEX%20MATCH%20IFERROR.xlsx" TargetMode="External"/><Relationship Id="rId1" Type="http://schemas.openxmlformats.org/officeDocument/2006/relationships/externalLinkPath" Target="/Users/amitp/Downloads/11-%20INDEX%20MATCH%20IF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Emp sheet"/>
      <sheetName val="Source"/>
    </sheetNames>
    <sheetDataSet>
      <sheetData sheetId="0"/>
      <sheetData sheetId="1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C8" workbookViewId="0">
      <selection activeCell="O10" sqref="O10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108</v>
      </c>
    </row>
    <row r="3" spans="1:15" x14ac:dyDescent="0.3">
      <c r="B3" s="11">
        <v>2</v>
      </c>
      <c r="C3" s="11" t="s">
        <v>109</v>
      </c>
    </row>
    <row r="4" spans="1:15" x14ac:dyDescent="0.3">
      <c r="B4" s="11">
        <v>3</v>
      </c>
      <c r="C4" s="11" t="s">
        <v>110</v>
      </c>
    </row>
    <row r="5" spans="1:15" x14ac:dyDescent="0.3">
      <c r="B5" s="11">
        <v>4</v>
      </c>
      <c r="C5" s="11" t="s">
        <v>111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7" t="str">
        <f>IF(AND($H$10:$H$48&lt;30000,$G$10:$G$48="CCD"),"9000","0")</f>
        <v>0</v>
      </c>
      <c r="L11" s="10" t="str">
        <f>IF(TEXT(D11,"YYYY")&lt;"1980","Retired","Not Retired")</f>
        <v>Retired</v>
      </c>
      <c r="M11" s="10" t="str">
        <f>IF(AND(OR(G11="Sales",G11="Marketing"),H11&lt;45000),"25000","10000")</f>
        <v>10000</v>
      </c>
      <c r="N11" s="10" t="str">
        <f>IF(OR(G11="Director",G11="CEO"),"","15000")</f>
        <v>15000</v>
      </c>
      <c r="O11" s="10">
        <f>_xlfn.IFS(I11="North",5000,I11="South",4000,I11="East",4200,I11="Mid West",3800)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for gift","Not Eligible for Gift")</f>
        <v>Not Eligible for Gift</v>
      </c>
      <c r="K12" s="17" t="str">
        <f t="shared" ref="K12:K48" si="1">IF(AND($H$10:$H$48&lt;30000,$G$10:$G$48="CCD"),"9000","0")</f>
        <v>0</v>
      </c>
      <c r="L12" s="10" t="str">
        <f t="shared" ref="L12:L48" si="2">IF(TEXT(D12,"YYYY")&lt;"1980","Retired","Not Retired")</f>
        <v>Retired</v>
      </c>
      <c r="M12" s="10" t="str">
        <f t="shared" ref="M12:M48" si="3">IF(AND(OR(G12="Sales",G12="Marketing"),H12&lt;45000),"25000","10000")</f>
        <v>25000</v>
      </c>
      <c r="N12" s="10" t="str">
        <f t="shared" ref="N12:N48" si="4">IF(OR(G12="Director",G12="CEO"),"","15000")</f>
        <v>15000</v>
      </c>
      <c r="O12" s="10">
        <f t="shared" ref="O12:O48" si="5">_xlfn.IFS(I12="North",5000,I12="South",4000,I12="East",4200,I12="Mid West",3800)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7" t="str">
        <f t="shared" si="1"/>
        <v>0</v>
      </c>
      <c r="L13" s="10" t="str">
        <f t="shared" si="2"/>
        <v>Retired</v>
      </c>
      <c r="M13" s="10" t="str">
        <f t="shared" si="3"/>
        <v>10000</v>
      </c>
      <c r="N13" s="10" t="str">
        <f t="shared" si="4"/>
        <v>15000</v>
      </c>
      <c r="O13" s="10">
        <f t="shared" si="5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7" t="str">
        <f t="shared" si="1"/>
        <v>0</v>
      </c>
      <c r="L14" s="10" t="str">
        <f t="shared" si="2"/>
        <v>Retired</v>
      </c>
      <c r="M14" s="10" t="str">
        <f t="shared" si="3"/>
        <v>10000</v>
      </c>
      <c r="N14" s="10" t="str">
        <f t="shared" si="4"/>
        <v>15000</v>
      </c>
      <c r="O14" s="10">
        <f t="shared" si="5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7" t="str">
        <f t="shared" si="1"/>
        <v>0</v>
      </c>
      <c r="L15" s="10" t="str">
        <f t="shared" si="2"/>
        <v>Retired</v>
      </c>
      <c r="M15" s="10" t="str">
        <f t="shared" si="3"/>
        <v>10000</v>
      </c>
      <c r="N15" s="10" t="str">
        <f t="shared" si="4"/>
        <v>15000</v>
      </c>
      <c r="O15" s="10">
        <f t="shared" si="5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7" t="str">
        <f t="shared" si="1"/>
        <v>0</v>
      </c>
      <c r="L16" s="10" t="str">
        <f t="shared" si="2"/>
        <v>Retired</v>
      </c>
      <c r="M16" s="10" t="str">
        <f t="shared" si="3"/>
        <v>10000</v>
      </c>
      <c r="N16" s="10" t="str">
        <f t="shared" si="4"/>
        <v/>
      </c>
      <c r="O16" s="10">
        <f t="shared" si="5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7" t="str">
        <f t="shared" si="1"/>
        <v>0</v>
      </c>
      <c r="L17" s="10" t="str">
        <f t="shared" si="2"/>
        <v>Retired</v>
      </c>
      <c r="M17" s="10" t="str">
        <f t="shared" si="3"/>
        <v>10000</v>
      </c>
      <c r="N17" s="10" t="str">
        <f t="shared" si="4"/>
        <v>15000</v>
      </c>
      <c r="O17" s="10">
        <f t="shared" si="5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7" t="str">
        <f t="shared" si="1"/>
        <v>9000</v>
      </c>
      <c r="L18" s="10" t="str">
        <f t="shared" si="2"/>
        <v>Not Retired</v>
      </c>
      <c r="M18" s="10" t="str">
        <f t="shared" si="3"/>
        <v>10000</v>
      </c>
      <c r="N18" s="10" t="str">
        <f t="shared" si="4"/>
        <v>15000</v>
      </c>
      <c r="O18" s="10">
        <f t="shared" si="5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7" t="str">
        <f t="shared" si="1"/>
        <v>0</v>
      </c>
      <c r="L19" s="10" t="str">
        <f t="shared" si="2"/>
        <v>Retired</v>
      </c>
      <c r="M19" s="10" t="str">
        <f t="shared" si="3"/>
        <v>10000</v>
      </c>
      <c r="N19" s="10" t="str">
        <f t="shared" si="4"/>
        <v>15000</v>
      </c>
      <c r="O19" s="10">
        <f t="shared" si="5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7" t="str">
        <f t="shared" si="1"/>
        <v>0</v>
      </c>
      <c r="L20" s="10" t="str">
        <f t="shared" si="2"/>
        <v>Not Retired</v>
      </c>
      <c r="M20" s="10" t="str">
        <f t="shared" si="3"/>
        <v>10000</v>
      </c>
      <c r="N20" s="10" t="str">
        <f t="shared" si="4"/>
        <v>15000</v>
      </c>
      <c r="O20" s="10">
        <f t="shared" si="5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7" t="str">
        <f t="shared" si="1"/>
        <v>0</v>
      </c>
      <c r="L21" s="10" t="str">
        <f t="shared" si="2"/>
        <v>Retired</v>
      </c>
      <c r="M21" s="10" t="str">
        <f t="shared" si="3"/>
        <v>10000</v>
      </c>
      <c r="N21" s="10" t="str">
        <f t="shared" si="4"/>
        <v>15000</v>
      </c>
      <c r="O21" s="10">
        <f t="shared" si="5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7" t="str">
        <f t="shared" si="1"/>
        <v>0</v>
      </c>
      <c r="L22" s="10" t="str">
        <f t="shared" si="2"/>
        <v>Not Retired</v>
      </c>
      <c r="M22" s="10" t="str">
        <f t="shared" si="3"/>
        <v>10000</v>
      </c>
      <c r="N22" s="10" t="str">
        <f t="shared" si="4"/>
        <v>15000</v>
      </c>
      <c r="O22" s="10">
        <f t="shared" si="5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7" t="str">
        <f t="shared" si="1"/>
        <v>0</v>
      </c>
      <c r="L23" s="10" t="str">
        <f t="shared" si="2"/>
        <v>Not Retired</v>
      </c>
      <c r="M23" s="10" t="str">
        <f t="shared" si="3"/>
        <v>10000</v>
      </c>
      <c r="N23" s="10" t="str">
        <f t="shared" si="4"/>
        <v>15000</v>
      </c>
      <c r="O23" s="10">
        <f t="shared" si="5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7" t="str">
        <f t="shared" si="1"/>
        <v>0</v>
      </c>
      <c r="L24" s="10" t="str">
        <f t="shared" si="2"/>
        <v>Not Retired</v>
      </c>
      <c r="M24" s="10" t="str">
        <f t="shared" si="3"/>
        <v>10000</v>
      </c>
      <c r="N24" s="10" t="str">
        <f t="shared" si="4"/>
        <v>15000</v>
      </c>
      <c r="O24" s="10">
        <f t="shared" si="5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7" t="str">
        <f t="shared" si="1"/>
        <v>0</v>
      </c>
      <c r="L25" s="10" t="str">
        <f t="shared" si="2"/>
        <v>Not Retired</v>
      </c>
      <c r="M25" s="10" t="str">
        <f t="shared" si="3"/>
        <v>10000</v>
      </c>
      <c r="N25" s="10" t="str">
        <f t="shared" si="4"/>
        <v/>
      </c>
      <c r="O25" s="10">
        <f t="shared" si="5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7" t="str">
        <f t="shared" si="1"/>
        <v>0</v>
      </c>
      <c r="L26" s="10" t="str">
        <f t="shared" si="2"/>
        <v>Retired</v>
      </c>
      <c r="M26" s="10" t="str">
        <f t="shared" si="3"/>
        <v>10000</v>
      </c>
      <c r="N26" s="10" t="str">
        <f t="shared" si="4"/>
        <v>15000</v>
      </c>
      <c r="O26" s="10">
        <f t="shared" si="5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7" t="str">
        <f t="shared" si="1"/>
        <v>0</v>
      </c>
      <c r="L27" s="10" t="str">
        <f t="shared" si="2"/>
        <v>Not Retired</v>
      </c>
      <c r="M27" s="10" t="str">
        <f t="shared" si="3"/>
        <v>25000</v>
      </c>
      <c r="N27" s="10" t="str">
        <f t="shared" si="4"/>
        <v>15000</v>
      </c>
      <c r="O27" s="10">
        <f t="shared" si="5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7" t="str">
        <f t="shared" si="1"/>
        <v>0</v>
      </c>
      <c r="L28" s="10" t="str">
        <f t="shared" si="2"/>
        <v>Not Retired</v>
      </c>
      <c r="M28" s="10" t="str">
        <f t="shared" si="3"/>
        <v>10000</v>
      </c>
      <c r="N28" s="10" t="str">
        <f t="shared" si="4"/>
        <v>15000</v>
      </c>
      <c r="O28" s="10">
        <f t="shared" si="5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7" t="str">
        <f t="shared" si="1"/>
        <v>0</v>
      </c>
      <c r="L29" s="10" t="str">
        <f t="shared" si="2"/>
        <v>Not Retired</v>
      </c>
      <c r="M29" s="10" t="str">
        <f t="shared" si="3"/>
        <v>10000</v>
      </c>
      <c r="N29" s="10" t="str">
        <f t="shared" si="4"/>
        <v>15000</v>
      </c>
      <c r="O29" s="10">
        <f t="shared" si="5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7" t="str">
        <f t="shared" si="1"/>
        <v>0</v>
      </c>
      <c r="L30" s="10" t="str">
        <f t="shared" si="2"/>
        <v>Not Retired</v>
      </c>
      <c r="M30" s="10" t="str">
        <f t="shared" si="3"/>
        <v>10000</v>
      </c>
      <c r="N30" s="10" t="str">
        <f t="shared" si="4"/>
        <v>15000</v>
      </c>
      <c r="O30" s="10">
        <f t="shared" si="5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7" t="str">
        <f t="shared" si="1"/>
        <v>0</v>
      </c>
      <c r="L31" s="10" t="str">
        <f t="shared" si="2"/>
        <v>Not Retired</v>
      </c>
      <c r="M31" s="10" t="str">
        <f t="shared" si="3"/>
        <v>10000</v>
      </c>
      <c r="N31" s="10" t="str">
        <f t="shared" si="4"/>
        <v>15000</v>
      </c>
      <c r="O31" s="10">
        <f t="shared" si="5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7" t="str">
        <f t="shared" si="1"/>
        <v>0</v>
      </c>
      <c r="L32" s="10" t="str">
        <f t="shared" si="2"/>
        <v>Not Retired</v>
      </c>
      <c r="M32" s="10" t="str">
        <f t="shared" si="3"/>
        <v>10000</v>
      </c>
      <c r="N32" s="10" t="str">
        <f t="shared" si="4"/>
        <v>15000</v>
      </c>
      <c r="O32" s="10">
        <f t="shared" si="5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7" t="str">
        <f t="shared" si="1"/>
        <v>0</v>
      </c>
      <c r="L33" s="10" t="str">
        <f t="shared" si="2"/>
        <v>Not Retired</v>
      </c>
      <c r="M33" s="10" t="str">
        <f t="shared" si="3"/>
        <v>10000</v>
      </c>
      <c r="N33" s="10" t="str">
        <f t="shared" si="4"/>
        <v>15000</v>
      </c>
      <c r="O33" s="10">
        <f t="shared" si="5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7" t="str">
        <f t="shared" si="1"/>
        <v>0</v>
      </c>
      <c r="L34" s="10" t="str">
        <f t="shared" si="2"/>
        <v>Not Retired</v>
      </c>
      <c r="M34" s="10" t="str">
        <f t="shared" si="3"/>
        <v>10000</v>
      </c>
      <c r="N34" s="10" t="str">
        <f t="shared" si="4"/>
        <v>15000</v>
      </c>
      <c r="O34" s="10">
        <f t="shared" si="5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7" t="str">
        <f t="shared" si="1"/>
        <v>0</v>
      </c>
      <c r="L35" s="10" t="str">
        <f t="shared" si="2"/>
        <v>Not Retired</v>
      </c>
      <c r="M35" s="10" t="str">
        <f t="shared" si="3"/>
        <v>10000</v>
      </c>
      <c r="N35" s="10" t="str">
        <f t="shared" si="4"/>
        <v>15000</v>
      </c>
      <c r="O35" s="10">
        <f t="shared" si="5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7" t="str">
        <f t="shared" si="1"/>
        <v>0</v>
      </c>
      <c r="L36" s="10" t="str">
        <f t="shared" si="2"/>
        <v>Retired</v>
      </c>
      <c r="M36" s="10" t="str">
        <f t="shared" si="3"/>
        <v>10000</v>
      </c>
      <c r="N36" s="10" t="str">
        <f t="shared" si="4"/>
        <v>15000</v>
      </c>
      <c r="O36" s="10">
        <f t="shared" si="5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7" t="str">
        <f t="shared" si="1"/>
        <v>0</v>
      </c>
      <c r="L37" s="10" t="str">
        <f t="shared" si="2"/>
        <v>Not Retired</v>
      </c>
      <c r="M37" s="10" t="str">
        <f t="shared" si="3"/>
        <v>10000</v>
      </c>
      <c r="N37" s="10" t="str">
        <f t="shared" si="4"/>
        <v>15000</v>
      </c>
      <c r="O37" s="10">
        <f t="shared" si="5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7" t="str">
        <f t="shared" si="1"/>
        <v>0</v>
      </c>
      <c r="L38" s="10" t="str">
        <f t="shared" si="2"/>
        <v>Retired</v>
      </c>
      <c r="M38" s="10" t="str">
        <f t="shared" si="3"/>
        <v>10000</v>
      </c>
      <c r="N38" s="10" t="str">
        <f t="shared" si="4"/>
        <v>15000</v>
      </c>
      <c r="O38" s="10">
        <f t="shared" si="5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7" t="str">
        <f t="shared" si="1"/>
        <v>0</v>
      </c>
      <c r="L39" s="10" t="str">
        <f t="shared" si="2"/>
        <v>Retired</v>
      </c>
      <c r="M39" s="10" t="str">
        <f t="shared" si="3"/>
        <v>10000</v>
      </c>
      <c r="N39" s="10" t="str">
        <f t="shared" si="4"/>
        <v>15000</v>
      </c>
      <c r="O39" s="10">
        <f t="shared" si="5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7" t="str">
        <f t="shared" si="1"/>
        <v>0</v>
      </c>
      <c r="L40" s="10" t="str">
        <f t="shared" si="2"/>
        <v>Not Retired</v>
      </c>
      <c r="M40" s="10" t="str">
        <f t="shared" si="3"/>
        <v>10000</v>
      </c>
      <c r="N40" s="10" t="str">
        <f t="shared" si="4"/>
        <v>15000</v>
      </c>
      <c r="O40" s="10">
        <f t="shared" si="5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7" t="str">
        <f t="shared" si="1"/>
        <v>0</v>
      </c>
      <c r="L41" s="10" t="str">
        <f t="shared" si="2"/>
        <v>Not Retired</v>
      </c>
      <c r="M41" s="10" t="str">
        <f t="shared" si="3"/>
        <v>10000</v>
      </c>
      <c r="N41" s="10" t="str">
        <f t="shared" si="4"/>
        <v>15000</v>
      </c>
      <c r="O41" s="10">
        <f t="shared" si="5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7" t="str">
        <f t="shared" si="1"/>
        <v>0</v>
      </c>
      <c r="L42" s="10" t="str">
        <f t="shared" si="2"/>
        <v>Not Retired</v>
      </c>
      <c r="M42" s="10" t="str">
        <f t="shared" si="3"/>
        <v>10000</v>
      </c>
      <c r="N42" s="10" t="str">
        <f t="shared" si="4"/>
        <v/>
      </c>
      <c r="O42" s="10">
        <f t="shared" si="5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7" t="str">
        <f t="shared" si="1"/>
        <v>0</v>
      </c>
      <c r="L43" s="10" t="str">
        <f t="shared" si="2"/>
        <v>Not Retired</v>
      </c>
      <c r="M43" s="10" t="str">
        <f t="shared" si="3"/>
        <v>10000</v>
      </c>
      <c r="N43" s="10" t="str">
        <f t="shared" si="4"/>
        <v>15000</v>
      </c>
      <c r="O43" s="10">
        <f t="shared" si="5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7" t="str">
        <f t="shared" si="1"/>
        <v>0</v>
      </c>
      <c r="L44" s="10" t="str">
        <f t="shared" si="2"/>
        <v>Not Retired</v>
      </c>
      <c r="M44" s="10" t="str">
        <f t="shared" si="3"/>
        <v>10000</v>
      </c>
      <c r="N44" s="10" t="str">
        <f t="shared" si="4"/>
        <v>15000</v>
      </c>
      <c r="O44" s="10">
        <f t="shared" si="5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7" t="str">
        <f t="shared" si="1"/>
        <v>0</v>
      </c>
      <c r="L45" s="10" t="str">
        <f t="shared" si="2"/>
        <v>Not Retired</v>
      </c>
      <c r="M45" s="10" t="str">
        <f t="shared" si="3"/>
        <v>10000</v>
      </c>
      <c r="N45" s="10" t="str">
        <f t="shared" si="4"/>
        <v>15000</v>
      </c>
      <c r="O45" s="10">
        <f t="shared" si="5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7" t="str">
        <f t="shared" si="1"/>
        <v>0</v>
      </c>
      <c r="L46" s="10" t="str">
        <f t="shared" si="2"/>
        <v>Not Retired</v>
      </c>
      <c r="M46" s="10" t="str">
        <f t="shared" si="3"/>
        <v>10000</v>
      </c>
      <c r="N46" s="10" t="str">
        <f t="shared" si="4"/>
        <v>15000</v>
      </c>
      <c r="O46" s="10">
        <f t="shared" si="5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7" t="str">
        <f t="shared" si="1"/>
        <v>0</v>
      </c>
      <c r="L47" s="10" t="str">
        <f t="shared" si="2"/>
        <v>Not Retired</v>
      </c>
      <c r="M47" s="10" t="str">
        <f t="shared" si="3"/>
        <v>10000</v>
      </c>
      <c r="N47" s="10" t="str">
        <f t="shared" si="4"/>
        <v>15000</v>
      </c>
      <c r="O47" s="10">
        <f t="shared" si="5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7" t="str">
        <f t="shared" si="1"/>
        <v>0</v>
      </c>
      <c r="L48" s="10" t="str">
        <f t="shared" si="2"/>
        <v>Not Retired</v>
      </c>
      <c r="M48" s="10" t="str">
        <f t="shared" si="3"/>
        <v>10000</v>
      </c>
      <c r="N48" s="10" t="str">
        <f t="shared" si="4"/>
        <v>15000</v>
      </c>
      <c r="O48" s="10">
        <f t="shared" si="5"/>
        <v>5000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O42"/>
  <sheetViews>
    <sheetView zoomScale="71" workbookViewId="0">
      <selection activeCell="O10" sqref="O10"/>
    </sheetView>
  </sheetViews>
  <sheetFormatPr defaultRowHeight="14.4" x14ac:dyDescent="0.3"/>
  <cols>
    <col min="6" max="6" width="16.109375" customWidth="1"/>
    <col min="11" max="11" width="10.6640625" bestFit="1" customWidth="1"/>
    <col min="13" max="13" width="29.109375" customWidth="1"/>
    <col min="14" max="14" width="13.44140625" customWidth="1"/>
    <col min="15" max="15" width="11.88671875" customWidth="1"/>
  </cols>
  <sheetData>
    <row r="4" spans="3:15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5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5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5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5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5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107</v>
      </c>
      <c r="O9" s="2" t="s">
        <v>101</v>
      </c>
    </row>
    <row r="10" spans="3:15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>
        <f>MAX(K5:K42)</f>
        <v>92000</v>
      </c>
      <c r="O10" s="3" t="str">
        <f>INDEX($C$5:$K$42,MATCH(N10,$K$5:$K$42,0),2)</f>
        <v>Dinesh</v>
      </c>
    </row>
    <row r="11" spans="3:15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>
        <f>MIN(K5:K42)</f>
        <v>15000</v>
      </c>
      <c r="O11" s="3" t="str">
        <f>INDEX($C$5:$K$42,MATCH(N11,$K$5:$K$42,0),2)</f>
        <v>Satish</v>
      </c>
    </row>
    <row r="12" spans="3:15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5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5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5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5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53DC-F161-4722-A58B-74146E68B1B0}">
  <dimension ref="C2:N44"/>
  <sheetViews>
    <sheetView tabSelected="1" topLeftCell="A17" zoomScale="105" zoomScaleNormal="158" workbookViewId="0">
      <selection activeCell="K7" sqref="K7"/>
    </sheetView>
  </sheetViews>
  <sheetFormatPr defaultRowHeight="14.4" x14ac:dyDescent="0.3"/>
  <cols>
    <col min="3" max="3" width="9.33203125" bestFit="1" customWidth="1"/>
    <col min="6" max="6" width="10.109375" bestFit="1" customWidth="1"/>
    <col min="10" max="10" width="21.5546875" bestFit="1" customWidth="1"/>
    <col min="11" max="11" width="9.33203125" bestFit="1" customWidth="1"/>
  </cols>
  <sheetData>
    <row r="2" spans="3:14" x14ac:dyDescent="0.3">
      <c r="D2" s="14" t="s">
        <v>104</v>
      </c>
    </row>
    <row r="3" spans="3:14" x14ac:dyDescent="0.3">
      <c r="D3" s="14" t="s">
        <v>105</v>
      </c>
    </row>
    <row r="4" spans="3:14" x14ac:dyDescent="0.3">
      <c r="D4" s="14" t="s">
        <v>106</v>
      </c>
    </row>
    <row r="6" spans="3:14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4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VLOOKUP(C7,source,MATCH($I$6,Head1))</f>
        <v>North</v>
      </c>
      <c r="J7" s="3" t="str">
        <f t="shared" ref="J7:J44" si="0">IFERROR(INDEX(data1,MATCH(C7,code,0),MATCH($J$6,Head1,0)),"Retired")</f>
        <v>FLM</v>
      </c>
      <c r="K7" s="16">
        <f t="shared" ref="K7:K44" si="1">IFERROR(INDEX(data1,MATCH(C7,code,0),MATCH("Basic Salary",Head1,0)),"Retired")</f>
        <v>48000</v>
      </c>
    </row>
    <row r="8" spans="3:14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VLOOKUP(C8,source,MATCH($I$6,Head1))</f>
        <v>North</v>
      </c>
      <c r="J8" s="3" t="str">
        <f t="shared" si="0"/>
        <v>Digital Marketing</v>
      </c>
      <c r="K8" s="16">
        <f t="shared" si="1"/>
        <v>35000</v>
      </c>
    </row>
    <row r="9" spans="3:14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VLOOKUP(C9,source,MATCH($I$6,Head1))</f>
        <v>North</v>
      </c>
      <c r="J9" s="3" t="str">
        <f t="shared" si="0"/>
        <v>Digital Marketing</v>
      </c>
      <c r="K9" s="16">
        <f t="shared" si="1"/>
        <v>67000</v>
      </c>
    </row>
    <row r="10" spans="3:14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VLOOKUP(C10,source,MATCH($I$6,Head1))</f>
        <v>South</v>
      </c>
      <c r="J10" s="3" t="str">
        <f t="shared" si="0"/>
        <v>Inside Sales</v>
      </c>
      <c r="K10" s="16">
        <f t="shared" si="1"/>
        <v>87000</v>
      </c>
    </row>
    <row r="11" spans="3:14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VLOOKUP(C11,source,MATCH($I$6,Head1))</f>
        <v>North</v>
      </c>
      <c r="J11" s="3" t="str">
        <f t="shared" si="0"/>
        <v>Marketing</v>
      </c>
      <c r="K11" s="16">
        <f t="shared" si="1"/>
        <v>22000</v>
      </c>
      <c r="N11" t="s">
        <v>112</v>
      </c>
    </row>
    <row r="12" spans="3:14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VLOOKUP(C12,source,MATCH($I$6,Head1))</f>
        <v>North</v>
      </c>
      <c r="J12" s="3" t="str">
        <f t="shared" si="0"/>
        <v>Director</v>
      </c>
      <c r="K12" s="16">
        <f t="shared" si="1"/>
        <v>91000</v>
      </c>
    </row>
    <row r="13" spans="3:14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VLOOKUP(C13,source,MATCH($I$6,Head1))</f>
        <v>Mid West</v>
      </c>
      <c r="J13" s="3" t="str">
        <f t="shared" si="0"/>
        <v>Learning &amp; Development</v>
      </c>
      <c r="K13" s="16">
        <f t="shared" si="1"/>
        <v>77000</v>
      </c>
    </row>
    <row r="14" spans="3:14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VLOOKUP(C14,source,MATCH($I$6,Head1))</f>
        <v>Mid West</v>
      </c>
      <c r="J14" s="3" t="str">
        <f t="shared" si="0"/>
        <v>Digital Marketing</v>
      </c>
      <c r="K14" s="16">
        <f t="shared" si="1"/>
        <v>45000</v>
      </c>
    </row>
    <row r="15" spans="3:14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VLOOKUP(C15,source,MATCH($I$6,Head1))</f>
        <v>East</v>
      </c>
      <c r="J15" s="3" t="str">
        <f t="shared" si="0"/>
        <v>Digital Marketing</v>
      </c>
      <c r="K15" s="16">
        <f t="shared" si="1"/>
        <v>92000</v>
      </c>
    </row>
    <row r="16" spans="3:14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VLOOKUP(C16,source,MATCH($I$6,Head1))</f>
        <v>North</v>
      </c>
      <c r="J16" s="3" t="str">
        <f t="shared" si="0"/>
        <v>Inside Sales</v>
      </c>
      <c r="K16" s="16">
        <f t="shared" si="1"/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VLOOKUP(C17,source,MATCH($I$6,Head1))</f>
        <v>South</v>
      </c>
      <c r="J17" s="3" t="str">
        <f t="shared" si="0"/>
        <v>Learning &amp; Development</v>
      </c>
      <c r="K17" s="16">
        <f t="shared" si="1"/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VLOOKUP(C18,source,MATCH($I$6,Head1))</f>
        <v>East</v>
      </c>
      <c r="J18" s="3" t="str">
        <f t="shared" si="0"/>
        <v>Learning &amp; Development</v>
      </c>
      <c r="K18" s="16">
        <f t="shared" si="1"/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VLOOKUP(C19,source,MATCH($I$6,Head1))</f>
        <v>East</v>
      </c>
      <c r="J19" s="3" t="str">
        <f t="shared" si="0"/>
        <v>CEO</v>
      </c>
      <c r="K19" s="16">
        <f t="shared" si="1"/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VLOOKUP(C20,source,MATCH($I$6,Head1))</f>
        <v>East</v>
      </c>
      <c r="J20" s="3" t="str">
        <f t="shared" si="0"/>
        <v>Retired</v>
      </c>
      <c r="K20" s="16" t="str">
        <f t="shared" si="1"/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VLOOKUP(C21,source,MATCH($I$6,Head1))</f>
        <v>South</v>
      </c>
      <c r="J21" s="3" t="str">
        <f t="shared" si="0"/>
        <v>Digital Marketing</v>
      </c>
      <c r="K21" s="16">
        <f t="shared" si="1"/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VLOOKUP(C22,source,MATCH($I$6,Head1))</f>
        <v>South</v>
      </c>
      <c r="J22" s="3" t="str">
        <f t="shared" si="0"/>
        <v>Inside Sales</v>
      </c>
      <c r="K22" s="16">
        <f t="shared" si="1"/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VLOOKUP(C23,source,MATCH($I$6,Head1))</f>
        <v>South</v>
      </c>
      <c r="J23" s="3" t="str">
        <f t="shared" si="0"/>
        <v>CCD</v>
      </c>
      <c r="K23" s="16">
        <f t="shared" si="1"/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VLOOKUP(C24,source,MATCH($I$6,Head1))</f>
        <v>South</v>
      </c>
      <c r="J24" s="3" t="str">
        <f t="shared" si="0"/>
        <v>FLM</v>
      </c>
      <c r="K24" s="16">
        <f t="shared" si="1"/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VLOOKUP(C25,source,MATCH($I$6,Head1))</f>
        <v>Mid West</v>
      </c>
      <c r="J25" s="3" t="str">
        <f t="shared" si="0"/>
        <v>Inside Sales</v>
      </c>
      <c r="K25" s="16">
        <f t="shared" si="1"/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VLOOKUP(C26,source,MATCH($I$6,Head1))</f>
        <v>South</v>
      </c>
      <c r="J26" s="3" t="str">
        <f t="shared" si="0"/>
        <v>Operations</v>
      </c>
      <c r="K26" s="16">
        <f t="shared" si="1"/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VLOOKUP(C27,source,MATCH($I$6,Head1))</f>
        <v>South</v>
      </c>
      <c r="J27" s="3" t="str">
        <f t="shared" si="0"/>
        <v>Finance</v>
      </c>
      <c r="K27" s="16">
        <f t="shared" si="1"/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VLOOKUP(C28,source,MATCH($I$6,Head1))</f>
        <v>East</v>
      </c>
      <c r="J28" s="3" t="str">
        <f t="shared" si="0"/>
        <v>Inside Sales</v>
      </c>
      <c r="K28" s="16">
        <f t="shared" si="1"/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VLOOKUP(C29,source,MATCH($I$6,Head1))</f>
        <v>East</v>
      </c>
      <c r="J29" s="3" t="str">
        <f t="shared" si="0"/>
        <v>Finance</v>
      </c>
      <c r="K29" s="16">
        <f t="shared" si="1"/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VLOOKUP(C30,source,MATCH($I$6,Head1))</f>
        <v>South</v>
      </c>
      <c r="J30" s="3" t="str">
        <f t="shared" si="0"/>
        <v>Retired</v>
      </c>
      <c r="K30" s="16" t="str">
        <f t="shared" si="1"/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VLOOKUP(C31,source,MATCH($I$6,Head1))</f>
        <v>Mid West</v>
      </c>
      <c r="J31" s="3" t="str">
        <f t="shared" si="0"/>
        <v>Finance</v>
      </c>
      <c r="K31" s="16">
        <f t="shared" si="1"/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VLOOKUP(C32,source,MATCH($I$6,Head1))</f>
        <v>South</v>
      </c>
      <c r="J32" s="3" t="str">
        <f t="shared" si="0"/>
        <v>Sales</v>
      </c>
      <c r="K32" s="16">
        <f t="shared" si="1"/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VLOOKUP(C33,source,MATCH($I$6,Head1))</f>
        <v>South</v>
      </c>
      <c r="J33" s="3" t="str">
        <f t="shared" si="0"/>
        <v>Operations</v>
      </c>
      <c r="K33" s="16">
        <f t="shared" si="1"/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VLOOKUP(C34,source,MATCH($I$6,Head1))</f>
        <v>North</v>
      </c>
      <c r="J34" s="3" t="str">
        <f t="shared" si="0"/>
        <v>Finance</v>
      </c>
      <c r="K34" s="16">
        <f t="shared" si="1"/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VLOOKUP(C35,source,MATCH($I$6,Head1))</f>
        <v>East</v>
      </c>
      <c r="J35" s="3" t="str">
        <f t="shared" si="0"/>
        <v>Inside Sales</v>
      </c>
      <c r="K35" s="16">
        <f t="shared" si="1"/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VLOOKUP(C36,source,MATCH($I$6,Head1))</f>
        <v>East</v>
      </c>
      <c r="J36" s="3" t="str">
        <f t="shared" si="0"/>
        <v>CCD</v>
      </c>
      <c r="K36" s="16">
        <f t="shared" si="1"/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VLOOKUP(C37,source,MATCH($I$6,Head1))</f>
        <v>South</v>
      </c>
      <c r="J37" s="3" t="str">
        <f t="shared" si="0"/>
        <v>Director</v>
      </c>
      <c r="K37" s="16">
        <f t="shared" si="1"/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VLOOKUP(C38,source,MATCH($I$6,Head1))</f>
        <v>South</v>
      </c>
      <c r="J38" s="3" t="str">
        <f t="shared" si="0"/>
        <v>Retired</v>
      </c>
      <c r="K38" s="16" t="str">
        <f t="shared" si="1"/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VLOOKUP(C39,source,MATCH($I$6,Head1))</f>
        <v>East</v>
      </c>
      <c r="J39" s="3" t="str">
        <f t="shared" si="0"/>
        <v>Marketing</v>
      </c>
      <c r="K39" s="16">
        <f t="shared" si="1"/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VLOOKUP(C40,source,MATCH($I$6,Head1))</f>
        <v>North</v>
      </c>
      <c r="J40" s="3" t="str">
        <f t="shared" si="0"/>
        <v>Digital Marketing</v>
      </c>
      <c r="K40" s="16">
        <f t="shared" si="1"/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VLOOKUP(C41,source,MATCH($I$6,Head1))</f>
        <v>North</v>
      </c>
      <c r="J41" s="3" t="str">
        <f t="shared" si="0"/>
        <v>Sales</v>
      </c>
      <c r="K41" s="16">
        <f t="shared" si="1"/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VLOOKUP(C42,source,MATCH($I$6,Head1))</f>
        <v>South</v>
      </c>
      <c r="J42" s="3" t="str">
        <f t="shared" si="0"/>
        <v>Marketing</v>
      </c>
      <c r="K42" s="16">
        <f t="shared" si="1"/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VLOOKUP(C43,source,MATCH($I$6,Head1))</f>
        <v>Mid West</v>
      </c>
      <c r="J43" s="3" t="str">
        <f t="shared" si="0"/>
        <v>Marketing</v>
      </c>
      <c r="K43" s="16">
        <f t="shared" si="1"/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VLOOKUP(C44,source,MATCH($I$6,Head1))</f>
        <v>North</v>
      </c>
      <c r="J44" s="3" t="str">
        <f t="shared" si="0"/>
        <v>CCD</v>
      </c>
      <c r="K44" s="16">
        <f t="shared" si="1"/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2" zoomScale="93" workbookViewId="0">
      <selection activeCell="O10" sqref="O10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amit pehere</cp:lastModifiedBy>
  <dcterms:created xsi:type="dcterms:W3CDTF">2020-05-11T11:02:27Z</dcterms:created>
  <dcterms:modified xsi:type="dcterms:W3CDTF">2023-04-13T08:07:00Z</dcterms:modified>
</cp:coreProperties>
</file>