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h\Desktop\Supply chain\"/>
    </mc:Choice>
  </mc:AlternateContent>
  <xr:revisionPtr revIDLastSave="0" documentId="8_{86276A17-7D1E-45AD-A3E8-C54C855729EC}" xr6:coauthVersionLast="44" xr6:coauthVersionMax="44" xr10:uidLastSave="{00000000-0000-0000-0000-000000000000}"/>
  <bookViews>
    <workbookView xWindow="-108" yWindow="-108" windowWidth="23256" windowHeight="12576" activeTab="2"/>
  </bookViews>
  <sheets>
    <sheet name="cotton_production" sheetId="1" r:id="rId1"/>
    <sheet name="SES" sheetId="2" r:id="rId2"/>
    <sheet name="DES" sheetId="3" r:id="rId3"/>
  </sheets>
  <definedNames>
    <definedName name="solver_adj" localSheetId="2" hidden="1">DES!$I$1:$I$2</definedName>
    <definedName name="solver_adj" localSheetId="1" hidden="1">SES!$H$1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2</definedName>
    <definedName name="solver_eng" localSheetId="2" hidden="1">3</definedName>
    <definedName name="solver_eng" localSheetId="1" hidden="1">3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DES!$I$1:$I$2</definedName>
    <definedName name="solver_lhs1" localSheetId="1" hidden="1">SES!$H$1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DES!$K$4</definedName>
    <definedName name="solver_opt" localSheetId="1" hidden="1">SES!$G$4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hs1" localSheetId="2" hidden="1">1</definedName>
    <definedName name="solver_rhs1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E2" i="3" l="1"/>
  <c r="D3" i="3" s="1"/>
  <c r="E3" i="3" s="1"/>
  <c r="G5" i="2"/>
  <c r="D2" i="3"/>
  <c r="C3" i="3" l="1"/>
  <c r="F3" i="3" s="1"/>
  <c r="C4" i="3"/>
  <c r="D4" i="3"/>
  <c r="D2" i="2"/>
  <c r="C3" i="2"/>
  <c r="D3" i="2" s="1"/>
  <c r="C2" i="2"/>
  <c r="E4" i="3" l="1"/>
  <c r="C5" i="3" s="1"/>
  <c r="F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D70" i="2" s="1"/>
  <c r="D5" i="3" l="1"/>
  <c r="E5" i="3" s="1"/>
  <c r="C6" i="3" s="1"/>
  <c r="D5" i="2"/>
  <c r="D8" i="2"/>
  <c r="D11" i="2"/>
  <c r="D4" i="2"/>
  <c r="D6" i="2"/>
  <c r="D7" i="2"/>
  <c r="D9" i="2"/>
  <c r="D13" i="2"/>
  <c r="D21" i="2"/>
  <c r="D12" i="2"/>
  <c r="D17" i="2"/>
  <c r="D22" i="2"/>
  <c r="D19" i="2"/>
  <c r="D10" i="2"/>
  <c r="D15" i="2"/>
  <c r="D34" i="2"/>
  <c r="D20" i="2"/>
  <c r="D16" i="2"/>
  <c r="D67" i="2"/>
  <c r="D30" i="2"/>
  <c r="D47" i="2"/>
  <c r="D39" i="2"/>
  <c r="D33" i="2"/>
  <c r="D55" i="2"/>
  <c r="D65" i="2"/>
  <c r="D64" i="2"/>
  <c r="D32" i="2"/>
  <c r="D37" i="2"/>
  <c r="D46" i="2"/>
  <c r="D57" i="2"/>
  <c r="D63" i="2"/>
  <c r="D58" i="2"/>
  <c r="D28" i="2"/>
  <c r="D45" i="2"/>
  <c r="D50" i="2"/>
  <c r="D38" i="2"/>
  <c r="D53" i="2"/>
  <c r="D36" i="2"/>
  <c r="D69" i="2"/>
  <c r="D62" i="2"/>
  <c r="D48" i="2"/>
  <c r="D68" i="2"/>
  <c r="D42" i="2"/>
  <c r="D56" i="2"/>
  <c r="D54" i="2"/>
  <c r="D60" i="2"/>
  <c r="D43" i="2"/>
  <c r="D51" i="2"/>
  <c r="C71" i="2"/>
  <c r="D61" i="2"/>
  <c r="D27" i="2"/>
  <c r="D66" i="2"/>
  <c r="D35" i="2"/>
  <c r="D18" i="2"/>
  <c r="D25" i="2"/>
  <c r="D44" i="2"/>
  <c r="D24" i="2"/>
  <c r="D23" i="2"/>
  <c r="D26" i="2"/>
  <c r="D29" i="2"/>
  <c r="D41" i="2"/>
  <c r="D59" i="2"/>
  <c r="D52" i="2"/>
  <c r="D14" i="2"/>
  <c r="D40" i="2"/>
  <c r="D31" i="2"/>
  <c r="D49" i="2"/>
  <c r="D6" i="3" l="1"/>
  <c r="E6" i="3" s="1"/>
  <c r="F5" i="3"/>
  <c r="G4" i="2"/>
  <c r="D7" i="3" l="1"/>
  <c r="E7" i="3" s="1"/>
  <c r="D8" i="3" s="1"/>
  <c r="C7" i="3"/>
  <c r="F6" i="3"/>
  <c r="C8" i="3" l="1"/>
  <c r="E8" i="3"/>
  <c r="C9" i="3" s="1"/>
  <c r="F7" i="3"/>
  <c r="D9" i="3" l="1"/>
  <c r="E9" i="3" s="1"/>
  <c r="F9" i="3"/>
  <c r="F8" i="3"/>
  <c r="C10" i="3" l="1"/>
  <c r="D10" i="3"/>
  <c r="E10" i="3" s="1"/>
  <c r="C11" i="3" s="1"/>
  <c r="D11" i="3" l="1"/>
  <c r="E11" i="3" s="1"/>
  <c r="D12" i="3" s="1"/>
  <c r="F11" i="3"/>
  <c r="F10" i="3"/>
  <c r="C12" i="3" l="1"/>
  <c r="E12" i="3"/>
  <c r="C13" i="3" s="1"/>
  <c r="D13" i="3" l="1"/>
  <c r="E13" i="3" s="1"/>
  <c r="D14" i="3" s="1"/>
  <c r="F12" i="3"/>
  <c r="C14" i="3" l="1"/>
  <c r="E14" i="3"/>
  <c r="C15" i="3" s="1"/>
  <c r="F13" i="3"/>
  <c r="D15" i="3" l="1"/>
  <c r="E15" i="3" s="1"/>
  <c r="F15" i="3"/>
  <c r="F14" i="3"/>
  <c r="C16" i="3" l="1"/>
  <c r="F16" i="3" s="1"/>
  <c r="D16" i="3"/>
  <c r="E16" i="3" s="1"/>
  <c r="C17" i="3" l="1"/>
  <c r="F17" i="3" s="1"/>
  <c r="D17" i="3"/>
  <c r="E17" i="3" s="1"/>
  <c r="C18" i="3" s="1"/>
  <c r="D18" i="3" l="1"/>
  <c r="E18" i="3" s="1"/>
  <c r="F18" i="3"/>
  <c r="C19" i="3" l="1"/>
  <c r="F19" i="3" s="1"/>
  <c r="D19" i="3"/>
  <c r="E19" i="3" s="1"/>
  <c r="C20" i="3" l="1"/>
  <c r="D20" i="3"/>
  <c r="E20" i="3" s="1"/>
  <c r="C21" i="3" s="1"/>
  <c r="D21" i="3" l="1"/>
  <c r="E21" i="3" s="1"/>
  <c r="C22" i="3" s="1"/>
  <c r="F20" i="3"/>
  <c r="D22" i="3" l="1"/>
  <c r="E22" i="3" s="1"/>
  <c r="F21" i="3"/>
  <c r="C23" i="3" l="1"/>
  <c r="D23" i="3"/>
  <c r="E23" i="3" s="1"/>
  <c r="F22" i="3"/>
  <c r="C24" i="3" l="1"/>
  <c r="D24" i="3"/>
  <c r="E24" i="3" s="1"/>
  <c r="C25" i="3" s="1"/>
  <c r="F23" i="3"/>
  <c r="D25" i="3" l="1"/>
  <c r="E25" i="3" s="1"/>
  <c r="C26" i="3" s="1"/>
  <c r="F24" i="3"/>
  <c r="D26" i="3" l="1"/>
  <c r="E26" i="3" s="1"/>
  <c r="F25" i="3"/>
  <c r="C27" i="3" l="1"/>
  <c r="D27" i="3"/>
  <c r="E27" i="3" s="1"/>
  <c r="F26" i="3"/>
  <c r="C28" i="3" l="1"/>
  <c r="F28" i="3" s="1"/>
  <c r="D28" i="3"/>
  <c r="E28" i="3" s="1"/>
  <c r="C29" i="3" s="1"/>
  <c r="F27" i="3"/>
  <c r="D29" i="3" l="1"/>
  <c r="E29" i="3" s="1"/>
  <c r="C30" i="3" l="1"/>
  <c r="D30" i="3"/>
  <c r="E30" i="3" s="1"/>
  <c r="C31" i="3" s="1"/>
  <c r="F29" i="3"/>
  <c r="D31" i="3" l="1"/>
  <c r="E31" i="3" s="1"/>
  <c r="C32" i="3" s="1"/>
  <c r="F30" i="3"/>
  <c r="D32" i="3" l="1"/>
  <c r="E32" i="3" s="1"/>
  <c r="C33" i="3" s="1"/>
  <c r="F31" i="3"/>
  <c r="D33" i="3" l="1"/>
  <c r="E33" i="3" s="1"/>
  <c r="C34" i="3" s="1"/>
  <c r="F32" i="3"/>
  <c r="D34" i="3" l="1"/>
  <c r="E34" i="3" s="1"/>
  <c r="F33" i="3"/>
  <c r="C35" i="3" l="1"/>
  <c r="D35" i="3"/>
  <c r="E35" i="3" s="1"/>
  <c r="F34" i="3"/>
  <c r="C36" i="3" l="1"/>
  <c r="D36" i="3"/>
  <c r="E36" i="3" s="1"/>
  <c r="F35" i="3"/>
  <c r="C37" i="3" l="1"/>
  <c r="D37" i="3"/>
  <c r="E37" i="3" s="1"/>
  <c r="C38" i="3" s="1"/>
  <c r="F36" i="3"/>
  <c r="D38" i="3" l="1"/>
  <c r="F37" i="3"/>
  <c r="E38" i="3" l="1"/>
  <c r="D39" i="3" s="1"/>
  <c r="F38" i="3"/>
  <c r="C39" i="3" l="1"/>
  <c r="F39" i="3" s="1"/>
  <c r="E39" i="3"/>
  <c r="D40" i="3" s="1"/>
  <c r="C40" i="3" l="1"/>
  <c r="F40" i="3" s="1"/>
  <c r="E40" i="3"/>
  <c r="D41" i="3" s="1"/>
  <c r="E41" i="3" l="1"/>
  <c r="C42" i="3" s="1"/>
  <c r="F42" i="3" s="1"/>
  <c r="C41" i="3"/>
  <c r="F41" i="3" s="1"/>
  <c r="D42" i="3" l="1"/>
  <c r="E42" i="3" s="1"/>
  <c r="C43" i="3" s="1"/>
  <c r="D43" i="3" l="1"/>
  <c r="E43" i="3" s="1"/>
  <c r="F43" i="3"/>
  <c r="C44" i="3" l="1"/>
  <c r="D44" i="3"/>
  <c r="E44" i="3" s="1"/>
  <c r="C45" i="3" l="1"/>
  <c r="D45" i="3"/>
  <c r="E45" i="3" s="1"/>
  <c r="C46" i="3" s="1"/>
  <c r="F44" i="3"/>
  <c r="D46" i="3" l="1"/>
  <c r="E46" i="3" s="1"/>
  <c r="C47" i="3" s="1"/>
  <c r="F45" i="3"/>
  <c r="D47" i="3" l="1"/>
  <c r="E47" i="3" s="1"/>
  <c r="D48" i="3" s="1"/>
  <c r="F46" i="3"/>
  <c r="C48" i="3" l="1"/>
  <c r="F48" i="3" s="1"/>
  <c r="E48" i="3"/>
  <c r="C49" i="3" s="1"/>
  <c r="F47" i="3"/>
  <c r="D49" i="3" l="1"/>
  <c r="E49" i="3" s="1"/>
  <c r="C50" i="3" s="1"/>
  <c r="D50" i="3" l="1"/>
  <c r="E50" i="3" s="1"/>
  <c r="C51" i="3" s="1"/>
  <c r="F49" i="3"/>
  <c r="D51" i="3" l="1"/>
  <c r="E51" i="3" s="1"/>
  <c r="C52" i="3" s="1"/>
  <c r="F50" i="3"/>
  <c r="D52" i="3" l="1"/>
  <c r="E52" i="3" s="1"/>
  <c r="F51" i="3"/>
  <c r="C53" i="3" l="1"/>
  <c r="D53" i="3"/>
  <c r="E53" i="3" s="1"/>
  <c r="C54" i="3" s="1"/>
  <c r="F52" i="3"/>
  <c r="D54" i="3" l="1"/>
  <c r="E54" i="3" s="1"/>
  <c r="C55" i="3" s="1"/>
  <c r="F53" i="3"/>
  <c r="D55" i="3" l="1"/>
  <c r="E55" i="3" s="1"/>
  <c r="F54" i="3"/>
  <c r="C56" i="3" l="1"/>
  <c r="D56" i="3"/>
  <c r="E56" i="3" s="1"/>
  <c r="C57" i="3" s="1"/>
  <c r="F55" i="3"/>
  <c r="D57" i="3" l="1"/>
  <c r="E57" i="3" s="1"/>
  <c r="C58" i="3" s="1"/>
  <c r="F57" i="3"/>
  <c r="F56" i="3"/>
  <c r="D58" i="3" l="1"/>
  <c r="E58" i="3" l="1"/>
  <c r="C59" i="3" s="1"/>
  <c r="D59" i="3" l="1"/>
  <c r="E59" i="3" s="1"/>
  <c r="F58" i="3"/>
  <c r="C60" i="3" l="1"/>
  <c r="D60" i="3"/>
  <c r="E60" i="3" s="1"/>
  <c r="C61" i="3" s="1"/>
  <c r="F59" i="3"/>
  <c r="D61" i="3" l="1"/>
  <c r="E61" i="3" s="1"/>
  <c r="D62" i="3" s="1"/>
  <c r="F60" i="3"/>
  <c r="C62" i="3" l="1"/>
  <c r="E62" i="3"/>
  <c r="C63" i="3" s="1"/>
  <c r="F61" i="3"/>
  <c r="D63" i="3" l="1"/>
  <c r="E63" i="3" s="1"/>
  <c r="C64" i="3" s="1"/>
  <c r="F62" i="3"/>
  <c r="D64" i="3" l="1"/>
  <c r="E64" i="3" s="1"/>
  <c r="C65" i="3" s="1"/>
  <c r="F63" i="3"/>
  <c r="D65" i="3" l="1"/>
  <c r="E65" i="3" s="1"/>
  <c r="C66" i="3" s="1"/>
  <c r="F64" i="3"/>
  <c r="D66" i="3" l="1"/>
  <c r="E66" i="3" s="1"/>
  <c r="F65" i="3"/>
  <c r="C67" i="3" l="1"/>
  <c r="D67" i="3"/>
  <c r="E67" i="3" s="1"/>
  <c r="C68" i="3" s="1"/>
  <c r="F66" i="3"/>
  <c r="D68" i="3" l="1"/>
  <c r="E68" i="3" s="1"/>
  <c r="C69" i="3" s="1"/>
  <c r="F67" i="3"/>
  <c r="D69" i="3" l="1"/>
  <c r="E69" i="3" s="1"/>
  <c r="C70" i="3" s="1"/>
  <c r="F68" i="3"/>
  <c r="D70" i="3" l="1"/>
  <c r="E70" i="3" s="1"/>
  <c r="C71" i="3" s="1"/>
  <c r="F70" i="3"/>
  <c r="F69" i="3"/>
  <c r="D71" i="3" l="1"/>
  <c r="E71" i="3" s="1"/>
  <c r="K4" i="3"/>
  <c r="K5" i="3"/>
  <c r="C72" i="3" l="1"/>
  <c r="D72" i="3"/>
  <c r="E72" i="3" s="1"/>
  <c r="C73" i="3" l="1"/>
  <c r="D73" i="3"/>
  <c r="E73" i="3" s="1"/>
  <c r="C74" i="3" s="1"/>
  <c r="D74" i="3" l="1"/>
  <c r="E74" i="3" s="1"/>
  <c r="C75" i="3" s="1"/>
  <c r="D75" i="3" l="1"/>
  <c r="E75" i="3" s="1"/>
</calcChain>
</file>

<file path=xl/sharedStrings.xml><?xml version="1.0" encoding="utf-8"?>
<sst xmlns="http://schemas.openxmlformats.org/spreadsheetml/2006/main" count="19" uniqueCount="11">
  <si>
    <t>Year</t>
  </si>
  <si>
    <t>Production</t>
  </si>
  <si>
    <t xml:space="preserve">Forecast </t>
  </si>
  <si>
    <t>Alpha</t>
  </si>
  <si>
    <t>Error</t>
  </si>
  <si>
    <t xml:space="preserve">MAE </t>
  </si>
  <si>
    <t>RMSE</t>
  </si>
  <si>
    <t>Beta</t>
  </si>
  <si>
    <t>Level  (a)</t>
  </si>
  <si>
    <t>Trend (b)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</si>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</sst>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70" totalsRowShown="0">
  <autoFilter ref="A1:D70"/>
  <tableColumns count="4">
    <tableColumn id="1" name="Year"/>
    <tableColumn id="2" name="Production"/>
    <tableColumn id="3" name="Forecast " dataDxfId="1">
      <calculatedColumnFormula>$H$1*B1+(1-$H$1)*C1</calculatedColumnFormula>
    </tableColumn>
    <tableColumn id="4" name="Error" dataDxfId="0">
      <calculatedColumnFormula>ABS(C2-B2)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70" totalsRowShown="0" headerRowDxfId="2">
  <autoFilter ref="A1:F70"/>
  <tableColumns count="6">
    <tableColumn id="1" name="Year"/>
    <tableColumn id="2" name="Production"/>
    <tableColumn id="3" name="Forecast " dataDxfId="6">
      <calculatedColumnFormula>D1+E1</calculatedColumnFormula>
    </tableColumn>
    <tableColumn id="4" name="Level  (a)" dataDxfId="5">
      <calculatedColumnFormula>$I$1*B2+(1-$I$1)*(D1+E1)</calculatedColumnFormula>
    </tableColumn>
    <tableColumn id="5" name="Trend (b)" dataDxfId="4">
      <calculatedColumnFormula>$I$2*(D2-D1)+(1-$I$2)*E1</calculatedColumnFormula>
    </tableColumn>
    <tableColumn id="6" name="Error" dataDxfId="3">
      <calculatedColumnFormula>ABS(C2-B2)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42" workbookViewId="0">
      <selection sqref="A1:B7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1947</v>
      </c>
      <c r="B2">
        <v>3336</v>
      </c>
    </row>
    <row r="3" spans="1:2" x14ac:dyDescent="0.3">
      <c r="A3">
        <v>1950</v>
      </c>
      <c r="B3">
        <v>3044</v>
      </c>
    </row>
    <row r="4" spans="1:2" x14ac:dyDescent="0.3">
      <c r="A4">
        <v>1951</v>
      </c>
      <c r="B4">
        <v>3276</v>
      </c>
    </row>
    <row r="5" spans="1:2" x14ac:dyDescent="0.3">
      <c r="A5">
        <v>1952</v>
      </c>
      <c r="B5">
        <v>3341</v>
      </c>
    </row>
    <row r="6" spans="1:2" x14ac:dyDescent="0.3">
      <c r="A6">
        <v>1953</v>
      </c>
      <c r="B6">
        <v>4125</v>
      </c>
    </row>
    <row r="7" spans="1:2" x14ac:dyDescent="0.3">
      <c r="A7">
        <v>1954</v>
      </c>
      <c r="B7">
        <v>4445</v>
      </c>
    </row>
    <row r="8" spans="1:2" x14ac:dyDescent="0.3">
      <c r="A8">
        <v>1955</v>
      </c>
      <c r="B8">
        <v>4181</v>
      </c>
    </row>
    <row r="9" spans="1:2" x14ac:dyDescent="0.3">
      <c r="A9">
        <v>1956</v>
      </c>
      <c r="B9">
        <v>4924</v>
      </c>
    </row>
    <row r="10" spans="1:2" x14ac:dyDescent="0.3">
      <c r="A10">
        <v>1957</v>
      </c>
      <c r="B10">
        <v>4962</v>
      </c>
    </row>
    <row r="11" spans="1:2" x14ac:dyDescent="0.3">
      <c r="A11">
        <v>1958</v>
      </c>
      <c r="B11">
        <v>4879</v>
      </c>
    </row>
    <row r="12" spans="1:2" x14ac:dyDescent="0.3">
      <c r="A12">
        <v>1959</v>
      </c>
      <c r="B12">
        <v>3676</v>
      </c>
    </row>
    <row r="13" spans="1:2" x14ac:dyDescent="0.3">
      <c r="A13">
        <v>1960</v>
      </c>
      <c r="B13">
        <v>5604</v>
      </c>
    </row>
    <row r="14" spans="1:2" x14ac:dyDescent="0.3">
      <c r="A14">
        <v>1961</v>
      </c>
      <c r="B14">
        <v>4850</v>
      </c>
    </row>
    <row r="15" spans="1:2" x14ac:dyDescent="0.3">
      <c r="A15">
        <v>1962</v>
      </c>
      <c r="B15">
        <v>5336</v>
      </c>
    </row>
    <row r="16" spans="1:2" x14ac:dyDescent="0.3">
      <c r="A16">
        <v>1963</v>
      </c>
      <c r="B16">
        <v>5747</v>
      </c>
    </row>
    <row r="17" spans="1:2" x14ac:dyDescent="0.3">
      <c r="A17">
        <v>1964</v>
      </c>
      <c r="B17">
        <v>6011</v>
      </c>
    </row>
    <row r="18" spans="1:2" x14ac:dyDescent="0.3">
      <c r="A18">
        <v>1965</v>
      </c>
      <c r="B18">
        <v>4852</v>
      </c>
    </row>
    <row r="19" spans="1:2" x14ac:dyDescent="0.3">
      <c r="A19">
        <v>1966</v>
      </c>
      <c r="B19">
        <v>5266</v>
      </c>
    </row>
    <row r="20" spans="1:2" x14ac:dyDescent="0.3">
      <c r="A20">
        <v>1967</v>
      </c>
      <c r="B20">
        <v>5777</v>
      </c>
    </row>
    <row r="21" spans="1:2" x14ac:dyDescent="0.3">
      <c r="A21">
        <v>1968</v>
      </c>
      <c r="B21">
        <v>5447</v>
      </c>
    </row>
    <row r="22" spans="1:2" x14ac:dyDescent="0.3">
      <c r="A22">
        <v>1969</v>
      </c>
      <c r="B22">
        <v>5564</v>
      </c>
    </row>
    <row r="23" spans="1:2" x14ac:dyDescent="0.3">
      <c r="A23">
        <v>1970</v>
      </c>
      <c r="B23">
        <v>4763</v>
      </c>
    </row>
    <row r="24" spans="1:2" x14ac:dyDescent="0.3">
      <c r="A24">
        <v>1971</v>
      </c>
      <c r="B24">
        <v>6950</v>
      </c>
    </row>
    <row r="25" spans="1:2" x14ac:dyDescent="0.3">
      <c r="A25">
        <v>1972</v>
      </c>
      <c r="B25">
        <v>5735</v>
      </c>
    </row>
    <row r="26" spans="1:2" x14ac:dyDescent="0.3">
      <c r="A26">
        <v>1973</v>
      </c>
      <c r="B26">
        <v>6309</v>
      </c>
    </row>
    <row r="27" spans="1:2" x14ac:dyDescent="0.3">
      <c r="A27">
        <v>1974</v>
      </c>
      <c r="B27">
        <v>7156</v>
      </c>
    </row>
    <row r="28" spans="1:2" x14ac:dyDescent="0.3">
      <c r="A28">
        <v>1975</v>
      </c>
      <c r="B28">
        <v>5950</v>
      </c>
    </row>
    <row r="29" spans="1:2" x14ac:dyDescent="0.3">
      <c r="A29">
        <v>1976</v>
      </c>
      <c r="B29">
        <v>5839</v>
      </c>
    </row>
    <row r="30" spans="1:2" x14ac:dyDescent="0.3">
      <c r="A30">
        <v>1977</v>
      </c>
      <c r="B30">
        <v>7243</v>
      </c>
    </row>
    <row r="31" spans="1:2" x14ac:dyDescent="0.3">
      <c r="A31">
        <v>1978</v>
      </c>
      <c r="B31">
        <v>7958</v>
      </c>
    </row>
    <row r="32" spans="1:2" x14ac:dyDescent="0.3">
      <c r="A32">
        <v>1979</v>
      </c>
      <c r="B32">
        <v>7648</v>
      </c>
    </row>
    <row r="33" spans="1:2" x14ac:dyDescent="0.3">
      <c r="A33">
        <v>1980</v>
      </c>
      <c r="B33">
        <v>7010</v>
      </c>
    </row>
    <row r="34" spans="1:2" x14ac:dyDescent="0.3">
      <c r="A34">
        <v>1981</v>
      </c>
      <c r="B34">
        <v>7884</v>
      </c>
    </row>
    <row r="35" spans="1:2" x14ac:dyDescent="0.3">
      <c r="A35">
        <v>1982</v>
      </c>
      <c r="B35">
        <v>7534</v>
      </c>
    </row>
    <row r="36" spans="1:2" x14ac:dyDescent="0.3">
      <c r="A36">
        <v>1983</v>
      </c>
      <c r="B36">
        <v>6386</v>
      </c>
    </row>
    <row r="37" spans="1:2" x14ac:dyDescent="0.3">
      <c r="A37">
        <v>1984</v>
      </c>
      <c r="B37">
        <v>8507</v>
      </c>
    </row>
    <row r="38" spans="1:2" x14ac:dyDescent="0.3">
      <c r="A38">
        <v>1985</v>
      </c>
      <c r="B38">
        <v>8727</v>
      </c>
    </row>
    <row r="39" spans="1:2" x14ac:dyDescent="0.3">
      <c r="A39">
        <v>1986</v>
      </c>
      <c r="B39">
        <v>6905</v>
      </c>
    </row>
    <row r="40" spans="1:2" x14ac:dyDescent="0.3">
      <c r="A40">
        <v>1987</v>
      </c>
      <c r="B40">
        <v>6432</v>
      </c>
    </row>
    <row r="41" spans="1:2" x14ac:dyDescent="0.3">
      <c r="A41">
        <v>1988</v>
      </c>
      <c r="B41">
        <v>8744</v>
      </c>
    </row>
    <row r="42" spans="1:2" x14ac:dyDescent="0.3">
      <c r="A42">
        <v>1989</v>
      </c>
      <c r="B42">
        <v>11422</v>
      </c>
    </row>
    <row r="43" spans="1:2" x14ac:dyDescent="0.3">
      <c r="A43">
        <v>1990</v>
      </c>
      <c r="B43">
        <v>9842</v>
      </c>
    </row>
    <row r="44" spans="1:2" x14ac:dyDescent="0.3">
      <c r="A44">
        <v>1991</v>
      </c>
      <c r="B44">
        <v>9706</v>
      </c>
    </row>
    <row r="45" spans="1:2" x14ac:dyDescent="0.3">
      <c r="A45">
        <v>1992</v>
      </c>
      <c r="B45">
        <v>11403</v>
      </c>
    </row>
    <row r="46" spans="1:2" x14ac:dyDescent="0.3">
      <c r="A46">
        <v>1993</v>
      </c>
      <c r="B46">
        <v>10741</v>
      </c>
    </row>
    <row r="47" spans="1:2" x14ac:dyDescent="0.3">
      <c r="A47">
        <v>1994</v>
      </c>
      <c r="B47">
        <v>11888</v>
      </c>
    </row>
    <row r="48" spans="1:2" x14ac:dyDescent="0.3">
      <c r="A48">
        <v>1995</v>
      </c>
      <c r="B48">
        <v>12861</v>
      </c>
    </row>
    <row r="49" spans="1:2" x14ac:dyDescent="0.3">
      <c r="A49">
        <v>1996</v>
      </c>
      <c r="B49">
        <v>14231</v>
      </c>
    </row>
    <row r="50" spans="1:2" x14ac:dyDescent="0.3">
      <c r="A50">
        <v>1997</v>
      </c>
      <c r="B50">
        <v>10851</v>
      </c>
    </row>
    <row r="51" spans="1:2" x14ac:dyDescent="0.3">
      <c r="A51">
        <v>1998</v>
      </c>
      <c r="B51">
        <v>12287</v>
      </c>
    </row>
    <row r="52" spans="1:2" x14ac:dyDescent="0.3">
      <c r="A52">
        <v>1999</v>
      </c>
      <c r="B52">
        <v>11530</v>
      </c>
    </row>
    <row r="53" spans="1:2" x14ac:dyDescent="0.3">
      <c r="A53">
        <v>2000</v>
      </c>
      <c r="B53">
        <v>9520</v>
      </c>
    </row>
    <row r="54" spans="1:2" x14ac:dyDescent="0.3">
      <c r="A54">
        <v>2001</v>
      </c>
      <c r="B54">
        <v>9997</v>
      </c>
    </row>
    <row r="55" spans="1:2" x14ac:dyDescent="0.3">
      <c r="A55">
        <v>2002</v>
      </c>
      <c r="B55">
        <v>8624</v>
      </c>
    </row>
    <row r="56" spans="1:2" x14ac:dyDescent="0.3">
      <c r="A56">
        <v>2003</v>
      </c>
      <c r="B56">
        <v>13729</v>
      </c>
    </row>
    <row r="57" spans="1:2" x14ac:dyDescent="0.3">
      <c r="A57">
        <v>2004</v>
      </c>
      <c r="B57">
        <v>16429</v>
      </c>
    </row>
    <row r="58" spans="1:2" x14ac:dyDescent="0.3">
      <c r="A58">
        <v>2005</v>
      </c>
      <c r="B58">
        <v>18499</v>
      </c>
    </row>
    <row r="59" spans="1:2" x14ac:dyDescent="0.3">
      <c r="A59">
        <v>2006</v>
      </c>
      <c r="B59">
        <v>22632</v>
      </c>
    </row>
    <row r="60" spans="1:2" x14ac:dyDescent="0.3">
      <c r="A60">
        <v>2007</v>
      </c>
      <c r="B60">
        <v>25884</v>
      </c>
    </row>
    <row r="61" spans="1:2" x14ac:dyDescent="0.3">
      <c r="A61">
        <v>2008</v>
      </c>
      <c r="B61">
        <v>22276</v>
      </c>
    </row>
    <row r="62" spans="1:2" x14ac:dyDescent="0.3">
      <c r="A62">
        <v>2009</v>
      </c>
      <c r="B62">
        <v>24022</v>
      </c>
    </row>
    <row r="63" spans="1:2" x14ac:dyDescent="0.3">
      <c r="A63">
        <v>2010</v>
      </c>
      <c r="B63">
        <v>33000</v>
      </c>
    </row>
    <row r="64" spans="1:2" x14ac:dyDescent="0.3">
      <c r="A64">
        <v>2011</v>
      </c>
      <c r="B64">
        <v>35200</v>
      </c>
    </row>
    <row r="65" spans="1:2" x14ac:dyDescent="0.3">
      <c r="A65">
        <v>2012</v>
      </c>
      <c r="B65">
        <v>34220</v>
      </c>
    </row>
    <row r="66" spans="1:2" x14ac:dyDescent="0.3">
      <c r="A66">
        <v>2013</v>
      </c>
      <c r="B66">
        <v>35902</v>
      </c>
    </row>
    <row r="67" spans="1:2" x14ac:dyDescent="0.3">
      <c r="A67">
        <v>2014</v>
      </c>
      <c r="B67">
        <v>34805</v>
      </c>
    </row>
    <row r="68" spans="1:2" x14ac:dyDescent="0.3">
      <c r="A68">
        <v>2015</v>
      </c>
      <c r="B68">
        <v>30005</v>
      </c>
    </row>
    <row r="69" spans="1:2" x14ac:dyDescent="0.3">
      <c r="A69">
        <v>2016</v>
      </c>
      <c r="B69">
        <v>32577</v>
      </c>
    </row>
    <row r="70" spans="1:2" x14ac:dyDescent="0.3">
      <c r="A70">
        <v>2017</v>
      </c>
      <c r="B70">
        <v>34862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I19" sqref="I19"/>
    </sheetView>
  </sheetViews>
  <sheetFormatPr defaultRowHeight="14.4" x14ac:dyDescent="0.3"/>
  <cols>
    <col min="2" max="2" width="12.21875" customWidth="1"/>
    <col min="3" max="3" width="10.33203125" style="1" customWidth="1"/>
    <col min="4" max="4" width="8.88671875" style="1"/>
  </cols>
  <sheetData>
    <row r="1" spans="1:8" x14ac:dyDescent="0.3">
      <c r="A1" t="s">
        <v>0</v>
      </c>
      <c r="B1" t="s">
        <v>1</v>
      </c>
      <c r="C1" s="1" t="s">
        <v>2</v>
      </c>
      <c r="D1" s="1" t="s">
        <v>4</v>
      </c>
      <c r="G1" s="4" t="s">
        <v>3</v>
      </c>
      <c r="H1" s="5">
        <v>0.77230000890782136</v>
      </c>
    </row>
    <row r="2" spans="1:8" x14ac:dyDescent="0.3">
      <c r="A2">
        <v>1947</v>
      </c>
      <c r="B2">
        <v>3336</v>
      </c>
      <c r="C2" s="1">
        <f>B2</f>
        <v>3336</v>
      </c>
      <c r="D2" s="1">
        <f>ABS(C2-B2)</f>
        <v>0</v>
      </c>
    </row>
    <row r="3" spans="1:8" x14ac:dyDescent="0.3">
      <c r="A3">
        <v>1950</v>
      </c>
      <c r="B3">
        <v>3044</v>
      </c>
      <c r="C3" s="1">
        <f>$H$1*B2+(1-$H$1)*C2</f>
        <v>3336</v>
      </c>
      <c r="D3" s="1">
        <f t="shared" ref="D3:D66" si="0">ABS(C3-B3)</f>
        <v>292</v>
      </c>
      <c r="G3" s="1"/>
    </row>
    <row r="4" spans="1:8" x14ac:dyDescent="0.3">
      <c r="A4">
        <v>1951</v>
      </c>
      <c r="B4">
        <v>3276</v>
      </c>
      <c r="C4" s="1">
        <f t="shared" ref="C4:C67" si="1">$H$1*B3+(1-$H$1)*C3</f>
        <v>3110.4883973989163</v>
      </c>
      <c r="D4" s="1">
        <f t="shared" si="0"/>
        <v>165.51160260108372</v>
      </c>
      <c r="F4" s="2" t="s">
        <v>5</v>
      </c>
      <c r="G4" s="3">
        <f>AVERAGE(D2:D70)</f>
        <v>1385.0449975362078</v>
      </c>
    </row>
    <row r="5" spans="1:8" x14ac:dyDescent="0.3">
      <c r="A5">
        <v>1952</v>
      </c>
      <c r="B5">
        <v>3341</v>
      </c>
      <c r="C5" s="1">
        <f t="shared" si="1"/>
        <v>3238.3130095620809</v>
      </c>
      <c r="D5" s="1">
        <f t="shared" si="0"/>
        <v>102.68699043791912</v>
      </c>
      <c r="F5" s="2" t="s">
        <v>6</v>
      </c>
      <c r="G5" s="3">
        <f>SQRT(SUMSQ(D2:D70)/COUNT(D2:D70))</f>
        <v>2101.0996447108209</v>
      </c>
    </row>
    <row r="6" spans="1:8" x14ac:dyDescent="0.3">
      <c r="A6">
        <v>1953</v>
      </c>
      <c r="B6">
        <v>4125</v>
      </c>
      <c r="C6" s="1">
        <f t="shared" si="1"/>
        <v>3317.6181731920028</v>
      </c>
      <c r="D6" s="1">
        <f t="shared" si="0"/>
        <v>807.38182680799719</v>
      </c>
    </row>
    <row r="7" spans="1:8" x14ac:dyDescent="0.3">
      <c r="A7">
        <v>1954</v>
      </c>
      <c r="B7">
        <v>4445</v>
      </c>
      <c r="C7" s="1">
        <f t="shared" si="1"/>
        <v>3941.1591652278321</v>
      </c>
      <c r="D7" s="1">
        <f t="shared" si="0"/>
        <v>503.84083477216791</v>
      </c>
    </row>
    <row r="8" spans="1:8" x14ac:dyDescent="0.3">
      <c r="A8">
        <v>1955</v>
      </c>
      <c r="B8">
        <v>4181</v>
      </c>
      <c r="C8" s="1">
        <f t="shared" si="1"/>
        <v>4330.2754464105019</v>
      </c>
      <c r="D8" s="1">
        <f t="shared" si="0"/>
        <v>149.2754464105019</v>
      </c>
    </row>
    <row r="9" spans="1:8" x14ac:dyDescent="0.3">
      <c r="A9">
        <v>1956</v>
      </c>
      <c r="B9">
        <v>4924</v>
      </c>
      <c r="C9" s="1">
        <f t="shared" si="1"/>
        <v>4214.9900178179523</v>
      </c>
      <c r="D9" s="1">
        <f t="shared" si="0"/>
        <v>709.00998218204768</v>
      </c>
    </row>
    <row r="10" spans="1:8" x14ac:dyDescent="0.3">
      <c r="A10">
        <v>1957</v>
      </c>
      <c r="B10">
        <v>4962</v>
      </c>
      <c r="C10" s="1">
        <f t="shared" si="1"/>
        <v>4762.5584333728821</v>
      </c>
      <c r="D10" s="1">
        <f t="shared" si="0"/>
        <v>199.44156662711794</v>
      </c>
    </row>
    <row r="11" spans="1:8" x14ac:dyDescent="0.3">
      <c r="A11">
        <v>1958</v>
      </c>
      <c r="B11">
        <v>4879</v>
      </c>
      <c r="C11" s="1">
        <f t="shared" si="1"/>
        <v>4916.5871570555955</v>
      </c>
      <c r="D11" s="1">
        <f t="shared" si="0"/>
        <v>37.587157055595526</v>
      </c>
    </row>
    <row r="12" spans="1:8" x14ac:dyDescent="0.3">
      <c r="A12">
        <v>1959</v>
      </c>
      <c r="B12">
        <v>3676</v>
      </c>
      <c r="C12" s="1">
        <f t="shared" si="1"/>
        <v>4887.5585953267391</v>
      </c>
      <c r="D12" s="1">
        <f t="shared" si="0"/>
        <v>1211.5585953267391</v>
      </c>
    </row>
    <row r="13" spans="1:8" x14ac:dyDescent="0.3">
      <c r="A13">
        <v>1960</v>
      </c>
      <c r="B13">
        <v>5604</v>
      </c>
      <c r="C13" s="1">
        <f t="shared" si="1"/>
        <v>3951.8718813635505</v>
      </c>
      <c r="D13" s="1">
        <f t="shared" si="0"/>
        <v>1652.1281186364495</v>
      </c>
    </row>
    <row r="14" spans="1:8" x14ac:dyDescent="0.3">
      <c r="A14">
        <v>1961</v>
      </c>
      <c r="B14">
        <v>4850</v>
      </c>
      <c r="C14" s="1">
        <f t="shared" si="1"/>
        <v>5227.8104421033422</v>
      </c>
      <c r="D14" s="1">
        <f t="shared" si="0"/>
        <v>377.81044210334221</v>
      </c>
    </row>
    <row r="15" spans="1:8" x14ac:dyDescent="0.3">
      <c r="A15">
        <v>1962</v>
      </c>
      <c r="B15">
        <v>5336</v>
      </c>
      <c r="C15" s="1">
        <f t="shared" si="1"/>
        <v>4936.0274343014626</v>
      </c>
      <c r="D15" s="1">
        <f t="shared" si="0"/>
        <v>399.97256569853744</v>
      </c>
    </row>
    <row r="16" spans="1:8" x14ac:dyDescent="0.3">
      <c r="A16">
        <v>1963</v>
      </c>
      <c r="B16">
        <v>5747</v>
      </c>
      <c r="C16" s="1">
        <f t="shared" si="1"/>
        <v>5244.9262503533273</v>
      </c>
      <c r="D16" s="1">
        <f t="shared" si="0"/>
        <v>502.0737496466727</v>
      </c>
    </row>
    <row r="17" spans="1:4" x14ac:dyDescent="0.3">
      <c r="A17">
        <v>1964</v>
      </c>
      <c r="B17">
        <v>6011</v>
      </c>
      <c r="C17" s="1">
        <f t="shared" si="1"/>
        <v>5632.677811677836</v>
      </c>
      <c r="D17" s="1">
        <f t="shared" si="0"/>
        <v>378.32218832216404</v>
      </c>
    </row>
    <row r="18" spans="1:4" x14ac:dyDescent="0.3">
      <c r="A18">
        <v>1965</v>
      </c>
      <c r="B18">
        <v>4852</v>
      </c>
      <c r="C18" s="1">
        <f t="shared" si="1"/>
        <v>5924.8560410890695</v>
      </c>
      <c r="D18" s="1">
        <f t="shared" si="0"/>
        <v>1072.8560410890695</v>
      </c>
    </row>
    <row r="19" spans="1:4" x14ac:dyDescent="0.3">
      <c r="A19">
        <v>1966</v>
      </c>
      <c r="B19">
        <v>5266</v>
      </c>
      <c r="C19" s="1">
        <f t="shared" si="1"/>
        <v>5096.289310999171</v>
      </c>
      <c r="D19" s="1">
        <f t="shared" si="0"/>
        <v>169.71068900082901</v>
      </c>
    </row>
    <row r="20" spans="1:4" x14ac:dyDescent="0.3">
      <c r="A20">
        <v>1967</v>
      </c>
      <c r="B20">
        <v>5777</v>
      </c>
      <c r="C20" s="1">
        <f t="shared" si="1"/>
        <v>5227.3568776262637</v>
      </c>
      <c r="D20" s="1">
        <f t="shared" si="0"/>
        <v>549.64312237373633</v>
      </c>
    </row>
    <row r="21" spans="1:4" x14ac:dyDescent="0.3">
      <c r="A21">
        <v>1968</v>
      </c>
      <c r="B21">
        <v>5447</v>
      </c>
      <c r="C21" s="1">
        <f t="shared" si="1"/>
        <v>5651.8462659316228</v>
      </c>
      <c r="D21" s="1">
        <f t="shared" si="0"/>
        <v>204.84626593162284</v>
      </c>
    </row>
    <row r="22" spans="1:4" x14ac:dyDescent="0.3">
      <c r="A22">
        <v>1969</v>
      </c>
      <c r="B22">
        <v>5564</v>
      </c>
      <c r="C22" s="1">
        <f t="shared" si="1"/>
        <v>5493.6434929278967</v>
      </c>
      <c r="D22" s="1">
        <f t="shared" si="0"/>
        <v>70.356507072103341</v>
      </c>
    </row>
    <row r="23" spans="1:4" x14ac:dyDescent="0.3">
      <c r="A23">
        <v>1970</v>
      </c>
      <c r="B23">
        <v>4763</v>
      </c>
      <c r="C23" s="1">
        <f t="shared" si="1"/>
        <v>5547.9798239664051</v>
      </c>
      <c r="D23" s="1">
        <f t="shared" si="0"/>
        <v>784.97982396640509</v>
      </c>
    </row>
    <row r="24" spans="1:4" x14ac:dyDescent="0.3">
      <c r="A24">
        <v>1971</v>
      </c>
      <c r="B24">
        <v>6950</v>
      </c>
      <c r="C24" s="1">
        <f t="shared" si="1"/>
        <v>4941.7398989246904</v>
      </c>
      <c r="D24" s="1">
        <f t="shared" si="0"/>
        <v>2008.2601010753096</v>
      </c>
    </row>
    <row r="25" spans="1:4" x14ac:dyDescent="0.3">
      <c r="A25">
        <v>1972</v>
      </c>
      <c r="B25">
        <v>5735</v>
      </c>
      <c r="C25" s="1">
        <f t="shared" si="1"/>
        <v>6492.7191928743741</v>
      </c>
      <c r="D25" s="1">
        <f t="shared" si="0"/>
        <v>757.71919287437413</v>
      </c>
    </row>
    <row r="26" spans="1:4" x14ac:dyDescent="0.3">
      <c r="A26">
        <v>1973</v>
      </c>
      <c r="B26">
        <v>6309</v>
      </c>
      <c r="C26" s="1">
        <f t="shared" si="1"/>
        <v>5907.5326534678679</v>
      </c>
      <c r="D26" s="1">
        <f t="shared" si="0"/>
        <v>401.46734653213207</v>
      </c>
    </row>
    <row r="27" spans="1:4" x14ac:dyDescent="0.3">
      <c r="A27">
        <v>1974</v>
      </c>
      <c r="B27">
        <v>7156</v>
      </c>
      <c r="C27" s="1">
        <f t="shared" si="1"/>
        <v>6217.5858887708328</v>
      </c>
      <c r="D27" s="1">
        <f t="shared" si="0"/>
        <v>938.41411122916725</v>
      </c>
    </row>
    <row r="28" spans="1:4" x14ac:dyDescent="0.3">
      <c r="A28">
        <v>1975</v>
      </c>
      <c r="B28">
        <v>5950</v>
      </c>
      <c r="C28" s="1">
        <f t="shared" si="1"/>
        <v>6942.3231152323433</v>
      </c>
      <c r="D28" s="1">
        <f t="shared" si="0"/>
        <v>992.3231152323433</v>
      </c>
    </row>
    <row r="29" spans="1:4" x14ac:dyDescent="0.3">
      <c r="A29">
        <v>1976</v>
      </c>
      <c r="B29">
        <v>5839</v>
      </c>
      <c r="C29" s="1">
        <f t="shared" si="1"/>
        <v>6175.9519644989678</v>
      </c>
      <c r="D29" s="1">
        <f t="shared" si="0"/>
        <v>336.95196449896775</v>
      </c>
    </row>
    <row r="30" spans="1:4" x14ac:dyDescent="0.3">
      <c r="A30">
        <v>1977</v>
      </c>
      <c r="B30">
        <v>7243</v>
      </c>
      <c r="C30" s="1">
        <f t="shared" si="1"/>
        <v>5915.723959314907</v>
      </c>
      <c r="D30" s="1">
        <f t="shared" si="0"/>
        <v>1327.276040685093</v>
      </c>
    </row>
    <row r="31" spans="1:4" x14ac:dyDescent="0.3">
      <c r="A31">
        <v>1978</v>
      </c>
      <c r="B31">
        <v>7958</v>
      </c>
      <c r="C31" s="1">
        <f t="shared" si="1"/>
        <v>6940.7792573591423</v>
      </c>
      <c r="D31" s="1">
        <f t="shared" si="0"/>
        <v>1017.2207426408577</v>
      </c>
    </row>
    <row r="32" spans="1:4" x14ac:dyDescent="0.3">
      <c r="A32">
        <v>1979</v>
      </c>
      <c r="B32">
        <v>7648</v>
      </c>
      <c r="C32" s="1">
        <f t="shared" si="1"/>
        <v>7726.3788459618972</v>
      </c>
      <c r="D32" s="1">
        <f t="shared" si="0"/>
        <v>78.378845961897241</v>
      </c>
    </row>
    <row r="33" spans="1:4" x14ac:dyDescent="0.3">
      <c r="A33">
        <v>1980</v>
      </c>
      <c r="B33">
        <v>7010</v>
      </c>
      <c r="C33" s="1">
        <f t="shared" si="1"/>
        <v>7665.846862527339</v>
      </c>
      <c r="D33" s="1">
        <f t="shared" si="0"/>
        <v>655.846862527339</v>
      </c>
    </row>
    <row r="34" spans="1:4" x14ac:dyDescent="0.3">
      <c r="A34">
        <v>1981</v>
      </c>
      <c r="B34">
        <v>7884</v>
      </c>
      <c r="C34" s="1">
        <f t="shared" si="1"/>
        <v>7159.3363247553079</v>
      </c>
      <c r="D34" s="1">
        <f t="shared" si="0"/>
        <v>724.66367524469206</v>
      </c>
    </row>
    <row r="35" spans="1:4" x14ac:dyDescent="0.3">
      <c r="A35">
        <v>1982</v>
      </c>
      <c r="B35">
        <v>7534</v>
      </c>
      <c r="C35" s="1">
        <f t="shared" si="1"/>
        <v>7718.9940876019582</v>
      </c>
      <c r="D35" s="1">
        <f t="shared" si="0"/>
        <v>184.9940876019582</v>
      </c>
    </row>
    <row r="36" spans="1:4" x14ac:dyDescent="0.3">
      <c r="A36">
        <v>1983</v>
      </c>
      <c r="B36">
        <v>6386</v>
      </c>
      <c r="C36" s="1">
        <f t="shared" si="1"/>
        <v>7576.1231520990714</v>
      </c>
      <c r="D36" s="1">
        <f t="shared" si="0"/>
        <v>1190.1231520990714</v>
      </c>
    </row>
    <row r="37" spans="1:4" x14ac:dyDescent="0.3">
      <c r="A37">
        <v>1984</v>
      </c>
      <c r="B37">
        <v>8507</v>
      </c>
      <c r="C37" s="1">
        <f t="shared" si="1"/>
        <v>6656.9910311315543</v>
      </c>
      <c r="D37" s="1">
        <f t="shared" si="0"/>
        <v>1850.0089688684457</v>
      </c>
    </row>
    <row r="38" spans="1:4" x14ac:dyDescent="0.3">
      <c r="A38">
        <v>1985</v>
      </c>
      <c r="B38">
        <v>8727</v>
      </c>
      <c r="C38" s="1">
        <f t="shared" si="1"/>
        <v>8085.7529742682036</v>
      </c>
      <c r="D38" s="1">
        <f t="shared" si="0"/>
        <v>641.24702573179638</v>
      </c>
    </row>
    <row r="39" spans="1:4" x14ac:dyDescent="0.3">
      <c r="A39">
        <v>1986</v>
      </c>
      <c r="B39">
        <v>6905</v>
      </c>
      <c r="C39" s="1">
        <f t="shared" si="1"/>
        <v>8580.9880579529836</v>
      </c>
      <c r="D39" s="1">
        <f t="shared" si="0"/>
        <v>1675.9880579529836</v>
      </c>
    </row>
    <row r="40" spans="1:4" x14ac:dyDescent="0.3">
      <c r="A40">
        <v>1987</v>
      </c>
      <c r="B40">
        <v>6432</v>
      </c>
      <c r="C40" s="1">
        <f t="shared" si="1"/>
        <v>7286.6224658664923</v>
      </c>
      <c r="D40" s="1">
        <f t="shared" si="0"/>
        <v>854.62246586649235</v>
      </c>
    </row>
    <row r="41" spans="1:4" x14ac:dyDescent="0.3">
      <c r="A41">
        <v>1988</v>
      </c>
      <c r="B41">
        <v>8744</v>
      </c>
      <c r="C41" s="1">
        <f t="shared" si="1"/>
        <v>6626.5975278649757</v>
      </c>
      <c r="D41" s="1">
        <f t="shared" si="0"/>
        <v>2117.4024721350243</v>
      </c>
    </row>
    <row r="42" spans="1:4" x14ac:dyDescent="0.3">
      <c r="A42">
        <v>1989</v>
      </c>
      <c r="B42">
        <v>11422</v>
      </c>
      <c r="C42" s="1">
        <f t="shared" si="1"/>
        <v>8261.8674759562982</v>
      </c>
      <c r="D42" s="1">
        <f t="shared" si="0"/>
        <v>3160.1325240437018</v>
      </c>
    </row>
    <row r="43" spans="1:4" x14ac:dyDescent="0.3">
      <c r="A43">
        <v>1990</v>
      </c>
      <c r="B43">
        <v>9842</v>
      </c>
      <c r="C43" s="1">
        <f t="shared" si="1"/>
        <v>10702.437852425146</v>
      </c>
      <c r="D43" s="1">
        <f t="shared" si="0"/>
        <v>860.43785242514605</v>
      </c>
    </row>
    <row r="44" spans="1:4" x14ac:dyDescent="0.3">
      <c r="A44">
        <v>1991</v>
      </c>
      <c r="B44">
        <v>9706</v>
      </c>
      <c r="C44" s="1">
        <f t="shared" si="1"/>
        <v>10037.92169133258</v>
      </c>
      <c r="D44" s="1">
        <f t="shared" si="0"/>
        <v>331.92169133257994</v>
      </c>
    </row>
    <row r="45" spans="1:4" x14ac:dyDescent="0.3">
      <c r="A45">
        <v>1992</v>
      </c>
      <c r="B45">
        <v>11403</v>
      </c>
      <c r="C45" s="1">
        <f t="shared" si="1"/>
        <v>9781.5785661597292</v>
      </c>
      <c r="D45" s="1">
        <f t="shared" si="0"/>
        <v>1621.4214338402708</v>
      </c>
    </row>
    <row r="46" spans="1:4" x14ac:dyDescent="0.3">
      <c r="A46">
        <v>1993</v>
      </c>
      <c r="B46">
        <v>10741</v>
      </c>
      <c r="C46" s="1">
        <f t="shared" si="1"/>
        <v>11033.802353957903</v>
      </c>
      <c r="D46" s="1">
        <f t="shared" si="0"/>
        <v>292.8023539579026</v>
      </c>
    </row>
    <row r="47" spans="1:4" x14ac:dyDescent="0.3">
      <c r="A47">
        <v>1994</v>
      </c>
      <c r="B47">
        <v>11888</v>
      </c>
      <c r="C47" s="1">
        <f t="shared" si="1"/>
        <v>10807.671093387984</v>
      </c>
      <c r="D47" s="1">
        <f t="shared" si="0"/>
        <v>1080.328906612016</v>
      </c>
    </row>
    <row r="48" spans="1:4" x14ac:dyDescent="0.3">
      <c r="A48">
        <v>1995</v>
      </c>
      <c r="B48">
        <v>12861</v>
      </c>
      <c r="C48" s="1">
        <f t="shared" si="1"/>
        <v>11642.009117587821</v>
      </c>
      <c r="D48" s="1">
        <f t="shared" si="0"/>
        <v>1218.9908824121794</v>
      </c>
    </row>
    <row r="49" spans="1:4" x14ac:dyDescent="0.3">
      <c r="A49">
        <v>1996</v>
      </c>
      <c r="B49">
        <v>14231</v>
      </c>
      <c r="C49" s="1">
        <f t="shared" si="1"/>
        <v>12583.4357869333</v>
      </c>
      <c r="D49" s="1">
        <f t="shared" si="0"/>
        <v>1647.5642130667002</v>
      </c>
    </row>
    <row r="50" spans="1:4" x14ac:dyDescent="0.3">
      <c r="A50">
        <v>1997</v>
      </c>
      <c r="B50">
        <v>10851</v>
      </c>
      <c r="C50" s="1">
        <f t="shared" si="1"/>
        <v>13855.84964336092</v>
      </c>
      <c r="D50" s="1">
        <f t="shared" si="0"/>
        <v>3004.8496433609198</v>
      </c>
    </row>
    <row r="51" spans="1:4" x14ac:dyDescent="0.3">
      <c r="A51">
        <v>1998</v>
      </c>
      <c r="B51">
        <v>12287</v>
      </c>
      <c r="C51" s="1">
        <f t="shared" si="1"/>
        <v>11535.204237026617</v>
      </c>
      <c r="D51" s="1">
        <f t="shared" si="0"/>
        <v>751.79576297338281</v>
      </c>
    </row>
    <row r="52" spans="1:4" x14ac:dyDescent="0.3">
      <c r="A52">
        <v>1999</v>
      </c>
      <c r="B52">
        <v>11530</v>
      </c>
      <c r="C52" s="1">
        <f t="shared" si="1"/>
        <v>12115.816111467824</v>
      </c>
      <c r="D52" s="1">
        <f t="shared" si="0"/>
        <v>585.81611146782416</v>
      </c>
    </row>
    <row r="53" spans="1:4" x14ac:dyDescent="0.3">
      <c r="A53">
        <v>2000</v>
      </c>
      <c r="B53">
        <v>9520</v>
      </c>
      <c r="C53" s="1">
        <f t="shared" si="1"/>
        <v>11663.390323362877</v>
      </c>
      <c r="D53" s="1">
        <f t="shared" si="0"/>
        <v>2143.3903233628771</v>
      </c>
    </row>
    <row r="54" spans="1:4" x14ac:dyDescent="0.3">
      <c r="A54">
        <v>2001</v>
      </c>
      <c r="B54">
        <v>9997</v>
      </c>
      <c r="C54" s="1">
        <f t="shared" si="1"/>
        <v>10008.04995753679</v>
      </c>
      <c r="D54" s="1">
        <f t="shared" si="0"/>
        <v>11.049957536790316</v>
      </c>
    </row>
    <row r="55" spans="1:4" x14ac:dyDescent="0.3">
      <c r="A55">
        <v>2002</v>
      </c>
      <c r="B55">
        <v>8624</v>
      </c>
      <c r="C55" s="1">
        <f t="shared" si="1"/>
        <v>9999.5160752326956</v>
      </c>
      <c r="D55" s="1">
        <f t="shared" si="0"/>
        <v>1375.5160752326956</v>
      </c>
    </row>
    <row r="56" spans="1:4" x14ac:dyDescent="0.3">
      <c r="A56">
        <v>2003</v>
      </c>
      <c r="B56">
        <v>13729</v>
      </c>
      <c r="C56" s="1">
        <f t="shared" si="1"/>
        <v>8937.2049980776337</v>
      </c>
      <c r="D56" s="1">
        <f t="shared" si="0"/>
        <v>4791.7950019223663</v>
      </c>
    </row>
    <row r="57" spans="1:4" x14ac:dyDescent="0.3">
      <c r="A57">
        <v>2004</v>
      </c>
      <c r="B57">
        <v>16429</v>
      </c>
      <c r="C57" s="1">
        <f t="shared" si="1"/>
        <v>12637.90832074673</v>
      </c>
      <c r="D57" s="1">
        <f t="shared" si="0"/>
        <v>3791.0916792532698</v>
      </c>
    </row>
    <row r="58" spans="1:4" x14ac:dyDescent="0.3">
      <c r="A58">
        <v>2005</v>
      </c>
      <c r="B58">
        <v>18499</v>
      </c>
      <c r="C58" s="1">
        <f t="shared" si="1"/>
        <v>15565.768458404396</v>
      </c>
      <c r="D58" s="1">
        <f t="shared" si="0"/>
        <v>2933.2315415956036</v>
      </c>
    </row>
    <row r="59" spans="1:4" x14ac:dyDescent="0.3">
      <c r="A59">
        <v>2006</v>
      </c>
      <c r="B59">
        <v>22632</v>
      </c>
      <c r="C59" s="1">
        <f t="shared" si="1"/>
        <v>17831.103204107385</v>
      </c>
      <c r="D59" s="1">
        <f t="shared" si="0"/>
        <v>4800.896795892615</v>
      </c>
    </row>
    <row r="60" spans="1:4" x14ac:dyDescent="0.3">
      <c r="A60">
        <v>2007</v>
      </c>
      <c r="B60">
        <v>25884</v>
      </c>
      <c r="C60" s="1">
        <f t="shared" si="1"/>
        <v>21538.835842340784</v>
      </c>
      <c r="D60" s="1">
        <f t="shared" si="0"/>
        <v>4345.1641576592156</v>
      </c>
    </row>
    <row r="61" spans="1:4" x14ac:dyDescent="0.3">
      <c r="A61">
        <v>2008</v>
      </c>
      <c r="B61">
        <v>22276</v>
      </c>
      <c r="C61" s="1">
        <f t="shared" si="1"/>
        <v>24894.606160006944</v>
      </c>
      <c r="D61" s="1">
        <f t="shared" si="0"/>
        <v>2618.6061600069443</v>
      </c>
    </row>
    <row r="62" spans="1:4" x14ac:dyDescent="0.3">
      <c r="A62">
        <v>2009</v>
      </c>
      <c r="B62">
        <v>24022</v>
      </c>
      <c r="C62" s="1">
        <f t="shared" si="1"/>
        <v>22872.256599307504</v>
      </c>
      <c r="D62" s="1">
        <f t="shared" si="0"/>
        <v>1149.7434006924959</v>
      </c>
    </row>
    <row r="63" spans="1:4" x14ac:dyDescent="0.3">
      <c r="A63">
        <v>2010</v>
      </c>
      <c r="B63">
        <v>33000</v>
      </c>
      <c r="C63" s="1">
        <f t="shared" si="1"/>
        <v>23760.203437904027</v>
      </c>
      <c r="D63" s="1">
        <f t="shared" si="0"/>
        <v>9239.7965620959731</v>
      </c>
    </row>
    <row r="64" spans="1:4" x14ac:dyDescent="0.3">
      <c r="A64">
        <v>2011</v>
      </c>
      <c r="B64">
        <v>35200</v>
      </c>
      <c r="C64" s="1">
        <f t="shared" si="1"/>
        <v>30896.098405117205</v>
      </c>
      <c r="D64" s="1">
        <f t="shared" si="0"/>
        <v>4303.9015948827946</v>
      </c>
    </row>
    <row r="65" spans="1:4" x14ac:dyDescent="0.3">
      <c r="A65">
        <v>2012</v>
      </c>
      <c r="B65">
        <v>34220</v>
      </c>
      <c r="C65" s="1">
        <f t="shared" si="1"/>
        <v>34220.001645183576</v>
      </c>
      <c r="D65" s="1">
        <f t="shared" si="0"/>
        <v>1.6451835763291456E-3</v>
      </c>
    </row>
    <row r="66" spans="1:4" x14ac:dyDescent="0.3">
      <c r="A66">
        <v>2013</v>
      </c>
      <c r="B66">
        <v>35902</v>
      </c>
      <c r="C66" s="1">
        <f t="shared" si="1"/>
        <v>34220.000374608288</v>
      </c>
      <c r="D66" s="1">
        <f t="shared" si="0"/>
        <v>1681.9996253917125</v>
      </c>
    </row>
    <row r="67" spans="1:4" x14ac:dyDescent="0.3">
      <c r="A67">
        <v>2014</v>
      </c>
      <c r="B67">
        <v>34805</v>
      </c>
      <c r="C67" s="1">
        <f t="shared" si="1"/>
        <v>35519.008700281258</v>
      </c>
      <c r="D67" s="1">
        <f t="shared" ref="D67:D75" si="2">ABS(C67-B67)</f>
        <v>714.00870028125792</v>
      </c>
    </row>
    <row r="68" spans="1:4" x14ac:dyDescent="0.3">
      <c r="A68">
        <v>2015</v>
      </c>
      <c r="B68">
        <v>30005</v>
      </c>
      <c r="C68" s="1">
        <f t="shared" ref="C68:C72" si="3">$H$1*B67+(1-$H$1)*C67</f>
        <v>34967.579774693782</v>
      </c>
      <c r="D68" s="1">
        <f t="shared" si="2"/>
        <v>4962.5797746937824</v>
      </c>
    </row>
    <row r="69" spans="1:4" x14ac:dyDescent="0.3">
      <c r="A69">
        <v>2016</v>
      </c>
      <c r="B69">
        <v>32577</v>
      </c>
      <c r="C69" s="1">
        <f t="shared" si="3"/>
        <v>31134.979370492001</v>
      </c>
      <c r="D69" s="1">
        <f t="shared" si="2"/>
        <v>1442.0206295079988</v>
      </c>
    </row>
    <row r="70" spans="1:4" x14ac:dyDescent="0.3">
      <c r="A70">
        <v>2017</v>
      </c>
      <c r="B70">
        <v>34862</v>
      </c>
      <c r="C70" s="1">
        <f t="shared" si="3"/>
        <v>32248.651915506292</v>
      </c>
      <c r="D70" s="1">
        <f t="shared" si="2"/>
        <v>2613.3480844937076</v>
      </c>
    </row>
    <row r="71" spans="1:4" x14ac:dyDescent="0.3">
      <c r="C71" s="1">
        <f>$H$1*B70+(1-$H$1)*C70</f>
        <v>34266.940664440022</v>
      </c>
    </row>
    <row r="72" spans="1:4" x14ac:dyDescent="0.3">
      <c r="C72" s="1">
        <v>32900.42</v>
      </c>
    </row>
    <row r="73" spans="1:4" x14ac:dyDescent="0.3">
      <c r="C73" s="1">
        <v>32900.42</v>
      </c>
    </row>
    <row r="74" spans="1:4" x14ac:dyDescent="0.3">
      <c r="C74" s="1">
        <v>32900.42</v>
      </c>
    </row>
    <row r="75" spans="1:4" x14ac:dyDescent="0.3">
      <c r="C75" s="1">
        <v>32900.42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H23" sqref="H23"/>
    </sheetView>
  </sheetViews>
  <sheetFormatPr defaultRowHeight="14.4" x14ac:dyDescent="0.3"/>
  <cols>
    <col min="2" max="2" width="12.21875" customWidth="1"/>
    <col min="3" max="3" width="10.33203125" style="1" customWidth="1"/>
    <col min="4" max="4" width="10.44140625" style="1" customWidth="1"/>
    <col min="5" max="5" width="10.6640625" style="1" customWidth="1"/>
    <col min="6" max="6" width="8.88671875" style="1"/>
    <col min="9" max="9" width="8.88671875" style="1"/>
  </cols>
  <sheetData>
    <row r="1" spans="1:11" x14ac:dyDescent="0.3">
      <c r="A1" t="s">
        <v>0</v>
      </c>
      <c r="B1" t="s">
        <v>1</v>
      </c>
      <c r="C1" s="1" t="s">
        <v>2</v>
      </c>
      <c r="D1" s="1" t="s">
        <v>8</v>
      </c>
      <c r="E1" s="1" t="s">
        <v>9</v>
      </c>
      <c r="F1" s="1" t="s">
        <v>4</v>
      </c>
      <c r="H1" s="4" t="s">
        <v>3</v>
      </c>
      <c r="I1" s="5">
        <v>0.80560136654347203</v>
      </c>
    </row>
    <row r="2" spans="1:11" x14ac:dyDescent="0.3">
      <c r="A2">
        <v>1947</v>
      </c>
      <c r="B2">
        <v>3336</v>
      </c>
      <c r="D2" s="1">
        <f>B2</f>
        <v>3336</v>
      </c>
      <c r="E2" s="1">
        <f>B3-B2</f>
        <v>-292</v>
      </c>
      <c r="H2" s="4" t="s">
        <v>7</v>
      </c>
      <c r="I2" s="5">
        <v>7.4175791013158188E-2</v>
      </c>
    </row>
    <row r="3" spans="1:11" x14ac:dyDescent="0.3">
      <c r="A3">
        <v>1950</v>
      </c>
      <c r="B3">
        <v>3044</v>
      </c>
      <c r="C3" s="1">
        <f>D2+E2</f>
        <v>3044</v>
      </c>
      <c r="D3" s="1">
        <f>$I$1*B3+(1-$I$1)*(D2+E2)</f>
        <v>3044</v>
      </c>
      <c r="E3" s="1">
        <f>$I$2*(D3-D2)+(1-$I$2)*E2</f>
        <v>-292</v>
      </c>
      <c r="F3" s="1">
        <f>ABS(C3-B3)</f>
        <v>0</v>
      </c>
    </row>
    <row r="4" spans="1:11" x14ac:dyDescent="0.3">
      <c r="A4">
        <v>1951</v>
      </c>
      <c r="B4">
        <v>3276</v>
      </c>
      <c r="C4" s="1">
        <f t="shared" ref="C4:C67" si="0">D3+E3</f>
        <v>2752</v>
      </c>
      <c r="D4" s="1">
        <f t="shared" ref="D4:D67" si="1">$I$1*B4+(1-$I$1)*(D3+E3)</f>
        <v>3174.1351160687791</v>
      </c>
      <c r="E4" s="1">
        <f t="shared" ref="E4:E67" si="2">$I$2*(D4-D3)+(1-$I$2)*E3</f>
        <v>-260.68779385116699</v>
      </c>
      <c r="F4" s="1">
        <f t="shared" ref="F4:F67" si="3">ABS(C4-B4)</f>
        <v>524</v>
      </c>
      <c r="J4" s="2" t="s">
        <v>10</v>
      </c>
      <c r="K4" s="2">
        <f>AVERAGE(F3:F70)</f>
        <v>1386.8733730347822</v>
      </c>
    </row>
    <row r="5" spans="1:11" x14ac:dyDescent="0.3">
      <c r="A5">
        <v>1952</v>
      </c>
      <c r="B5">
        <v>3341</v>
      </c>
      <c r="C5" s="1">
        <f t="shared" si="0"/>
        <v>2913.4473222176121</v>
      </c>
      <c r="D5" s="1">
        <f t="shared" si="1"/>
        <v>3257.8843437084247</v>
      </c>
      <c r="E5" s="1">
        <f t="shared" si="2"/>
        <v>-235.13890532786979</v>
      </c>
      <c r="F5" s="1">
        <f t="shared" si="3"/>
        <v>427.55267778238795</v>
      </c>
      <c r="J5" s="2" t="s">
        <v>6</v>
      </c>
      <c r="K5" s="2">
        <f>SQRT(SUMSQ(F3:F70)/COUNT(F3:F70))</f>
        <v>2045.2636845876766</v>
      </c>
    </row>
    <row r="6" spans="1:11" x14ac:dyDescent="0.3">
      <c r="A6">
        <v>1953</v>
      </c>
      <c r="B6">
        <v>4125</v>
      </c>
      <c r="C6" s="1">
        <f t="shared" si="0"/>
        <v>3022.7454383805548</v>
      </c>
      <c r="D6" s="1">
        <f t="shared" si="1"/>
        <v>3910.7232194999551</v>
      </c>
      <c r="E6" s="1">
        <f t="shared" si="2"/>
        <v>-169.27245101122924</v>
      </c>
      <c r="F6" s="1">
        <f t="shared" si="3"/>
        <v>1102.2545616194452</v>
      </c>
    </row>
    <row r="7" spans="1:11" x14ac:dyDescent="0.3">
      <c r="A7">
        <v>1954</v>
      </c>
      <c r="B7">
        <v>4445</v>
      </c>
      <c r="C7" s="1">
        <f t="shared" si="0"/>
        <v>3741.4507684887258</v>
      </c>
      <c r="D7" s="1">
        <f t="shared" si="1"/>
        <v>4308.230990824818</v>
      </c>
      <c r="E7" s="1">
        <f t="shared" si="2"/>
        <v>-127.23107968883592</v>
      </c>
      <c r="F7" s="1">
        <f t="shared" si="3"/>
        <v>703.54923151127423</v>
      </c>
    </row>
    <row r="8" spans="1:11" x14ac:dyDescent="0.3">
      <c r="A8">
        <v>1955</v>
      </c>
      <c r="B8">
        <v>4181</v>
      </c>
      <c r="C8" s="1">
        <f t="shared" si="0"/>
        <v>4180.9999111359821</v>
      </c>
      <c r="D8" s="1">
        <f t="shared" si="1"/>
        <v>4180.9999827249567</v>
      </c>
      <c r="E8" s="1">
        <f t="shared" si="2"/>
        <v>-127.2310743786671</v>
      </c>
      <c r="F8" s="1">
        <f t="shared" si="3"/>
        <v>8.8864017925516237E-5</v>
      </c>
    </row>
    <row r="9" spans="1:11" x14ac:dyDescent="0.3">
      <c r="A9">
        <v>1956</v>
      </c>
      <c r="B9">
        <v>4924</v>
      </c>
      <c r="C9" s="1">
        <f t="shared" si="0"/>
        <v>4053.7689083462897</v>
      </c>
      <c r="D9" s="1">
        <f t="shared" si="1"/>
        <v>4754.8282649911362</v>
      </c>
      <c r="E9" s="1">
        <f t="shared" si="2"/>
        <v>-75.229442052359815</v>
      </c>
      <c r="F9" s="1">
        <f t="shared" si="3"/>
        <v>870.23109165371034</v>
      </c>
    </row>
    <row r="10" spans="1:11" x14ac:dyDescent="0.3">
      <c r="A10">
        <v>1957</v>
      </c>
      <c r="B10">
        <v>4962</v>
      </c>
      <c r="C10" s="1">
        <f t="shared" si="0"/>
        <v>4679.5988229387767</v>
      </c>
      <c r="D10" s="1">
        <f t="shared" si="1"/>
        <v>4907.1015970927829</v>
      </c>
      <c r="E10" s="1">
        <f t="shared" si="2"/>
        <v>-58.354243821798505</v>
      </c>
      <c r="F10" s="1">
        <f t="shared" si="3"/>
        <v>282.40117706122328</v>
      </c>
    </row>
    <row r="11" spans="1:11" x14ac:dyDescent="0.3">
      <c r="A11">
        <v>1958</v>
      </c>
      <c r="B11">
        <v>4879</v>
      </c>
      <c r="C11" s="1">
        <f t="shared" si="0"/>
        <v>4848.7473532709846</v>
      </c>
      <c r="D11" s="1">
        <f t="shared" si="1"/>
        <v>4873.1189268174367</v>
      </c>
      <c r="E11" s="1">
        <f t="shared" si="2"/>
        <v>-56.546463075755049</v>
      </c>
      <c r="F11" s="1">
        <f t="shared" si="3"/>
        <v>30.252646729015396</v>
      </c>
    </row>
    <row r="12" spans="1:11" x14ac:dyDescent="0.3">
      <c r="A12">
        <v>1959</v>
      </c>
      <c r="B12">
        <v>3676</v>
      </c>
      <c r="C12" s="1">
        <f t="shared" si="0"/>
        <v>4816.5724637416815</v>
      </c>
      <c r="D12" s="1">
        <f t="shared" si="1"/>
        <v>3897.7257283095278</v>
      </c>
      <c r="E12" s="1">
        <f t="shared" si="2"/>
        <v>-124.70264649629314</v>
      </c>
      <c r="F12" s="1">
        <f t="shared" si="3"/>
        <v>1140.5724637416815</v>
      </c>
    </row>
    <row r="13" spans="1:11" x14ac:dyDescent="0.3">
      <c r="A13">
        <v>1960</v>
      </c>
      <c r="B13">
        <v>5604</v>
      </c>
      <c r="C13" s="1">
        <f t="shared" si="0"/>
        <v>3773.0230818132345</v>
      </c>
      <c r="D13" s="1">
        <f t="shared" si="1"/>
        <v>5248.0605892140484</v>
      </c>
      <c r="E13" s="1">
        <f t="shared" si="2"/>
        <v>-15.290572610760606</v>
      </c>
      <c r="F13" s="1">
        <f t="shared" si="3"/>
        <v>1830.9769181867655</v>
      </c>
    </row>
    <row r="14" spans="1:11" x14ac:dyDescent="0.3">
      <c r="A14">
        <v>1961</v>
      </c>
      <c r="B14">
        <v>4850</v>
      </c>
      <c r="C14" s="1">
        <f t="shared" si="0"/>
        <v>5232.7700166032873</v>
      </c>
      <c r="D14" s="1">
        <f t="shared" si="1"/>
        <v>4924.4099681558118</v>
      </c>
      <c r="E14" s="1">
        <f t="shared" si="2"/>
        <v>-38.163423121207913</v>
      </c>
      <c r="F14" s="1">
        <f t="shared" si="3"/>
        <v>382.77001660328733</v>
      </c>
    </row>
    <row r="15" spans="1:11" x14ac:dyDescent="0.3">
      <c r="A15">
        <v>1962</v>
      </c>
      <c r="B15">
        <v>5336</v>
      </c>
      <c r="C15" s="1">
        <f t="shared" si="0"/>
        <v>4886.2465450346035</v>
      </c>
      <c r="D15" s="1">
        <f t="shared" si="1"/>
        <v>5248.5685429623754</v>
      </c>
      <c r="E15" s="1">
        <f t="shared" si="2"/>
        <v>-11.287902323447604</v>
      </c>
      <c r="F15" s="1">
        <f t="shared" si="3"/>
        <v>449.75345496539649</v>
      </c>
    </row>
    <row r="16" spans="1:11" x14ac:dyDescent="0.3">
      <c r="A16">
        <v>1963</v>
      </c>
      <c r="B16">
        <v>5747</v>
      </c>
      <c r="C16" s="1">
        <f t="shared" si="0"/>
        <v>5237.2806406389282</v>
      </c>
      <c r="D16" s="1">
        <f t="shared" si="1"/>
        <v>5647.911253093871</v>
      </c>
      <c r="E16" s="1">
        <f t="shared" si="2"/>
        <v>19.170948169615411</v>
      </c>
      <c r="F16" s="1">
        <f t="shared" si="3"/>
        <v>509.71935936107184</v>
      </c>
    </row>
    <row r="17" spans="1:6" x14ac:dyDescent="0.3">
      <c r="A17">
        <v>1964</v>
      </c>
      <c r="B17">
        <v>6011</v>
      </c>
      <c r="C17" s="1">
        <f t="shared" si="0"/>
        <v>5667.0822012634862</v>
      </c>
      <c r="D17" s="1">
        <f t="shared" si="1"/>
        <v>5944.142849904244</v>
      </c>
      <c r="E17" s="1">
        <f t="shared" si="2"/>
        <v>39.722140941162301</v>
      </c>
      <c r="F17" s="1">
        <f t="shared" si="3"/>
        <v>343.91779873651376</v>
      </c>
    </row>
    <row r="18" spans="1:6" x14ac:dyDescent="0.3">
      <c r="A18">
        <v>1965</v>
      </c>
      <c r="B18">
        <v>4852</v>
      </c>
      <c r="C18" s="1">
        <f t="shared" si="0"/>
        <v>5983.8649908454063</v>
      </c>
      <c r="D18" s="1">
        <f t="shared" si="1"/>
        <v>5072.0330074776321</v>
      </c>
      <c r="E18" s="1">
        <f t="shared" si="2"/>
        <v>-27.91371769623926</v>
      </c>
      <c r="F18" s="1">
        <f t="shared" si="3"/>
        <v>1131.8649908454063</v>
      </c>
    </row>
    <row r="19" spans="1:6" x14ac:dyDescent="0.3">
      <c r="A19">
        <v>1966</v>
      </c>
      <c r="B19">
        <v>5266</v>
      </c>
      <c r="C19" s="1">
        <f t="shared" si="0"/>
        <v>5044.1192897813926</v>
      </c>
      <c r="D19" s="1">
        <f t="shared" si="1"/>
        <v>5222.8666931431389</v>
      </c>
      <c r="E19" s="1">
        <f t="shared" si="2"/>
        <v>-14.654987660333687</v>
      </c>
      <c r="F19" s="1">
        <f t="shared" si="3"/>
        <v>221.88071021860742</v>
      </c>
    </row>
    <row r="20" spans="1:6" x14ac:dyDescent="0.3">
      <c r="A20">
        <v>1967</v>
      </c>
      <c r="B20">
        <v>5777</v>
      </c>
      <c r="C20" s="1">
        <f t="shared" si="0"/>
        <v>5208.211705482805</v>
      </c>
      <c r="D20" s="1">
        <f t="shared" si="1"/>
        <v>5666.428332819788</v>
      </c>
      <c r="E20" s="1">
        <f t="shared" si="2"/>
        <v>19.333593127768538</v>
      </c>
      <c r="F20" s="1">
        <f t="shared" si="3"/>
        <v>568.78829451719503</v>
      </c>
    </row>
    <row r="21" spans="1:6" x14ac:dyDescent="0.3">
      <c r="A21">
        <v>1968</v>
      </c>
      <c r="B21">
        <v>5447</v>
      </c>
      <c r="C21" s="1">
        <f t="shared" si="0"/>
        <v>5685.7619259475568</v>
      </c>
      <c r="D21" s="1">
        <f t="shared" si="1"/>
        <v>5493.414992125654</v>
      </c>
      <c r="E21" s="1">
        <f t="shared" si="2"/>
        <v>5.0661071625733243</v>
      </c>
      <c r="F21" s="1">
        <f t="shared" si="3"/>
        <v>238.76192594755685</v>
      </c>
    </row>
    <row r="22" spans="1:6" x14ac:dyDescent="0.3">
      <c r="A22">
        <v>1969</v>
      </c>
      <c r="B22">
        <v>5564</v>
      </c>
      <c r="C22" s="1">
        <f t="shared" si="0"/>
        <v>5498.4810992882276</v>
      </c>
      <c r="D22" s="1">
        <f t="shared" si="1"/>
        <v>5551.2632152360575</v>
      </c>
      <c r="E22" s="1">
        <f t="shared" si="2"/>
        <v>8.9812623643518599</v>
      </c>
      <c r="F22" s="1">
        <f t="shared" si="3"/>
        <v>65.518900711772403</v>
      </c>
    </row>
    <row r="23" spans="1:6" x14ac:dyDescent="0.3">
      <c r="A23">
        <v>1970</v>
      </c>
      <c r="B23">
        <v>4763</v>
      </c>
      <c r="C23" s="1">
        <f t="shared" si="0"/>
        <v>5560.2444776004095</v>
      </c>
      <c r="D23" s="1">
        <f t="shared" si="1"/>
        <v>4917.9832369762826</v>
      </c>
      <c r="E23" s="1">
        <f t="shared" si="2"/>
        <v>-38.658973196035078</v>
      </c>
      <c r="F23" s="1">
        <f t="shared" si="3"/>
        <v>797.24447760040948</v>
      </c>
    </row>
    <row r="24" spans="1:6" x14ac:dyDescent="0.3">
      <c r="A24">
        <v>1971</v>
      </c>
      <c r="B24">
        <v>6950</v>
      </c>
      <c r="C24" s="1">
        <f t="shared" si="0"/>
        <v>4879.3242637802477</v>
      </c>
      <c r="D24" s="1">
        <f t="shared" si="1"/>
        <v>6547.4634665472904</v>
      </c>
      <c r="E24" s="1">
        <f t="shared" si="2"/>
        <v>85.0765716892694</v>
      </c>
      <c r="F24" s="1">
        <f t="shared" si="3"/>
        <v>2070.6757362197523</v>
      </c>
    </row>
    <row r="25" spans="1:6" x14ac:dyDescent="0.3">
      <c r="A25">
        <v>1972</v>
      </c>
      <c r="B25">
        <v>5735</v>
      </c>
      <c r="C25" s="1">
        <f t="shared" si="0"/>
        <v>6632.5400382365597</v>
      </c>
      <c r="D25" s="1">
        <f t="shared" si="1"/>
        <v>5909.4805569057071</v>
      </c>
      <c r="E25" s="1">
        <f t="shared" si="2"/>
        <v>31.443062711989512</v>
      </c>
      <c r="F25" s="1">
        <f t="shared" si="3"/>
        <v>897.54003823655967</v>
      </c>
    </row>
    <row r="26" spans="1:6" x14ac:dyDescent="0.3">
      <c r="A26">
        <v>1973</v>
      </c>
      <c r="B26">
        <v>6309</v>
      </c>
      <c r="C26" s="1">
        <f t="shared" si="0"/>
        <v>5940.9236196176962</v>
      </c>
      <c r="D26" s="1">
        <f t="shared" si="1"/>
        <v>6237.4464546460549</v>
      </c>
      <c r="E26" s="1">
        <f t="shared" si="2"/>
        <v>53.437878553682197</v>
      </c>
      <c r="F26" s="1">
        <f t="shared" si="3"/>
        <v>368.0763803823038</v>
      </c>
    </row>
    <row r="27" spans="1:6" x14ac:dyDescent="0.3">
      <c r="A27">
        <v>1974</v>
      </c>
      <c r="B27">
        <v>7156</v>
      </c>
      <c r="C27" s="1">
        <f t="shared" si="0"/>
        <v>6290.8843331997368</v>
      </c>
      <c r="D27" s="1">
        <f t="shared" si="1"/>
        <v>6987.8226965921958</v>
      </c>
      <c r="E27" s="1">
        <f t="shared" si="2"/>
        <v>105.13383294573372</v>
      </c>
      <c r="F27" s="1">
        <f t="shared" si="3"/>
        <v>865.11566680026317</v>
      </c>
    </row>
    <row r="28" spans="1:6" x14ac:dyDescent="0.3">
      <c r="A28">
        <v>1975</v>
      </c>
      <c r="B28">
        <v>5950</v>
      </c>
      <c r="C28" s="1">
        <f t="shared" si="0"/>
        <v>7092.9565295379298</v>
      </c>
      <c r="D28" s="1">
        <f t="shared" si="1"/>
        <v>6172.18918744239</v>
      </c>
      <c r="E28" s="1">
        <f t="shared" si="2"/>
        <v>36.835187006713845</v>
      </c>
      <c r="F28" s="1">
        <f t="shared" si="3"/>
        <v>1142.9565295379298</v>
      </c>
    </row>
    <row r="29" spans="1:6" x14ac:dyDescent="0.3">
      <c r="A29">
        <v>1976</v>
      </c>
      <c r="B29">
        <v>5839</v>
      </c>
      <c r="C29" s="1">
        <f t="shared" si="0"/>
        <v>6209.0243744491036</v>
      </c>
      <c r="D29" s="1">
        <f t="shared" si="1"/>
        <v>5910.9322327385125</v>
      </c>
      <c r="E29" s="1">
        <f t="shared" si="2"/>
        <v>14.723966600524292</v>
      </c>
      <c r="F29" s="1">
        <f t="shared" si="3"/>
        <v>370.02437444910356</v>
      </c>
    </row>
    <row r="30" spans="1:6" x14ac:dyDescent="0.3">
      <c r="A30">
        <v>1977</v>
      </c>
      <c r="B30">
        <v>7243</v>
      </c>
      <c r="C30" s="1">
        <f t="shared" si="0"/>
        <v>5925.6561993390369</v>
      </c>
      <c r="D30" s="1">
        <f t="shared" si="1"/>
        <v>6986.9101653590806</v>
      </c>
      <c r="E30" s="1">
        <f t="shared" si="2"/>
        <v>93.443318995912335</v>
      </c>
      <c r="F30" s="1">
        <f t="shared" si="3"/>
        <v>1317.3438006609631</v>
      </c>
    </row>
    <row r="31" spans="1:6" x14ac:dyDescent="0.3">
      <c r="A31">
        <v>1978</v>
      </c>
      <c r="B31">
        <v>7958</v>
      </c>
      <c r="C31" s="1">
        <f t="shared" si="0"/>
        <v>7080.3534843549933</v>
      </c>
      <c r="D31" s="1">
        <f t="shared" si="1"/>
        <v>7787.3867167007274</v>
      </c>
      <c r="E31" s="1">
        <f t="shared" si="2"/>
        <v>145.88806827774727</v>
      </c>
      <c r="F31" s="1">
        <f t="shared" si="3"/>
        <v>877.64651564500673</v>
      </c>
    </row>
    <row r="32" spans="1:6" x14ac:dyDescent="0.3">
      <c r="A32">
        <v>1979</v>
      </c>
      <c r="B32">
        <v>7648</v>
      </c>
      <c r="C32" s="1">
        <f t="shared" si="0"/>
        <v>7933.2747849784746</v>
      </c>
      <c r="D32" s="1">
        <f t="shared" si="1"/>
        <v>7703.4570283594203</v>
      </c>
      <c r="E32" s="1">
        <f t="shared" si="2"/>
        <v>128.84115439165944</v>
      </c>
      <c r="F32" s="1">
        <f t="shared" si="3"/>
        <v>285.2747849784746</v>
      </c>
    </row>
    <row r="33" spans="1:6" x14ac:dyDescent="0.3">
      <c r="A33">
        <v>1980</v>
      </c>
      <c r="B33">
        <v>7010</v>
      </c>
      <c r="C33" s="1">
        <f t="shared" si="0"/>
        <v>7832.2981827510794</v>
      </c>
      <c r="D33" s="1">
        <f t="shared" si="1"/>
        <v>7169.8536430205968</v>
      </c>
      <c r="E33" s="1">
        <f t="shared" si="2"/>
        <v>79.703806654803373</v>
      </c>
      <c r="F33" s="1">
        <f t="shared" si="3"/>
        <v>822.29818275107937</v>
      </c>
    </row>
    <row r="34" spans="1:6" x14ac:dyDescent="0.3">
      <c r="A34">
        <v>1981</v>
      </c>
      <c r="B34">
        <v>7884</v>
      </c>
      <c r="C34" s="1">
        <f t="shared" si="0"/>
        <v>7249.5574496753998</v>
      </c>
      <c r="D34" s="1">
        <f t="shared" si="1"/>
        <v>7760.6652352102228</v>
      </c>
      <c r="E34" s="1">
        <f t="shared" si="2"/>
        <v>117.61563093983244</v>
      </c>
      <c r="F34" s="1">
        <f t="shared" si="3"/>
        <v>634.44255032460023</v>
      </c>
    </row>
    <row r="35" spans="1:6" x14ac:dyDescent="0.3">
      <c r="A35">
        <v>1982</v>
      </c>
      <c r="B35">
        <v>7534</v>
      </c>
      <c r="C35" s="1">
        <f t="shared" si="0"/>
        <v>7878.2808661500549</v>
      </c>
      <c r="D35" s="1">
        <f t="shared" si="1"/>
        <v>7600.9277299048008</v>
      </c>
      <c r="E35" s="1">
        <f t="shared" si="2"/>
        <v>97.042742668860456</v>
      </c>
      <c r="F35" s="1">
        <f t="shared" si="3"/>
        <v>344.28086615005486</v>
      </c>
    </row>
    <row r="36" spans="1:6" x14ac:dyDescent="0.3">
      <c r="A36">
        <v>1983</v>
      </c>
      <c r="B36">
        <v>6386</v>
      </c>
      <c r="C36" s="1">
        <f t="shared" si="0"/>
        <v>7697.970472573661</v>
      </c>
      <c r="D36" s="1">
        <f t="shared" si="1"/>
        <v>6641.0452670036348</v>
      </c>
      <c r="E36" s="1">
        <f t="shared" si="2"/>
        <v>18.64447950395892</v>
      </c>
      <c r="F36" s="1">
        <f t="shared" si="3"/>
        <v>1311.970472573661</v>
      </c>
    </row>
    <row r="37" spans="1:6" x14ac:dyDescent="0.3">
      <c r="A37">
        <v>1984</v>
      </c>
      <c r="B37">
        <v>8507</v>
      </c>
      <c r="C37" s="1">
        <f t="shared" si="0"/>
        <v>6659.6897465075936</v>
      </c>
      <c r="D37" s="1">
        <f t="shared" si="1"/>
        <v>8147.8854111508444</v>
      </c>
      <c r="E37" s="1">
        <f t="shared" si="2"/>
        <v>129.03257011122474</v>
      </c>
      <c r="F37" s="1">
        <f t="shared" si="3"/>
        <v>1847.3102534924064</v>
      </c>
    </row>
    <row r="38" spans="1:6" x14ac:dyDescent="0.3">
      <c r="A38">
        <v>1985</v>
      </c>
      <c r="B38">
        <v>8727</v>
      </c>
      <c r="C38" s="1">
        <f t="shared" si="0"/>
        <v>8276.9179812620696</v>
      </c>
      <c r="D38" s="1">
        <f t="shared" si="1"/>
        <v>8639.504670613991</v>
      </c>
      <c r="E38" s="1">
        <f t="shared" si="2"/>
        <v>155.9277246047458</v>
      </c>
      <c r="F38" s="1">
        <f t="shared" si="3"/>
        <v>450.08201873793041</v>
      </c>
    </row>
    <row r="39" spans="1:6" x14ac:dyDescent="0.3">
      <c r="A39">
        <v>1986</v>
      </c>
      <c r="B39">
        <v>6905</v>
      </c>
      <c r="C39" s="1">
        <f t="shared" si="0"/>
        <v>8795.4323952187369</v>
      </c>
      <c r="D39" s="1">
        <f t="shared" si="1"/>
        <v>7272.4974742724735</v>
      </c>
      <c r="E39" s="1">
        <f t="shared" si="2"/>
        <v>42.962822181995179</v>
      </c>
      <c r="F39" s="1">
        <f t="shared" si="3"/>
        <v>1890.4323952187369</v>
      </c>
    </row>
    <row r="40" spans="1:6" x14ac:dyDescent="0.3">
      <c r="A40">
        <v>1987</v>
      </c>
      <c r="B40">
        <v>6432</v>
      </c>
      <c r="C40" s="1">
        <f t="shared" si="0"/>
        <v>7315.4602964544683</v>
      </c>
      <c r="D40" s="1">
        <f t="shared" si="1"/>
        <v>6603.743474343848</v>
      </c>
      <c r="E40" s="1">
        <f t="shared" si="2"/>
        <v>-9.8293360754313071</v>
      </c>
      <c r="F40" s="1">
        <f t="shared" si="3"/>
        <v>883.46029645446833</v>
      </c>
    </row>
    <row r="41" spans="1:6" x14ac:dyDescent="0.3">
      <c r="A41">
        <v>1988</v>
      </c>
      <c r="B41">
        <v>8744</v>
      </c>
      <c r="C41" s="1">
        <f t="shared" si="0"/>
        <v>6593.9141382684165</v>
      </c>
      <c r="D41" s="1">
        <f t="shared" si="1"/>
        <v>8326.0262466651784</v>
      </c>
      <c r="E41" s="1">
        <f t="shared" si="2"/>
        <v>118.65144968836769</v>
      </c>
      <c r="F41" s="1">
        <f t="shared" si="3"/>
        <v>2150.0858617315835</v>
      </c>
    </row>
    <row r="42" spans="1:6" x14ac:dyDescent="0.3">
      <c r="A42">
        <v>1989</v>
      </c>
      <c r="B42">
        <v>11422</v>
      </c>
      <c r="C42" s="1">
        <f t="shared" si="0"/>
        <v>8444.6776963535467</v>
      </c>
      <c r="D42" s="1">
        <f t="shared" si="1"/>
        <v>10843.212612811487</v>
      </c>
      <c r="E42" s="1">
        <f t="shared" si="2"/>
        <v>296.56467438931475</v>
      </c>
      <c r="F42" s="1">
        <f t="shared" si="3"/>
        <v>2977.3223036464533</v>
      </c>
    </row>
    <row r="43" spans="1:6" x14ac:dyDescent="0.3">
      <c r="A43">
        <v>1990</v>
      </c>
      <c r="B43">
        <v>9842</v>
      </c>
      <c r="C43" s="1">
        <f t="shared" si="0"/>
        <v>11139.777287200801</v>
      </c>
      <c r="D43" s="1">
        <f t="shared" si="1"/>
        <v>10094.286131162757</v>
      </c>
      <c r="E43" s="1">
        <f t="shared" si="2"/>
        <v>219.01454089293156</v>
      </c>
      <c r="F43" s="1">
        <f t="shared" si="3"/>
        <v>1297.7772872008009</v>
      </c>
    </row>
    <row r="44" spans="1:6" x14ac:dyDescent="0.3">
      <c r="A44">
        <v>1991</v>
      </c>
      <c r="B44">
        <v>9706</v>
      </c>
      <c r="C44" s="1">
        <f t="shared" si="0"/>
        <v>10313.300672055688</v>
      </c>
      <c r="D44" s="1">
        <f t="shared" si="1"/>
        <v>9824.0584207448555</v>
      </c>
      <c r="E44" s="1">
        <f t="shared" si="2"/>
        <v>182.72460990489222</v>
      </c>
      <c r="F44" s="1">
        <f t="shared" si="3"/>
        <v>607.30067205568776</v>
      </c>
    </row>
    <row r="45" spans="1:6" x14ac:dyDescent="0.3">
      <c r="A45">
        <v>1992</v>
      </c>
      <c r="B45">
        <v>11403</v>
      </c>
      <c r="C45" s="1">
        <f t="shared" si="0"/>
        <v>10006.783030649747</v>
      </c>
      <c r="D45" s="1">
        <f t="shared" si="1"/>
        <v>11131.577329149495</v>
      </c>
      <c r="E45" s="1">
        <f t="shared" si="2"/>
        <v>266.1571167232014</v>
      </c>
      <c r="F45" s="1">
        <f t="shared" si="3"/>
        <v>1396.2169693502528</v>
      </c>
    </row>
    <row r="46" spans="1:6" x14ac:dyDescent="0.3">
      <c r="A46">
        <v>1993</v>
      </c>
      <c r="B46">
        <v>10741</v>
      </c>
      <c r="C46" s="1">
        <f t="shared" si="0"/>
        <v>11397.734445872697</v>
      </c>
      <c r="D46" s="1">
        <f t="shared" si="1"/>
        <v>10868.668278821482</v>
      </c>
      <c r="E46" s="1">
        <f t="shared" si="2"/>
        <v>226.91321528387789</v>
      </c>
      <c r="F46" s="1">
        <f t="shared" si="3"/>
        <v>656.7344458726966</v>
      </c>
    </row>
    <row r="47" spans="1:6" x14ac:dyDescent="0.3">
      <c r="A47">
        <v>1994</v>
      </c>
      <c r="B47">
        <v>11888</v>
      </c>
      <c r="C47" s="1">
        <f t="shared" si="0"/>
        <v>11095.58149410536</v>
      </c>
      <c r="D47" s="1">
        <f t="shared" si="1"/>
        <v>11733.954925328419</v>
      </c>
      <c r="E47" s="1">
        <f t="shared" si="2"/>
        <v>274.26506950663219</v>
      </c>
      <c r="F47" s="1">
        <f t="shared" si="3"/>
        <v>792.41850589464048</v>
      </c>
    </row>
    <row r="48" spans="1:6" x14ac:dyDescent="0.3">
      <c r="A48">
        <v>1995</v>
      </c>
      <c r="B48">
        <v>12861</v>
      </c>
      <c r="C48" s="1">
        <f t="shared" si="0"/>
        <v>12008.21999483505</v>
      </c>
      <c r="D48" s="1">
        <f t="shared" si="1"/>
        <v>12695.220732356884</v>
      </c>
      <c r="E48" s="1">
        <f t="shared" si="2"/>
        <v>325.22389263893723</v>
      </c>
      <c r="F48" s="1">
        <f t="shared" si="3"/>
        <v>852.78000516495013</v>
      </c>
    </row>
    <row r="49" spans="1:6" x14ac:dyDescent="0.3">
      <c r="A49">
        <v>1996</v>
      </c>
      <c r="B49">
        <v>14231</v>
      </c>
      <c r="C49" s="1">
        <f t="shared" si="0"/>
        <v>13020.44462499582</v>
      </c>
      <c r="D49" s="1">
        <f t="shared" si="1"/>
        <v>13995.669689375733</v>
      </c>
      <c r="E49" s="1">
        <f t="shared" si="2"/>
        <v>397.5619832051753</v>
      </c>
      <c r="F49" s="1">
        <f t="shared" si="3"/>
        <v>1210.55537500418</v>
      </c>
    </row>
    <row r="50" spans="1:6" x14ac:dyDescent="0.3">
      <c r="A50">
        <v>1997</v>
      </c>
      <c r="B50">
        <v>10851</v>
      </c>
      <c r="C50" s="1">
        <f t="shared" si="0"/>
        <v>14393.231672580909</v>
      </c>
      <c r="D50" s="1">
        <f t="shared" si="1"/>
        <v>11539.60499653616</v>
      </c>
      <c r="E50" s="1">
        <f t="shared" si="2"/>
        <v>185.89196725330683</v>
      </c>
      <c r="F50" s="1">
        <f t="shared" si="3"/>
        <v>3542.2316725809087</v>
      </c>
    </row>
    <row r="51" spans="1:6" x14ac:dyDescent="0.3">
      <c r="A51">
        <v>1998</v>
      </c>
      <c r="B51">
        <v>12287</v>
      </c>
      <c r="C51" s="1">
        <f t="shared" si="0"/>
        <v>11725.496963789466</v>
      </c>
      <c r="D51" s="1">
        <f t="shared" si="1"/>
        <v>12177.84457707898</v>
      </c>
      <c r="E51" s="1">
        <f t="shared" si="2"/>
        <v>219.44520928197068</v>
      </c>
      <c r="F51" s="1">
        <f t="shared" si="3"/>
        <v>561.50303621053354</v>
      </c>
    </row>
    <row r="52" spans="1:6" x14ac:dyDescent="0.3">
      <c r="A52">
        <v>1999</v>
      </c>
      <c r="B52">
        <v>11530</v>
      </c>
      <c r="C52" s="1">
        <f t="shared" si="0"/>
        <v>12397.289786360951</v>
      </c>
      <c r="D52" s="1">
        <f t="shared" si="1"/>
        <v>11698.599949279374</v>
      </c>
      <c r="E52" s="1">
        <f t="shared" si="2"/>
        <v>167.6193379435901</v>
      </c>
      <c r="F52" s="1">
        <f t="shared" si="3"/>
        <v>867.28978636095053</v>
      </c>
    </row>
    <row r="53" spans="1:6" x14ac:dyDescent="0.3">
      <c r="A53">
        <v>2000</v>
      </c>
      <c r="B53">
        <v>9520</v>
      </c>
      <c r="C53" s="1">
        <f t="shared" si="0"/>
        <v>11866.219287222964</v>
      </c>
      <c r="D53" s="1">
        <f t="shared" si="1"/>
        <v>9976.1018232254937</v>
      </c>
      <c r="E53" s="1">
        <f t="shared" si="2"/>
        <v>27.418379943793155</v>
      </c>
      <c r="F53" s="1">
        <f t="shared" si="3"/>
        <v>2346.2192872229643</v>
      </c>
    </row>
    <row r="54" spans="1:6" x14ac:dyDescent="0.3">
      <c r="A54">
        <v>2001</v>
      </c>
      <c r="B54">
        <v>9997</v>
      </c>
      <c r="C54" s="1">
        <f t="shared" si="0"/>
        <v>10003.520203169286</v>
      </c>
      <c r="D54" s="1">
        <f t="shared" si="1"/>
        <v>9998.267518585968</v>
      </c>
      <c r="E54" s="1">
        <f t="shared" si="2"/>
        <v>27.028757909882856</v>
      </c>
      <c r="F54" s="1">
        <f t="shared" si="3"/>
        <v>6.5202031692861055</v>
      </c>
    </row>
    <row r="55" spans="1:6" x14ac:dyDescent="0.3">
      <c r="A55">
        <v>2002</v>
      </c>
      <c r="B55">
        <v>8624</v>
      </c>
      <c r="C55" s="1">
        <f t="shared" si="0"/>
        <v>10025.29627649585</v>
      </c>
      <c r="D55" s="1">
        <f t="shared" si="1"/>
        <v>8896.4100812185134</v>
      </c>
      <c r="E55" s="1">
        <f t="shared" si="2"/>
        <v>-56.707268588648219</v>
      </c>
      <c r="F55" s="1">
        <f t="shared" si="3"/>
        <v>1401.2962764958502</v>
      </c>
    </row>
    <row r="56" spans="1:6" x14ac:dyDescent="0.3">
      <c r="A56">
        <v>2003</v>
      </c>
      <c r="B56">
        <v>13729</v>
      </c>
      <c r="C56" s="1">
        <f t="shared" si="0"/>
        <v>8839.7028126298646</v>
      </c>
      <c r="D56" s="1">
        <f t="shared" si="1"/>
        <v>12778.5273082124</v>
      </c>
      <c r="E56" s="1">
        <f t="shared" si="2"/>
        <v>235.45815403319011</v>
      </c>
      <c r="F56" s="1">
        <f t="shared" si="3"/>
        <v>4889.2971873701354</v>
      </c>
    </row>
    <row r="57" spans="1:6" x14ac:dyDescent="0.3">
      <c r="A57">
        <v>2004</v>
      </c>
      <c r="B57">
        <v>16429</v>
      </c>
      <c r="C57" s="1">
        <f t="shared" si="0"/>
        <v>13013.98546224559</v>
      </c>
      <c r="D57" s="1">
        <f t="shared" si="1"/>
        <v>15765.125840626366</v>
      </c>
      <c r="E57" s="1">
        <f t="shared" si="2"/>
        <v>439.52616778782345</v>
      </c>
      <c r="F57" s="1">
        <f t="shared" si="3"/>
        <v>3415.0145377544104</v>
      </c>
    </row>
    <row r="58" spans="1:6" x14ac:dyDescent="0.3">
      <c r="A58">
        <v>2005</v>
      </c>
      <c r="B58">
        <v>18499</v>
      </c>
      <c r="C58" s="1">
        <f t="shared" si="0"/>
        <v>16204.65200841419</v>
      </c>
      <c r="D58" s="1">
        <f t="shared" si="1"/>
        <v>18052.98188576199</v>
      </c>
      <c r="E58" s="1">
        <f t="shared" si="2"/>
        <v>576.62749849335023</v>
      </c>
      <c r="F58" s="1">
        <f t="shared" si="3"/>
        <v>2294.3479915858097</v>
      </c>
    </row>
    <row r="59" spans="1:6" x14ac:dyDescent="0.3">
      <c r="A59">
        <v>2006</v>
      </c>
      <c r="B59">
        <v>22632</v>
      </c>
      <c r="C59" s="1">
        <f t="shared" si="0"/>
        <v>18629.609384255342</v>
      </c>
      <c r="D59" s="1">
        <f t="shared" si="1"/>
        <v>21853.940733740008</v>
      </c>
      <c r="E59" s="1">
        <f t="shared" si="2"/>
        <v>815.79482682989919</v>
      </c>
      <c r="F59" s="1">
        <f t="shared" si="3"/>
        <v>4002.3906157446581</v>
      </c>
    </row>
    <row r="60" spans="1:6" x14ac:dyDescent="0.3">
      <c r="A60">
        <v>2007</v>
      </c>
      <c r="B60">
        <v>25884</v>
      </c>
      <c r="C60" s="1">
        <f t="shared" si="0"/>
        <v>22669.735560569909</v>
      </c>
      <c r="D60" s="1">
        <f t="shared" si="1"/>
        <v>25259.15138540688</v>
      </c>
      <c r="E60" s="1">
        <f t="shared" si="2"/>
        <v>1007.8667938991712</v>
      </c>
      <c r="F60" s="1">
        <f t="shared" si="3"/>
        <v>3214.2644394300914</v>
      </c>
    </row>
    <row r="61" spans="1:6" x14ac:dyDescent="0.3">
      <c r="A61">
        <v>2008</v>
      </c>
      <c r="B61">
        <v>22276</v>
      </c>
      <c r="C61" s="1">
        <f t="shared" si="0"/>
        <v>26267.018179306051</v>
      </c>
      <c r="D61" s="1">
        <f t="shared" si="1"/>
        <v>23051.848480157256</v>
      </c>
      <c r="E61" s="1">
        <f t="shared" si="2"/>
        <v>769.37903822327144</v>
      </c>
      <c r="F61" s="1">
        <f t="shared" si="3"/>
        <v>3991.018179306051</v>
      </c>
    </row>
    <row r="62" spans="1:6" x14ac:dyDescent="0.3">
      <c r="A62">
        <v>2009</v>
      </c>
      <c r="B62">
        <v>24022</v>
      </c>
      <c r="C62" s="1">
        <f t="shared" si="0"/>
        <v>23821.227518380529</v>
      </c>
      <c r="D62" s="1">
        <f t="shared" si="1"/>
        <v>23982.9701039375</v>
      </c>
      <c r="E62" s="1">
        <f t="shared" si="2"/>
        <v>781.37642244747326</v>
      </c>
      <c r="F62" s="1">
        <f t="shared" si="3"/>
        <v>200.77248161947136</v>
      </c>
    </row>
    <row r="63" spans="1:6" x14ac:dyDescent="0.3">
      <c r="A63">
        <v>2010</v>
      </c>
      <c r="B63">
        <v>33000</v>
      </c>
      <c r="C63" s="1">
        <f t="shared" si="0"/>
        <v>24764.346526384972</v>
      </c>
      <c r="D63" s="1">
        <f t="shared" si="1"/>
        <v>31399.000219107729</v>
      </c>
      <c r="E63" s="1">
        <f t="shared" si="2"/>
        <v>1273.5071082035547</v>
      </c>
      <c r="F63" s="1">
        <f t="shared" si="3"/>
        <v>8235.6534736150279</v>
      </c>
    </row>
    <row r="64" spans="1:6" x14ac:dyDescent="0.3">
      <c r="A64">
        <v>2011</v>
      </c>
      <c r="B64">
        <v>35200</v>
      </c>
      <c r="C64" s="1">
        <f t="shared" si="0"/>
        <v>32672.507327311283</v>
      </c>
      <c r="D64" s="1">
        <f t="shared" si="1"/>
        <v>34708.658878357928</v>
      </c>
      <c r="E64" s="1">
        <f t="shared" si="2"/>
        <v>1424.5402601251085</v>
      </c>
      <c r="F64" s="1">
        <f t="shared" si="3"/>
        <v>2527.492672688717</v>
      </c>
    </row>
    <row r="65" spans="1:6" x14ac:dyDescent="0.3">
      <c r="A65">
        <v>2012</v>
      </c>
      <c r="B65">
        <v>34220</v>
      </c>
      <c r="C65" s="1">
        <f t="shared" si="0"/>
        <v>36133.19913848304</v>
      </c>
      <c r="D65" s="1">
        <f t="shared" si="1"/>
        <v>34591.923298051312</v>
      </c>
      <c r="E65" s="1">
        <f t="shared" si="2"/>
        <v>1310.2149054916151</v>
      </c>
      <c r="F65" s="1">
        <f t="shared" si="3"/>
        <v>1913.1991384830399</v>
      </c>
    </row>
    <row r="66" spans="1:6" x14ac:dyDescent="0.3">
      <c r="A66">
        <v>2013</v>
      </c>
      <c r="B66">
        <v>35902</v>
      </c>
      <c r="C66" s="1">
        <f t="shared" si="0"/>
        <v>35902.138203542927</v>
      </c>
      <c r="D66" s="1">
        <f t="shared" si="1"/>
        <v>35902.026866579879</v>
      </c>
      <c r="E66" s="1">
        <f t="shared" si="2"/>
        <v>1310.2066469843121</v>
      </c>
      <c r="F66" s="1">
        <f t="shared" si="3"/>
        <v>0.13820354292693082</v>
      </c>
    </row>
    <row r="67" spans="1:6" x14ac:dyDescent="0.3">
      <c r="A67">
        <v>2014</v>
      </c>
      <c r="B67">
        <v>34805</v>
      </c>
      <c r="C67" s="1">
        <f t="shared" si="0"/>
        <v>37212.233513564192</v>
      </c>
      <c r="D67" s="1">
        <f t="shared" si="1"/>
        <v>35272.962905447632</v>
      </c>
      <c r="E67" s="1">
        <f t="shared" si="2"/>
        <v>1166.3597156386982</v>
      </c>
      <c r="F67" s="1">
        <f t="shared" si="3"/>
        <v>2407.2335135641915</v>
      </c>
    </row>
    <row r="68" spans="1:6" x14ac:dyDescent="0.3">
      <c r="A68">
        <v>2015</v>
      </c>
      <c r="B68">
        <v>30005</v>
      </c>
      <c r="C68" s="1">
        <f t="shared" ref="C68:C75" si="4">D67+E67</f>
        <v>36439.322621086329</v>
      </c>
      <c r="D68" s="1">
        <f t="shared" ref="D68:D75" si="5">$I$1*B68+(1-$I$1)*(D67+E67)</f>
        <v>31255.823524757609</v>
      </c>
      <c r="E68" s="1">
        <f t="shared" ref="E68:E75" si="6">$I$2*(D68-D67)+(1-$I$2)*E67</f>
        <v>781.86956995252456</v>
      </c>
      <c r="F68" s="1">
        <f t="shared" ref="F68:F75" si="7">ABS(C68-B68)</f>
        <v>6434.3226210863286</v>
      </c>
    </row>
    <row r="69" spans="1:6" x14ac:dyDescent="0.3">
      <c r="A69">
        <v>2016</v>
      </c>
      <c r="B69">
        <v>32577</v>
      </c>
      <c r="C69" s="1">
        <f t="shared" si="4"/>
        <v>32037.693094710132</v>
      </c>
      <c r="D69" s="1">
        <f t="shared" si="5"/>
        <v>32472.159474597982</v>
      </c>
      <c r="E69" s="1">
        <f t="shared" si="6"/>
        <v>814.09645734932906</v>
      </c>
      <c r="F69" s="1">
        <f t="shared" si="7"/>
        <v>539.30690528986815</v>
      </c>
    </row>
    <row r="70" spans="1:6" x14ac:dyDescent="0.3">
      <c r="A70">
        <v>2017</v>
      </c>
      <c r="B70">
        <v>34862</v>
      </c>
      <c r="C70" s="1">
        <f t="shared" si="4"/>
        <v>33286.255931947308</v>
      </c>
      <c r="D70" s="1">
        <f t="shared" si="5"/>
        <v>34555.677506493324</v>
      </c>
      <c r="E70" s="1">
        <f t="shared" si="6"/>
        <v>908.25680677044841</v>
      </c>
      <c r="F70" s="1">
        <f t="shared" si="7"/>
        <v>1575.7440680526925</v>
      </c>
    </row>
    <row r="71" spans="1:6" x14ac:dyDescent="0.3">
      <c r="C71" s="1">
        <f t="shared" si="4"/>
        <v>35463.934313263773</v>
      </c>
      <c r="D71" s="1">
        <f t="shared" si="5"/>
        <v>6894.1403674905496</v>
      </c>
      <c r="E71" s="1">
        <f t="shared" si="6"/>
        <v>-1210.9302582402183</v>
      </c>
    </row>
    <row r="72" spans="1:6" x14ac:dyDescent="0.3">
      <c r="C72" s="1">
        <f t="shared" si="4"/>
        <v>5683.2101092503308</v>
      </c>
      <c r="D72" s="1">
        <f t="shared" si="5"/>
        <v>1104.8082788845893</v>
      </c>
      <c r="E72" s="1">
        <f t="shared" si="6"/>
        <v>-1550.5368355836886</v>
      </c>
    </row>
    <row r="73" spans="1:6" x14ac:dyDescent="0.3">
      <c r="C73" s="1">
        <f t="shared" si="4"/>
        <v>-445.72855669909927</v>
      </c>
      <c r="D73" s="1">
        <f t="shared" si="5"/>
        <v>-86.649022314855443</v>
      </c>
      <c r="E73" s="1">
        <f t="shared" si="6"/>
        <v>-1523.9018270841009</v>
      </c>
    </row>
    <row r="74" spans="1:6" x14ac:dyDescent="0.3">
      <c r="C74" s="1">
        <f t="shared" si="4"/>
        <v>-1610.5508493989564</v>
      </c>
      <c r="D74" s="1">
        <f t="shared" si="5"/>
        <v>-313.08888423540753</v>
      </c>
      <c r="E74" s="1">
        <f t="shared" si="6"/>
        <v>-1427.661559508608</v>
      </c>
    </row>
    <row r="75" spans="1:6" x14ac:dyDescent="0.3">
      <c r="C75" s="1">
        <f t="shared" si="4"/>
        <v>-1740.7504437440155</v>
      </c>
      <c r="D75" s="1">
        <f t="shared" si="5"/>
        <v>-338.39950745268129</v>
      </c>
      <c r="E75" s="1">
        <f t="shared" si="6"/>
        <v>-1323.6410695311552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cotton_production</vt:lpstr>
      <vt:lpstr>SES</vt:lpstr>
      <vt:lpstr>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Amith</cp:lastModifiedBy>
  <dcterms:created xsi:type="dcterms:W3CDTF">2020-04-14T00:12:08Z</dcterms:created>
  <dcterms:modified xsi:type="dcterms:W3CDTF">2020-04-14T00:12:08Z</dcterms:modified>
</cp:coreProperties>
</file>