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Scrap\New folder\"/>
    </mc:Choice>
  </mc:AlternateContent>
  <xr:revisionPtr revIDLastSave="0" documentId="13_ncr:1_{B86D9D89-2990-44EC-81C9-C7F73F4992E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nthly trends" sheetId="1" r:id="rId1"/>
    <sheet name="YOY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B38" i="3" l="1"/>
  <c r="B12" i="3"/>
  <c r="B16" i="3"/>
  <c r="B20" i="3"/>
  <c r="B27" i="3"/>
  <c r="B31" i="3"/>
  <c r="B35" i="3"/>
  <c r="B13" i="3"/>
  <c r="B17" i="3"/>
  <c r="B21" i="3"/>
  <c r="B28" i="3"/>
  <c r="B32" i="3"/>
  <c r="B36" i="3"/>
  <c r="B14" i="3"/>
  <c r="B18" i="3"/>
  <c r="B22" i="3"/>
  <c r="B29" i="3"/>
  <c r="B33" i="3"/>
  <c r="B37" i="3"/>
  <c r="B15" i="3"/>
  <c r="B19" i="3"/>
  <c r="B23" i="3"/>
  <c r="B30" i="3"/>
  <c r="B34" i="3"/>
</calcChain>
</file>

<file path=xl/sharedStrings.xml><?xml version="1.0" encoding="utf-8"?>
<sst xmlns="http://schemas.openxmlformats.org/spreadsheetml/2006/main" count="292" uniqueCount="152">
  <si>
    <t>Technician Utilization</t>
  </si>
  <si>
    <t>National Previous Year</t>
  </si>
  <si>
    <t>National Change</t>
  </si>
  <si>
    <t>Bay Utilization</t>
  </si>
  <si>
    <t>(National Previous Year</t>
  </si>
  <si>
    <t>Capacity YOY Summary</t>
  </si>
  <si>
    <t>Northeast Region</t>
  </si>
  <si>
    <t>Change%</t>
  </si>
  <si>
    <t>National Avg</t>
  </si>
  <si>
    <t>Pacific Region</t>
  </si>
  <si>
    <t>Southeast Region</t>
  </si>
  <si>
    <t>Central Region</t>
  </si>
  <si>
    <t>Capacity Monthly trends</t>
  </si>
  <si>
    <t>Metrics</t>
  </si>
  <si>
    <t>Region</t>
  </si>
  <si>
    <t>Area</t>
  </si>
  <si>
    <t>Dealer</t>
  </si>
  <si>
    <t>Change %</t>
  </si>
  <si>
    <t>9</t>
  </si>
  <si>
    <t>120</t>
  </si>
  <si>
    <t>14</t>
  </si>
  <si>
    <t>11</t>
  </si>
  <si>
    <t>154</t>
  </si>
  <si>
    <t>12</t>
  </si>
  <si>
    <t>168</t>
  </si>
  <si>
    <t>Technician Count</t>
  </si>
  <si>
    <t>0.00%</t>
  </si>
  <si>
    <t>Bay Count</t>
  </si>
  <si>
    <t>Technician Utilization
Region
(Jul-2020)</t>
  </si>
  <si>
    <t>Technician Utilization
Region
(Jul-2021)</t>
  </si>
  <si>
    <t>Technician Utilization
National Avg
(Jul-2021)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</si>
  <si>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</si>
  <si>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</si>
  <si>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</si>
  <si>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</si>
  <si>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</si>
  <si>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</si>
  <si>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</si>
  <si>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</si>
  <si>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</si>
  <si>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</si>
  <si>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</si>
  <si>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</si>
  <si>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National</t>
  </si>
  <si>
    <t>(National Previous Year)</t>
  </si>
  <si>
    <t>(100.00%)</t>
  </si>
  <si>
    <t>Technician UtilizationNortheast Region</t>
  </si>
  <si>
    <t>Technician UtilizationPacific Region</t>
  </si>
  <si>
    <t>Technician UtilizationSoutheast Region</t>
  </si>
  <si>
    <t>Technician UtilizationCentral Region</t>
  </si>
  <si>
    <t>79.86%</t>
  </si>
  <si>
    <t>76.79%</t>
  </si>
  <si>
    <t>70.52%</t>
  </si>
  <si>
    <t>48.63%</t>
  </si>
  <si>
    <t>60.10%</t>
  </si>
  <si>
    <t>80.81%</t>
  </si>
  <si>
    <t>80.87%</t>
  </si>
  <si>
    <t>76.76%</t>
  </si>
  <si>
    <t>79.30%</t>
  </si>
  <si>
    <t>80.50%</t>
  </si>
  <si>
    <t>(13.85%)</t>
  </si>
  <si>
    <t>57.31%</t>
  </si>
  <si>
    <t>56.52%</t>
  </si>
  <si>
    <t>51.74%</t>
  </si>
  <si>
    <t>35.39%</t>
  </si>
  <si>
    <t>43.43%</t>
  </si>
  <si>
    <t>58.46%</t>
  </si>
  <si>
    <t>58.65%</t>
  </si>
  <si>
    <t>56.25%</t>
  </si>
  <si>
    <t>58.02%</t>
  </si>
  <si>
    <t>58.82%</t>
  </si>
  <si>
    <t>(12.74%)</t>
  </si>
  <si>
    <t>230</t>
  </si>
  <si>
    <t>69.04%</t>
  </si>
  <si>
    <t>73.44%</t>
  </si>
  <si>
    <t>50.61%</t>
  </si>
  <si>
    <t>52.77%</t>
  </si>
  <si>
    <t>(8.79%)</t>
  </si>
  <si>
    <t>(9.18%)</t>
  </si>
  <si>
    <t>1,556</t>
  </si>
  <si>
    <t>20.39%</t>
  </si>
  <si>
    <t>28.79%</t>
  </si>
  <si>
    <t>65.44%</t>
  </si>
  <si>
    <t>61.23%</t>
  </si>
  <si>
    <t>58.39%</t>
  </si>
  <si>
    <t>20.00%</t>
  </si>
  <si>
    <t>84.91%</t>
  </si>
  <si>
    <t>4.40%</t>
  </si>
  <si>
    <t>3.80%</t>
  </si>
  <si>
    <t>68.77%</t>
  </si>
  <si>
    <t>70.03%</t>
  </si>
  <si>
    <t>85.00%</t>
  </si>
  <si>
    <t>88.29%</t>
  </si>
  <si>
    <t>77.42%</t>
  </si>
  <si>
    <t>84.88%</t>
  </si>
  <si>
    <t>80.84%</t>
  </si>
  <si>
    <t>77.66%</t>
  </si>
  <si>
    <t>78.49%</t>
  </si>
  <si>
    <t>77.93%</t>
  </si>
  <si>
    <t>61.98%</t>
  </si>
  <si>
    <t>81.55%</t>
  </si>
  <si>
    <t>4.97%</t>
  </si>
  <si>
    <t>(0.04%)</t>
  </si>
  <si>
    <t>1.17%</t>
  </si>
  <si>
    <t>(1.02%)</t>
  </si>
  <si>
    <t>(3.19%)</t>
  </si>
  <si>
    <t>(10.23%)</t>
  </si>
  <si>
    <t>49.93%</t>
  </si>
  <si>
    <t>51.26%</t>
  </si>
  <si>
    <t>62.10%</t>
  </si>
  <si>
    <t>57.54%</t>
  </si>
  <si>
    <t>63.42%</t>
  </si>
  <si>
    <t>58.27%</t>
  </si>
  <si>
    <t>58.21%</t>
  </si>
  <si>
    <t>44.88%</t>
  </si>
  <si>
    <t>32.63%</t>
  </si>
  <si>
    <t>8.54%</t>
  </si>
  <si>
    <t>0.43%</t>
  </si>
  <si>
    <t>(1.04%)</t>
  </si>
  <si>
    <t>(11.32%)</t>
  </si>
  <si>
    <t>66.09%</t>
  </si>
  <si>
    <t>(11.25%)</t>
  </si>
  <si>
    <t>210</t>
  </si>
  <si>
    <t>74.66%</t>
  </si>
  <si>
    <t>68.01%</t>
  </si>
  <si>
    <t>(8.91%)</t>
  </si>
  <si>
    <t>69.96%</t>
  </si>
  <si>
    <t>61.59%</t>
  </si>
  <si>
    <t>(11.97%)</t>
  </si>
  <si>
    <t>65.30%</t>
  </si>
  <si>
    <t>59.55%</t>
  </si>
  <si>
    <t>(8.80%)</t>
  </si>
  <si>
    <t>45.60%</t>
  </si>
  <si>
    <t>39.26%</t>
  </si>
  <si>
    <t>(13.90%)</t>
  </si>
  <si>
    <t>53.27%</t>
  </si>
  <si>
    <t>49.67%</t>
  </si>
  <si>
    <t>(6.76%)</t>
  </si>
  <si>
    <t>53.69%</t>
  </si>
  <si>
    <t>44.25%</t>
  </si>
  <si>
    <t>(17.58%)</t>
  </si>
  <si>
    <t>49.31%</t>
  </si>
  <si>
    <t>46.22%</t>
  </si>
  <si>
    <t>(6.26%)</t>
  </si>
  <si>
    <t>558</t>
  </si>
  <si>
    <t>1,988</t>
  </si>
  <si>
    <t>753</t>
  </si>
  <si>
    <t>447</t>
  </si>
  <si>
    <t>6,396</t>
  </si>
  <si>
    <t>1,655</t>
  </si>
  <si>
    <t>1,564</t>
  </si>
  <si>
    <t>1,621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</si>
</sst>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defaultRowHeight="15" x14ac:dyDescent="0.25"/>
  <sheetData>
    <row r="1" spans="1:14" x14ac:dyDescent="0.25">
      <c r="A1" s="6" t="s">
        <v>13</v>
      </c>
      <c r="B1" s="6"/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</row>
    <row r="2" spans="1:14" x14ac:dyDescent="0.25">
      <c r="A2" t="s">
        <v>0</v>
      </c>
      <c r="B2" t="s">
        <v>43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26</v>
      </c>
    </row>
    <row r="3" spans="1:14" x14ac:dyDescent="0.25">
      <c r="A3" t="s">
        <v>0</v>
      </c>
      <c r="B3" t="s">
        <v>44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73</v>
      </c>
      <c r="N3" t="s">
        <v>74</v>
      </c>
    </row>
    <row r="4" spans="1:14" x14ac:dyDescent="0.25">
      <c r="A4" t="s">
        <v>0</v>
      </c>
      <c r="B4" t="s">
        <v>2</v>
      </c>
      <c r="C4" t="s">
        <v>60</v>
      </c>
      <c r="D4" t="s">
        <v>77</v>
      </c>
      <c r="E4" t="s">
        <v>80</v>
      </c>
      <c r="F4" t="s">
        <v>100</v>
      </c>
      <c r="G4" t="s">
        <v>81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45</v>
      </c>
    </row>
    <row r="5" spans="1:14" x14ac:dyDescent="0.25">
      <c r="A5" t="s">
        <v>3</v>
      </c>
      <c r="B5" t="s">
        <v>43</v>
      </c>
      <c r="C5" t="s">
        <v>107</v>
      </c>
      <c r="D5" t="s">
        <v>108</v>
      </c>
      <c r="E5" t="s">
        <v>109</v>
      </c>
      <c r="F5" t="s">
        <v>82</v>
      </c>
      <c r="G5" t="s">
        <v>110</v>
      </c>
      <c r="H5" t="s">
        <v>111</v>
      </c>
      <c r="I5" t="s">
        <v>83</v>
      </c>
      <c r="J5" t="s">
        <v>84</v>
      </c>
      <c r="K5" t="s">
        <v>112</v>
      </c>
      <c r="L5" t="s">
        <v>113</v>
      </c>
      <c r="M5" t="s">
        <v>114</v>
      </c>
      <c r="N5" t="s">
        <v>26</v>
      </c>
    </row>
    <row r="6" spans="1:14" x14ac:dyDescent="0.25">
      <c r="A6" t="s">
        <v>3</v>
      </c>
      <c r="B6" t="s">
        <v>44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75</v>
      </c>
      <c r="N6" t="s">
        <v>76</v>
      </c>
    </row>
    <row r="7" spans="1:14" x14ac:dyDescent="0.25">
      <c r="A7" t="s">
        <v>3</v>
      </c>
      <c r="B7" t="s">
        <v>2</v>
      </c>
      <c r="C7" t="s">
        <v>71</v>
      </c>
      <c r="D7" t="s">
        <v>78</v>
      </c>
      <c r="E7" t="s">
        <v>85</v>
      </c>
      <c r="F7" t="s">
        <v>86</v>
      </c>
      <c r="G7" t="s">
        <v>115</v>
      </c>
      <c r="H7" t="s">
        <v>116</v>
      </c>
      <c r="I7" t="s">
        <v>87</v>
      </c>
      <c r="J7" t="s">
        <v>88</v>
      </c>
      <c r="K7" t="s">
        <v>117</v>
      </c>
      <c r="L7" t="s">
        <v>118</v>
      </c>
      <c r="M7" t="s">
        <v>119</v>
      </c>
      <c r="N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2570-2CD3-4003-97F2-F8105A8952A3}">
  <dimension ref="A1:I17"/>
  <sheetViews>
    <sheetView workbookViewId="0">
      <selection activeCell="A2" sqref="A2:H17"/>
    </sheetView>
  </sheetViews>
  <sheetFormatPr defaultRowHeight="15" x14ac:dyDescent="0.25"/>
  <cols>
    <col min="1" max="1" width="20.28515625" bestFit="1" customWidth="1"/>
    <col min="2" max="2" width="16.5703125" bestFit="1" customWidth="1"/>
    <col min="3" max="3" width="5.140625" bestFit="1" customWidth="1"/>
    <col min="4" max="4" width="6.85546875" bestFit="1" customWidth="1"/>
    <col min="5" max="6" width="38.140625" bestFit="1" customWidth="1"/>
    <col min="7" max="7" width="9.5703125" bestFit="1" customWidth="1"/>
    <col min="8" max="8" width="43.42578125" bestFit="1" customWidth="1"/>
    <col min="9" max="9" width="23.140625" customWidth="1"/>
  </cols>
  <sheetData>
    <row r="1" spans="1:9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28</v>
      </c>
      <c r="F1" s="6" t="s">
        <v>29</v>
      </c>
      <c r="G1" s="6" t="s">
        <v>17</v>
      </c>
      <c r="H1" s="6" t="s">
        <v>30</v>
      </c>
    </row>
    <row r="2" spans="1:9" x14ac:dyDescent="0.25">
      <c r="A2" t="s">
        <v>0</v>
      </c>
      <c r="B2" t="s">
        <v>9</v>
      </c>
      <c r="C2" t="s">
        <v>18</v>
      </c>
      <c r="D2" t="s">
        <v>19</v>
      </c>
      <c r="E2" t="s">
        <v>120</v>
      </c>
      <c r="F2" t="s">
        <v>67</v>
      </c>
      <c r="G2" t="s">
        <v>121</v>
      </c>
      <c r="H2" t="s">
        <v>99</v>
      </c>
      <c r="I2" t="str">
        <f>A2&amp;B2</f>
        <v>Technician UtilizationPacific Region</v>
      </c>
    </row>
    <row r="3" spans="1:9" x14ac:dyDescent="0.25">
      <c r="A3" t="s">
        <v>0</v>
      </c>
      <c r="B3" t="s">
        <v>6</v>
      </c>
      <c r="C3" t="s">
        <v>20</v>
      </c>
      <c r="D3" t="s">
        <v>122</v>
      </c>
      <c r="E3" t="s">
        <v>123</v>
      </c>
      <c r="F3" t="s">
        <v>124</v>
      </c>
      <c r="G3" t="s">
        <v>125</v>
      </c>
      <c r="H3" t="s">
        <v>99</v>
      </c>
      <c r="I3" t="str">
        <f t="shared" ref="I3:I17" si="0">A3&amp;B3</f>
        <v>Technician UtilizationNortheast Region</v>
      </c>
    </row>
    <row r="4" spans="1:9" x14ac:dyDescent="0.25">
      <c r="A4" t="s">
        <v>0</v>
      </c>
      <c r="B4" t="s">
        <v>10</v>
      </c>
      <c r="C4" t="s">
        <v>21</v>
      </c>
      <c r="D4" t="s">
        <v>22</v>
      </c>
      <c r="E4" t="s">
        <v>126</v>
      </c>
      <c r="F4" t="s">
        <v>127</v>
      </c>
      <c r="G4" t="s">
        <v>128</v>
      </c>
      <c r="H4" t="s">
        <v>99</v>
      </c>
      <c r="I4" t="str">
        <f t="shared" si="0"/>
        <v>Technician UtilizationSoutheast Region</v>
      </c>
    </row>
    <row r="5" spans="1:9" x14ac:dyDescent="0.25">
      <c r="A5" t="s">
        <v>0</v>
      </c>
      <c r="B5" t="s">
        <v>11</v>
      </c>
      <c r="C5" t="s">
        <v>23</v>
      </c>
      <c r="D5" t="s">
        <v>24</v>
      </c>
      <c r="E5" t="s">
        <v>129</v>
      </c>
      <c r="F5" t="s">
        <v>130</v>
      </c>
      <c r="G5" t="s">
        <v>131</v>
      </c>
      <c r="H5" t="s">
        <v>99</v>
      </c>
      <c r="I5" t="str">
        <f t="shared" si="0"/>
        <v>Technician UtilizationCentral Region</v>
      </c>
    </row>
    <row r="6" spans="1:9" x14ac:dyDescent="0.25">
      <c r="A6" t="s">
        <v>3</v>
      </c>
      <c r="B6" t="s">
        <v>9</v>
      </c>
      <c r="C6" t="s">
        <v>18</v>
      </c>
      <c r="D6" t="s">
        <v>19</v>
      </c>
      <c r="E6" t="s">
        <v>132</v>
      </c>
      <c r="F6" t="s">
        <v>133</v>
      </c>
      <c r="G6" t="s">
        <v>134</v>
      </c>
      <c r="H6" t="s">
        <v>114</v>
      </c>
      <c r="I6" t="str">
        <f t="shared" si="0"/>
        <v>Bay UtilizationPacific Region</v>
      </c>
    </row>
    <row r="7" spans="1:9" x14ac:dyDescent="0.25">
      <c r="A7" t="s">
        <v>3</v>
      </c>
      <c r="B7" t="s">
        <v>6</v>
      </c>
      <c r="C7" t="s">
        <v>20</v>
      </c>
      <c r="D7" t="s">
        <v>122</v>
      </c>
      <c r="E7" t="s">
        <v>135</v>
      </c>
      <c r="F7" t="s">
        <v>136</v>
      </c>
      <c r="G7" t="s">
        <v>137</v>
      </c>
      <c r="H7" t="s">
        <v>114</v>
      </c>
      <c r="I7" t="str">
        <f t="shared" si="0"/>
        <v>Bay UtilizationNortheast Region</v>
      </c>
    </row>
    <row r="8" spans="1:9" x14ac:dyDescent="0.25">
      <c r="A8" t="s">
        <v>3</v>
      </c>
      <c r="B8" t="s">
        <v>10</v>
      </c>
      <c r="C8" t="s">
        <v>21</v>
      </c>
      <c r="D8" t="s">
        <v>22</v>
      </c>
      <c r="E8" t="s">
        <v>138</v>
      </c>
      <c r="F8" t="s">
        <v>139</v>
      </c>
      <c r="G8" t="s">
        <v>140</v>
      </c>
      <c r="H8" t="s">
        <v>114</v>
      </c>
      <c r="I8" t="str">
        <f t="shared" si="0"/>
        <v>Bay UtilizationSoutheast Region</v>
      </c>
    </row>
    <row r="9" spans="1:9" x14ac:dyDescent="0.25">
      <c r="A9" t="s">
        <v>3</v>
      </c>
      <c r="B9" t="s">
        <v>11</v>
      </c>
      <c r="C9" t="s">
        <v>23</v>
      </c>
      <c r="D9" t="s">
        <v>24</v>
      </c>
      <c r="E9" t="s">
        <v>141</v>
      </c>
      <c r="F9" t="s">
        <v>142</v>
      </c>
      <c r="G9" t="s">
        <v>143</v>
      </c>
      <c r="H9" t="s">
        <v>114</v>
      </c>
      <c r="I9" t="str">
        <f t="shared" si="0"/>
        <v>Bay UtilizationCentral Region</v>
      </c>
    </row>
    <row r="10" spans="1:9" x14ac:dyDescent="0.25">
      <c r="A10" t="s">
        <v>25</v>
      </c>
      <c r="B10" t="s">
        <v>9</v>
      </c>
      <c r="C10" t="s">
        <v>18</v>
      </c>
      <c r="D10" t="s">
        <v>19</v>
      </c>
      <c r="E10" t="s">
        <v>144</v>
      </c>
      <c r="F10" t="s">
        <v>144</v>
      </c>
      <c r="G10" t="s">
        <v>26</v>
      </c>
      <c r="H10" t="s">
        <v>145</v>
      </c>
      <c r="I10" t="str">
        <f t="shared" si="0"/>
        <v>Technician CountPacific Region</v>
      </c>
    </row>
    <row r="11" spans="1:9" x14ac:dyDescent="0.25">
      <c r="A11" t="s">
        <v>25</v>
      </c>
      <c r="B11" t="s">
        <v>10</v>
      </c>
      <c r="C11" t="s">
        <v>21</v>
      </c>
      <c r="D11" t="s">
        <v>22</v>
      </c>
      <c r="E11" t="s">
        <v>146</v>
      </c>
      <c r="F11" t="s">
        <v>146</v>
      </c>
      <c r="G11" t="s">
        <v>26</v>
      </c>
      <c r="H11" t="s">
        <v>145</v>
      </c>
      <c r="I11" t="str">
        <f t="shared" si="0"/>
        <v>Technician CountSoutheast Region</v>
      </c>
    </row>
    <row r="12" spans="1:9" x14ac:dyDescent="0.25">
      <c r="A12" t="s">
        <v>25</v>
      </c>
      <c r="B12" t="s">
        <v>11</v>
      </c>
      <c r="C12" t="s">
        <v>23</v>
      </c>
      <c r="D12" t="s">
        <v>24</v>
      </c>
      <c r="E12" t="s">
        <v>147</v>
      </c>
      <c r="F12" t="s">
        <v>147</v>
      </c>
      <c r="G12" t="s">
        <v>26</v>
      </c>
      <c r="H12" t="s">
        <v>145</v>
      </c>
      <c r="I12" t="str">
        <f t="shared" si="0"/>
        <v>Technician CountCentral Region</v>
      </c>
    </row>
    <row r="13" spans="1:9" x14ac:dyDescent="0.25">
      <c r="A13" t="s">
        <v>25</v>
      </c>
      <c r="B13" t="s">
        <v>6</v>
      </c>
      <c r="C13" t="s">
        <v>20</v>
      </c>
      <c r="D13" t="s">
        <v>122</v>
      </c>
      <c r="E13" t="s">
        <v>72</v>
      </c>
      <c r="F13" t="s">
        <v>72</v>
      </c>
      <c r="G13" t="s">
        <v>26</v>
      </c>
      <c r="H13" t="s">
        <v>145</v>
      </c>
      <c r="I13" t="str">
        <f t="shared" si="0"/>
        <v>Technician CountNortheast Region</v>
      </c>
    </row>
    <row r="14" spans="1:9" x14ac:dyDescent="0.25">
      <c r="A14" t="s">
        <v>27</v>
      </c>
      <c r="B14" t="s">
        <v>9</v>
      </c>
      <c r="C14" t="s">
        <v>18</v>
      </c>
      <c r="D14" t="s">
        <v>19</v>
      </c>
      <c r="E14" t="s">
        <v>79</v>
      </c>
      <c r="F14" t="s">
        <v>79</v>
      </c>
      <c r="G14" t="s">
        <v>26</v>
      </c>
      <c r="H14" t="s">
        <v>148</v>
      </c>
      <c r="I14" t="str">
        <f t="shared" si="0"/>
        <v>Bay CountPacific Region</v>
      </c>
    </row>
    <row r="15" spans="1:9" x14ac:dyDescent="0.25">
      <c r="A15" t="s">
        <v>27</v>
      </c>
      <c r="B15" t="s">
        <v>10</v>
      </c>
      <c r="C15" t="s">
        <v>21</v>
      </c>
      <c r="D15" t="s">
        <v>22</v>
      </c>
      <c r="E15" t="s">
        <v>149</v>
      </c>
      <c r="F15" t="s">
        <v>149</v>
      </c>
      <c r="G15" t="s">
        <v>26</v>
      </c>
      <c r="H15" t="s">
        <v>148</v>
      </c>
      <c r="I15" t="str">
        <f t="shared" si="0"/>
        <v>Bay CountSoutheast Region</v>
      </c>
    </row>
    <row r="16" spans="1:9" x14ac:dyDescent="0.25">
      <c r="A16" t="s">
        <v>27</v>
      </c>
      <c r="B16" t="s">
        <v>11</v>
      </c>
      <c r="C16" t="s">
        <v>23</v>
      </c>
      <c r="D16" t="s">
        <v>24</v>
      </c>
      <c r="E16" t="s">
        <v>150</v>
      </c>
      <c r="F16" t="s">
        <v>150</v>
      </c>
      <c r="G16" t="s">
        <v>26</v>
      </c>
      <c r="H16" t="s">
        <v>148</v>
      </c>
      <c r="I16" t="str">
        <f t="shared" si="0"/>
        <v>Bay CountCentral Region</v>
      </c>
    </row>
    <row r="17" spans="1:9" x14ac:dyDescent="0.25">
      <c r="A17" t="s">
        <v>27</v>
      </c>
      <c r="B17" t="s">
        <v>6</v>
      </c>
      <c r="C17" t="s">
        <v>20</v>
      </c>
      <c r="D17" t="s">
        <v>122</v>
      </c>
      <c r="E17" t="s">
        <v>151</v>
      </c>
      <c r="F17" t="s">
        <v>151</v>
      </c>
      <c r="G17" t="s">
        <v>26</v>
      </c>
      <c r="H17" t="s">
        <v>148</v>
      </c>
      <c r="I17" t="str">
        <f t="shared" si="0"/>
        <v>Bay CountNortheast Region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8B01-9675-4BC9-A383-425891002782}">
  <dimension ref="A1:C39"/>
  <sheetViews>
    <sheetView tabSelected="1" workbookViewId="0">
      <selection activeCell="B3" sqref="B3:B38"/>
    </sheetView>
  </sheetViews>
  <sheetFormatPr defaultRowHeight="15" x14ac:dyDescent="0.25"/>
  <cols>
    <col min="1" max="1" width="29.5703125" customWidth="1"/>
    <col min="2" max="2" width="24" style="5" customWidth="1"/>
    <col min="3" max="3" width="31.42578125" customWidth="1"/>
  </cols>
  <sheetData>
    <row r="1" spans="1:3" x14ac:dyDescent="0.25">
      <c r="A1" s="7" t="s">
        <v>12</v>
      </c>
      <c r="B1" s="9"/>
    </row>
    <row r="2" spans="1:3" ht="15.75" thickBot="1" x14ac:dyDescent="0.3">
      <c r="A2" s="8"/>
      <c r="B2" s="9"/>
    </row>
    <row r="3" spans="1:3" ht="15.75" thickBot="1" x14ac:dyDescent="0.3">
      <c r="A3" s="1" t="s">
        <v>0</v>
      </c>
      <c r="B3" s="5" t="str">
        <f>'Monthly trends'!L2</f>
        <v>77.93%</v>
      </c>
    </row>
    <row r="4" spans="1:3" ht="15.75" thickBot="1" x14ac:dyDescent="0.3">
      <c r="A4" s="2" t="s">
        <v>1</v>
      </c>
      <c r="B4" s="5" t="str">
        <f>'Monthly trends'!L3</f>
        <v>80.50%</v>
      </c>
    </row>
    <row r="5" spans="1:3" ht="15.75" thickBot="1" x14ac:dyDescent="0.3">
      <c r="A5" s="2" t="s">
        <v>2</v>
      </c>
      <c r="B5" s="5" t="str">
        <f>'Monthly trends'!L4</f>
        <v>(3.19%)</v>
      </c>
    </row>
    <row r="6" spans="1:3" ht="15.75" thickBot="1" x14ac:dyDescent="0.3">
      <c r="A6" s="2" t="s">
        <v>3</v>
      </c>
      <c r="B6" s="5" t="str">
        <f>'Monthly trends'!L5</f>
        <v>58.21%</v>
      </c>
    </row>
    <row r="7" spans="1:3" ht="15.75" thickBot="1" x14ac:dyDescent="0.3">
      <c r="A7" s="2" t="s">
        <v>4</v>
      </c>
      <c r="B7" s="5" t="str">
        <f>'Monthly trends'!L6</f>
        <v>58.82%</v>
      </c>
    </row>
    <row r="8" spans="1:3" ht="15.75" thickBot="1" x14ac:dyDescent="0.3">
      <c r="A8" s="2" t="s">
        <v>2</v>
      </c>
      <c r="B8" s="5" t="str">
        <f>'Monthly trends'!L7</f>
        <v>(1.04%)</v>
      </c>
    </row>
    <row r="9" spans="1:3" ht="15.75" thickBot="1" x14ac:dyDescent="0.3">
      <c r="A9" s="3"/>
    </row>
    <row r="10" spans="1:3" ht="15.75" thickBot="1" x14ac:dyDescent="0.3">
      <c r="A10" s="4" t="s">
        <v>5</v>
      </c>
    </row>
    <row r="11" spans="1:3" ht="15.75" thickBot="1" x14ac:dyDescent="0.3">
      <c r="A11" s="4" t="s">
        <v>0</v>
      </c>
    </row>
    <row r="12" spans="1:3" ht="15.75" thickBot="1" x14ac:dyDescent="0.3">
      <c r="A12" s="1" t="s">
        <v>6</v>
      </c>
      <c r="B12" s="5" t="str">
        <f>INDEX(YOY!A:H,MATCH(Data!C12,YOY!I:I,0),6)</f>
        <v>68.01%</v>
      </c>
      <c r="C12" t="s">
        <v>46</v>
      </c>
    </row>
    <row r="13" spans="1:3" ht="15.75" thickBot="1" x14ac:dyDescent="0.3">
      <c r="A13" s="1" t="s">
        <v>7</v>
      </c>
      <c r="B13" s="5" t="str">
        <f>INDEX(YOY!A:H,MATCH(Data!C13,YOY!I:I,0),7)</f>
        <v>(8.91%)</v>
      </c>
      <c r="C13" t="s">
        <v>46</v>
      </c>
    </row>
    <row r="14" spans="1:3" ht="15.75" thickBot="1" x14ac:dyDescent="0.3">
      <c r="A14" s="1" t="s">
        <v>8</v>
      </c>
      <c r="B14" s="5" t="str">
        <f>INDEX(YOY!A:H,MATCH(Data!C14,YOY!I:I,0),8)</f>
        <v>61.98%</v>
      </c>
      <c r="C14" t="s">
        <v>46</v>
      </c>
    </row>
    <row r="15" spans="1:3" ht="15.75" thickBot="1" x14ac:dyDescent="0.3">
      <c r="A15" s="1" t="s">
        <v>9</v>
      </c>
      <c r="B15" s="5" t="str">
        <f>INDEX(YOY!A:H,MATCH(Data!C15,YOY!I:I,0),6)</f>
        <v>58.65%</v>
      </c>
      <c r="C15" t="s">
        <v>47</v>
      </c>
    </row>
    <row r="16" spans="1:3" ht="15.75" thickBot="1" x14ac:dyDescent="0.3">
      <c r="A16" s="1" t="s">
        <v>7</v>
      </c>
      <c r="B16" s="5" t="str">
        <f>INDEX(YOY!A:H,MATCH(Data!C16,YOY!I:I,0),7)</f>
        <v>(11.25%)</v>
      </c>
      <c r="C16" t="s">
        <v>47</v>
      </c>
    </row>
    <row r="17" spans="1:3" ht="15.75" thickBot="1" x14ac:dyDescent="0.3">
      <c r="A17" s="1" t="s">
        <v>8</v>
      </c>
      <c r="B17" s="5" t="str">
        <f>INDEX(YOY!A:H,MATCH(Data!C17,YOY!I:I,0),8)</f>
        <v>61.98%</v>
      </c>
      <c r="C17" t="s">
        <v>47</v>
      </c>
    </row>
    <row r="18" spans="1:3" ht="15.75" thickBot="1" x14ac:dyDescent="0.3">
      <c r="A18" s="1" t="s">
        <v>10</v>
      </c>
      <c r="B18" s="5" t="str">
        <f>INDEX(YOY!A:H,MATCH(Data!C18,YOY!I:I,0),6)</f>
        <v>61.59%</v>
      </c>
      <c r="C18" t="s">
        <v>48</v>
      </c>
    </row>
    <row r="19" spans="1:3" ht="15.75" thickBot="1" x14ac:dyDescent="0.3">
      <c r="A19" s="1" t="s">
        <v>7</v>
      </c>
      <c r="B19" s="5" t="str">
        <f>INDEX(YOY!A:H,MATCH(Data!C19,YOY!I:I,0),7)</f>
        <v>(11.97%)</v>
      </c>
      <c r="C19" t="s">
        <v>48</v>
      </c>
    </row>
    <row r="20" spans="1:3" ht="15.75" thickBot="1" x14ac:dyDescent="0.3">
      <c r="A20" s="1" t="s">
        <v>8</v>
      </c>
      <c r="B20" s="5" t="str">
        <f>INDEX(YOY!A:H,MATCH(Data!C20,YOY!I:I,0),8)</f>
        <v>61.98%</v>
      </c>
      <c r="C20" t="s">
        <v>48</v>
      </c>
    </row>
    <row r="21" spans="1:3" ht="15.75" thickBot="1" x14ac:dyDescent="0.3">
      <c r="A21" s="1" t="s">
        <v>11</v>
      </c>
      <c r="B21" s="5" t="str">
        <f>INDEX(YOY!A:H,MATCH(Data!C21,YOY!I:I,0),6)</f>
        <v>59.55%</v>
      </c>
      <c r="C21" t="s">
        <v>49</v>
      </c>
    </row>
    <row r="22" spans="1:3" ht="15.75" thickBot="1" x14ac:dyDescent="0.3">
      <c r="A22" s="1" t="s">
        <v>7</v>
      </c>
      <c r="B22" s="5" t="str">
        <f>INDEX(YOY!A:H,MATCH(Data!C22,YOY!I:I,0),7)</f>
        <v>(8.80%)</v>
      </c>
      <c r="C22" t="s">
        <v>49</v>
      </c>
    </row>
    <row r="23" spans="1:3" ht="15.75" thickBot="1" x14ac:dyDescent="0.3">
      <c r="A23" s="1" t="s">
        <v>8</v>
      </c>
      <c r="B23" s="5" t="str">
        <f>INDEX(YOY!A:H,MATCH(Data!C23,YOY!I:I,0),8)</f>
        <v>61.98%</v>
      </c>
      <c r="C23" t="s">
        <v>49</v>
      </c>
    </row>
    <row r="24" spans="1:3" ht="15.75" thickBot="1" x14ac:dyDescent="0.3">
      <c r="A24" s="3"/>
    </row>
    <row r="25" spans="1:3" ht="15.75" thickBot="1" x14ac:dyDescent="0.3">
      <c r="A25" s="4" t="s">
        <v>5</v>
      </c>
    </row>
    <row r="26" spans="1:3" ht="15.75" thickBot="1" x14ac:dyDescent="0.3">
      <c r="A26" s="4" t="s">
        <v>3</v>
      </c>
    </row>
    <row r="27" spans="1:3" ht="15.75" thickBot="1" x14ac:dyDescent="0.3">
      <c r="A27" s="1" t="s">
        <v>6</v>
      </c>
      <c r="B27" s="5" t="str">
        <f>INDEX(YOY!A:H,MATCH(Data!C27,YOY!I:I,0),6)</f>
        <v>68.01%</v>
      </c>
      <c r="C27" t="s">
        <v>46</v>
      </c>
    </row>
    <row r="28" spans="1:3" ht="15.75" thickBot="1" x14ac:dyDescent="0.3">
      <c r="A28" s="1" t="s">
        <v>7</v>
      </c>
      <c r="B28" s="5" t="str">
        <f>INDEX(YOY!A:H,MATCH(Data!C28,YOY!I:I,0),7)</f>
        <v>(8.91%)</v>
      </c>
      <c r="C28" t="s">
        <v>46</v>
      </c>
    </row>
    <row r="29" spans="1:3" ht="15.75" thickBot="1" x14ac:dyDescent="0.3">
      <c r="A29" s="1" t="s">
        <v>8</v>
      </c>
      <c r="B29" s="5" t="str">
        <f>INDEX(YOY!A:H,MATCH(Data!C29,YOY!I:I,0),8)</f>
        <v>61.98%</v>
      </c>
      <c r="C29" t="s">
        <v>46</v>
      </c>
    </row>
    <row r="30" spans="1:3" ht="15.75" thickBot="1" x14ac:dyDescent="0.3">
      <c r="A30" s="1" t="s">
        <v>9</v>
      </c>
      <c r="B30" s="5" t="str">
        <f>INDEX(YOY!A:H,MATCH(Data!C30,YOY!I:I,0),6)</f>
        <v>58.65%</v>
      </c>
      <c r="C30" t="s">
        <v>47</v>
      </c>
    </row>
    <row r="31" spans="1:3" ht="15.75" thickBot="1" x14ac:dyDescent="0.3">
      <c r="A31" s="1" t="s">
        <v>7</v>
      </c>
      <c r="B31" s="5" t="str">
        <f>INDEX(YOY!A:H,MATCH(Data!C31,YOY!I:I,0),7)</f>
        <v>(11.25%)</v>
      </c>
      <c r="C31" t="s">
        <v>47</v>
      </c>
    </row>
    <row r="32" spans="1:3" ht="15.75" thickBot="1" x14ac:dyDescent="0.3">
      <c r="A32" s="1" t="s">
        <v>8</v>
      </c>
      <c r="B32" s="5" t="str">
        <f>INDEX(YOY!A:H,MATCH(Data!C32,YOY!I:I,0),8)</f>
        <v>61.98%</v>
      </c>
      <c r="C32" t="s">
        <v>47</v>
      </c>
    </row>
    <row r="33" spans="1:3" ht="15.75" thickBot="1" x14ac:dyDescent="0.3">
      <c r="A33" s="1" t="s">
        <v>10</v>
      </c>
      <c r="B33" s="5" t="str">
        <f>INDEX(YOY!A:H,MATCH(Data!C33,YOY!I:I,0),6)</f>
        <v>61.59%</v>
      </c>
      <c r="C33" t="s">
        <v>48</v>
      </c>
    </row>
    <row r="34" spans="1:3" ht="15.75" thickBot="1" x14ac:dyDescent="0.3">
      <c r="A34" s="1" t="s">
        <v>7</v>
      </c>
      <c r="B34" s="5" t="str">
        <f>INDEX(YOY!A:H,MATCH(Data!C34,YOY!I:I,0),7)</f>
        <v>(11.97%)</v>
      </c>
      <c r="C34" t="s">
        <v>48</v>
      </c>
    </row>
    <row r="35" spans="1:3" ht="15.75" thickBot="1" x14ac:dyDescent="0.3">
      <c r="A35" s="1" t="s">
        <v>8</v>
      </c>
      <c r="B35" s="5" t="str">
        <f>INDEX(YOY!A:H,MATCH(Data!C35,YOY!I:I,0),8)</f>
        <v>61.98%</v>
      </c>
      <c r="C35" t="s">
        <v>48</v>
      </c>
    </row>
    <row r="36" spans="1:3" ht="15.75" thickBot="1" x14ac:dyDescent="0.3">
      <c r="A36" s="1" t="s">
        <v>11</v>
      </c>
      <c r="B36" s="5" t="str">
        <f>INDEX(YOY!A:H,MATCH(Data!C36,YOY!I:I,0),6)</f>
        <v>59.55%</v>
      </c>
      <c r="C36" t="s">
        <v>49</v>
      </c>
    </row>
    <row r="37" spans="1:3" ht="15.75" thickBot="1" x14ac:dyDescent="0.3">
      <c r="A37" s="1" t="s">
        <v>7</v>
      </c>
      <c r="B37" s="5" t="str">
        <f>INDEX(YOY!A:H,MATCH(Data!C37,YOY!I:I,0),7)</f>
        <v>(8.80%)</v>
      </c>
      <c r="C37" t="s">
        <v>49</v>
      </c>
    </row>
    <row r="38" spans="1:3" ht="15.75" thickBot="1" x14ac:dyDescent="0.3">
      <c r="A38" s="1" t="s">
        <v>8</v>
      </c>
      <c r="B38" s="5" t="str">
        <f>INDEX(YOY!A:H,MATCH(Data!C38,YOY!I:I,0),8)</f>
        <v>61.98%</v>
      </c>
      <c r="C38" t="s">
        <v>49</v>
      </c>
    </row>
    <row r="39" spans="1:3" ht="15.75" thickBot="1" x14ac:dyDescent="0.3">
      <c r="A39" s="3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trends</vt:lpstr>
      <vt:lpstr>YOY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2021-11-30T07:12:13Z</dcterms:modified>
</cp:coreProperties>
</file>