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Scrap\New folder\"/>
    </mc:Choice>
  </mc:AlternateContent>
  <xr:revisionPtr revIDLastSave="0" documentId="13_ncr:1_{C42429DD-E1D2-45A7-8C36-15563C95CF1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onthly trends" sheetId="1" r:id="rId1"/>
    <sheet name="YOY" sheetId="2" r:id="rId2"/>
    <sheet name="Data" sheetId="3" r:id="rId3"/>
  </sheets>
  <definedNames>
    <definedName name="_xlnm._FilterDatabase" localSheetId="2" hidden="1">Data!$A$91:$C$165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3" l="1"/>
  <c r="C98" i="3" s="1"/>
  <c r="C100" i="3"/>
  <c r="C101" i="3" s="1"/>
  <c r="C103" i="3"/>
  <c r="C104" i="3" s="1"/>
  <c r="C110" i="3"/>
  <c r="C111" i="3" s="1"/>
  <c r="C113" i="3"/>
  <c r="C114" i="3" s="1"/>
  <c r="C116" i="3"/>
  <c r="C117" i="3" s="1"/>
  <c r="C125" i="3"/>
  <c r="C126" i="3" s="1"/>
  <c r="C128" i="3"/>
  <c r="C129" i="3" s="1"/>
  <c r="C131" i="3"/>
  <c r="C132" i="3" s="1"/>
  <c r="C134" i="3"/>
  <c r="C135" i="3" s="1"/>
  <c r="C140" i="3"/>
  <c r="C141" i="3" s="1"/>
  <c r="C143" i="3"/>
  <c r="C144" i="3" s="1"/>
  <c r="C146" i="3"/>
  <c r="C147" i="3" s="1"/>
  <c r="C149" i="3"/>
  <c r="C150" i="3" s="1"/>
  <c r="C155" i="3"/>
  <c r="C156" i="3" s="1"/>
  <c r="C158" i="3"/>
  <c r="C159" i="3" s="1"/>
  <c r="C161" i="3"/>
  <c r="C162" i="3" s="1"/>
  <c r="C164" i="3"/>
  <c r="C165" i="3" s="1"/>
  <c r="C119" i="3"/>
  <c r="C120" i="3" s="1"/>
  <c r="C94" i="3"/>
  <c r="C95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F4" i="3"/>
  <c r="F1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B96" i="3" l="1"/>
  <c r="B2" i="3"/>
  <c r="B109" i="3"/>
  <c r="B99" i="3"/>
  <c r="B120" i="3"/>
  <c r="B156" i="3"/>
  <c r="B141" i="3"/>
  <c r="B126" i="3"/>
  <c r="B104" i="3"/>
  <c r="B163" i="3"/>
  <c r="B148" i="3"/>
  <c r="B133" i="3"/>
  <c r="B124" i="3"/>
  <c r="B165" i="3"/>
  <c r="B150" i="3"/>
  <c r="B135" i="3"/>
  <c r="B117" i="3"/>
  <c r="B101" i="3"/>
  <c r="B160" i="3"/>
  <c r="B145" i="3"/>
  <c r="B130" i="3"/>
  <c r="B118" i="3"/>
  <c r="B102" i="3"/>
  <c r="B162" i="3"/>
  <c r="B147" i="3"/>
  <c r="B132" i="3"/>
  <c r="B114" i="3"/>
  <c r="B98" i="3"/>
  <c r="B157" i="3"/>
  <c r="B142" i="3"/>
  <c r="B129" i="3"/>
  <c r="B115" i="3"/>
  <c r="B95" i="3"/>
  <c r="B159" i="3"/>
  <c r="B144" i="3"/>
  <c r="B111" i="3"/>
  <c r="B93" i="3"/>
  <c r="B154" i="3"/>
  <c r="B139" i="3"/>
  <c r="B127" i="3"/>
  <c r="B112" i="3"/>
  <c r="B161" i="3"/>
  <c r="B125" i="3"/>
  <c r="B113" i="3"/>
  <c r="B97" i="3"/>
  <c r="B149" i="3"/>
  <c r="B164" i="3"/>
  <c r="B140" i="3"/>
  <c r="B128" i="3"/>
  <c r="B116" i="3"/>
  <c r="B100" i="3"/>
  <c r="B155" i="3"/>
  <c r="B143" i="3"/>
  <c r="B131" i="3"/>
  <c r="B119" i="3"/>
  <c r="B103" i="3"/>
  <c r="B158" i="3"/>
  <c r="B146" i="3"/>
  <c r="B134" i="3"/>
  <c r="B110" i="3"/>
  <c r="B94" i="3"/>
  <c r="B25" i="3"/>
  <c r="B21" i="3"/>
  <c r="B17" i="3"/>
  <c r="B13" i="3"/>
  <c r="B9" i="3"/>
  <c r="B5" i="3"/>
  <c r="B26" i="3"/>
  <c r="B22" i="3"/>
  <c r="B18" i="3"/>
  <c r="B14" i="3"/>
  <c r="B10" i="3"/>
  <c r="B6" i="3"/>
  <c r="B28" i="3"/>
  <c r="B24" i="3"/>
  <c r="B20" i="3"/>
  <c r="B16" i="3"/>
  <c r="B12" i="3"/>
  <c r="B8" i="3"/>
  <c r="B4" i="3"/>
  <c r="B27" i="3"/>
  <c r="B23" i="3"/>
  <c r="B19" i="3"/>
  <c r="B15" i="3"/>
  <c r="B11" i="3"/>
  <c r="B7" i="3"/>
  <c r="B3" i="3"/>
</calcChain>
</file>

<file path=xl/sharedStrings.xml><?xml version="1.0" encoding="utf-8"?>
<sst xmlns="http://schemas.openxmlformats.org/spreadsheetml/2006/main" count="641" uniqueCount="266">
  <si>
    <t>Metrics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</si>
  <si>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</si>
  <si>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</si>
  <si>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</si>
  <si>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</si>
  <si>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</si>
  <si>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</si>
  <si>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</si>
  <si>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</si>
  <si>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</si>
  <si>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</si>
  <si>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</si>
  <si>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</si>
  <si>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Web Appointment %</t>
  </si>
  <si>
    <t>National</t>
  </si>
  <si>
    <t>-</t>
  </si>
  <si>
    <t>(National Previous Year)</t>
  </si>
  <si>
    <t>National Change %</t>
  </si>
  <si>
    <t>0.00%</t>
  </si>
  <si>
    <t>XTime Appointment %</t>
  </si>
  <si>
    <t>Web Appointment Show Rate %</t>
  </si>
  <si>
    <t>Dollars per Web RO</t>
  </si>
  <si>
    <t>Hours per RO for OSS Appointment</t>
  </si>
  <si>
    <t>1.74</t>
  </si>
  <si>
    <t>1.85</t>
  </si>
  <si>
    <t>Parts Dollars per RO for OSS Appointment</t>
  </si>
  <si>
    <t>Parts to Labor Ratio for OSS Appointment</t>
  </si>
  <si>
    <t>0.87</t>
  </si>
  <si>
    <t>0.90</t>
  </si>
  <si>
    <t>0.84</t>
  </si>
  <si>
    <t>0.79</t>
  </si>
  <si>
    <t>0.83</t>
  </si>
  <si>
    <t>15.19%</t>
  </si>
  <si>
    <t>First Appointment Set via ePDI</t>
  </si>
  <si>
    <t>0.01%</t>
  </si>
  <si>
    <t>0.15%</t>
  </si>
  <si>
    <t>0.05%</t>
  </si>
  <si>
    <t>0.09%</t>
  </si>
  <si>
    <t>0.02%</t>
  </si>
  <si>
    <t>First Appointment %</t>
  </si>
  <si>
    <t>2.61%</t>
  </si>
  <si>
    <t>12.16%</t>
  </si>
  <si>
    <t>16.72%</t>
  </si>
  <si>
    <t>18.49%</t>
  </si>
  <si>
    <t>4.15%</t>
  </si>
  <si>
    <t>1.81%</t>
  </si>
  <si>
    <t>9.26%</t>
  </si>
  <si>
    <t>Region</t>
  </si>
  <si>
    <t>Area Count</t>
  </si>
  <si>
    <t>Dealer</t>
  </si>
  <si>
    <t>Enrollment %
Jun-2020 MTD</t>
  </si>
  <si>
    <t>Enrollment %
Jun-2021 MTD</t>
  </si>
  <si>
    <t>Change</t>
  </si>
  <si>
    <t>National Avg
Enrollment %
Jun-2021 MTD</t>
  </si>
  <si>
    <t>CER-Central Region</t>
  </si>
  <si>
    <t>12</t>
  </si>
  <si>
    <t>168</t>
  </si>
  <si>
    <t>NER-Northeast Region</t>
  </si>
  <si>
    <t>14</t>
  </si>
  <si>
    <t>PAR-Pacific Region</t>
  </si>
  <si>
    <t>9</t>
  </si>
  <si>
    <t>SER-Southeast Region</t>
  </si>
  <si>
    <t>11</t>
  </si>
  <si>
    <t>154</t>
  </si>
  <si>
    <t>Online Scheduling Monthly Trends</t>
  </si>
  <si>
    <t>Previous Year</t>
  </si>
  <si>
    <t>XTIME Appointment %</t>
  </si>
  <si>
    <t>Web Appt. Show Rate</t>
  </si>
  <si>
    <t>Hours/RO OSS</t>
  </si>
  <si>
    <t>Parts $/RO OSS</t>
  </si>
  <si>
    <t>Parts/Labor Ratio OSS</t>
  </si>
  <si>
    <t>First Appt. ePDI</t>
  </si>
  <si>
    <t>Online Scheduling YOY Summary</t>
  </si>
  <si>
    <t>Pacific Region</t>
  </si>
  <si>
    <t>Change%</t>
  </si>
  <si>
    <t>National Avg</t>
  </si>
  <si>
    <t>Northeast Region</t>
  </si>
  <si>
    <t>Southeast Region</t>
  </si>
  <si>
    <t>Central Region</t>
  </si>
  <si>
    <t>Values</t>
  </si>
  <si>
    <t>Web Appointment %National</t>
  </si>
  <si>
    <t>Web Appointment %(National Previous Year)</t>
  </si>
  <si>
    <t>Web Appointment %National Change %</t>
  </si>
  <si>
    <t>XTime Appointment %National</t>
  </si>
  <si>
    <t>XTime Appointment %(National Previous Year)</t>
  </si>
  <si>
    <t>XTime Appointment %National Change %</t>
  </si>
  <si>
    <t>Web Appointment Show Rate %National</t>
  </si>
  <si>
    <t>Web Appointment Show Rate %(National Previous Year)</t>
  </si>
  <si>
    <t>Web Appointment Show Rate %National Change %</t>
  </si>
  <si>
    <t>Dollars per Web RONational</t>
  </si>
  <si>
    <t>Dollars per Web RO(National Previous Year)</t>
  </si>
  <si>
    <t>Dollars per Web RONational Change %</t>
  </si>
  <si>
    <t>Hours per RO for OSS AppointmentNational</t>
  </si>
  <si>
    <t>Hours per RO for OSS Appointment(National Previous Year)</t>
  </si>
  <si>
    <t>Hours per RO for OSS AppointmentNational Change %</t>
  </si>
  <si>
    <t>Parts Dollars per RO for OSS AppointmentNational</t>
  </si>
  <si>
    <t>Parts Dollars per RO for OSS Appointment(National Previous Year)</t>
  </si>
  <si>
    <t>Parts Dollars per RO for OSS AppointmentNational Change %</t>
  </si>
  <si>
    <t>Parts to Labor Ratio for OSS AppointmentNational</t>
  </si>
  <si>
    <t>Parts to Labor Ratio for OSS Appointment(National Previous Year)</t>
  </si>
  <si>
    <t>Parts to Labor Ratio for OSS AppointmentNational Change %</t>
  </si>
  <si>
    <t>First Appointment Set via ePDINational</t>
  </si>
  <si>
    <t>First Appointment Set via ePDI(National Previous Year)</t>
  </si>
  <si>
    <t>First Appointment Set via ePDINational Change %</t>
  </si>
  <si>
    <t>First Appointment %National</t>
  </si>
  <si>
    <t>First Appointment %(National Previous Year)</t>
  </si>
  <si>
    <t>First Appointment %National Change %</t>
  </si>
  <si>
    <t>Hours per RO for OSS AppointmentCER-Central Region</t>
  </si>
  <si>
    <t>Hours per RO for OSS AppointmentNER-Northeast Region</t>
  </si>
  <si>
    <t>Hours per RO for OSS AppointmentPAR-Pacific Region</t>
  </si>
  <si>
    <t>Hours per RO for OSS AppointmentSER-Southeast Region</t>
  </si>
  <si>
    <t>Parts Dollars per RO for OSS AppointmentSER-Southeast Region</t>
  </si>
  <si>
    <t>Parts Dollars per RO for OSS AppointmentCER-Central Region</t>
  </si>
  <si>
    <t>Parts Dollars per RO for OSS AppointmentNER-Northeast Region</t>
  </si>
  <si>
    <t>Parts Dollars per RO for OSS AppointmentPAR-Pacific Region</t>
  </si>
  <si>
    <t>Parts to Labor Ratio for OSS AppointmentPAR-Pacific Region</t>
  </si>
  <si>
    <t>Parts to Labor Ratio for OSS AppointmentSER-Southeast Region</t>
  </si>
  <si>
    <t>Parts to Labor Ratio for OSS AppointmentCER-Central Region</t>
  </si>
  <si>
    <t>Parts to Labor Ratio for OSS AppointmentNER-Northeast Region</t>
  </si>
  <si>
    <t>First Appointment Set via ePDIPAR-Pacific Region</t>
  </si>
  <si>
    <t>First Appointment Set via ePDICER-Central Region</t>
  </si>
  <si>
    <t>First Appointment Set via ePDINER-Northeast Region</t>
  </si>
  <si>
    <t>First Appointment Set via ePDISER-Southeast Region</t>
  </si>
  <si>
    <t>First Appointment %PAR-Pacific Region</t>
  </si>
  <si>
    <t>First Appointment %CER-Central Region</t>
  </si>
  <si>
    <t>First Appointment %NER-Northeast Region</t>
  </si>
  <si>
    <t>First Appointment %SER-Southeast Region</t>
  </si>
  <si>
    <t>1.95</t>
  </si>
  <si>
    <t>18.85%</t>
  </si>
  <si>
    <t>2.12%</t>
  </si>
  <si>
    <t>9.66%</t>
  </si>
  <si>
    <t>3.66%</t>
  </si>
  <si>
    <t>2.47%</t>
  </si>
  <si>
    <t>25.99%</t>
  </si>
  <si>
    <t>6.41%</t>
  </si>
  <si>
    <t>10.60%</t>
  </si>
  <si>
    <t>4.08%</t>
  </si>
  <si>
    <t>1.88</t>
  </si>
  <si>
    <t>119</t>
  </si>
  <si>
    <t>210</t>
  </si>
  <si>
    <t>1.75</t>
  </si>
  <si>
    <t>1.83</t>
  </si>
  <si>
    <t>$189.88</t>
  </si>
  <si>
    <t>$183.93</t>
  </si>
  <si>
    <t>$173.46</t>
  </si>
  <si>
    <t>$171.65</t>
  </si>
  <si>
    <t>0.93</t>
  </si>
  <si>
    <t>9.55%</t>
  </si>
  <si>
    <t>11.17%</t>
  </si>
  <si>
    <t>9.62%</t>
  </si>
  <si>
    <t>11.54%</t>
  </si>
  <si>
    <t>8.35%</t>
  </si>
  <si>
    <t>25.33%</t>
  </si>
  <si>
    <t>25.65%</t>
  </si>
  <si>
    <t>24.29%</t>
  </si>
  <si>
    <t>25.59%</t>
  </si>
  <si>
    <t>26.03%</t>
  </si>
  <si>
    <t>26.35%</t>
  </si>
  <si>
    <t>26.47%</t>
  </si>
  <si>
    <t>26.41%</t>
  </si>
  <si>
    <t>26.33%</t>
  </si>
  <si>
    <t>22.28%</t>
  </si>
  <si>
    <t>23.83%</t>
  </si>
  <si>
    <t>22.52%</t>
  </si>
  <si>
    <t>22.78%</t>
  </si>
  <si>
    <t>24.38%</t>
  </si>
  <si>
    <t>24.46%</t>
  </si>
  <si>
    <t>24.42%</t>
  </si>
  <si>
    <t>25.28%</t>
  </si>
  <si>
    <t>25.14%</t>
  </si>
  <si>
    <t>23.88%</t>
  </si>
  <si>
    <t>25.07%</t>
  </si>
  <si>
    <t>25.84%</t>
  </si>
  <si>
    <t>13.70%</t>
  </si>
  <si>
    <t>7.62%</t>
  </si>
  <si>
    <t>13.90%</t>
  </si>
  <si>
    <t>6.66%</t>
  </si>
  <si>
    <t>4.98%</t>
  </si>
  <si>
    <t>7.89%</t>
  </si>
  <si>
    <t>2.83%</t>
  </si>
  <si>
    <t>5.28%</t>
  </si>
  <si>
    <t>10.62%</t>
  </si>
  <si>
    <t>5.04%</t>
  </si>
  <si>
    <t>76.39%</t>
  </si>
  <si>
    <t>77.36%</t>
  </si>
  <si>
    <t>77.41%</t>
  </si>
  <si>
    <t>76.87%</t>
  </si>
  <si>
    <t>78.42%</t>
  </si>
  <si>
    <t>78.50%</t>
  </si>
  <si>
    <t>79.42%</t>
  </si>
  <si>
    <t>79.09%</t>
  </si>
  <si>
    <t>79.56%</t>
  </si>
  <si>
    <t>79.37%</t>
  </si>
  <si>
    <t>79.38%</t>
  </si>
  <si>
    <t>73.94%</t>
  </si>
  <si>
    <t>74.63%</t>
  </si>
  <si>
    <t>74.62%</t>
  </si>
  <si>
    <t>73.14%</t>
  </si>
  <si>
    <t>75.35%</t>
  </si>
  <si>
    <t>75.96%</t>
  </si>
  <si>
    <t>76.19%</t>
  </si>
  <si>
    <t>76.86%</t>
  </si>
  <si>
    <t>76.21%</t>
  </si>
  <si>
    <t>76.41%</t>
  </si>
  <si>
    <t>76.47%</t>
  </si>
  <si>
    <t>75.72%</t>
  </si>
  <si>
    <t>3.31%</t>
  </si>
  <si>
    <t>3.75%</t>
  </si>
  <si>
    <t>5.09%</t>
  </si>
  <si>
    <t>3.35%</t>
  </si>
  <si>
    <t>4.23%</t>
  </si>
  <si>
    <t>2.90%</t>
  </si>
  <si>
    <t>4.39%</t>
  </si>
  <si>
    <t>3.87%</t>
  </si>
  <si>
    <t>3.81%</t>
  </si>
  <si>
    <t>1.41%</t>
  </si>
  <si>
    <t>8.39%</t>
  </si>
  <si>
    <t>(39.91%)</t>
  </si>
  <si>
    <t>(36.46%)</t>
  </si>
  <si>
    <t>(23.53%)</t>
  </si>
  <si>
    <t>4.35%</t>
  </si>
  <si>
    <t>(2.62%)</t>
  </si>
  <si>
    <t>28.12%</t>
  </si>
  <si>
    <t>31.28%</t>
  </si>
  <si>
    <t>(7.45%)</t>
  </si>
  <si>
    <t>(12.23%)</t>
  </si>
  <si>
    <t>98.86%</t>
  </si>
  <si>
    <t>20.34%</t>
  </si>
  <si>
    <t>18.93%</t>
  </si>
  <si>
    <t>15.98%</t>
  </si>
  <si>
    <t>18.87%</t>
  </si>
  <si>
    <t>18.48%</t>
  </si>
  <si>
    <t>22.35%</t>
  </si>
  <si>
    <t>17.85%</t>
  </si>
  <si>
    <t>22.43%</t>
  </si>
  <si>
    <t>9.07%</t>
  </si>
  <si>
    <t>23.86%</t>
  </si>
  <si>
    <t>27.46%</t>
  </si>
  <si>
    <t>1.08%</t>
  </si>
  <si>
    <t>1.92</t>
  </si>
  <si>
    <t>(1.54%)</t>
  </si>
  <si>
    <t>1.82</t>
  </si>
  <si>
    <t>1.80</t>
  </si>
  <si>
    <t>(1.64%)</t>
  </si>
  <si>
    <t>(1.60%)</t>
  </si>
  <si>
    <t>(0.57%)</t>
  </si>
  <si>
    <t>$183.23</t>
  </si>
  <si>
    <t>(0.38%)</t>
  </si>
  <si>
    <t>$180.24</t>
  </si>
  <si>
    <t>$176.08</t>
  </si>
  <si>
    <t>1.51%</t>
  </si>
  <si>
    <t>$175.19</t>
  </si>
  <si>
    <t>2.06%</t>
  </si>
  <si>
    <t>$187.26</t>
  </si>
  <si>
    <t>(1.38%)</t>
  </si>
  <si>
    <t>0.74</t>
  </si>
  <si>
    <t>(6.33%)</t>
  </si>
  <si>
    <t>(1.19%)</t>
  </si>
  <si>
    <t>(3.23%)</t>
  </si>
  <si>
    <t>(3.33%)</t>
  </si>
  <si>
    <t>10.99%</t>
  </si>
  <si>
    <t>12.67%</t>
  </si>
  <si>
    <t>35.99%</t>
  </si>
  <si>
    <t>19.96%</t>
  </si>
  <si>
    <t>13.24%</t>
  </si>
  <si>
    <t>58.56%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</si>
</sst>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5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workbookViewId="0">
      <selection activeCell="B20" sqref="B20:B25"/>
    </sheetView>
  </sheetViews>
  <sheetFormatPr defaultRowHeight="15" x14ac:dyDescent="0.25"/>
  <cols>
    <col min="1" max="1" width="30.140625" customWidth="1"/>
    <col min="2" max="2" width="17.85546875" customWidth="1"/>
    <col min="3" max="3" width="10.42578125" customWidth="1"/>
    <col min="4" max="4" width="11.28515625" customWidth="1"/>
    <col min="5" max="5" width="10.85546875" customWidth="1"/>
    <col min="6" max="7" width="8.5703125" bestFit="1" customWidth="1"/>
    <col min="8" max="8" width="7.5703125" bestFit="1" customWidth="1"/>
    <col min="9" max="9" width="9.7109375" bestFit="1" customWidth="1"/>
    <col min="10" max="14" width="9.5703125" bestFit="1" customWidth="1"/>
    <col min="15" max="15" width="30" customWidth="1"/>
  </cols>
  <sheetData>
    <row r="1" spans="1:15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5">
      <c r="A2" t="s">
        <v>13</v>
      </c>
      <c r="B2" t="s">
        <v>14</v>
      </c>
      <c r="C2" t="s">
        <v>152</v>
      </c>
      <c r="D2" t="s">
        <v>153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133</v>
      </c>
      <c r="K2" t="s">
        <v>158</v>
      </c>
      <c r="L2" t="s">
        <v>159</v>
      </c>
      <c r="M2" t="s">
        <v>160</v>
      </c>
      <c r="N2" t="s">
        <v>15</v>
      </c>
      <c r="O2" t="str">
        <f>A2&amp;B2</f>
        <v>Web Appointment %National</v>
      </c>
    </row>
    <row r="3" spans="1:15" x14ac:dyDescent="0.25">
      <c r="A3" t="s">
        <v>13</v>
      </c>
      <c r="B3" t="s">
        <v>16</v>
      </c>
      <c r="C3" t="s">
        <v>161</v>
      </c>
      <c r="D3" t="s">
        <v>162</v>
      </c>
      <c r="E3" t="s">
        <v>163</v>
      </c>
      <c r="F3" t="s">
        <v>164</v>
      </c>
      <c r="G3" t="s">
        <v>165</v>
      </c>
      <c r="H3" t="s">
        <v>166</v>
      </c>
      <c r="I3" t="s">
        <v>167</v>
      </c>
      <c r="J3" t="s">
        <v>168</v>
      </c>
      <c r="K3" t="s">
        <v>169</v>
      </c>
      <c r="L3" t="s">
        <v>170</v>
      </c>
      <c r="M3" t="s">
        <v>171</v>
      </c>
      <c r="N3" t="s">
        <v>172</v>
      </c>
      <c r="O3" t="str">
        <f t="shared" ref="O3:O28" si="0">A3&amp;B3</f>
        <v>Web Appointment %(National Previous Year)</v>
      </c>
    </row>
    <row r="4" spans="1:15" x14ac:dyDescent="0.25">
      <c r="A4" t="s">
        <v>13</v>
      </c>
      <c r="B4" t="s">
        <v>17</v>
      </c>
      <c r="C4" t="s">
        <v>173</v>
      </c>
      <c r="D4" t="s">
        <v>174</v>
      </c>
      <c r="E4" t="s">
        <v>175</v>
      </c>
      <c r="F4" t="s">
        <v>176</v>
      </c>
      <c r="G4" t="s">
        <v>177</v>
      </c>
      <c r="H4" t="s">
        <v>134</v>
      </c>
      <c r="I4" t="s">
        <v>178</v>
      </c>
      <c r="J4" t="s">
        <v>179</v>
      </c>
      <c r="K4" t="s">
        <v>180</v>
      </c>
      <c r="L4" t="s">
        <v>181</v>
      </c>
      <c r="M4" t="s">
        <v>182</v>
      </c>
      <c r="N4" t="s">
        <v>18</v>
      </c>
      <c r="O4" t="str">
        <f t="shared" si="0"/>
        <v>Web Appointment %National Change %</v>
      </c>
    </row>
    <row r="5" spans="1:15" x14ac:dyDescent="0.25">
      <c r="A5" t="s">
        <v>19</v>
      </c>
      <c r="B5" t="s">
        <v>14</v>
      </c>
      <c r="C5" t="s">
        <v>183</v>
      </c>
      <c r="D5" t="s">
        <v>184</v>
      </c>
      <c r="E5" t="s">
        <v>185</v>
      </c>
      <c r="F5" t="s">
        <v>186</v>
      </c>
      <c r="G5" t="s">
        <v>187</v>
      </c>
      <c r="H5" t="s">
        <v>188</v>
      </c>
      <c r="I5" t="s">
        <v>189</v>
      </c>
      <c r="J5" t="s">
        <v>190</v>
      </c>
      <c r="K5" t="s">
        <v>191</v>
      </c>
      <c r="L5" t="s">
        <v>192</v>
      </c>
      <c r="M5" t="s">
        <v>193</v>
      </c>
      <c r="N5" t="s">
        <v>15</v>
      </c>
      <c r="O5" t="str">
        <f t="shared" si="0"/>
        <v>XTime Appointment %National</v>
      </c>
    </row>
    <row r="6" spans="1:15" x14ac:dyDescent="0.25">
      <c r="A6" t="s">
        <v>19</v>
      </c>
      <c r="B6" t="s">
        <v>16</v>
      </c>
      <c r="C6" t="s">
        <v>194</v>
      </c>
      <c r="D6" t="s">
        <v>195</v>
      </c>
      <c r="E6" t="s">
        <v>196</v>
      </c>
      <c r="F6" t="s">
        <v>197</v>
      </c>
      <c r="G6" t="s">
        <v>198</v>
      </c>
      <c r="H6" t="s">
        <v>199</v>
      </c>
      <c r="I6" t="s">
        <v>200</v>
      </c>
      <c r="J6" t="s">
        <v>201</v>
      </c>
      <c r="K6" t="s">
        <v>202</v>
      </c>
      <c r="L6" t="s">
        <v>203</v>
      </c>
      <c r="M6" t="s">
        <v>204</v>
      </c>
      <c r="N6" t="s">
        <v>205</v>
      </c>
      <c r="O6" t="str">
        <f t="shared" si="0"/>
        <v>XTime Appointment %(National Previous Year)</v>
      </c>
    </row>
    <row r="7" spans="1:15" x14ac:dyDescent="0.25">
      <c r="A7" t="s">
        <v>19</v>
      </c>
      <c r="B7" t="s">
        <v>17</v>
      </c>
      <c r="C7" t="s">
        <v>206</v>
      </c>
      <c r="D7" t="s">
        <v>131</v>
      </c>
      <c r="E7" t="s">
        <v>207</v>
      </c>
      <c r="F7" t="s">
        <v>208</v>
      </c>
      <c r="G7" t="s">
        <v>136</v>
      </c>
      <c r="H7" t="s">
        <v>209</v>
      </c>
      <c r="I7" t="s">
        <v>210</v>
      </c>
      <c r="J7" t="s">
        <v>211</v>
      </c>
      <c r="K7" t="s">
        <v>212</v>
      </c>
      <c r="L7" t="s">
        <v>213</v>
      </c>
      <c r="M7" t="s">
        <v>214</v>
      </c>
      <c r="N7" t="s">
        <v>18</v>
      </c>
      <c r="O7" t="str">
        <f t="shared" si="0"/>
        <v>XTime Appointment %National Change %</v>
      </c>
    </row>
    <row r="8" spans="1:15" x14ac:dyDescent="0.25">
      <c r="A8" t="s">
        <v>20</v>
      </c>
      <c r="B8" t="s">
        <v>14</v>
      </c>
      <c r="O8" t="str">
        <f t="shared" si="0"/>
        <v>Web Appointment Show Rate %National</v>
      </c>
    </row>
    <row r="9" spans="1:15" x14ac:dyDescent="0.25">
      <c r="A9" t="s">
        <v>20</v>
      </c>
      <c r="B9" t="s">
        <v>16</v>
      </c>
      <c r="O9" t="str">
        <f t="shared" si="0"/>
        <v>Web Appointment Show Rate %(National Previous Year)</v>
      </c>
    </row>
    <row r="10" spans="1:15" x14ac:dyDescent="0.25">
      <c r="A10" t="s">
        <v>20</v>
      </c>
      <c r="B10" t="s">
        <v>17</v>
      </c>
      <c r="O10" t="str">
        <f t="shared" si="0"/>
        <v>Web Appointment Show Rate %National Change %</v>
      </c>
    </row>
    <row r="11" spans="1:15" x14ac:dyDescent="0.25">
      <c r="A11" t="s">
        <v>21</v>
      </c>
      <c r="B11" t="s">
        <v>14</v>
      </c>
      <c r="O11" t="str">
        <f t="shared" si="0"/>
        <v>Dollars per Web RONational</v>
      </c>
    </row>
    <row r="12" spans="1:15" x14ac:dyDescent="0.25">
      <c r="A12" t="s">
        <v>21</v>
      </c>
      <c r="B12" t="s">
        <v>16</v>
      </c>
      <c r="O12" t="str">
        <f t="shared" si="0"/>
        <v>Dollars per Web RO(National Previous Year)</v>
      </c>
    </row>
    <row r="13" spans="1:15" x14ac:dyDescent="0.25">
      <c r="A13" t="s">
        <v>21</v>
      </c>
      <c r="B13" t="s">
        <v>17</v>
      </c>
      <c r="O13" t="str">
        <f t="shared" si="0"/>
        <v>Dollars per Web RONational Change %</v>
      </c>
    </row>
    <row r="14" spans="1:15" x14ac:dyDescent="0.25">
      <c r="A14" t="s">
        <v>22</v>
      </c>
      <c r="B14" t="s">
        <v>14</v>
      </c>
      <c r="O14" t="str">
        <f t="shared" si="0"/>
        <v>Hours per RO for OSS AppointmentNational</v>
      </c>
    </row>
    <row r="15" spans="1:15" x14ac:dyDescent="0.25">
      <c r="A15" t="s">
        <v>22</v>
      </c>
      <c r="B15" t="s">
        <v>16</v>
      </c>
      <c r="O15" t="str">
        <f t="shared" si="0"/>
        <v>Hours per RO for OSS Appointment(National Previous Year)</v>
      </c>
    </row>
    <row r="16" spans="1:15" x14ac:dyDescent="0.25">
      <c r="A16" t="s">
        <v>22</v>
      </c>
      <c r="B16" t="s">
        <v>17</v>
      </c>
      <c r="O16" t="str">
        <f t="shared" si="0"/>
        <v>Hours per RO for OSS AppointmentNational Change %</v>
      </c>
    </row>
    <row r="17" spans="1:15" x14ac:dyDescent="0.25">
      <c r="A17" t="s">
        <v>25</v>
      </c>
      <c r="B17" t="s">
        <v>14</v>
      </c>
      <c r="O17" t="str">
        <f t="shared" si="0"/>
        <v>Parts Dollars per RO for OSS AppointmentNational</v>
      </c>
    </row>
    <row r="18" spans="1:15" x14ac:dyDescent="0.25">
      <c r="A18" t="s">
        <v>25</v>
      </c>
      <c r="B18" t="s">
        <v>16</v>
      </c>
      <c r="O18" t="str">
        <f t="shared" si="0"/>
        <v>Parts Dollars per RO for OSS Appointment(National Previous Year)</v>
      </c>
    </row>
    <row r="19" spans="1:15" x14ac:dyDescent="0.25">
      <c r="A19" t="s">
        <v>25</v>
      </c>
      <c r="B19" t="s">
        <v>17</v>
      </c>
      <c r="O19" t="str">
        <f t="shared" si="0"/>
        <v>Parts Dollars per RO for OSS AppointmentNational Change %</v>
      </c>
    </row>
    <row r="20" spans="1:15" x14ac:dyDescent="0.25">
      <c r="A20" t="s">
        <v>26</v>
      </c>
      <c r="B20" t="s">
        <v>14</v>
      </c>
      <c r="O20" t="str">
        <f t="shared" si="0"/>
        <v>Parts to Labor Ratio for OSS AppointmentNational</v>
      </c>
    </row>
    <row r="21" spans="1:15" x14ac:dyDescent="0.25">
      <c r="A21" t="s">
        <v>26</v>
      </c>
      <c r="B21" t="s">
        <v>16</v>
      </c>
      <c r="O21" t="str">
        <f t="shared" si="0"/>
        <v>Parts to Labor Ratio for OSS Appointment(National Previous Year)</v>
      </c>
    </row>
    <row r="22" spans="1:15" x14ac:dyDescent="0.25">
      <c r="A22" t="s">
        <v>26</v>
      </c>
      <c r="B22" t="s">
        <v>17</v>
      </c>
      <c r="O22" t="str">
        <f t="shared" si="0"/>
        <v>Parts to Labor Ratio for OSS AppointmentNational Change %</v>
      </c>
    </row>
    <row r="23" spans="1:15" x14ac:dyDescent="0.25">
      <c r="A23" t="s">
        <v>33</v>
      </c>
      <c r="B23" t="s">
        <v>14</v>
      </c>
      <c r="C23" t="s">
        <v>18</v>
      </c>
      <c r="D23" t="s">
        <v>18</v>
      </c>
      <c r="E23" t="s">
        <v>34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tr">
        <f t="shared" si="0"/>
        <v>First Appointment Set via ePDINational</v>
      </c>
    </row>
    <row r="24" spans="1:15" x14ac:dyDescent="0.25">
      <c r="A24" t="s">
        <v>33</v>
      </c>
      <c r="B24" t="s">
        <v>16</v>
      </c>
      <c r="C24" t="s">
        <v>35</v>
      </c>
      <c r="D24" t="s">
        <v>36</v>
      </c>
      <c r="E24" t="s">
        <v>37</v>
      </c>
      <c r="F24" t="s">
        <v>38</v>
      </c>
      <c r="G24" t="s">
        <v>34</v>
      </c>
      <c r="H24" t="s">
        <v>18</v>
      </c>
      <c r="I24" t="s">
        <v>38</v>
      </c>
      <c r="J24" t="s">
        <v>36</v>
      </c>
      <c r="K24" t="s">
        <v>36</v>
      </c>
      <c r="L24" t="s">
        <v>38</v>
      </c>
      <c r="M24" t="s">
        <v>38</v>
      </c>
      <c r="N24" t="s">
        <v>18</v>
      </c>
      <c r="O24" t="str">
        <f t="shared" si="0"/>
        <v>First Appointment Set via ePDI(National Previous Year)</v>
      </c>
    </row>
    <row r="25" spans="1:15" x14ac:dyDescent="0.25">
      <c r="A25" t="s">
        <v>33</v>
      </c>
      <c r="B25" t="s">
        <v>17</v>
      </c>
      <c r="C25" t="s">
        <v>215</v>
      </c>
      <c r="D25" t="s">
        <v>216</v>
      </c>
      <c r="E25" t="s">
        <v>217</v>
      </c>
      <c r="F25" t="s">
        <v>218</v>
      </c>
      <c r="G25" t="s">
        <v>219</v>
      </c>
      <c r="H25" t="s">
        <v>220</v>
      </c>
      <c r="I25" t="s">
        <v>221</v>
      </c>
      <c r="J25" t="s">
        <v>222</v>
      </c>
      <c r="K25" t="s">
        <v>223</v>
      </c>
      <c r="L25" t="s">
        <v>224</v>
      </c>
      <c r="M25" t="s">
        <v>225</v>
      </c>
      <c r="N25" t="s">
        <v>226</v>
      </c>
      <c r="O25" t="str">
        <f t="shared" si="0"/>
        <v>First Appointment Set via ePDINational Change %</v>
      </c>
    </row>
    <row r="26" spans="1:15" x14ac:dyDescent="0.25">
      <c r="A26" t="s">
        <v>39</v>
      </c>
      <c r="B26" t="s">
        <v>14</v>
      </c>
      <c r="C26" t="s">
        <v>227</v>
      </c>
      <c r="D26" t="s">
        <v>228</v>
      </c>
      <c r="E26" t="s">
        <v>229</v>
      </c>
      <c r="F26" t="s">
        <v>230</v>
      </c>
      <c r="G26" t="s">
        <v>231</v>
      </c>
      <c r="H26" t="s">
        <v>232</v>
      </c>
      <c r="I26" t="s">
        <v>233</v>
      </c>
      <c r="J26" t="s">
        <v>234</v>
      </c>
      <c r="K26" t="s">
        <v>235</v>
      </c>
      <c r="L26" t="s">
        <v>32</v>
      </c>
      <c r="M26" t="s">
        <v>236</v>
      </c>
      <c r="N26" t="s">
        <v>237</v>
      </c>
      <c r="O26" t="str">
        <f t="shared" si="0"/>
        <v>First Appointment %National</v>
      </c>
    </row>
    <row r="27" spans="1:15" x14ac:dyDescent="0.25">
      <c r="A27" t="s">
        <v>39</v>
      </c>
      <c r="B27" t="s">
        <v>16</v>
      </c>
      <c r="C27" t="s">
        <v>128</v>
      </c>
      <c r="D27" t="s">
        <v>129</v>
      </c>
      <c r="E27" t="s">
        <v>130</v>
      </c>
      <c r="F27" t="s">
        <v>131</v>
      </c>
      <c r="G27" t="s">
        <v>132</v>
      </c>
      <c r="H27" t="s">
        <v>40</v>
      </c>
      <c r="I27" t="s">
        <v>41</v>
      </c>
      <c r="J27" t="s">
        <v>42</v>
      </c>
      <c r="K27" t="s">
        <v>43</v>
      </c>
      <c r="L27" t="s">
        <v>44</v>
      </c>
      <c r="M27" t="s">
        <v>45</v>
      </c>
      <c r="N27" t="s">
        <v>46</v>
      </c>
      <c r="O27" t="str">
        <f t="shared" si="0"/>
        <v>First Appointment %(National Previous Year)</v>
      </c>
    </row>
    <row r="28" spans="1:15" x14ac:dyDescent="0.25">
      <c r="A28" t="s">
        <v>39</v>
      </c>
      <c r="B28" t="s">
        <v>17</v>
      </c>
      <c r="C28" t="s">
        <v>238</v>
      </c>
      <c r="D28" t="s">
        <v>216</v>
      </c>
      <c r="E28" t="s">
        <v>217</v>
      </c>
      <c r="F28" t="s">
        <v>218</v>
      </c>
      <c r="G28" t="s">
        <v>219</v>
      </c>
      <c r="H28" t="s">
        <v>220</v>
      </c>
      <c r="I28" t="s">
        <v>221</v>
      </c>
      <c r="J28" t="s">
        <v>222</v>
      </c>
      <c r="K28" t="s">
        <v>223</v>
      </c>
      <c r="L28" t="s">
        <v>224</v>
      </c>
      <c r="M28" t="s">
        <v>225</v>
      </c>
      <c r="N28" t="s">
        <v>226</v>
      </c>
      <c r="O28" t="str">
        <f t="shared" si="0"/>
        <v>First Appointment %National Change %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C61E-E7B6-4468-A712-33B92EA2A43E}">
  <dimension ref="A1:I21"/>
  <sheetViews>
    <sheetView workbookViewId="0">
      <selection activeCell="A2" sqref="A2:H21"/>
    </sheetView>
  </sheetViews>
  <sheetFormatPr defaultRowHeight="15" x14ac:dyDescent="0.25"/>
  <cols>
    <col min="1" max="1" width="38.5703125" bestFit="1" customWidth="1"/>
    <col min="2" max="2" width="21" bestFit="1" customWidth="1"/>
    <col min="3" max="3" width="10.85546875" bestFit="1" customWidth="1"/>
    <col min="4" max="4" width="6.85546875" bestFit="1" customWidth="1"/>
    <col min="5" max="6" width="26.85546875" bestFit="1" customWidth="1"/>
    <col min="7" max="7" width="8.140625" bestFit="1" customWidth="1"/>
    <col min="8" max="8" width="39.7109375" bestFit="1" customWidth="1"/>
    <col min="9" max="9" width="48" customWidth="1"/>
  </cols>
  <sheetData>
    <row r="1" spans="1:9" x14ac:dyDescent="0.2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9" x14ac:dyDescent="0.25">
      <c r="A2" t="s">
        <v>22</v>
      </c>
      <c r="B2" t="s">
        <v>57</v>
      </c>
      <c r="C2" t="s">
        <v>58</v>
      </c>
      <c r="D2" t="s">
        <v>139</v>
      </c>
      <c r="E2" t="s">
        <v>127</v>
      </c>
      <c r="F2" t="s">
        <v>239</v>
      </c>
      <c r="G2" t="s">
        <v>240</v>
      </c>
      <c r="H2" t="s">
        <v>241</v>
      </c>
      <c r="I2" t="str">
        <f>A2&amp;B2</f>
        <v>Hours per RO for OSS AppointmentNER-Northeast Region</v>
      </c>
    </row>
    <row r="3" spans="1:9" x14ac:dyDescent="0.25">
      <c r="A3" t="s">
        <v>22</v>
      </c>
      <c r="B3" t="s">
        <v>61</v>
      </c>
      <c r="C3" t="s">
        <v>62</v>
      </c>
      <c r="D3" t="s">
        <v>63</v>
      </c>
      <c r="E3" t="s">
        <v>141</v>
      </c>
      <c r="F3" t="s">
        <v>242</v>
      </c>
      <c r="G3" t="s">
        <v>243</v>
      </c>
      <c r="H3" t="s">
        <v>241</v>
      </c>
      <c r="I3" t="str">
        <f t="shared" ref="I3:I21" si="0">A3&amp;B3</f>
        <v>Hours per RO for OSS AppointmentSER-Southeast Region</v>
      </c>
    </row>
    <row r="4" spans="1:9" x14ac:dyDescent="0.25">
      <c r="A4" t="s">
        <v>22</v>
      </c>
      <c r="B4" t="s">
        <v>59</v>
      </c>
      <c r="C4" t="s">
        <v>60</v>
      </c>
      <c r="D4" t="s">
        <v>138</v>
      </c>
      <c r="E4" t="s">
        <v>137</v>
      </c>
      <c r="F4" t="s">
        <v>24</v>
      </c>
      <c r="G4" t="s">
        <v>244</v>
      </c>
      <c r="H4" t="s">
        <v>241</v>
      </c>
      <c r="I4" t="str">
        <f t="shared" si="0"/>
        <v>Hours per RO for OSS AppointmentPAR-Pacific Region</v>
      </c>
    </row>
    <row r="5" spans="1:9" x14ac:dyDescent="0.25">
      <c r="A5" t="s">
        <v>22</v>
      </c>
      <c r="B5" t="s">
        <v>54</v>
      </c>
      <c r="C5" t="s">
        <v>55</v>
      </c>
      <c r="D5" t="s">
        <v>56</v>
      </c>
      <c r="E5" t="s">
        <v>140</v>
      </c>
      <c r="F5" t="s">
        <v>23</v>
      </c>
      <c r="G5" t="s">
        <v>245</v>
      </c>
      <c r="H5" t="s">
        <v>241</v>
      </c>
      <c r="I5" t="str">
        <f t="shared" si="0"/>
        <v>Hours per RO for OSS AppointmentCER-Central Region</v>
      </c>
    </row>
    <row r="6" spans="1:9" x14ac:dyDescent="0.25">
      <c r="A6" t="s">
        <v>25</v>
      </c>
      <c r="B6" t="s">
        <v>61</v>
      </c>
      <c r="C6" t="s">
        <v>62</v>
      </c>
      <c r="D6" t="s">
        <v>63</v>
      </c>
      <c r="E6" t="s">
        <v>143</v>
      </c>
      <c r="F6" t="s">
        <v>246</v>
      </c>
      <c r="G6" t="s">
        <v>247</v>
      </c>
      <c r="H6" t="s">
        <v>248</v>
      </c>
      <c r="I6" t="str">
        <f t="shared" si="0"/>
        <v>Parts Dollars per RO for OSS AppointmentSER-Southeast Region</v>
      </c>
    </row>
    <row r="7" spans="1:9" x14ac:dyDescent="0.25">
      <c r="A7" t="s">
        <v>25</v>
      </c>
      <c r="B7" t="s">
        <v>57</v>
      </c>
      <c r="C7" t="s">
        <v>58</v>
      </c>
      <c r="D7" t="s">
        <v>139</v>
      </c>
      <c r="E7" t="s">
        <v>144</v>
      </c>
      <c r="F7" t="s">
        <v>249</v>
      </c>
      <c r="G7" t="s">
        <v>250</v>
      </c>
      <c r="H7" t="s">
        <v>248</v>
      </c>
      <c r="I7" t="str">
        <f t="shared" si="0"/>
        <v>Parts Dollars per RO for OSS AppointmentNER-Northeast Region</v>
      </c>
    </row>
    <row r="8" spans="1:9" x14ac:dyDescent="0.25">
      <c r="A8" t="s">
        <v>25</v>
      </c>
      <c r="B8" t="s">
        <v>54</v>
      </c>
      <c r="C8" t="s">
        <v>55</v>
      </c>
      <c r="D8" t="s">
        <v>56</v>
      </c>
      <c r="E8" t="s">
        <v>145</v>
      </c>
      <c r="F8" t="s">
        <v>251</v>
      </c>
      <c r="G8" t="s">
        <v>252</v>
      </c>
      <c r="H8" t="s">
        <v>248</v>
      </c>
      <c r="I8" t="str">
        <f t="shared" si="0"/>
        <v>Parts Dollars per RO for OSS AppointmentCER-Central Region</v>
      </c>
    </row>
    <row r="9" spans="1:9" x14ac:dyDescent="0.25">
      <c r="A9" t="s">
        <v>25</v>
      </c>
      <c r="B9" t="s">
        <v>59</v>
      </c>
      <c r="C9" t="s">
        <v>60</v>
      </c>
      <c r="D9" t="s">
        <v>138</v>
      </c>
      <c r="E9" t="s">
        <v>142</v>
      </c>
      <c r="F9" t="s">
        <v>253</v>
      </c>
      <c r="G9" t="s">
        <v>254</v>
      </c>
      <c r="H9" t="s">
        <v>248</v>
      </c>
      <c r="I9" t="str">
        <f t="shared" si="0"/>
        <v>Parts Dollars per RO for OSS AppointmentPAR-Pacific Region</v>
      </c>
    </row>
    <row r="10" spans="1:9" x14ac:dyDescent="0.25">
      <c r="A10" t="s">
        <v>26</v>
      </c>
      <c r="B10" t="s">
        <v>59</v>
      </c>
      <c r="C10" t="s">
        <v>60</v>
      </c>
      <c r="D10" t="s">
        <v>138</v>
      </c>
      <c r="E10" t="s">
        <v>30</v>
      </c>
      <c r="F10" t="s">
        <v>255</v>
      </c>
      <c r="G10" t="s">
        <v>256</v>
      </c>
      <c r="H10" t="s">
        <v>29</v>
      </c>
      <c r="I10" t="str">
        <f t="shared" si="0"/>
        <v>Parts to Labor Ratio for OSS AppointmentPAR-Pacific Region</v>
      </c>
    </row>
    <row r="11" spans="1:9" x14ac:dyDescent="0.25">
      <c r="A11" t="s">
        <v>26</v>
      </c>
      <c r="B11" t="s">
        <v>57</v>
      </c>
      <c r="C11" t="s">
        <v>58</v>
      </c>
      <c r="D11" t="s">
        <v>139</v>
      </c>
      <c r="E11" t="s">
        <v>29</v>
      </c>
      <c r="F11" t="s">
        <v>31</v>
      </c>
      <c r="G11" t="s">
        <v>257</v>
      </c>
      <c r="H11" t="s">
        <v>29</v>
      </c>
      <c r="I11" t="str">
        <f t="shared" si="0"/>
        <v>Parts to Labor Ratio for OSS AppointmentNER-Northeast Region</v>
      </c>
    </row>
    <row r="12" spans="1:9" x14ac:dyDescent="0.25">
      <c r="A12" t="s">
        <v>26</v>
      </c>
      <c r="B12" t="s">
        <v>61</v>
      </c>
      <c r="C12" t="s">
        <v>62</v>
      </c>
      <c r="D12" t="s">
        <v>63</v>
      </c>
      <c r="E12" t="s">
        <v>146</v>
      </c>
      <c r="F12" t="s">
        <v>28</v>
      </c>
      <c r="G12" t="s">
        <v>258</v>
      </c>
      <c r="H12" t="s">
        <v>29</v>
      </c>
      <c r="I12" t="str">
        <f t="shared" si="0"/>
        <v>Parts to Labor Ratio for OSS AppointmentSER-Southeast Region</v>
      </c>
    </row>
    <row r="13" spans="1:9" x14ac:dyDescent="0.25">
      <c r="A13" t="s">
        <v>26</v>
      </c>
      <c r="B13" t="s">
        <v>54</v>
      </c>
      <c r="C13" t="s">
        <v>55</v>
      </c>
      <c r="D13" t="s">
        <v>56</v>
      </c>
      <c r="E13" t="s">
        <v>28</v>
      </c>
      <c r="F13" t="s">
        <v>27</v>
      </c>
      <c r="G13" t="s">
        <v>259</v>
      </c>
      <c r="H13" t="s">
        <v>29</v>
      </c>
      <c r="I13" t="str">
        <f t="shared" si="0"/>
        <v>Parts to Labor Ratio for OSS AppointmentCER-Central Region</v>
      </c>
    </row>
    <row r="14" spans="1:9" x14ac:dyDescent="0.25">
      <c r="A14" t="s">
        <v>33</v>
      </c>
      <c r="B14" t="s">
        <v>59</v>
      </c>
      <c r="C14" t="s">
        <v>60</v>
      </c>
      <c r="D14" t="s">
        <v>138</v>
      </c>
      <c r="E14" t="s">
        <v>18</v>
      </c>
      <c r="F14" t="s">
        <v>18</v>
      </c>
      <c r="G14" t="s">
        <v>18</v>
      </c>
      <c r="H14" t="s">
        <v>18</v>
      </c>
      <c r="I14" t="str">
        <f t="shared" si="0"/>
        <v>First Appointment Set via ePDIPAR-Pacific Region</v>
      </c>
    </row>
    <row r="15" spans="1:9" x14ac:dyDescent="0.25">
      <c r="A15" t="s">
        <v>33</v>
      </c>
      <c r="B15" t="s">
        <v>54</v>
      </c>
      <c r="C15" t="s">
        <v>55</v>
      </c>
      <c r="D15" t="s">
        <v>56</v>
      </c>
      <c r="E15" t="s">
        <v>18</v>
      </c>
      <c r="F15" t="s">
        <v>18</v>
      </c>
      <c r="G15" t="s">
        <v>18</v>
      </c>
      <c r="H15" t="s">
        <v>18</v>
      </c>
      <c r="I15" t="str">
        <f t="shared" si="0"/>
        <v>First Appointment Set via ePDICER-Central Region</v>
      </c>
    </row>
    <row r="16" spans="1:9" x14ac:dyDescent="0.25">
      <c r="A16" t="s">
        <v>33</v>
      </c>
      <c r="B16" t="s">
        <v>57</v>
      </c>
      <c r="C16" t="s">
        <v>58</v>
      </c>
      <c r="D16" t="s">
        <v>139</v>
      </c>
      <c r="E16" t="s">
        <v>18</v>
      </c>
      <c r="F16" t="s">
        <v>18</v>
      </c>
      <c r="G16" t="s">
        <v>18</v>
      </c>
      <c r="H16" t="s">
        <v>18</v>
      </c>
      <c r="I16" t="str">
        <f t="shared" si="0"/>
        <v>First Appointment Set via ePDINER-Northeast Region</v>
      </c>
    </row>
    <row r="17" spans="1:9" x14ac:dyDescent="0.25">
      <c r="A17" t="s">
        <v>33</v>
      </c>
      <c r="B17" t="s">
        <v>61</v>
      </c>
      <c r="C17" t="s">
        <v>62</v>
      </c>
      <c r="D17" t="s">
        <v>63</v>
      </c>
      <c r="E17" t="s">
        <v>18</v>
      </c>
      <c r="F17" t="s">
        <v>18</v>
      </c>
      <c r="G17" t="s">
        <v>18</v>
      </c>
      <c r="H17" t="s">
        <v>18</v>
      </c>
      <c r="I17" t="str">
        <f t="shared" si="0"/>
        <v>First Appointment Set via ePDISER-Southeast Region</v>
      </c>
    </row>
    <row r="18" spans="1:9" x14ac:dyDescent="0.25">
      <c r="A18" t="s">
        <v>39</v>
      </c>
      <c r="B18" t="s">
        <v>59</v>
      </c>
      <c r="C18" t="s">
        <v>60</v>
      </c>
      <c r="D18" t="s">
        <v>138</v>
      </c>
      <c r="E18" t="s">
        <v>147</v>
      </c>
      <c r="F18" t="s">
        <v>135</v>
      </c>
      <c r="G18" t="s">
        <v>260</v>
      </c>
      <c r="H18" t="s">
        <v>261</v>
      </c>
      <c r="I18" t="str">
        <f t="shared" si="0"/>
        <v>First Appointment %PAR-Pacific Region</v>
      </c>
    </row>
    <row r="19" spans="1:9" x14ac:dyDescent="0.25">
      <c r="A19" t="s">
        <v>39</v>
      </c>
      <c r="B19" t="s">
        <v>54</v>
      </c>
      <c r="C19" t="s">
        <v>55</v>
      </c>
      <c r="D19" t="s">
        <v>56</v>
      </c>
      <c r="E19" t="s">
        <v>148</v>
      </c>
      <c r="F19" t="s">
        <v>32</v>
      </c>
      <c r="G19" t="s">
        <v>262</v>
      </c>
      <c r="H19" t="s">
        <v>261</v>
      </c>
      <c r="I19" t="str">
        <f t="shared" si="0"/>
        <v>First Appointment %CER-Central Region</v>
      </c>
    </row>
    <row r="20" spans="1:9" x14ac:dyDescent="0.25">
      <c r="A20" t="s">
        <v>39</v>
      </c>
      <c r="B20" t="s">
        <v>57</v>
      </c>
      <c r="C20" t="s">
        <v>58</v>
      </c>
      <c r="D20" t="s">
        <v>139</v>
      </c>
      <c r="E20" t="s">
        <v>149</v>
      </c>
      <c r="F20" t="s">
        <v>150</v>
      </c>
      <c r="G20" t="s">
        <v>263</v>
      </c>
      <c r="H20" t="s">
        <v>261</v>
      </c>
      <c r="I20" t="str">
        <f t="shared" si="0"/>
        <v>First Appointment %NER-Northeast Region</v>
      </c>
    </row>
    <row r="21" spans="1:9" x14ac:dyDescent="0.25">
      <c r="A21" t="s">
        <v>39</v>
      </c>
      <c r="B21" t="s">
        <v>61</v>
      </c>
      <c r="C21" t="s">
        <v>62</v>
      </c>
      <c r="D21" t="s">
        <v>63</v>
      </c>
      <c r="E21" t="s">
        <v>151</v>
      </c>
      <c r="F21" t="s">
        <v>264</v>
      </c>
      <c r="G21" t="s">
        <v>265</v>
      </c>
      <c r="H21" t="s">
        <v>261</v>
      </c>
      <c r="I21" t="str">
        <f t="shared" si="0"/>
        <v>First Appointment %SER-Southeast Region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199-7B98-4592-9AC0-345CE2A9AB8F}">
  <dimension ref="A1:F225"/>
  <sheetViews>
    <sheetView tabSelected="1" workbookViewId="0">
      <selection activeCell="B2" sqref="B2:B165"/>
    </sheetView>
  </sheetViews>
  <sheetFormatPr defaultRowHeight="15" x14ac:dyDescent="0.25"/>
  <cols>
    <col min="1" max="1" width="34.7109375" customWidth="1"/>
    <col min="2" max="2" width="44.28515625" style="11" customWidth="1"/>
    <col min="3" max="3" width="57.7109375" customWidth="1"/>
    <col min="4" max="4" width="9.28515625" customWidth="1"/>
    <col min="6" max="6" width="32.5703125" customWidth="1"/>
  </cols>
  <sheetData>
    <row r="1" spans="1:6" ht="15.75" thickBot="1" x14ac:dyDescent="0.3">
      <c r="A1" s="2" t="s">
        <v>64</v>
      </c>
      <c r="B1" s="5" t="s">
        <v>79</v>
      </c>
      <c r="F1" t="str">
        <f ca="1">TEXT(F4,"MMM-YY")</f>
        <v>Dec-21</v>
      </c>
    </row>
    <row r="2" spans="1:6" ht="15.75" thickBot="1" x14ac:dyDescent="0.3">
      <c r="A2" s="3" t="s">
        <v>13</v>
      </c>
      <c r="B2" s="7" t="str">
        <f ca="1">INDEX('Monthly trends'!A:N,MATCH(C2,'Monthly trends'!O$1:O$31,0),MATCH(Data!F$1,'Monthly trends'!A$1:N$1,0))</f>
        <v>-</v>
      </c>
      <c r="C2" t="s">
        <v>80</v>
      </c>
    </row>
    <row r="3" spans="1:6" ht="15.75" thickBot="1" x14ac:dyDescent="0.3">
      <c r="A3" s="3" t="s">
        <v>65</v>
      </c>
      <c r="B3" s="7" t="str">
        <f ca="1">INDEX('Monthly trends'!A:N,MATCH(C3,'Monthly trends'!O$1:O$31,0),MATCH(Data!F$1,'Monthly trends'!A$1:N$1,0))</f>
        <v>25.84%</v>
      </c>
      <c r="C3" t="s">
        <v>81</v>
      </c>
    </row>
    <row r="4" spans="1:6" ht="15.75" thickBot="1" x14ac:dyDescent="0.3">
      <c r="A4" s="3" t="s">
        <v>17</v>
      </c>
      <c r="B4" s="7" t="str">
        <f ca="1">INDEX('Monthly trends'!A:N,MATCH(C4,'Monthly trends'!O$1:O$31,0),MATCH(Data!F$1,'Monthly trends'!A$1:N$1,0))</f>
        <v>0.00%</v>
      </c>
      <c r="C4" t="s">
        <v>82</v>
      </c>
      <c r="F4" s="6">
        <f ca="1">TODAY()-10</f>
        <v>44540</v>
      </c>
    </row>
    <row r="5" spans="1:6" ht="15.75" thickBot="1" x14ac:dyDescent="0.3">
      <c r="A5" s="3" t="s">
        <v>66</v>
      </c>
      <c r="B5" s="7" t="str">
        <f ca="1">INDEX('Monthly trends'!A:N,MATCH(C5,'Monthly trends'!O$1:O$31,0),MATCH(Data!F$1,'Monthly trends'!A$1:N$1,0))</f>
        <v>-</v>
      </c>
      <c r="C5" t="s">
        <v>83</v>
      </c>
    </row>
    <row r="6" spans="1:6" ht="15.75" thickBot="1" x14ac:dyDescent="0.3">
      <c r="A6" s="3" t="s">
        <v>65</v>
      </c>
      <c r="B6" s="7" t="str">
        <f ca="1">INDEX('Monthly trends'!A:N,MATCH(C6,'Monthly trends'!O$1:O$31,0),MATCH(Data!F$1,'Monthly trends'!A$1:N$1,0))</f>
        <v>75.72%</v>
      </c>
      <c r="C6" t="s">
        <v>84</v>
      </c>
    </row>
    <row r="7" spans="1:6" ht="15.75" thickBot="1" x14ac:dyDescent="0.3">
      <c r="A7" s="3" t="s">
        <v>17</v>
      </c>
      <c r="B7" s="7" t="str">
        <f ca="1">INDEX('Monthly trends'!A:N,MATCH(C7,'Monthly trends'!O$1:O$31,0),MATCH(Data!F$1,'Monthly trends'!A$1:N$1,0))</f>
        <v>0.00%</v>
      </c>
      <c r="C7" t="s">
        <v>85</v>
      </c>
    </row>
    <row r="8" spans="1:6" ht="15.75" thickBot="1" x14ac:dyDescent="0.3">
      <c r="A8" s="3" t="s">
        <v>67</v>
      </c>
      <c r="B8" s="7">
        <f ca="1">INDEX('Monthly trends'!A:N,MATCH(C8,'Monthly trends'!O$1:O$31,0),MATCH(Data!F$1,'Monthly trends'!A$1:N$1,0))</f>
        <v>0</v>
      </c>
      <c r="C8" t="s">
        <v>86</v>
      </c>
    </row>
    <row r="9" spans="1:6" ht="15.75" thickBot="1" x14ac:dyDescent="0.3">
      <c r="A9" s="3" t="s">
        <v>65</v>
      </c>
      <c r="B9" s="7">
        <f ca="1">INDEX('Monthly trends'!A:N,MATCH(C9,'Monthly trends'!O$1:O$31,0),MATCH(Data!F$1,'Monthly trends'!A$1:N$1,0))</f>
        <v>0</v>
      </c>
      <c r="C9" t="s">
        <v>87</v>
      </c>
    </row>
    <row r="10" spans="1:6" ht="15.75" thickBot="1" x14ac:dyDescent="0.3">
      <c r="A10" s="3" t="s">
        <v>17</v>
      </c>
      <c r="B10" s="7">
        <f ca="1">INDEX('Monthly trends'!A:N,MATCH(C10,'Monthly trends'!O$1:O$31,0),MATCH(Data!F$1,'Monthly trends'!A$1:N$1,0))</f>
        <v>0</v>
      </c>
      <c r="C10" t="s">
        <v>88</v>
      </c>
    </row>
    <row r="11" spans="1:6" ht="15.75" thickBot="1" x14ac:dyDescent="0.3">
      <c r="A11" s="3" t="s">
        <v>21</v>
      </c>
      <c r="B11" s="7">
        <f ca="1">INDEX('Monthly trends'!A:N,MATCH(C11,'Monthly trends'!O$1:O$31,0),MATCH(Data!F$1,'Monthly trends'!A$1:N$1,0))</f>
        <v>0</v>
      </c>
      <c r="C11" t="s">
        <v>89</v>
      </c>
    </row>
    <row r="12" spans="1:6" ht="15.75" thickBot="1" x14ac:dyDescent="0.3">
      <c r="A12" s="3" t="s">
        <v>65</v>
      </c>
      <c r="B12" s="7">
        <f ca="1">INDEX('Monthly trends'!A:N,MATCH(C12,'Monthly trends'!O$1:O$31,0),MATCH(Data!F$1,'Monthly trends'!A$1:N$1,0))</f>
        <v>0</v>
      </c>
      <c r="C12" t="s">
        <v>90</v>
      </c>
    </row>
    <row r="13" spans="1:6" ht="15.75" thickBot="1" x14ac:dyDescent="0.3">
      <c r="A13" s="3" t="s">
        <v>17</v>
      </c>
      <c r="B13" s="7">
        <f ca="1">INDEX('Monthly trends'!A:N,MATCH(C13,'Monthly trends'!O$1:O$31,0),MATCH(Data!F$1,'Monthly trends'!A$1:N$1,0))</f>
        <v>0</v>
      </c>
      <c r="C13" t="s">
        <v>91</v>
      </c>
    </row>
    <row r="14" spans="1:6" ht="15.75" thickBot="1" x14ac:dyDescent="0.3">
      <c r="A14" s="3" t="s">
        <v>68</v>
      </c>
      <c r="B14" s="7">
        <f ca="1">INDEX('Monthly trends'!A:N,MATCH(C14,'Monthly trends'!O$1:O$31,0),MATCH(Data!F$1,'Monthly trends'!A$1:N$1,0))</f>
        <v>0</v>
      </c>
      <c r="C14" t="s">
        <v>92</v>
      </c>
    </row>
    <row r="15" spans="1:6" ht="15.75" thickBot="1" x14ac:dyDescent="0.3">
      <c r="A15" s="3" t="s">
        <v>65</v>
      </c>
      <c r="B15" s="7">
        <f ca="1">INDEX('Monthly trends'!A:N,MATCH(C15,'Monthly trends'!O$1:O$31,0),MATCH(Data!F$1,'Monthly trends'!A$1:N$1,0))</f>
        <v>0</v>
      </c>
      <c r="C15" t="s">
        <v>93</v>
      </c>
    </row>
    <row r="16" spans="1:6" ht="15.75" thickBot="1" x14ac:dyDescent="0.3">
      <c r="A16" s="3" t="s">
        <v>17</v>
      </c>
      <c r="B16" s="7">
        <f ca="1">INDEX('Monthly trends'!A:N,MATCH(C16,'Monthly trends'!O$1:O$31,0),MATCH(Data!F$1,'Monthly trends'!A$1:N$1,0))</f>
        <v>0</v>
      </c>
      <c r="C16" t="s">
        <v>94</v>
      </c>
    </row>
    <row r="17" spans="1:3" ht="15.75" thickBot="1" x14ac:dyDescent="0.3">
      <c r="A17" s="3" t="s">
        <v>69</v>
      </c>
      <c r="B17" s="7">
        <f ca="1">INDEX('Monthly trends'!A:N,MATCH(C17,'Monthly trends'!O$1:O$31,0),MATCH(Data!F$1,'Monthly trends'!A$1:N$1,0))</f>
        <v>0</v>
      </c>
      <c r="C17" t="s">
        <v>95</v>
      </c>
    </row>
    <row r="18" spans="1:3" ht="15.75" thickBot="1" x14ac:dyDescent="0.3">
      <c r="A18" s="3" t="s">
        <v>65</v>
      </c>
      <c r="B18" s="7">
        <f ca="1">INDEX('Monthly trends'!A:N,MATCH(C18,'Monthly trends'!O$1:O$31,0),MATCH(Data!F$1,'Monthly trends'!A$1:N$1,0))</f>
        <v>0</v>
      </c>
      <c r="C18" t="s">
        <v>96</v>
      </c>
    </row>
    <row r="19" spans="1:3" ht="15.75" thickBot="1" x14ac:dyDescent="0.3">
      <c r="A19" s="3" t="s">
        <v>17</v>
      </c>
      <c r="B19" s="7">
        <f ca="1">INDEX('Monthly trends'!A:N,MATCH(C19,'Monthly trends'!O$1:O$31,0),MATCH(Data!F$1,'Monthly trends'!A$1:N$1,0))</f>
        <v>0</v>
      </c>
      <c r="C19" t="s">
        <v>97</v>
      </c>
    </row>
    <row r="20" spans="1:3" ht="15.75" thickBot="1" x14ac:dyDescent="0.3">
      <c r="A20" s="3" t="s">
        <v>70</v>
      </c>
      <c r="B20" s="7">
        <f ca="1">INDEX('Monthly trends'!A:N,MATCH(C20,'Monthly trends'!O$1:O$31,0),MATCH(Data!F$1,'Monthly trends'!A$1:N$1,0))</f>
        <v>0</v>
      </c>
      <c r="C20" t="s">
        <v>98</v>
      </c>
    </row>
    <row r="21" spans="1:3" ht="15.75" thickBot="1" x14ac:dyDescent="0.3">
      <c r="A21" s="3" t="s">
        <v>65</v>
      </c>
      <c r="B21" s="7">
        <f ca="1">INDEX('Monthly trends'!A:N,MATCH(C21,'Monthly trends'!O$1:O$31,0),MATCH(Data!F$1,'Monthly trends'!A$1:N$1,0))</f>
        <v>0</v>
      </c>
      <c r="C21" t="s">
        <v>99</v>
      </c>
    </row>
    <row r="22" spans="1:3" ht="15.75" thickBot="1" x14ac:dyDescent="0.3">
      <c r="A22" s="3" t="s">
        <v>17</v>
      </c>
      <c r="B22" s="7">
        <f ca="1">INDEX('Monthly trends'!A:N,MATCH(C22,'Monthly trends'!O$1:O$31,0),MATCH(Data!F$1,'Monthly trends'!A$1:N$1,0))</f>
        <v>0</v>
      </c>
      <c r="C22" t="s">
        <v>100</v>
      </c>
    </row>
    <row r="23" spans="1:3" ht="15.75" thickBot="1" x14ac:dyDescent="0.3">
      <c r="A23" s="3" t="s">
        <v>71</v>
      </c>
      <c r="B23" s="7" t="str">
        <f ca="1">INDEX('Monthly trends'!A:N,MATCH(C23,'Monthly trends'!O$1:O$31,0),MATCH(Data!F$1,'Monthly trends'!A$1:N$1,0))</f>
        <v>0.00%</v>
      </c>
      <c r="C23" t="s">
        <v>101</v>
      </c>
    </row>
    <row r="24" spans="1:3" ht="15.75" thickBot="1" x14ac:dyDescent="0.3">
      <c r="A24" s="3" t="s">
        <v>65</v>
      </c>
      <c r="B24" s="7" t="str">
        <f ca="1">INDEX('Monthly trends'!A:N,MATCH(C24,'Monthly trends'!O$1:O$31,0),MATCH(Data!F$1,'Monthly trends'!A$1:N$1,0))</f>
        <v>0.00%</v>
      </c>
      <c r="C24" t="s">
        <v>102</v>
      </c>
    </row>
    <row r="25" spans="1:3" ht="15.75" thickBot="1" x14ac:dyDescent="0.3">
      <c r="A25" s="3" t="s">
        <v>17</v>
      </c>
      <c r="B25" s="7" t="str">
        <f ca="1">INDEX('Monthly trends'!A:N,MATCH(C25,'Monthly trends'!O$1:O$31,0),MATCH(Data!F$1,'Monthly trends'!A$1:N$1,0))</f>
        <v>98.86%</v>
      </c>
      <c r="C25" t="s">
        <v>103</v>
      </c>
    </row>
    <row r="26" spans="1:3" ht="15.75" thickBot="1" x14ac:dyDescent="0.3">
      <c r="A26" s="3" t="s">
        <v>39</v>
      </c>
      <c r="B26" s="7" t="str">
        <f ca="1">INDEX('Monthly trends'!A:N,MATCH(C26,'Monthly trends'!O$1:O$31,0),MATCH(Data!F$1,'Monthly trends'!A$1:N$1,0))</f>
        <v>27.46%</v>
      </c>
      <c r="C26" t="s">
        <v>104</v>
      </c>
    </row>
    <row r="27" spans="1:3" ht="15.75" thickBot="1" x14ac:dyDescent="0.3">
      <c r="A27" s="3" t="s">
        <v>65</v>
      </c>
      <c r="B27" s="7" t="str">
        <f ca="1">INDEX('Monthly trends'!A:N,MATCH(C27,'Monthly trends'!O$1:O$31,0),MATCH(Data!F$1,'Monthly trends'!A$1:N$1,0))</f>
        <v>9.26%</v>
      </c>
      <c r="C27" t="s">
        <v>105</v>
      </c>
    </row>
    <row r="28" spans="1:3" ht="15.75" thickBot="1" x14ac:dyDescent="0.3">
      <c r="A28" s="3" t="s">
        <v>17</v>
      </c>
      <c r="B28" s="7" t="str">
        <f ca="1">INDEX('Monthly trends'!A:N,MATCH(C28,'Monthly trends'!O$1:O$31,0),MATCH(Data!F$1,'Monthly trends'!A$1:N$1,0))</f>
        <v>98.86%</v>
      </c>
      <c r="C28" t="s">
        <v>106</v>
      </c>
    </row>
    <row r="29" spans="1:3" ht="15.75" thickBot="1" x14ac:dyDescent="0.3">
      <c r="A29" s="4"/>
      <c r="B29" s="8"/>
    </row>
    <row r="30" spans="1:3" ht="15.75" thickBot="1" x14ac:dyDescent="0.3">
      <c r="A30" s="2" t="s">
        <v>72</v>
      </c>
      <c r="B30" s="9"/>
    </row>
    <row r="31" spans="1:3" ht="15.75" thickBot="1" x14ac:dyDescent="0.3">
      <c r="A31" s="2" t="s">
        <v>13</v>
      </c>
      <c r="B31" s="9"/>
    </row>
    <row r="32" spans="1:3" ht="15.75" thickBot="1" x14ac:dyDescent="0.3">
      <c r="A32" s="3" t="s">
        <v>73</v>
      </c>
      <c r="B32" s="7"/>
    </row>
    <row r="33" spans="1:2" ht="15.75" thickBot="1" x14ac:dyDescent="0.3">
      <c r="A33" s="3" t="s">
        <v>74</v>
      </c>
      <c r="B33" s="7"/>
    </row>
    <row r="34" spans="1:2" ht="15.75" thickBot="1" x14ac:dyDescent="0.3">
      <c r="A34" s="3" t="s">
        <v>75</v>
      </c>
      <c r="B34" s="7"/>
    </row>
    <row r="35" spans="1:2" ht="15.75" thickBot="1" x14ac:dyDescent="0.3">
      <c r="A35" s="3" t="s">
        <v>76</v>
      </c>
      <c r="B35" s="7"/>
    </row>
    <row r="36" spans="1:2" ht="15.75" thickBot="1" x14ac:dyDescent="0.3">
      <c r="A36" s="3" t="s">
        <v>74</v>
      </c>
      <c r="B36" s="7"/>
    </row>
    <row r="37" spans="1:2" ht="15.75" thickBot="1" x14ac:dyDescent="0.3">
      <c r="A37" s="3" t="s">
        <v>75</v>
      </c>
      <c r="B37" s="7"/>
    </row>
    <row r="38" spans="1:2" ht="15.75" thickBot="1" x14ac:dyDescent="0.3">
      <c r="A38" s="3" t="s">
        <v>77</v>
      </c>
      <c r="B38" s="7"/>
    </row>
    <row r="39" spans="1:2" ht="15.75" thickBot="1" x14ac:dyDescent="0.3">
      <c r="A39" s="3" t="s">
        <v>74</v>
      </c>
      <c r="B39" s="7"/>
    </row>
    <row r="40" spans="1:2" ht="15.75" thickBot="1" x14ac:dyDescent="0.3">
      <c r="A40" s="3" t="s">
        <v>75</v>
      </c>
      <c r="B40" s="7"/>
    </row>
    <row r="41" spans="1:2" ht="15.75" thickBot="1" x14ac:dyDescent="0.3">
      <c r="A41" s="3" t="s">
        <v>78</v>
      </c>
      <c r="B41" s="7"/>
    </row>
    <row r="42" spans="1:2" ht="15.75" thickBot="1" x14ac:dyDescent="0.3">
      <c r="A42" s="3" t="s">
        <v>74</v>
      </c>
      <c r="B42" s="7"/>
    </row>
    <row r="43" spans="1:2" ht="15.75" thickBot="1" x14ac:dyDescent="0.3">
      <c r="A43" s="3" t="s">
        <v>75</v>
      </c>
      <c r="B43" s="7"/>
    </row>
    <row r="44" spans="1:2" ht="15.75" thickBot="1" x14ac:dyDescent="0.3">
      <c r="A44" s="4"/>
      <c r="B44" s="8"/>
    </row>
    <row r="45" spans="1:2" ht="15.75" thickBot="1" x14ac:dyDescent="0.3">
      <c r="A45" s="4"/>
      <c r="B45" s="8"/>
    </row>
    <row r="46" spans="1:2" ht="15.75" thickBot="1" x14ac:dyDescent="0.3">
      <c r="A46" s="2" t="s">
        <v>72</v>
      </c>
      <c r="B46" s="9"/>
    </row>
    <row r="47" spans="1:2" ht="15.75" thickBot="1" x14ac:dyDescent="0.3">
      <c r="A47" s="2" t="s">
        <v>66</v>
      </c>
      <c r="B47" s="9"/>
    </row>
    <row r="48" spans="1:2" ht="15.75" thickBot="1" x14ac:dyDescent="0.3">
      <c r="A48" s="3" t="s">
        <v>73</v>
      </c>
      <c r="B48" s="10"/>
    </row>
    <row r="49" spans="1:2" ht="15.75" thickBot="1" x14ac:dyDescent="0.3">
      <c r="A49" s="3" t="s">
        <v>74</v>
      </c>
      <c r="B49" s="10"/>
    </row>
    <row r="50" spans="1:2" ht="15.75" thickBot="1" x14ac:dyDescent="0.3">
      <c r="A50" s="3" t="s">
        <v>75</v>
      </c>
      <c r="B50" s="10"/>
    </row>
    <row r="51" spans="1:2" ht="15.75" thickBot="1" x14ac:dyDescent="0.3">
      <c r="A51" s="3" t="s">
        <v>76</v>
      </c>
      <c r="B51" s="10"/>
    </row>
    <row r="52" spans="1:2" ht="15.75" thickBot="1" x14ac:dyDescent="0.3">
      <c r="A52" s="3" t="s">
        <v>74</v>
      </c>
      <c r="B52" s="10"/>
    </row>
    <row r="53" spans="1:2" ht="15.75" thickBot="1" x14ac:dyDescent="0.3">
      <c r="A53" s="3" t="s">
        <v>75</v>
      </c>
      <c r="B53" s="10"/>
    </row>
    <row r="54" spans="1:2" ht="15.75" thickBot="1" x14ac:dyDescent="0.3">
      <c r="A54" s="3" t="s">
        <v>77</v>
      </c>
      <c r="B54" s="10"/>
    </row>
    <row r="55" spans="1:2" ht="15.75" thickBot="1" x14ac:dyDescent="0.3">
      <c r="A55" s="3" t="s">
        <v>74</v>
      </c>
      <c r="B55" s="10"/>
    </row>
    <row r="56" spans="1:2" ht="15.75" thickBot="1" x14ac:dyDescent="0.3">
      <c r="A56" s="3" t="s">
        <v>75</v>
      </c>
      <c r="B56" s="10"/>
    </row>
    <row r="57" spans="1:2" ht="15.75" thickBot="1" x14ac:dyDescent="0.3">
      <c r="A57" s="3" t="s">
        <v>78</v>
      </c>
      <c r="B57" s="10"/>
    </row>
    <row r="58" spans="1:2" ht="15.75" thickBot="1" x14ac:dyDescent="0.3">
      <c r="A58" s="3" t="s">
        <v>74</v>
      </c>
      <c r="B58" s="10"/>
    </row>
    <row r="59" spans="1:2" ht="15.75" thickBot="1" x14ac:dyDescent="0.3">
      <c r="A59" s="3" t="s">
        <v>75</v>
      </c>
      <c r="B59" s="10"/>
    </row>
    <row r="60" spans="1:2" ht="15.75" thickBot="1" x14ac:dyDescent="0.3">
      <c r="A60" s="4"/>
      <c r="B60" s="8"/>
    </row>
    <row r="61" spans="1:2" ht="15.75" thickBot="1" x14ac:dyDescent="0.3">
      <c r="A61" s="2" t="s">
        <v>72</v>
      </c>
      <c r="B61" s="9"/>
    </row>
    <row r="62" spans="1:2" ht="15.75" thickBot="1" x14ac:dyDescent="0.3">
      <c r="A62" s="2" t="s">
        <v>67</v>
      </c>
      <c r="B62" s="9"/>
    </row>
    <row r="63" spans="1:2" ht="15.75" thickBot="1" x14ac:dyDescent="0.3">
      <c r="A63" s="3" t="s">
        <v>77</v>
      </c>
      <c r="B63" s="7"/>
    </row>
    <row r="64" spans="1:2" ht="15.75" thickBot="1" x14ac:dyDescent="0.3">
      <c r="A64" s="3" t="s">
        <v>74</v>
      </c>
      <c r="B64" s="7"/>
    </row>
    <row r="65" spans="1:2" ht="15.75" thickBot="1" x14ac:dyDescent="0.3">
      <c r="A65" s="3" t="s">
        <v>75</v>
      </c>
      <c r="B65" s="7"/>
    </row>
    <row r="66" spans="1:2" ht="15.75" thickBot="1" x14ac:dyDescent="0.3">
      <c r="A66" s="3" t="s">
        <v>76</v>
      </c>
      <c r="B66" s="7"/>
    </row>
    <row r="67" spans="1:2" ht="15.75" thickBot="1" x14ac:dyDescent="0.3">
      <c r="A67" s="3" t="s">
        <v>74</v>
      </c>
      <c r="B67" s="7"/>
    </row>
    <row r="68" spans="1:2" ht="15.75" thickBot="1" x14ac:dyDescent="0.3">
      <c r="A68" s="3" t="s">
        <v>75</v>
      </c>
      <c r="B68" s="7"/>
    </row>
    <row r="69" spans="1:2" ht="15.75" thickBot="1" x14ac:dyDescent="0.3">
      <c r="A69" s="3" t="s">
        <v>78</v>
      </c>
      <c r="B69" s="7"/>
    </row>
    <row r="70" spans="1:2" ht="15.75" thickBot="1" x14ac:dyDescent="0.3">
      <c r="A70" s="3" t="s">
        <v>74</v>
      </c>
      <c r="B70" s="7"/>
    </row>
    <row r="71" spans="1:2" ht="15.75" thickBot="1" x14ac:dyDescent="0.3">
      <c r="A71" s="3" t="s">
        <v>75</v>
      </c>
      <c r="B71" s="7"/>
    </row>
    <row r="72" spans="1:2" ht="15.75" thickBot="1" x14ac:dyDescent="0.3">
      <c r="A72" s="3" t="s">
        <v>73</v>
      </c>
      <c r="B72" s="7"/>
    </row>
    <row r="73" spans="1:2" ht="15.75" thickBot="1" x14ac:dyDescent="0.3">
      <c r="A73" s="3" t="s">
        <v>74</v>
      </c>
      <c r="B73" s="7"/>
    </row>
    <row r="74" spans="1:2" ht="15.75" thickBot="1" x14ac:dyDescent="0.3">
      <c r="A74" s="3" t="s">
        <v>75</v>
      </c>
      <c r="B74" s="7"/>
    </row>
    <row r="75" spans="1:2" ht="15.75" thickBot="1" x14ac:dyDescent="0.3">
      <c r="A75" s="4"/>
      <c r="B75" s="8"/>
    </row>
    <row r="76" spans="1:2" ht="15.75" thickBot="1" x14ac:dyDescent="0.3">
      <c r="A76" s="2" t="s">
        <v>72</v>
      </c>
      <c r="B76" s="9"/>
    </row>
    <row r="77" spans="1:2" ht="15.75" thickBot="1" x14ac:dyDescent="0.3">
      <c r="A77" s="2" t="s">
        <v>21</v>
      </c>
      <c r="B77" s="9"/>
    </row>
    <row r="78" spans="1:2" ht="15.75" thickBot="1" x14ac:dyDescent="0.3">
      <c r="A78" s="3" t="s">
        <v>78</v>
      </c>
      <c r="B78" s="7"/>
    </row>
    <row r="79" spans="1:2" ht="15.75" thickBot="1" x14ac:dyDescent="0.3">
      <c r="A79" s="3" t="s">
        <v>74</v>
      </c>
      <c r="B79" s="7"/>
    </row>
    <row r="80" spans="1:2" ht="15.75" thickBot="1" x14ac:dyDescent="0.3">
      <c r="A80" s="3" t="s">
        <v>75</v>
      </c>
      <c r="B80" s="7"/>
    </row>
    <row r="81" spans="1:6" ht="15.75" thickBot="1" x14ac:dyDescent="0.3">
      <c r="A81" s="3" t="s">
        <v>73</v>
      </c>
      <c r="B81" s="7"/>
    </row>
    <row r="82" spans="1:6" ht="15.75" thickBot="1" x14ac:dyDescent="0.3">
      <c r="A82" s="3" t="s">
        <v>74</v>
      </c>
      <c r="B82" s="7"/>
    </row>
    <row r="83" spans="1:6" ht="15.75" thickBot="1" x14ac:dyDescent="0.3">
      <c r="A83" s="3" t="s">
        <v>75</v>
      </c>
      <c r="B83" s="7"/>
    </row>
    <row r="84" spans="1:6" ht="15.75" thickBot="1" x14ac:dyDescent="0.3">
      <c r="A84" s="3" t="s">
        <v>77</v>
      </c>
      <c r="B84" s="7"/>
    </row>
    <row r="85" spans="1:6" ht="15.75" thickBot="1" x14ac:dyDescent="0.3">
      <c r="A85" s="3" t="s">
        <v>74</v>
      </c>
      <c r="B85" s="7"/>
    </row>
    <row r="86" spans="1:6" ht="15.75" thickBot="1" x14ac:dyDescent="0.3">
      <c r="A86" s="3" t="s">
        <v>75</v>
      </c>
      <c r="B86" s="7"/>
    </row>
    <row r="87" spans="1:6" ht="15.75" thickBot="1" x14ac:dyDescent="0.3">
      <c r="A87" s="3" t="s">
        <v>76</v>
      </c>
      <c r="B87" s="7"/>
    </row>
    <row r="88" spans="1:6" ht="15.75" thickBot="1" x14ac:dyDescent="0.3">
      <c r="A88" s="3" t="s">
        <v>74</v>
      </c>
      <c r="B88" s="7"/>
    </row>
    <row r="89" spans="1:6" ht="15.75" thickBot="1" x14ac:dyDescent="0.3">
      <c r="A89" s="3" t="s">
        <v>75</v>
      </c>
      <c r="B89" s="7"/>
    </row>
    <row r="90" spans="1:6" ht="15.75" thickBot="1" x14ac:dyDescent="0.3">
      <c r="A90" s="4"/>
      <c r="B90" s="8"/>
    </row>
    <row r="91" spans="1:6" ht="15.75" thickBot="1" x14ac:dyDescent="0.3">
      <c r="A91" s="2" t="s">
        <v>72</v>
      </c>
      <c r="B91" s="9"/>
    </row>
    <row r="92" spans="1:6" ht="15.75" thickBot="1" x14ac:dyDescent="0.3">
      <c r="A92" s="2" t="s">
        <v>68</v>
      </c>
      <c r="B92" s="9"/>
    </row>
    <row r="93" spans="1:6" ht="15.75" thickBot="1" x14ac:dyDescent="0.3">
      <c r="A93" s="3" t="s">
        <v>77</v>
      </c>
      <c r="B93" s="8" t="str">
        <f>INDEX(YOY!A:I,MATCH(C93,YOY!I:I,0),MATCH(F93,YOY!$1:$1,0))</f>
        <v>1.80</v>
      </c>
      <c r="C93" t="s">
        <v>110</v>
      </c>
      <c r="F93" s="1" t="s">
        <v>51</v>
      </c>
    </row>
    <row r="94" spans="1:6" ht="15.75" thickBot="1" x14ac:dyDescent="0.3">
      <c r="A94" s="3" t="s">
        <v>74</v>
      </c>
      <c r="B94" s="8" t="str">
        <f>INDEX(YOY!A:I,MATCH(C94,YOY!I:I,0),MATCH(F94,YOY!$1:$1,0))</f>
        <v>(1.64%)</v>
      </c>
      <c r="C94" t="str">
        <f>C93</f>
        <v>Hours per RO for OSS AppointmentSER-Southeast Region</v>
      </c>
      <c r="F94" s="1" t="s">
        <v>52</v>
      </c>
    </row>
    <row r="95" spans="1:6" ht="15.75" thickBot="1" x14ac:dyDescent="0.3">
      <c r="A95" s="3" t="s">
        <v>75</v>
      </c>
      <c r="B95" s="8" t="str">
        <f>INDEX(YOY!A:I,MATCH(C95,YOY!I:I,0),MATCH(F95,YOY!$1:$1,0))</f>
        <v>1.82</v>
      </c>
      <c r="C95" t="str">
        <f>C94</f>
        <v>Hours per RO for OSS AppointmentSER-Southeast Region</v>
      </c>
      <c r="F95" s="1" t="s">
        <v>53</v>
      </c>
    </row>
    <row r="96" spans="1:6" ht="15.75" thickBot="1" x14ac:dyDescent="0.3">
      <c r="A96" s="3" t="s">
        <v>73</v>
      </c>
      <c r="B96" s="8" t="str">
        <f>INDEX(YOY!A:I,MATCH(C96,YOY!I:I,0),MATCH(F96,YOY!$1:$1,0))</f>
        <v>1.85</v>
      </c>
      <c r="C96" t="s">
        <v>109</v>
      </c>
      <c r="F96" s="1" t="s">
        <v>51</v>
      </c>
    </row>
    <row r="97" spans="1:6" ht="15.75" thickBot="1" x14ac:dyDescent="0.3">
      <c r="A97" s="3" t="s">
        <v>74</v>
      </c>
      <c r="B97" s="8" t="str">
        <f>INDEX(YOY!A:I,MATCH(C97,YOY!I:I,0),MATCH(F97,YOY!$1:$1,0))</f>
        <v>(1.60%)</v>
      </c>
      <c r="C97" t="str">
        <f t="shared" ref="C97:C98" si="0">C96</f>
        <v>Hours per RO for OSS AppointmentPAR-Pacific Region</v>
      </c>
      <c r="F97" s="1" t="s">
        <v>52</v>
      </c>
    </row>
    <row r="98" spans="1:6" ht="15.75" thickBot="1" x14ac:dyDescent="0.3">
      <c r="A98" s="3" t="s">
        <v>75</v>
      </c>
      <c r="B98" s="8" t="str">
        <f>INDEX(YOY!A:I,MATCH(C98,YOY!I:I,0),MATCH(F98,YOY!$1:$1,0))</f>
        <v>1.82</v>
      </c>
      <c r="C98" t="str">
        <f t="shared" si="0"/>
        <v>Hours per RO for OSS AppointmentPAR-Pacific Region</v>
      </c>
      <c r="F98" s="1" t="s">
        <v>53</v>
      </c>
    </row>
    <row r="99" spans="1:6" ht="15.75" thickBot="1" x14ac:dyDescent="0.3">
      <c r="A99" s="3" t="s">
        <v>76</v>
      </c>
      <c r="B99" s="8" t="str">
        <f>INDEX(YOY!A:I,MATCH(C99,YOY!I:I,0),MATCH(F99,YOY!$1:$1,0))</f>
        <v>1.92</v>
      </c>
      <c r="C99" t="s">
        <v>108</v>
      </c>
      <c r="F99" s="1" t="s">
        <v>51</v>
      </c>
    </row>
    <row r="100" spans="1:6" ht="15.75" thickBot="1" x14ac:dyDescent="0.3">
      <c r="A100" s="3" t="s">
        <v>74</v>
      </c>
      <c r="B100" s="8" t="str">
        <f>INDEX(YOY!A:I,MATCH(C100,YOY!I:I,0),MATCH(F100,YOY!$1:$1,0))</f>
        <v>(1.54%)</v>
      </c>
      <c r="C100" t="str">
        <f t="shared" ref="C100:C101" si="1">C99</f>
        <v>Hours per RO for OSS AppointmentNER-Northeast Region</v>
      </c>
      <c r="F100" s="1" t="s">
        <v>52</v>
      </c>
    </row>
    <row r="101" spans="1:6" ht="15.75" thickBot="1" x14ac:dyDescent="0.3">
      <c r="A101" s="3" t="s">
        <v>75</v>
      </c>
      <c r="B101" s="8" t="str">
        <f>INDEX(YOY!A:I,MATCH(C101,YOY!I:I,0),MATCH(F101,YOY!$1:$1,0))</f>
        <v>1.82</v>
      </c>
      <c r="C101" t="str">
        <f t="shared" si="1"/>
        <v>Hours per RO for OSS AppointmentNER-Northeast Region</v>
      </c>
      <c r="F101" s="1" t="s">
        <v>53</v>
      </c>
    </row>
    <row r="102" spans="1:6" ht="15.75" thickBot="1" x14ac:dyDescent="0.3">
      <c r="A102" s="3" t="s">
        <v>78</v>
      </c>
      <c r="B102" s="8" t="str">
        <f>INDEX(YOY!A:I,MATCH(C102,YOY!I:I,0),MATCH(F102,YOY!$1:$1,0))</f>
        <v>1.74</v>
      </c>
      <c r="C102" t="s">
        <v>107</v>
      </c>
      <c r="F102" s="1" t="s">
        <v>51</v>
      </c>
    </row>
    <row r="103" spans="1:6" ht="15.75" thickBot="1" x14ac:dyDescent="0.3">
      <c r="A103" s="3" t="s">
        <v>74</v>
      </c>
      <c r="B103" s="8" t="str">
        <f>INDEX(YOY!A:I,MATCH(C103,YOY!I:I,0),MATCH(F103,YOY!$1:$1,0))</f>
        <v>(0.57%)</v>
      </c>
      <c r="C103" t="str">
        <f t="shared" ref="C103:C104" si="2">C102</f>
        <v>Hours per RO for OSS AppointmentCER-Central Region</v>
      </c>
      <c r="F103" s="1" t="s">
        <v>52</v>
      </c>
    </row>
    <row r="104" spans="1:6" ht="15.75" thickBot="1" x14ac:dyDescent="0.3">
      <c r="A104" s="3" t="s">
        <v>75</v>
      </c>
      <c r="B104" s="8" t="str">
        <f>INDEX(YOY!A:I,MATCH(C104,YOY!I:I,0),MATCH(F104,YOY!$1:$1,0))</f>
        <v>1.82</v>
      </c>
      <c r="C104" t="str">
        <f t="shared" si="2"/>
        <v>Hours per RO for OSS AppointmentCER-Central Region</v>
      </c>
      <c r="F104" s="1" t="s">
        <v>53</v>
      </c>
    </row>
    <row r="105" spans="1:6" ht="15.75" thickBot="1" x14ac:dyDescent="0.3">
      <c r="A105" s="4"/>
      <c r="B105" s="8"/>
    </row>
    <row r="106" spans="1:6" ht="15.75" thickBot="1" x14ac:dyDescent="0.3">
      <c r="A106" s="4"/>
      <c r="B106" s="8"/>
    </row>
    <row r="107" spans="1:6" ht="15.75" thickBot="1" x14ac:dyDescent="0.3">
      <c r="A107" s="2" t="s">
        <v>72</v>
      </c>
      <c r="B107" s="8"/>
    </row>
    <row r="108" spans="1:6" ht="15.75" thickBot="1" x14ac:dyDescent="0.3">
      <c r="A108" s="2" t="s">
        <v>69</v>
      </c>
      <c r="B108" s="8"/>
    </row>
    <row r="109" spans="1:6" ht="15.75" thickBot="1" x14ac:dyDescent="0.3">
      <c r="A109" s="3" t="s">
        <v>77</v>
      </c>
      <c r="B109" s="8" t="str">
        <f>INDEX(YOY!A:I,MATCH(C109,YOY!I:I,0),MATCH(F109,YOY!$1:$1,0))</f>
        <v>$183.23</v>
      </c>
      <c r="C109" t="s">
        <v>111</v>
      </c>
      <c r="F109" s="1" t="s">
        <v>51</v>
      </c>
    </row>
    <row r="110" spans="1:6" ht="15.75" thickBot="1" x14ac:dyDescent="0.3">
      <c r="A110" s="3" t="s">
        <v>74</v>
      </c>
      <c r="B110" s="8" t="str">
        <f>INDEX(YOY!A:I,MATCH(C110,YOY!I:I,0),MATCH(F110,YOY!$1:$1,0))</f>
        <v>(0.38%)</v>
      </c>
      <c r="C110" t="str">
        <f t="shared" ref="C110:C111" si="3">C109</f>
        <v>Parts Dollars per RO for OSS AppointmentSER-Southeast Region</v>
      </c>
      <c r="F110" s="1" t="s">
        <v>52</v>
      </c>
    </row>
    <row r="111" spans="1:6" ht="15.75" thickBot="1" x14ac:dyDescent="0.3">
      <c r="A111" s="3" t="s">
        <v>75</v>
      </c>
      <c r="B111" s="8" t="str">
        <f>INDEX(YOY!A:I,MATCH(C111,YOY!I:I,0),MATCH(F111,YOY!$1:$1,0))</f>
        <v>$180.24</v>
      </c>
      <c r="C111" t="str">
        <f t="shared" si="3"/>
        <v>Parts Dollars per RO for OSS AppointmentSER-Southeast Region</v>
      </c>
      <c r="F111" s="1" t="s">
        <v>53</v>
      </c>
    </row>
    <row r="112" spans="1:6" ht="15.75" thickBot="1" x14ac:dyDescent="0.3">
      <c r="A112" s="3" t="s">
        <v>73</v>
      </c>
      <c r="B112" s="8" t="str">
        <f>INDEX(YOY!A:I,MATCH(C112,YOY!I:I,0),MATCH(F112,YOY!$1:$1,0))</f>
        <v>$187.26</v>
      </c>
      <c r="C112" t="s">
        <v>114</v>
      </c>
      <c r="F112" s="1" t="s">
        <v>51</v>
      </c>
    </row>
    <row r="113" spans="1:6" ht="15.75" thickBot="1" x14ac:dyDescent="0.3">
      <c r="A113" s="3" t="s">
        <v>74</v>
      </c>
      <c r="B113" s="8" t="str">
        <f>INDEX(YOY!A:I,MATCH(C113,YOY!I:I,0),MATCH(F113,YOY!$1:$1,0))</f>
        <v>(1.38%)</v>
      </c>
      <c r="C113" t="str">
        <f t="shared" ref="C113:C114" si="4">C112</f>
        <v>Parts Dollars per RO for OSS AppointmentPAR-Pacific Region</v>
      </c>
      <c r="F113" s="1" t="s">
        <v>52</v>
      </c>
    </row>
    <row r="114" spans="1:6" ht="15.75" thickBot="1" x14ac:dyDescent="0.3">
      <c r="A114" s="3" t="s">
        <v>75</v>
      </c>
      <c r="B114" s="8" t="str">
        <f>INDEX(YOY!A:I,MATCH(C114,YOY!I:I,0),MATCH(F114,YOY!$1:$1,0))</f>
        <v>$180.24</v>
      </c>
      <c r="C114" t="str">
        <f t="shared" si="4"/>
        <v>Parts Dollars per RO for OSS AppointmentPAR-Pacific Region</v>
      </c>
      <c r="F114" s="1" t="s">
        <v>53</v>
      </c>
    </row>
    <row r="115" spans="1:6" ht="15.75" thickBot="1" x14ac:dyDescent="0.3">
      <c r="A115" s="3" t="s">
        <v>78</v>
      </c>
      <c r="B115" s="8" t="str">
        <f>INDEX(YOY!A:I,MATCH(C115,YOY!I:I,0),MATCH(F115,YOY!$1:$1,0))</f>
        <v>$175.19</v>
      </c>
      <c r="C115" t="s">
        <v>112</v>
      </c>
      <c r="F115" s="1" t="s">
        <v>51</v>
      </c>
    </row>
    <row r="116" spans="1:6" ht="15.75" thickBot="1" x14ac:dyDescent="0.3">
      <c r="A116" s="3" t="s">
        <v>74</v>
      </c>
      <c r="B116" s="8" t="str">
        <f>INDEX(YOY!A:I,MATCH(C116,YOY!I:I,0),MATCH(F116,YOY!$1:$1,0))</f>
        <v>2.06%</v>
      </c>
      <c r="C116" t="str">
        <f t="shared" ref="C116:C117" si="5">C115</f>
        <v>Parts Dollars per RO for OSS AppointmentCER-Central Region</v>
      </c>
      <c r="F116" s="1" t="s">
        <v>52</v>
      </c>
    </row>
    <row r="117" spans="1:6" ht="15.75" thickBot="1" x14ac:dyDescent="0.3">
      <c r="A117" s="3" t="s">
        <v>75</v>
      </c>
      <c r="B117" s="8" t="str">
        <f>INDEX(YOY!A:I,MATCH(C117,YOY!I:I,0),MATCH(F117,YOY!$1:$1,0))</f>
        <v>$180.24</v>
      </c>
      <c r="C117" t="str">
        <f t="shared" si="5"/>
        <v>Parts Dollars per RO for OSS AppointmentCER-Central Region</v>
      </c>
      <c r="F117" s="1" t="s">
        <v>53</v>
      </c>
    </row>
    <row r="118" spans="1:6" ht="15.75" thickBot="1" x14ac:dyDescent="0.3">
      <c r="A118" s="3" t="s">
        <v>76</v>
      </c>
      <c r="B118" s="8" t="str">
        <f>INDEX(YOY!A:I,MATCH(C118,YOY!I:I,0),MATCH(F118,YOY!$1:$1,0))</f>
        <v>$176.08</v>
      </c>
      <c r="C118" t="s">
        <v>113</v>
      </c>
      <c r="F118" s="1" t="s">
        <v>51</v>
      </c>
    </row>
    <row r="119" spans="1:6" ht="15.75" thickBot="1" x14ac:dyDescent="0.3">
      <c r="A119" s="3" t="s">
        <v>74</v>
      </c>
      <c r="B119" s="8" t="str">
        <f>INDEX(YOY!A:I,MATCH(C119,YOY!I:I,0),MATCH(F119,YOY!$1:$1,0))</f>
        <v>1.51%</v>
      </c>
      <c r="C119" t="str">
        <f>C118</f>
        <v>Parts Dollars per RO for OSS AppointmentNER-Northeast Region</v>
      </c>
      <c r="F119" s="1" t="s">
        <v>52</v>
      </c>
    </row>
    <row r="120" spans="1:6" ht="15.75" thickBot="1" x14ac:dyDescent="0.3">
      <c r="A120" s="3" t="s">
        <v>75</v>
      </c>
      <c r="B120" s="8" t="str">
        <f>INDEX(YOY!A:I,MATCH(C120,YOY!I:I,0),MATCH(F120,YOY!$1:$1,0))</f>
        <v>$180.24</v>
      </c>
      <c r="C120" t="str">
        <f>C119</f>
        <v>Parts Dollars per RO for OSS AppointmentNER-Northeast Region</v>
      </c>
      <c r="F120" s="1" t="s">
        <v>53</v>
      </c>
    </row>
    <row r="121" spans="1:6" ht="15.75" thickBot="1" x14ac:dyDescent="0.3">
      <c r="A121" s="4"/>
      <c r="B121" s="8"/>
    </row>
    <row r="122" spans="1:6" ht="15.75" thickBot="1" x14ac:dyDescent="0.3">
      <c r="A122" s="2" t="s">
        <v>72</v>
      </c>
      <c r="B122" s="8"/>
    </row>
    <row r="123" spans="1:6" ht="15.75" thickBot="1" x14ac:dyDescent="0.3">
      <c r="A123" s="2" t="s">
        <v>70</v>
      </c>
      <c r="B123" s="8"/>
    </row>
    <row r="124" spans="1:6" ht="15.75" thickBot="1" x14ac:dyDescent="0.3">
      <c r="A124" s="3" t="s">
        <v>78</v>
      </c>
      <c r="B124" s="8" t="str">
        <f>INDEX(YOY!A:I,MATCH(C124,YOY!I:I,0),MATCH(F124,YOY!$1:$1,0))</f>
        <v>0.87</v>
      </c>
      <c r="C124" t="s">
        <v>117</v>
      </c>
      <c r="F124" s="1" t="s">
        <v>51</v>
      </c>
    </row>
    <row r="125" spans="1:6" ht="15.75" thickBot="1" x14ac:dyDescent="0.3">
      <c r="A125" s="3" t="s">
        <v>74</v>
      </c>
      <c r="B125" s="8" t="str">
        <f>INDEX(YOY!A:I,MATCH(C125,YOY!I:I,0),MATCH(F125,YOY!$1:$1,0))</f>
        <v>(3.33%)</v>
      </c>
      <c r="C125" t="str">
        <f t="shared" ref="C125:C126" si="6">C124</f>
        <v>Parts to Labor Ratio for OSS AppointmentCER-Central Region</v>
      </c>
      <c r="F125" s="1" t="s">
        <v>52</v>
      </c>
    </row>
    <row r="126" spans="1:6" ht="15.75" thickBot="1" x14ac:dyDescent="0.3">
      <c r="A126" s="3" t="s">
        <v>75</v>
      </c>
      <c r="B126" s="8" t="str">
        <f>INDEX(YOY!A:I,MATCH(C126,YOY!I:I,0),MATCH(F126,YOY!$1:$1,0))</f>
        <v>0.84</v>
      </c>
      <c r="C126" t="str">
        <f t="shared" si="6"/>
        <v>Parts to Labor Ratio for OSS AppointmentCER-Central Region</v>
      </c>
      <c r="F126" s="1" t="s">
        <v>53</v>
      </c>
    </row>
    <row r="127" spans="1:6" ht="15.75" thickBot="1" x14ac:dyDescent="0.3">
      <c r="A127" s="3" t="s">
        <v>73</v>
      </c>
      <c r="B127" s="8" t="str">
        <f>INDEX(YOY!A:I,MATCH(C127,YOY!I:I,0),MATCH(F127,YOY!$1:$1,0))</f>
        <v>0.74</v>
      </c>
      <c r="C127" t="s">
        <v>115</v>
      </c>
      <c r="F127" s="1" t="s">
        <v>51</v>
      </c>
    </row>
    <row r="128" spans="1:6" ht="15.75" thickBot="1" x14ac:dyDescent="0.3">
      <c r="A128" s="3" t="s">
        <v>74</v>
      </c>
      <c r="B128" s="8" t="str">
        <f>INDEX(YOY!A:I,MATCH(C128,YOY!I:I,0),MATCH(F128,YOY!$1:$1,0))</f>
        <v>(6.33%)</v>
      </c>
      <c r="C128" t="str">
        <f t="shared" ref="C128:C129" si="7">C127</f>
        <v>Parts to Labor Ratio for OSS AppointmentPAR-Pacific Region</v>
      </c>
      <c r="F128" s="1" t="s">
        <v>52</v>
      </c>
    </row>
    <row r="129" spans="1:6" ht="15.75" thickBot="1" x14ac:dyDescent="0.3">
      <c r="A129" s="3" t="s">
        <v>75</v>
      </c>
      <c r="B129" s="8" t="str">
        <f>INDEX(YOY!A:I,MATCH(C129,YOY!I:I,0),MATCH(F129,YOY!$1:$1,0))</f>
        <v>0.84</v>
      </c>
      <c r="C129" t="str">
        <f t="shared" si="7"/>
        <v>Parts to Labor Ratio for OSS AppointmentPAR-Pacific Region</v>
      </c>
      <c r="F129" s="1" t="s">
        <v>53</v>
      </c>
    </row>
    <row r="130" spans="1:6" ht="15.75" thickBot="1" x14ac:dyDescent="0.3">
      <c r="A130" s="3" t="s">
        <v>76</v>
      </c>
      <c r="B130" s="8" t="str">
        <f>INDEX(YOY!A:I,MATCH(C130,YOY!I:I,0),MATCH(F130,YOY!$1:$1,0))</f>
        <v>0.83</v>
      </c>
      <c r="C130" t="s">
        <v>118</v>
      </c>
      <c r="F130" s="1" t="s">
        <v>51</v>
      </c>
    </row>
    <row r="131" spans="1:6" ht="15.75" thickBot="1" x14ac:dyDescent="0.3">
      <c r="A131" s="3" t="s">
        <v>74</v>
      </c>
      <c r="B131" s="8" t="str">
        <f>INDEX(YOY!A:I,MATCH(C131,YOY!I:I,0),MATCH(F131,YOY!$1:$1,0))</f>
        <v>(1.19%)</v>
      </c>
      <c r="C131" t="str">
        <f t="shared" ref="C131:C132" si="8">C130</f>
        <v>Parts to Labor Ratio for OSS AppointmentNER-Northeast Region</v>
      </c>
      <c r="F131" s="1" t="s">
        <v>52</v>
      </c>
    </row>
    <row r="132" spans="1:6" ht="15.75" thickBot="1" x14ac:dyDescent="0.3">
      <c r="A132" s="3" t="s">
        <v>75</v>
      </c>
      <c r="B132" s="8" t="str">
        <f>INDEX(YOY!A:I,MATCH(C132,YOY!I:I,0),MATCH(F132,YOY!$1:$1,0))</f>
        <v>0.84</v>
      </c>
      <c r="C132" t="str">
        <f t="shared" si="8"/>
        <v>Parts to Labor Ratio for OSS AppointmentNER-Northeast Region</v>
      </c>
      <c r="F132" s="1" t="s">
        <v>53</v>
      </c>
    </row>
    <row r="133" spans="1:6" ht="15.75" thickBot="1" x14ac:dyDescent="0.3">
      <c r="A133" s="3" t="s">
        <v>77</v>
      </c>
      <c r="B133" s="8" t="str">
        <f>INDEX(YOY!A:I,MATCH(C133,YOY!I:I,0),MATCH(F133,YOY!$1:$1,0))</f>
        <v>0.90</v>
      </c>
      <c r="C133" t="s">
        <v>116</v>
      </c>
      <c r="F133" s="1" t="s">
        <v>51</v>
      </c>
    </row>
    <row r="134" spans="1:6" ht="15.75" thickBot="1" x14ac:dyDescent="0.3">
      <c r="A134" s="3" t="s">
        <v>74</v>
      </c>
      <c r="B134" s="8" t="str">
        <f>INDEX(YOY!A:I,MATCH(C134,YOY!I:I,0),MATCH(F134,YOY!$1:$1,0))</f>
        <v>(3.23%)</v>
      </c>
      <c r="C134" t="str">
        <f t="shared" ref="C134:C135" si="9">C133</f>
        <v>Parts to Labor Ratio for OSS AppointmentSER-Southeast Region</v>
      </c>
      <c r="F134" s="1" t="s">
        <v>52</v>
      </c>
    </row>
    <row r="135" spans="1:6" ht="15.75" thickBot="1" x14ac:dyDescent="0.3">
      <c r="A135" s="3" t="s">
        <v>75</v>
      </c>
      <c r="B135" s="8" t="str">
        <f>INDEX(YOY!A:I,MATCH(C135,YOY!I:I,0),MATCH(F135,YOY!$1:$1,0))</f>
        <v>0.84</v>
      </c>
      <c r="C135" t="str">
        <f t="shared" si="9"/>
        <v>Parts to Labor Ratio for OSS AppointmentSER-Southeast Region</v>
      </c>
      <c r="F135" s="1" t="s">
        <v>53</v>
      </c>
    </row>
    <row r="136" spans="1:6" ht="15.75" thickBot="1" x14ac:dyDescent="0.3">
      <c r="A136" s="4"/>
      <c r="B136" s="8"/>
    </row>
    <row r="137" spans="1:6" ht="15.75" thickBot="1" x14ac:dyDescent="0.3">
      <c r="A137" s="2" t="s">
        <v>72</v>
      </c>
      <c r="B137" s="8"/>
    </row>
    <row r="138" spans="1:6" ht="15.75" thickBot="1" x14ac:dyDescent="0.3">
      <c r="A138" s="2" t="s">
        <v>71</v>
      </c>
      <c r="B138" s="8"/>
    </row>
    <row r="139" spans="1:6" ht="15.75" thickBot="1" x14ac:dyDescent="0.3">
      <c r="A139" s="3" t="s">
        <v>78</v>
      </c>
      <c r="B139" s="8" t="str">
        <f>INDEX(YOY!A:I,MATCH(C139,YOY!I:I,0),MATCH(F139,YOY!$1:$1,0))</f>
        <v>0.00%</v>
      </c>
      <c r="C139" t="s">
        <v>120</v>
      </c>
      <c r="F139" s="1" t="s">
        <v>51</v>
      </c>
    </row>
    <row r="140" spans="1:6" ht="15.75" thickBot="1" x14ac:dyDescent="0.3">
      <c r="A140" s="3" t="s">
        <v>74</v>
      </c>
      <c r="B140" s="8" t="str">
        <f>INDEX(YOY!A:I,MATCH(C140,YOY!I:I,0),MATCH(F140,YOY!$1:$1,0))</f>
        <v>0.00%</v>
      </c>
      <c r="C140" t="str">
        <f t="shared" ref="C140:C141" si="10">C139</f>
        <v>First Appointment Set via ePDICER-Central Region</v>
      </c>
      <c r="F140" s="1" t="s">
        <v>52</v>
      </c>
    </row>
    <row r="141" spans="1:6" ht="15.75" thickBot="1" x14ac:dyDescent="0.3">
      <c r="A141" s="3" t="s">
        <v>75</v>
      </c>
      <c r="B141" s="8" t="str">
        <f>INDEX(YOY!A:I,MATCH(C141,YOY!I:I,0),MATCH(F141,YOY!$1:$1,0))</f>
        <v>0.00%</v>
      </c>
      <c r="C141" t="str">
        <f t="shared" si="10"/>
        <v>First Appointment Set via ePDICER-Central Region</v>
      </c>
      <c r="F141" s="1" t="s">
        <v>53</v>
      </c>
    </row>
    <row r="142" spans="1:6" ht="15.75" thickBot="1" x14ac:dyDescent="0.3">
      <c r="A142" s="3" t="s">
        <v>73</v>
      </c>
      <c r="B142" s="8" t="str">
        <f>INDEX(YOY!A:I,MATCH(C142,YOY!I:I,0),MATCH(F142,YOY!$1:$1,0))</f>
        <v>0.00%</v>
      </c>
      <c r="C142" t="s">
        <v>119</v>
      </c>
      <c r="F142" s="1" t="s">
        <v>51</v>
      </c>
    </row>
    <row r="143" spans="1:6" ht="15.75" thickBot="1" x14ac:dyDescent="0.3">
      <c r="A143" s="3" t="s">
        <v>74</v>
      </c>
      <c r="B143" s="8" t="str">
        <f>INDEX(YOY!A:I,MATCH(C143,YOY!I:I,0),MATCH(F143,YOY!$1:$1,0))</f>
        <v>0.00%</v>
      </c>
      <c r="C143" t="str">
        <f t="shared" ref="C143:C144" si="11">C142</f>
        <v>First Appointment Set via ePDIPAR-Pacific Region</v>
      </c>
      <c r="F143" s="1" t="s">
        <v>52</v>
      </c>
    </row>
    <row r="144" spans="1:6" ht="15.75" thickBot="1" x14ac:dyDescent="0.3">
      <c r="A144" s="3" t="s">
        <v>75</v>
      </c>
      <c r="B144" s="8" t="str">
        <f>INDEX(YOY!A:I,MATCH(C144,YOY!I:I,0),MATCH(F144,YOY!$1:$1,0))</f>
        <v>0.00%</v>
      </c>
      <c r="C144" t="str">
        <f t="shared" si="11"/>
        <v>First Appointment Set via ePDIPAR-Pacific Region</v>
      </c>
      <c r="F144" s="1" t="s">
        <v>53</v>
      </c>
    </row>
    <row r="145" spans="1:6" ht="15.75" thickBot="1" x14ac:dyDescent="0.3">
      <c r="A145" s="3" t="s">
        <v>76</v>
      </c>
      <c r="B145" s="8" t="str">
        <f>INDEX(YOY!A:I,MATCH(C145,YOY!I:I,0),MATCH(F145,YOY!$1:$1,0))</f>
        <v>0.00%</v>
      </c>
      <c r="C145" t="s">
        <v>121</v>
      </c>
      <c r="F145" s="1" t="s">
        <v>51</v>
      </c>
    </row>
    <row r="146" spans="1:6" ht="15.75" thickBot="1" x14ac:dyDescent="0.3">
      <c r="A146" s="3" t="s">
        <v>74</v>
      </c>
      <c r="B146" s="8" t="str">
        <f>INDEX(YOY!A:I,MATCH(C146,YOY!I:I,0),MATCH(F146,YOY!$1:$1,0))</f>
        <v>0.00%</v>
      </c>
      <c r="C146" t="str">
        <f t="shared" ref="C146:C147" si="12">C145</f>
        <v>First Appointment Set via ePDINER-Northeast Region</v>
      </c>
      <c r="F146" s="1" t="s">
        <v>52</v>
      </c>
    </row>
    <row r="147" spans="1:6" ht="15.75" thickBot="1" x14ac:dyDescent="0.3">
      <c r="A147" s="3" t="s">
        <v>75</v>
      </c>
      <c r="B147" s="8" t="str">
        <f>INDEX(YOY!A:I,MATCH(C147,YOY!I:I,0),MATCH(F147,YOY!$1:$1,0))</f>
        <v>0.00%</v>
      </c>
      <c r="C147" t="str">
        <f t="shared" si="12"/>
        <v>First Appointment Set via ePDINER-Northeast Region</v>
      </c>
      <c r="F147" s="1" t="s">
        <v>53</v>
      </c>
    </row>
    <row r="148" spans="1:6" ht="15.75" thickBot="1" x14ac:dyDescent="0.3">
      <c r="A148" s="3" t="s">
        <v>77</v>
      </c>
      <c r="B148" s="8" t="str">
        <f>INDEX(YOY!A:I,MATCH(C148,YOY!I:I,0),MATCH(F148,YOY!$1:$1,0))</f>
        <v>0.00%</v>
      </c>
      <c r="C148" t="s">
        <v>122</v>
      </c>
      <c r="F148" s="1" t="s">
        <v>51</v>
      </c>
    </row>
    <row r="149" spans="1:6" ht="15.75" thickBot="1" x14ac:dyDescent="0.3">
      <c r="A149" s="3" t="s">
        <v>74</v>
      </c>
      <c r="B149" s="8" t="str">
        <f>INDEX(YOY!A:I,MATCH(C149,YOY!I:I,0),MATCH(F149,YOY!$1:$1,0))</f>
        <v>0.00%</v>
      </c>
      <c r="C149" t="str">
        <f t="shared" ref="C149:C150" si="13">C148</f>
        <v>First Appointment Set via ePDISER-Southeast Region</v>
      </c>
      <c r="F149" s="1" t="s">
        <v>52</v>
      </c>
    </row>
    <row r="150" spans="1:6" ht="15.75" thickBot="1" x14ac:dyDescent="0.3">
      <c r="A150" s="3" t="s">
        <v>75</v>
      </c>
      <c r="B150" s="8" t="str">
        <f>INDEX(YOY!A:I,MATCH(C150,YOY!I:I,0),MATCH(F150,YOY!$1:$1,0))</f>
        <v>0.00%</v>
      </c>
      <c r="C150" t="str">
        <f t="shared" si="13"/>
        <v>First Appointment Set via ePDISER-Southeast Region</v>
      </c>
      <c r="F150" s="1" t="s">
        <v>53</v>
      </c>
    </row>
    <row r="151" spans="1:6" ht="15.75" thickBot="1" x14ac:dyDescent="0.3">
      <c r="A151" s="4"/>
      <c r="B151" s="8"/>
    </row>
    <row r="152" spans="1:6" ht="15.75" thickBot="1" x14ac:dyDescent="0.3">
      <c r="A152" s="2" t="s">
        <v>72</v>
      </c>
      <c r="B152" s="8"/>
    </row>
    <row r="153" spans="1:6" ht="15.75" thickBot="1" x14ac:dyDescent="0.3">
      <c r="A153" s="2" t="s">
        <v>39</v>
      </c>
      <c r="B153" s="8"/>
    </row>
    <row r="154" spans="1:6" ht="15.75" thickBot="1" x14ac:dyDescent="0.3">
      <c r="A154" s="3" t="s">
        <v>78</v>
      </c>
      <c r="B154" s="8" t="str">
        <f>INDEX(YOY!A:I,MATCH(C154,YOY!I:I,0),MATCH(F154,YOY!$1:$1,0))</f>
        <v>15.19%</v>
      </c>
      <c r="C154" t="s">
        <v>124</v>
      </c>
      <c r="F154" s="1" t="s">
        <v>51</v>
      </c>
    </row>
    <row r="155" spans="1:6" ht="15.75" thickBot="1" x14ac:dyDescent="0.3">
      <c r="A155" s="3" t="s">
        <v>74</v>
      </c>
      <c r="B155" s="8" t="str">
        <f>INDEX(YOY!A:I,MATCH(C155,YOY!I:I,0),MATCH(F155,YOY!$1:$1,0))</f>
        <v>35.99%</v>
      </c>
      <c r="C155" t="str">
        <f t="shared" ref="C155:C156" si="14">C154</f>
        <v>First Appointment %CER-Central Region</v>
      </c>
      <c r="F155" s="1" t="s">
        <v>52</v>
      </c>
    </row>
    <row r="156" spans="1:6" ht="15.75" thickBot="1" x14ac:dyDescent="0.3">
      <c r="A156" s="3" t="s">
        <v>75</v>
      </c>
      <c r="B156" s="8" t="str">
        <f>INDEX(YOY!A:I,MATCH(C156,YOY!I:I,0),MATCH(F156,YOY!$1:$1,0))</f>
        <v>12.67%</v>
      </c>
      <c r="C156" t="str">
        <f t="shared" si="14"/>
        <v>First Appointment %CER-Central Region</v>
      </c>
      <c r="F156" s="1" t="s">
        <v>53</v>
      </c>
    </row>
    <row r="157" spans="1:6" ht="15.75" thickBot="1" x14ac:dyDescent="0.3">
      <c r="A157" s="3" t="s">
        <v>73</v>
      </c>
      <c r="B157" s="8" t="str">
        <f>INDEX(YOY!A:I,MATCH(C157,YOY!I:I,0),MATCH(F157,YOY!$1:$1,0))</f>
        <v>10.60%</v>
      </c>
      <c r="C157" t="s">
        <v>123</v>
      </c>
      <c r="F157" s="1" t="s">
        <v>51</v>
      </c>
    </row>
    <row r="158" spans="1:6" ht="15.75" thickBot="1" x14ac:dyDescent="0.3">
      <c r="A158" s="3" t="s">
        <v>74</v>
      </c>
      <c r="B158" s="8" t="str">
        <f>INDEX(YOY!A:I,MATCH(C158,YOY!I:I,0),MATCH(F158,YOY!$1:$1,0))</f>
        <v>10.99%</v>
      </c>
      <c r="C158" t="str">
        <f t="shared" ref="C158:C159" si="15">C157</f>
        <v>First Appointment %PAR-Pacific Region</v>
      </c>
      <c r="F158" s="1" t="s">
        <v>52</v>
      </c>
    </row>
    <row r="159" spans="1:6" ht="15.75" thickBot="1" x14ac:dyDescent="0.3">
      <c r="A159" s="3" t="s">
        <v>75</v>
      </c>
      <c r="B159" s="8" t="str">
        <f>INDEX(YOY!A:I,MATCH(C159,YOY!I:I,0),MATCH(F159,YOY!$1:$1,0))</f>
        <v>12.67%</v>
      </c>
      <c r="C159" t="str">
        <f t="shared" si="15"/>
        <v>First Appointment %PAR-Pacific Region</v>
      </c>
      <c r="F159" s="1" t="s">
        <v>53</v>
      </c>
    </row>
    <row r="160" spans="1:6" ht="15.75" thickBot="1" x14ac:dyDescent="0.3">
      <c r="A160" s="3" t="s">
        <v>76</v>
      </c>
      <c r="B160" s="8" t="str">
        <f>INDEX(YOY!A:I,MATCH(C160,YOY!I:I,0),MATCH(F160,YOY!$1:$1,0))</f>
        <v>11.54%</v>
      </c>
      <c r="C160" t="s">
        <v>125</v>
      </c>
      <c r="F160" s="1" t="s">
        <v>51</v>
      </c>
    </row>
    <row r="161" spans="1:6" ht="15.75" thickBot="1" x14ac:dyDescent="0.3">
      <c r="A161" s="3" t="s">
        <v>74</v>
      </c>
      <c r="B161" s="8" t="str">
        <f>INDEX(YOY!A:I,MATCH(C161,YOY!I:I,0),MATCH(F161,YOY!$1:$1,0))</f>
        <v>19.96%</v>
      </c>
      <c r="C161" t="str">
        <f t="shared" ref="C161:C162" si="16">C160</f>
        <v>First Appointment %NER-Northeast Region</v>
      </c>
      <c r="F161" s="1" t="s">
        <v>52</v>
      </c>
    </row>
    <row r="162" spans="1:6" ht="15.75" thickBot="1" x14ac:dyDescent="0.3">
      <c r="A162" s="3" t="s">
        <v>75</v>
      </c>
      <c r="B162" s="8" t="str">
        <f>INDEX(YOY!A:I,MATCH(C162,YOY!I:I,0),MATCH(F162,YOY!$1:$1,0))</f>
        <v>12.67%</v>
      </c>
      <c r="C162" t="str">
        <f t="shared" si="16"/>
        <v>First Appointment %NER-Northeast Region</v>
      </c>
      <c r="F162" s="1" t="s">
        <v>53</v>
      </c>
    </row>
    <row r="163" spans="1:6" ht="15.75" thickBot="1" x14ac:dyDescent="0.3">
      <c r="A163" s="3" t="s">
        <v>77</v>
      </c>
      <c r="B163" s="8" t="str">
        <f>INDEX(YOY!A:I,MATCH(C163,YOY!I:I,0),MATCH(F163,YOY!$1:$1,0))</f>
        <v>13.24%</v>
      </c>
      <c r="C163" t="s">
        <v>126</v>
      </c>
      <c r="F163" s="1" t="s">
        <v>51</v>
      </c>
    </row>
    <row r="164" spans="1:6" ht="15.75" thickBot="1" x14ac:dyDescent="0.3">
      <c r="A164" s="3" t="s">
        <v>74</v>
      </c>
      <c r="B164" s="8" t="str">
        <f>INDEX(YOY!A:I,MATCH(C164,YOY!I:I,0),MATCH(F164,YOY!$1:$1,0))</f>
        <v>58.56%</v>
      </c>
      <c r="C164" t="str">
        <f t="shared" ref="C164:C165" si="17">C163</f>
        <v>First Appointment %SER-Southeast Region</v>
      </c>
      <c r="F164" s="1" t="s">
        <v>52</v>
      </c>
    </row>
    <row r="165" spans="1:6" ht="15.75" thickBot="1" x14ac:dyDescent="0.3">
      <c r="A165" s="3" t="s">
        <v>75</v>
      </c>
      <c r="B165" s="8" t="str">
        <f>INDEX(YOY!A:I,MATCH(C165,YOY!I:I,0),MATCH(F165,YOY!$1:$1,0))</f>
        <v>12.67%</v>
      </c>
      <c r="C165" t="str">
        <f t="shared" si="17"/>
        <v>First Appointment %SER-Southeast Region</v>
      </c>
      <c r="F165" s="1" t="s">
        <v>53</v>
      </c>
    </row>
    <row r="169" spans="1:6" x14ac:dyDescent="0.25">
      <c r="F169" s="1"/>
    </row>
    <row r="170" spans="1:6" x14ac:dyDescent="0.25">
      <c r="F170" s="1"/>
    </row>
    <row r="171" spans="1:6" x14ac:dyDescent="0.25">
      <c r="F171" s="1"/>
    </row>
    <row r="172" spans="1:6" x14ac:dyDescent="0.25">
      <c r="F172" s="1"/>
    </row>
    <row r="173" spans="1:6" x14ac:dyDescent="0.25">
      <c r="F173" s="1"/>
    </row>
    <row r="174" spans="1:6" x14ac:dyDescent="0.25">
      <c r="F174" s="1"/>
    </row>
    <row r="175" spans="1:6" x14ac:dyDescent="0.25">
      <c r="F175" s="1"/>
    </row>
    <row r="176" spans="1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trends</vt:lpstr>
      <vt:lpstr>YOY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2021-12-20T11:52:55Z</dcterms:modified>
</cp:coreProperties>
</file>