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Scrap\New folder\"/>
    </mc:Choice>
  </mc:AlternateContent>
  <xr:revisionPtr revIDLastSave="0" documentId="13_ncr:1_{F2A22BE6-6E48-477E-81D9-850D06F7E29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onthly trends" sheetId="3" r:id="rId1"/>
    <sheet name="YOY" sheetId="2" r:id="rId2"/>
    <sheet name="Data" sheetId="4" r:id="rId3"/>
  </sheets>
  <definedNames>
    <definedName name="_xlnm._FilterDatabase" localSheetId="2" hidden="1">Data!$B$1:$B$181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F4" i="4"/>
  <c r="F1" i="4" s="1"/>
  <c r="B2" i="4" s="1"/>
  <c r="B110" i="4" l="1"/>
  <c r="B42" i="4"/>
  <c r="B148" i="4"/>
  <c r="B140" i="4"/>
  <c r="B129" i="4"/>
  <c r="B114" i="4"/>
  <c r="B106" i="4"/>
  <c r="B98" i="4"/>
  <c r="B87" i="4"/>
  <c r="B76" i="4"/>
  <c r="B68" i="4"/>
  <c r="B57" i="4"/>
  <c r="B46" i="4"/>
  <c r="B38" i="4"/>
  <c r="B151" i="4"/>
  <c r="B147" i="4"/>
  <c r="B143" i="4"/>
  <c r="B136" i="4"/>
  <c r="B132" i="4"/>
  <c r="B128" i="4"/>
  <c r="B121" i="4"/>
  <c r="B117" i="4"/>
  <c r="B113" i="4"/>
  <c r="B105" i="4"/>
  <c r="B101" i="4"/>
  <c r="B97" i="4"/>
  <c r="B90" i="4"/>
  <c r="B86" i="4"/>
  <c r="B82" i="4"/>
  <c r="B75" i="4"/>
  <c r="B71" i="4"/>
  <c r="B67" i="4"/>
  <c r="B60" i="4"/>
  <c r="B56" i="4"/>
  <c r="B52" i="4"/>
  <c r="B45" i="4"/>
  <c r="B41" i="4"/>
  <c r="B37" i="4"/>
  <c r="B150" i="4"/>
  <c r="B146" i="4"/>
  <c r="B142" i="4"/>
  <c r="B135" i="4"/>
  <c r="B131" i="4"/>
  <c r="B127" i="4"/>
  <c r="B120" i="4"/>
  <c r="B116" i="4"/>
  <c r="B112" i="4"/>
  <c r="B104" i="4"/>
  <c r="B100" i="4"/>
  <c r="B96" i="4"/>
  <c r="B89" i="4"/>
  <c r="B85" i="4"/>
  <c r="B81" i="4"/>
  <c r="B74" i="4"/>
  <c r="B70" i="4"/>
  <c r="B66" i="4"/>
  <c r="B59" i="4"/>
  <c r="B55" i="4"/>
  <c r="B51" i="4"/>
  <c r="B44" i="4"/>
  <c r="B40" i="4"/>
  <c r="B36" i="4"/>
  <c r="B144" i="4"/>
  <c r="B133" i="4"/>
  <c r="B125" i="4"/>
  <c r="B118" i="4"/>
  <c r="B102" i="4"/>
  <c r="B91" i="4"/>
  <c r="B83" i="4"/>
  <c r="B72" i="4"/>
  <c r="B61" i="4"/>
  <c r="B53" i="4"/>
  <c r="B149" i="4"/>
  <c r="B145" i="4"/>
  <c r="B141" i="4"/>
  <c r="B134" i="4"/>
  <c r="B130" i="4"/>
  <c r="B126" i="4"/>
  <c r="B119" i="4"/>
  <c r="B115" i="4"/>
  <c r="B111" i="4"/>
  <c r="B103" i="4"/>
  <c r="B99" i="4"/>
  <c r="B95" i="4"/>
  <c r="B88" i="4"/>
  <c r="B84" i="4"/>
  <c r="B80" i="4"/>
  <c r="B73" i="4"/>
  <c r="B69" i="4"/>
  <c r="B65" i="4"/>
  <c r="B58" i="4"/>
  <c r="B54" i="4"/>
  <c r="B50" i="4"/>
  <c r="B43" i="4"/>
  <c r="B39" i="4"/>
  <c r="B35" i="4"/>
  <c r="D35" i="4"/>
  <c r="B29" i="4"/>
  <c r="B25" i="4"/>
  <c r="B21" i="4"/>
  <c r="B17" i="4"/>
  <c r="B13" i="4"/>
  <c r="B9" i="4"/>
  <c r="B5" i="4"/>
  <c r="B28" i="4"/>
  <c r="B24" i="4"/>
  <c r="B20" i="4"/>
  <c r="B16" i="4"/>
  <c r="B12" i="4"/>
  <c r="B8" i="4"/>
  <c r="B4" i="4"/>
  <c r="B30" i="4"/>
  <c r="B26" i="4"/>
  <c r="B22" i="4"/>
  <c r="B18" i="4"/>
  <c r="B14" i="4"/>
  <c r="B10" i="4"/>
  <c r="B6" i="4"/>
  <c r="B31" i="4"/>
  <c r="B27" i="4"/>
  <c r="B23" i="4"/>
  <c r="B19" i="4"/>
  <c r="B15" i="4"/>
  <c r="B11" i="4"/>
  <c r="B7" i="4"/>
  <c r="B3" i="4"/>
  <c r="C1" i="4" l="1"/>
</calcChain>
</file>

<file path=xl/sharedStrings.xml><?xml version="1.0" encoding="utf-8"?>
<sst xmlns="http://schemas.openxmlformats.org/spreadsheetml/2006/main" count="1140" uniqueCount="324">
  <si>
    <t>5-Star Rating</t>
  </si>
  <si>
    <t>Pacific Region</t>
  </si>
  <si>
    <t>Southeast Region</t>
  </si>
  <si>
    <t>Central Region</t>
  </si>
  <si>
    <t>Northeast Region</t>
  </si>
  <si>
    <t>Likely to Return</t>
  </si>
  <si>
    <t>Email Capture Rate</t>
  </si>
  <si>
    <t>Response Rate</t>
  </si>
  <si>
    <t>Reach Rate</t>
  </si>
  <si>
    <t>Technical Faults</t>
  </si>
  <si>
    <t>Customer Handling</t>
  </si>
  <si>
    <t>Metrics</t>
  </si>
  <si>
    <t>Region</t>
  </si>
  <si>
    <t>Area</t>
  </si>
  <si>
    <t>Dealer</t>
  </si>
  <si>
    <t>5-Star Rating
Jun-2020 MTD</t>
  </si>
  <si>
    <t>5-Star Rating
Jun-2021 MTD</t>
  </si>
  <si>
    <t>Change %</t>
  </si>
  <si>
    <t>National Avg.
Jun-2021 MTD</t>
  </si>
  <si>
    <t>9</t>
  </si>
  <si>
    <t>4.57</t>
  </si>
  <si>
    <t>4.58</t>
  </si>
  <si>
    <t>11</t>
  </si>
  <si>
    <t>154</t>
  </si>
  <si>
    <t>12</t>
  </si>
  <si>
    <t>168</t>
  </si>
  <si>
    <t>(0.22%)</t>
  </si>
  <si>
    <t>14</t>
  </si>
  <si>
    <t>4.62</t>
  </si>
  <si>
    <t>0.00%</t>
  </si>
  <si>
    <t>16.10%</t>
  </si>
  <si>
    <t>15.40%</t>
  </si>
  <si>
    <t>18.10%</t>
  </si>
  <si>
    <t>17.20%</t>
  </si>
  <si>
    <t>13.90%</t>
  </si>
  <si>
    <t>18.30%</t>
  </si>
  <si>
    <t>14.70%</t>
  </si>
  <si>
    <t>Recommend Dealer/NPS Score</t>
  </si>
  <si>
    <t>13</t>
  </si>
  <si>
    <t>10</t>
  </si>
  <si>
    <t>Satisfaction Monthly Trends</t>
  </si>
  <si>
    <t>Previous Year</t>
  </si>
  <si>
    <t>National Change %</t>
  </si>
  <si>
    <t>Recommend Dealer/NPS</t>
  </si>
  <si>
    <t>MS: Technical Faults</t>
  </si>
  <si>
    <t>MS: Customer Handling</t>
  </si>
  <si>
    <t>MS: Overall Pass/Fail</t>
  </si>
  <si>
    <t>RRFT</t>
  </si>
  <si>
    <t>Satisfaction YOY Summary</t>
  </si>
  <si>
    <t>Change%</t>
  </si>
  <si>
    <t>National Avg</t>
  </si>
  <si>
    <t>Overall Completion %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</si>
  <si>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</si>
  <si>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</si>
  <si>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</si>
  <si>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</si>
  <si>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</si>
  <si>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</si>
  <si>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</si>
  <si>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</si>
  <si>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</si>
  <si>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</si>
  <si>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</si>
  <si>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</si>
  <si>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National</t>
  </si>
  <si>
    <t>4.60</t>
  </si>
  <si>
    <t>-</t>
  </si>
  <si>
    <t>(National Previous Year)</t>
  </si>
  <si>
    <t>4.59</t>
  </si>
  <si>
    <t>National Change</t>
  </si>
  <si>
    <t>(100.00%)</t>
  </si>
  <si>
    <t>3.70</t>
  </si>
  <si>
    <t>3.80</t>
  </si>
  <si>
    <t>(2.63%)</t>
  </si>
  <si>
    <t>82.50%</t>
  </si>
  <si>
    <t>83.20%</t>
  </si>
  <si>
    <t>82.10%</t>
  </si>
  <si>
    <t>82.00%</t>
  </si>
  <si>
    <t>82.30%</t>
  </si>
  <si>
    <t>82.70%</t>
  </si>
  <si>
    <t>19.00%</t>
  </si>
  <si>
    <t>17.10%</t>
  </si>
  <si>
    <t>19.10%</t>
  </si>
  <si>
    <t>16.80%</t>
  </si>
  <si>
    <t>20.40%</t>
  </si>
  <si>
    <t>19.60%</t>
  </si>
  <si>
    <t>18.00%</t>
  </si>
  <si>
    <t>17.80%</t>
  </si>
  <si>
    <t>15.00%</t>
  </si>
  <si>
    <t>15.20%</t>
  </si>
  <si>
    <t>15.60%</t>
  </si>
  <si>
    <t>14.30%</t>
  </si>
  <si>
    <t>16.70%</t>
  </si>
  <si>
    <t>15.80%</t>
  </si>
  <si>
    <t>14.80%</t>
  </si>
  <si>
    <t>68.00</t>
  </si>
  <si>
    <t>67.00</t>
  </si>
  <si>
    <t>66.00</t>
  </si>
  <si>
    <t>65.00</t>
  </si>
  <si>
    <t>69.00</t>
  </si>
  <si>
    <t>75.00</t>
  </si>
  <si>
    <t>72.00</t>
  </si>
  <si>
    <t>64.00</t>
  </si>
  <si>
    <t>(1.45%)</t>
  </si>
  <si>
    <t>(10.67%)</t>
  </si>
  <si>
    <t>(8.33%)</t>
  </si>
  <si>
    <t>(2.99%)</t>
  </si>
  <si>
    <t>0.04%</t>
  </si>
  <si>
    <t>93.35%</t>
  </si>
  <si>
    <t>92.98%</t>
  </si>
  <si>
    <t>93.06%</t>
  </si>
  <si>
    <t>93.88%</t>
  </si>
  <si>
    <t>94.90%</t>
  </si>
  <si>
    <t>92.96%</t>
  </si>
  <si>
    <t>93.31%</t>
  </si>
  <si>
    <t>92.53%</t>
  </si>
  <si>
    <t>91.73%</t>
  </si>
  <si>
    <t>91.89%</t>
  </si>
  <si>
    <t>92.10%</t>
  </si>
  <si>
    <t>5-Star RatingNational</t>
  </si>
  <si>
    <t>5-Star Rating(National Previous Year)</t>
  </si>
  <si>
    <t>5-Star RatingNational Change</t>
  </si>
  <si>
    <t>Likely to ReturnNational</t>
  </si>
  <si>
    <t>Likely to Return(National Previous Year)</t>
  </si>
  <si>
    <t>Likely to ReturnNational Change</t>
  </si>
  <si>
    <t>Email Capture RateNational</t>
  </si>
  <si>
    <t>Email Capture Rate(National Previous Year)</t>
  </si>
  <si>
    <t>Email Capture RateNational Change</t>
  </si>
  <si>
    <t>Response RateNational</t>
  </si>
  <si>
    <t>Response Rate(National Previous Year)</t>
  </si>
  <si>
    <t>Response RateNational Change</t>
  </si>
  <si>
    <t>Reach RateNational</t>
  </si>
  <si>
    <t>Reach Rate(National Previous Year)</t>
  </si>
  <si>
    <t>Reach RateNational Change</t>
  </si>
  <si>
    <t>Recommend Dealer/NPS ScoreNational</t>
  </si>
  <si>
    <t>Recommend Dealer/NPS Score(National Previous Year)</t>
  </si>
  <si>
    <t>Recommend Dealer/NPS ScoreNational Change</t>
  </si>
  <si>
    <t>Technical FaultsNational</t>
  </si>
  <si>
    <t>Technical Faults(National Previous Year)</t>
  </si>
  <si>
    <t>Technical FaultsNational Change</t>
  </si>
  <si>
    <t>Customer HandlingNational</t>
  </si>
  <si>
    <t>Customer Handling(National Previous Year)</t>
  </si>
  <si>
    <t>Customer HandlingNational Change</t>
  </si>
  <si>
    <t>Overall Completion %National</t>
  </si>
  <si>
    <t>Overall Completion %(National Previous Year)</t>
  </si>
  <si>
    <t>Overall Completion %National Change</t>
  </si>
  <si>
    <t>RRFTNational</t>
  </si>
  <si>
    <t>RRFT(National Previous Year)</t>
  </si>
  <si>
    <t>RRFTNational Change</t>
  </si>
  <si>
    <t>5-Star RatingPacific Region</t>
  </si>
  <si>
    <t>5-Star RatingSoutheast Region</t>
  </si>
  <si>
    <t>5-Star RatingCentral Region</t>
  </si>
  <si>
    <t>5-Star RatingNortheast Region</t>
  </si>
  <si>
    <t>Likely to ReturnPacific Region</t>
  </si>
  <si>
    <t>Likely to ReturnSoutheast Region</t>
  </si>
  <si>
    <t>Likely to ReturnCentral Region</t>
  </si>
  <si>
    <t>Likely to ReturnNortheast Region</t>
  </si>
  <si>
    <t>Email Capture RatePacific Region</t>
  </si>
  <si>
    <t>Email Capture RateSoutheast Region</t>
  </si>
  <si>
    <t>Email Capture RateCentral Region</t>
  </si>
  <si>
    <t>Email Capture RateNortheast Region</t>
  </si>
  <si>
    <t>Response RatePacific Region</t>
  </si>
  <si>
    <t>Response RateSoutheast Region</t>
  </si>
  <si>
    <t>Response RateCentral Region</t>
  </si>
  <si>
    <t>Response RateNortheast Region</t>
  </si>
  <si>
    <t>Reach RatePacific Region</t>
  </si>
  <si>
    <t>Reach RateSoutheast Region</t>
  </si>
  <si>
    <t>Reach RateCentral Region</t>
  </si>
  <si>
    <t>Reach RateNortheast Region</t>
  </si>
  <si>
    <t>Technical FaultsCentral Region</t>
  </si>
  <si>
    <t>Technical FaultsNortheast Region</t>
  </si>
  <si>
    <t>Technical FaultsPacific Region</t>
  </si>
  <si>
    <t>Technical FaultsSoutheast Region</t>
  </si>
  <si>
    <t>Customer HandlingCentral Region</t>
  </si>
  <si>
    <t>Customer HandlingNortheast Region</t>
  </si>
  <si>
    <t>Customer HandlingPacific Region</t>
  </si>
  <si>
    <t>Customer HandlingSoutheast Region</t>
  </si>
  <si>
    <t>Recommend Dealer/NPS ScorePacific Region</t>
  </si>
  <si>
    <t>Recommend Dealer/NPS ScoreSoutheast Region</t>
  </si>
  <si>
    <t>Recommend Dealer/NPS ScoreCentral Region</t>
  </si>
  <si>
    <t>Recommend Dealer/NPS ScoreNortheast Region</t>
  </si>
  <si>
    <t>14.10%</t>
  </si>
  <si>
    <t>(18.02%)</t>
  </si>
  <si>
    <t>82.90%</t>
  </si>
  <si>
    <t>18.60%</t>
  </si>
  <si>
    <t>82.20%</t>
  </si>
  <si>
    <t>82.80%</t>
  </si>
  <si>
    <t>0.12%</t>
  </si>
  <si>
    <t>(1.54%)</t>
  </si>
  <si>
    <t>81.70%</t>
  </si>
  <si>
    <t>17.40%</t>
  </si>
  <si>
    <t>(14.71%)</t>
  </si>
  <si>
    <t>18.50%</t>
  </si>
  <si>
    <t>81.90%</t>
  </si>
  <si>
    <t>(14.37%)</t>
  </si>
  <si>
    <t>4.64</t>
  </si>
  <si>
    <t>1.09%</t>
  </si>
  <si>
    <t>0.49%</t>
  </si>
  <si>
    <t>13.70%</t>
  </si>
  <si>
    <t>4.63</t>
  </si>
  <si>
    <t>4.65</t>
  </si>
  <si>
    <t>4.66</t>
  </si>
  <si>
    <t>4.73</t>
  </si>
  <si>
    <t>4.69</t>
  </si>
  <si>
    <t>0.22%</t>
  </si>
  <si>
    <t>0.43%</t>
  </si>
  <si>
    <t>(0.43%)</t>
  </si>
  <si>
    <t>(2.11%)</t>
  </si>
  <si>
    <t>(1.92%)</t>
  </si>
  <si>
    <t>(0.65%)</t>
  </si>
  <si>
    <t>81.00%</t>
  </si>
  <si>
    <t>82.60%</t>
  </si>
  <si>
    <t>1.85%</t>
  </si>
  <si>
    <t>1.10%</t>
  </si>
  <si>
    <t>21.00%</t>
  </si>
  <si>
    <t>0.54%</t>
  </si>
  <si>
    <t>(5.24%)</t>
  </si>
  <si>
    <t>(3.68%)</t>
  </si>
  <si>
    <t>13.77%</t>
  </si>
  <si>
    <t>1.79%</t>
  </si>
  <si>
    <t>(18.57%)</t>
  </si>
  <si>
    <t>14.90%</t>
  </si>
  <si>
    <t>2.67%</t>
  </si>
  <si>
    <t>(5.06%)</t>
  </si>
  <si>
    <t>(2.56%)</t>
  </si>
  <si>
    <t>13.87%</t>
  </si>
  <si>
    <t>1.44%</t>
  </si>
  <si>
    <t>(12.04%)</t>
  </si>
  <si>
    <t>0.05%</t>
  </si>
  <si>
    <t>87.27%</t>
  </si>
  <si>
    <t>92.73%</t>
  </si>
  <si>
    <t>(0.86%)</t>
  </si>
  <si>
    <t>90.70%</t>
  </si>
  <si>
    <t>10.61%</t>
  </si>
  <si>
    <t>16.90%</t>
  </si>
  <si>
    <t>(13.78%)</t>
  </si>
  <si>
    <t>15.30%</t>
  </si>
  <si>
    <t>(4.97%)</t>
  </si>
  <si>
    <t>4.55</t>
  </si>
  <si>
    <t>4.68</t>
  </si>
  <si>
    <t>13.60%</t>
  </si>
  <si>
    <t>15.90%</t>
  </si>
  <si>
    <t>78.40%</t>
  </si>
  <si>
    <t>87.20%</t>
  </si>
  <si>
    <t>90.30%</t>
  </si>
  <si>
    <t>9.32%</t>
  </si>
  <si>
    <t>16.50%</t>
  </si>
  <si>
    <t>(3.80%)</t>
  </si>
  <si>
    <t>(8.72%)</t>
  </si>
  <si>
    <t>119</t>
  </si>
  <si>
    <t>(0.87%)</t>
  </si>
  <si>
    <t>210</t>
  </si>
  <si>
    <t>17.30%</t>
  </si>
  <si>
    <t>(1.29%)</t>
  </si>
  <si>
    <t>81.20%</t>
  </si>
  <si>
    <t>(1.32%)</t>
  </si>
  <si>
    <t>(1.81%)</t>
  </si>
  <si>
    <t>16.20%</t>
  </si>
  <si>
    <t>14.50%</t>
  </si>
  <si>
    <t>(10.00%)</t>
  </si>
  <si>
    <t>(18.54%)</t>
  </si>
  <si>
    <t>13.30%</t>
  </si>
  <si>
    <t>11.80%</t>
  </si>
  <si>
    <t>(10.14%)</t>
  </si>
  <si>
    <t>(19.73%)</t>
  </si>
  <si>
    <t>64.41</t>
  </si>
  <si>
    <t>64.16</t>
  </si>
  <si>
    <t>63.74</t>
  </si>
  <si>
    <t>(3.87%)</t>
  </si>
  <si>
    <t>(2.79%)</t>
  </si>
  <si>
    <t>(6.26%)</t>
  </si>
  <si>
    <t>82.73%</t>
  </si>
  <si>
    <t>86.55%</t>
  </si>
  <si>
    <t>79.64%</t>
  </si>
  <si>
    <t>4.54</t>
  </si>
  <si>
    <t>(1.94%)</t>
  </si>
  <si>
    <t>(0.64%)</t>
  </si>
  <si>
    <t>80.60%</t>
  </si>
  <si>
    <t>(2.07%)</t>
  </si>
  <si>
    <t>84.40%</t>
  </si>
  <si>
    <t>(1.90%)</t>
  </si>
  <si>
    <t>(1.22%)</t>
  </si>
  <si>
    <t>81.60%</t>
  </si>
  <si>
    <t>79.90%</t>
  </si>
  <si>
    <t>(2.08%)</t>
  </si>
  <si>
    <t>13.10%</t>
  </si>
  <si>
    <t>(24.28%)</t>
  </si>
  <si>
    <t>17.60%</t>
  </si>
  <si>
    <t>14.60%</t>
  </si>
  <si>
    <t>(17.05%)</t>
  </si>
  <si>
    <t>(15.57%)</t>
  </si>
  <si>
    <t>19.40%</t>
  </si>
  <si>
    <t>16.00%</t>
  </si>
  <si>
    <t>(17.53%)</t>
  </si>
  <si>
    <t>14.20%</t>
  </si>
  <si>
    <t>10.60%</t>
  </si>
  <si>
    <t>(25.35%)</t>
  </si>
  <si>
    <t>12.10%</t>
  </si>
  <si>
    <t>(18.79%)</t>
  </si>
  <si>
    <t>11.50%</t>
  </si>
  <si>
    <t>(16.06%)</t>
  </si>
  <si>
    <t>12.80%</t>
  </si>
  <si>
    <t>(19.50%)</t>
  </si>
  <si>
    <t>63.82</t>
  </si>
  <si>
    <t>(6.15%)</t>
  </si>
  <si>
    <t>61.38</t>
  </si>
  <si>
    <t>(7.00%)</t>
  </si>
  <si>
    <t>61.85</t>
  </si>
  <si>
    <t>(9.04%)</t>
  </si>
  <si>
    <t>67.91</t>
  </si>
  <si>
    <t>(5.68%)</t>
  </si>
  <si>
    <t>80.56%</t>
  </si>
  <si>
    <t>79.86%</t>
  </si>
  <si>
    <t>82.66%</t>
  </si>
  <si>
    <t>0.08%</t>
  </si>
  <si>
    <t>86.50%</t>
  </si>
  <si>
    <t>86.52%</t>
  </si>
  <si>
    <t>0.06%</t>
  </si>
  <si>
    <t>0.03%</t>
  </si>
  <si>
    <t>79.56%</t>
  </si>
  <si>
    <t>79.60%</t>
  </si>
  <si>
    <t>0.10%</t>
  </si>
  <si>
    <t>84.80%</t>
  </si>
  <si>
    <t>87.72%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</si>
</sst>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225E-3155-4669-8B91-0E960DD72B97}">
  <dimension ref="A1:O31"/>
  <sheetViews>
    <sheetView workbookViewId="0">
      <selection activeCell="A2" sqref="A2:N31"/>
    </sheetView>
  </sheetViews>
  <sheetFormatPr defaultRowHeight="15" x14ac:dyDescent="0.25"/>
  <cols>
    <col min="1" max="1" width="21" customWidth="1"/>
    <col min="2" max="2" width="20.85546875" customWidth="1"/>
    <col min="15" max="15" width="30.42578125" customWidth="1"/>
  </cols>
  <sheetData>
    <row r="1" spans="1:15" x14ac:dyDescent="0.25">
      <c r="A1" s="5" t="s">
        <v>11</v>
      </c>
      <c r="B1" s="5"/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</row>
    <row r="2" spans="1:15" x14ac:dyDescent="0.25">
      <c r="A2" t="s">
        <v>0</v>
      </c>
      <c r="B2" t="s">
        <v>64</v>
      </c>
      <c r="C2" t="s">
        <v>199</v>
      </c>
      <c r="D2" t="s">
        <v>200</v>
      </c>
      <c r="E2" t="s">
        <v>195</v>
      </c>
      <c r="F2" t="s">
        <v>199</v>
      </c>
      <c r="G2" t="s">
        <v>65</v>
      </c>
      <c r="H2" t="s">
        <v>68</v>
      </c>
      <c r="I2" t="s">
        <v>21</v>
      </c>
      <c r="J2" t="s">
        <v>20</v>
      </c>
      <c r="K2" t="s">
        <v>21</v>
      </c>
      <c r="L2" t="s">
        <v>68</v>
      </c>
      <c r="M2" t="s">
        <v>68</v>
      </c>
      <c r="N2" t="s">
        <v>21</v>
      </c>
      <c r="O2" t="str">
        <f>A2 &amp;B2</f>
        <v>5-Star RatingNational</v>
      </c>
    </row>
    <row r="3" spans="1:15" x14ac:dyDescent="0.25">
      <c r="A3" t="s">
        <v>0</v>
      </c>
      <c r="B3" t="s">
        <v>67</v>
      </c>
      <c r="C3" t="s">
        <v>28</v>
      </c>
      <c r="D3" t="s">
        <v>199</v>
      </c>
      <c r="E3" t="s">
        <v>201</v>
      </c>
      <c r="F3" t="s">
        <v>202</v>
      </c>
      <c r="G3" t="s">
        <v>203</v>
      </c>
      <c r="H3" t="s">
        <v>28</v>
      </c>
      <c r="I3" t="s">
        <v>68</v>
      </c>
      <c r="J3" t="s">
        <v>21</v>
      </c>
      <c r="K3" t="s">
        <v>68</v>
      </c>
      <c r="L3" t="s">
        <v>199</v>
      </c>
      <c r="M3" t="s">
        <v>28</v>
      </c>
      <c r="N3" t="s">
        <v>195</v>
      </c>
      <c r="O3" t="str">
        <f t="shared" ref="O3:O31" si="0">A3 &amp;B3</f>
        <v>5-Star Rating(National Previous Year)</v>
      </c>
    </row>
    <row r="4" spans="1:15" x14ac:dyDescent="0.25">
      <c r="A4" t="s">
        <v>0</v>
      </c>
      <c r="B4" t="s">
        <v>69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26</v>
      </c>
      <c r="J4" t="s">
        <v>26</v>
      </c>
      <c r="K4" t="s">
        <v>26</v>
      </c>
      <c r="L4" t="s">
        <v>231</v>
      </c>
      <c r="M4" t="s">
        <v>209</v>
      </c>
      <c r="N4" t="s">
        <v>253</v>
      </c>
      <c r="O4" t="str">
        <f t="shared" si="0"/>
        <v>5-Star RatingNational Change</v>
      </c>
    </row>
    <row r="5" spans="1:15" x14ac:dyDescent="0.25">
      <c r="A5" t="s">
        <v>5</v>
      </c>
      <c r="B5" t="s">
        <v>64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tr">
        <f t="shared" si="0"/>
        <v>Likely to ReturnNational</v>
      </c>
    </row>
    <row r="6" spans="1:15" x14ac:dyDescent="0.25">
      <c r="A6" t="s">
        <v>5</v>
      </c>
      <c r="B6" t="s">
        <v>67</v>
      </c>
      <c r="C6" t="s">
        <v>71</v>
      </c>
      <c r="D6" t="s">
        <v>71</v>
      </c>
      <c r="E6" t="s">
        <v>71</v>
      </c>
      <c r="F6" t="s">
        <v>72</v>
      </c>
      <c r="G6" t="s">
        <v>72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tr">
        <f t="shared" si="0"/>
        <v>Likely to Return(National Previous Year)</v>
      </c>
    </row>
    <row r="7" spans="1:15" x14ac:dyDescent="0.25">
      <c r="A7" t="s">
        <v>5</v>
      </c>
      <c r="B7" t="s">
        <v>69</v>
      </c>
      <c r="C7" t="s">
        <v>29</v>
      </c>
      <c r="D7" t="s">
        <v>29</v>
      </c>
      <c r="E7" t="s">
        <v>29</v>
      </c>
      <c r="F7" t="s">
        <v>73</v>
      </c>
      <c r="G7" t="s">
        <v>73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tr">
        <f t="shared" si="0"/>
        <v>Likely to ReturnNational Change</v>
      </c>
    </row>
    <row r="8" spans="1:15" x14ac:dyDescent="0.25">
      <c r="A8" t="s">
        <v>6</v>
      </c>
      <c r="B8" t="s">
        <v>64</v>
      </c>
      <c r="C8" t="s">
        <v>74</v>
      </c>
      <c r="D8" t="s">
        <v>183</v>
      </c>
      <c r="E8" t="s">
        <v>75</v>
      </c>
      <c r="F8" t="s">
        <v>76</v>
      </c>
      <c r="G8" t="s">
        <v>74</v>
      </c>
      <c r="H8" t="s">
        <v>186</v>
      </c>
      <c r="I8" t="s">
        <v>185</v>
      </c>
      <c r="J8" t="s">
        <v>232</v>
      </c>
      <c r="K8" t="s">
        <v>244</v>
      </c>
      <c r="L8" t="s">
        <v>76</v>
      </c>
      <c r="M8" t="s">
        <v>78</v>
      </c>
      <c r="N8" t="s">
        <v>254</v>
      </c>
      <c r="O8" t="str">
        <f t="shared" si="0"/>
        <v>Email Capture RateNational</v>
      </c>
    </row>
    <row r="9" spans="1:15" x14ac:dyDescent="0.25">
      <c r="A9" t="s">
        <v>6</v>
      </c>
      <c r="B9" t="s">
        <v>67</v>
      </c>
      <c r="C9" t="s">
        <v>210</v>
      </c>
      <c r="D9" t="s">
        <v>186</v>
      </c>
      <c r="E9" t="s">
        <v>78</v>
      </c>
      <c r="F9" t="s">
        <v>189</v>
      </c>
      <c r="G9" t="s">
        <v>74</v>
      </c>
      <c r="H9" t="s">
        <v>193</v>
      </c>
      <c r="I9" t="s">
        <v>76</v>
      </c>
      <c r="J9" t="s">
        <v>77</v>
      </c>
      <c r="K9" t="s">
        <v>211</v>
      </c>
      <c r="L9" t="s">
        <v>75</v>
      </c>
      <c r="M9" t="s">
        <v>78</v>
      </c>
      <c r="N9" t="s">
        <v>79</v>
      </c>
      <c r="O9" t="str">
        <f t="shared" si="0"/>
        <v>Email Capture Rate(National Previous Year)</v>
      </c>
    </row>
    <row r="10" spans="1:15" x14ac:dyDescent="0.25">
      <c r="A10" t="s">
        <v>6</v>
      </c>
      <c r="B10" t="s">
        <v>69</v>
      </c>
      <c r="C10" t="s">
        <v>212</v>
      </c>
      <c r="D10" t="s">
        <v>187</v>
      </c>
      <c r="E10" t="s">
        <v>196</v>
      </c>
      <c r="F10" t="s">
        <v>197</v>
      </c>
      <c r="G10" t="s">
        <v>29</v>
      </c>
      <c r="H10" t="s">
        <v>213</v>
      </c>
      <c r="I10" t="s">
        <v>187</v>
      </c>
      <c r="J10" t="s">
        <v>233</v>
      </c>
      <c r="K10" t="s">
        <v>245</v>
      </c>
      <c r="L10" t="s">
        <v>255</v>
      </c>
      <c r="M10" t="s">
        <v>29</v>
      </c>
      <c r="N10" t="s">
        <v>256</v>
      </c>
      <c r="O10" t="str">
        <f t="shared" si="0"/>
        <v>Email Capture RateNational Change</v>
      </c>
    </row>
    <row r="11" spans="1:15" x14ac:dyDescent="0.25">
      <c r="A11" t="s">
        <v>7</v>
      </c>
      <c r="B11" t="s">
        <v>64</v>
      </c>
      <c r="C11" t="s">
        <v>184</v>
      </c>
      <c r="D11" t="s">
        <v>32</v>
      </c>
      <c r="E11" t="s">
        <v>35</v>
      </c>
      <c r="F11" t="s">
        <v>80</v>
      </c>
      <c r="G11" t="s">
        <v>81</v>
      </c>
      <c r="H11" t="s">
        <v>81</v>
      </c>
      <c r="I11" t="s">
        <v>190</v>
      </c>
      <c r="J11" t="s">
        <v>234</v>
      </c>
      <c r="K11" t="s">
        <v>83</v>
      </c>
      <c r="L11" t="s">
        <v>246</v>
      </c>
      <c r="M11" t="s">
        <v>257</v>
      </c>
      <c r="N11" t="s">
        <v>258</v>
      </c>
      <c r="O11" t="str">
        <f t="shared" si="0"/>
        <v>Response RateNational</v>
      </c>
    </row>
    <row r="12" spans="1:15" x14ac:dyDescent="0.25">
      <c r="A12" t="s">
        <v>7</v>
      </c>
      <c r="B12" t="s">
        <v>67</v>
      </c>
      <c r="C12" t="s">
        <v>192</v>
      </c>
      <c r="D12" t="s">
        <v>82</v>
      </c>
      <c r="E12" t="s">
        <v>80</v>
      </c>
      <c r="F12" t="s">
        <v>92</v>
      </c>
      <c r="G12" t="s">
        <v>83</v>
      </c>
      <c r="H12" t="s">
        <v>214</v>
      </c>
      <c r="I12" t="s">
        <v>84</v>
      </c>
      <c r="J12" t="s">
        <v>85</v>
      </c>
      <c r="K12" t="s">
        <v>82</v>
      </c>
      <c r="L12" t="s">
        <v>86</v>
      </c>
      <c r="M12" t="s">
        <v>86</v>
      </c>
      <c r="N12" t="s">
        <v>87</v>
      </c>
      <c r="O12" t="str">
        <f t="shared" si="0"/>
        <v>Response Rate(National Previous Year)</v>
      </c>
    </row>
    <row r="13" spans="1:15" x14ac:dyDescent="0.25">
      <c r="A13" t="s">
        <v>7</v>
      </c>
      <c r="B13" t="s">
        <v>69</v>
      </c>
      <c r="C13" t="s">
        <v>215</v>
      </c>
      <c r="D13" t="s">
        <v>216</v>
      </c>
      <c r="E13" t="s">
        <v>217</v>
      </c>
      <c r="F13" t="s">
        <v>218</v>
      </c>
      <c r="G13" t="s">
        <v>219</v>
      </c>
      <c r="H13" t="s">
        <v>220</v>
      </c>
      <c r="I13" t="s">
        <v>191</v>
      </c>
      <c r="J13" t="s">
        <v>235</v>
      </c>
      <c r="K13" t="s">
        <v>227</v>
      </c>
      <c r="L13" t="s">
        <v>105</v>
      </c>
      <c r="M13" t="s">
        <v>259</v>
      </c>
      <c r="N13" t="s">
        <v>260</v>
      </c>
      <c r="O13" t="str">
        <f t="shared" si="0"/>
        <v>Response RateNational Change</v>
      </c>
    </row>
    <row r="14" spans="1:15" x14ac:dyDescent="0.25">
      <c r="A14" t="s">
        <v>8</v>
      </c>
      <c r="B14" t="s">
        <v>64</v>
      </c>
      <c r="C14" t="s">
        <v>31</v>
      </c>
      <c r="D14" t="s">
        <v>88</v>
      </c>
      <c r="E14" t="s">
        <v>89</v>
      </c>
      <c r="F14" t="s">
        <v>90</v>
      </c>
      <c r="G14" t="s">
        <v>181</v>
      </c>
      <c r="H14" t="s">
        <v>181</v>
      </c>
      <c r="I14" t="s">
        <v>91</v>
      </c>
      <c r="J14" t="s">
        <v>236</v>
      </c>
      <c r="K14" t="s">
        <v>89</v>
      </c>
      <c r="L14" t="s">
        <v>240</v>
      </c>
      <c r="M14" t="s">
        <v>261</v>
      </c>
      <c r="N14" t="s">
        <v>262</v>
      </c>
      <c r="O14" t="str">
        <f t="shared" si="0"/>
        <v>Reach RateNational</v>
      </c>
    </row>
    <row r="15" spans="1:15" x14ac:dyDescent="0.25">
      <c r="A15" t="s">
        <v>8</v>
      </c>
      <c r="B15" t="s">
        <v>67</v>
      </c>
      <c r="C15" t="s">
        <v>88</v>
      </c>
      <c r="D15" t="s">
        <v>93</v>
      </c>
      <c r="E15" t="s">
        <v>90</v>
      </c>
      <c r="F15" t="s">
        <v>198</v>
      </c>
      <c r="G15" t="s">
        <v>34</v>
      </c>
      <c r="H15" t="s">
        <v>33</v>
      </c>
      <c r="I15" t="s">
        <v>92</v>
      </c>
      <c r="J15" t="s">
        <v>30</v>
      </c>
      <c r="K15" t="s">
        <v>93</v>
      </c>
      <c r="L15" t="s">
        <v>221</v>
      </c>
      <c r="M15" t="s">
        <v>94</v>
      </c>
      <c r="N15" t="s">
        <v>36</v>
      </c>
      <c r="O15" t="str">
        <f t="shared" si="0"/>
        <v>Reach Rate(National Previous Year)</v>
      </c>
    </row>
    <row r="16" spans="1:15" x14ac:dyDescent="0.25">
      <c r="A16" t="s">
        <v>8</v>
      </c>
      <c r="B16" t="s">
        <v>69</v>
      </c>
      <c r="C16" t="s">
        <v>222</v>
      </c>
      <c r="D16" t="s">
        <v>223</v>
      </c>
      <c r="E16" t="s">
        <v>224</v>
      </c>
      <c r="F16" t="s">
        <v>225</v>
      </c>
      <c r="G16" t="s">
        <v>226</v>
      </c>
      <c r="H16" t="s">
        <v>182</v>
      </c>
      <c r="I16" t="s">
        <v>194</v>
      </c>
      <c r="J16" t="s">
        <v>237</v>
      </c>
      <c r="K16" t="s">
        <v>247</v>
      </c>
      <c r="L16" t="s">
        <v>248</v>
      </c>
      <c r="M16" t="s">
        <v>263</v>
      </c>
      <c r="N16" t="s">
        <v>264</v>
      </c>
      <c r="O16" t="str">
        <f t="shared" si="0"/>
        <v>Reach RateNational Change</v>
      </c>
    </row>
    <row r="17" spans="1:15" x14ac:dyDescent="0.25">
      <c r="A17" t="s">
        <v>37</v>
      </c>
      <c r="B17" t="s">
        <v>64</v>
      </c>
      <c r="C17" t="s">
        <v>95</v>
      </c>
      <c r="D17" t="s">
        <v>95</v>
      </c>
      <c r="E17" t="s">
        <v>95</v>
      </c>
      <c r="F17" t="s">
        <v>96</v>
      </c>
      <c r="G17" t="s">
        <v>97</v>
      </c>
      <c r="H17" t="s">
        <v>98</v>
      </c>
      <c r="I17" t="s">
        <v>102</v>
      </c>
      <c r="J17" t="s">
        <v>102</v>
      </c>
      <c r="K17" t="s">
        <v>102</v>
      </c>
      <c r="L17" t="s">
        <v>265</v>
      </c>
      <c r="M17" t="s">
        <v>266</v>
      </c>
      <c r="N17" t="s">
        <v>267</v>
      </c>
      <c r="O17" t="str">
        <f t="shared" si="0"/>
        <v>Recommend Dealer/NPS ScoreNational</v>
      </c>
    </row>
    <row r="18" spans="1:15" x14ac:dyDescent="0.25">
      <c r="A18" t="s">
        <v>37</v>
      </c>
      <c r="B18" t="s">
        <v>67</v>
      </c>
      <c r="C18" t="s">
        <v>95</v>
      </c>
      <c r="D18" t="s">
        <v>95</v>
      </c>
      <c r="E18" t="s">
        <v>99</v>
      </c>
      <c r="F18" t="s">
        <v>100</v>
      </c>
      <c r="G18" t="s">
        <v>101</v>
      </c>
      <c r="H18" t="s">
        <v>96</v>
      </c>
      <c r="I18" t="s">
        <v>98</v>
      </c>
      <c r="J18" t="s">
        <v>102</v>
      </c>
      <c r="K18" t="s">
        <v>102</v>
      </c>
      <c r="L18" t="s">
        <v>96</v>
      </c>
      <c r="M18" t="s">
        <v>97</v>
      </c>
      <c r="N18" t="s">
        <v>95</v>
      </c>
      <c r="O18" t="str">
        <f t="shared" si="0"/>
        <v>Recommend Dealer/NPS Score(National Previous Year)</v>
      </c>
    </row>
    <row r="19" spans="1:15" x14ac:dyDescent="0.25">
      <c r="A19" t="s">
        <v>37</v>
      </c>
      <c r="B19" t="s">
        <v>69</v>
      </c>
      <c r="C19" t="s">
        <v>29</v>
      </c>
      <c r="D19" t="s">
        <v>29</v>
      </c>
      <c r="E19" t="s">
        <v>103</v>
      </c>
      <c r="F19" t="s">
        <v>104</v>
      </c>
      <c r="G19" t="s">
        <v>105</v>
      </c>
      <c r="H19" t="s">
        <v>106</v>
      </c>
      <c r="I19" t="s">
        <v>188</v>
      </c>
      <c r="J19" t="s">
        <v>29</v>
      </c>
      <c r="K19" t="s">
        <v>29</v>
      </c>
      <c r="L19" t="s">
        <v>268</v>
      </c>
      <c r="M19" t="s">
        <v>269</v>
      </c>
      <c r="N19" t="s">
        <v>270</v>
      </c>
      <c r="O19" t="str">
        <f t="shared" si="0"/>
        <v>Recommend Dealer/NPS ScoreNational Change</v>
      </c>
    </row>
    <row r="20" spans="1:15" x14ac:dyDescent="0.25">
      <c r="A20" t="s">
        <v>9</v>
      </c>
      <c r="B20" t="s">
        <v>64</v>
      </c>
      <c r="C20" t="s">
        <v>271</v>
      </c>
      <c r="D20" t="s">
        <v>271</v>
      </c>
      <c r="E20" t="s">
        <v>271</v>
      </c>
      <c r="F20" t="s">
        <v>271</v>
      </c>
      <c r="G20" t="s">
        <v>271</v>
      </c>
      <c r="H20" t="s">
        <v>271</v>
      </c>
      <c r="I20" t="s">
        <v>271</v>
      </c>
      <c r="J20" t="s">
        <v>271</v>
      </c>
      <c r="K20" t="s">
        <v>271</v>
      </c>
      <c r="L20" t="s">
        <v>271</v>
      </c>
      <c r="M20" t="s">
        <v>271</v>
      </c>
      <c r="N20" t="s">
        <v>271</v>
      </c>
      <c r="O20" t="str">
        <f t="shared" si="0"/>
        <v>Technical FaultsNational</v>
      </c>
    </row>
    <row r="21" spans="1:15" x14ac:dyDescent="0.25">
      <c r="A21" t="s">
        <v>9</v>
      </c>
      <c r="B21" t="s">
        <v>67</v>
      </c>
      <c r="C21" t="s">
        <v>313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L21" t="s">
        <v>79</v>
      </c>
      <c r="M21" t="s">
        <v>271</v>
      </c>
      <c r="N21" t="s">
        <v>271</v>
      </c>
      <c r="O21" t="str">
        <f t="shared" si="0"/>
        <v>Technical Faults(National Previous Year)</v>
      </c>
    </row>
    <row r="22" spans="1:15" x14ac:dyDescent="0.25">
      <c r="A22" t="s">
        <v>9</v>
      </c>
      <c r="B22" t="s">
        <v>69</v>
      </c>
      <c r="C22" t="s">
        <v>314</v>
      </c>
      <c r="D22" t="s">
        <v>107</v>
      </c>
      <c r="E22" t="s">
        <v>107</v>
      </c>
      <c r="F22" t="s">
        <v>107</v>
      </c>
      <c r="G22" t="s">
        <v>107</v>
      </c>
      <c r="H22" t="s">
        <v>107</v>
      </c>
      <c r="I22" t="s">
        <v>107</v>
      </c>
      <c r="J22" t="s">
        <v>107</v>
      </c>
      <c r="K22" t="s">
        <v>107</v>
      </c>
      <c r="L22" t="s">
        <v>107</v>
      </c>
      <c r="M22" t="s">
        <v>29</v>
      </c>
      <c r="N22" t="s">
        <v>29</v>
      </c>
      <c r="O22" t="str">
        <f t="shared" si="0"/>
        <v>Technical FaultsNational Change</v>
      </c>
    </row>
    <row r="23" spans="1:15" x14ac:dyDescent="0.25">
      <c r="A23" t="s">
        <v>10</v>
      </c>
      <c r="B23" t="s">
        <v>64</v>
      </c>
      <c r="C23" t="s">
        <v>272</v>
      </c>
      <c r="D23" t="s">
        <v>272</v>
      </c>
      <c r="E23" t="s">
        <v>272</v>
      </c>
      <c r="F23" t="s">
        <v>272</v>
      </c>
      <c r="G23" t="s">
        <v>272</v>
      </c>
      <c r="H23" t="s">
        <v>272</v>
      </c>
      <c r="I23" t="s">
        <v>272</v>
      </c>
      <c r="J23" t="s">
        <v>272</v>
      </c>
      <c r="K23" t="s">
        <v>272</v>
      </c>
      <c r="L23" t="s">
        <v>272</v>
      </c>
      <c r="M23" t="s">
        <v>272</v>
      </c>
      <c r="N23" t="s">
        <v>272</v>
      </c>
      <c r="O23" t="str">
        <f t="shared" si="0"/>
        <v>Customer HandlingNational</v>
      </c>
    </row>
    <row r="24" spans="1:15" x14ac:dyDescent="0.25">
      <c r="A24" t="s">
        <v>10</v>
      </c>
      <c r="B24" t="s">
        <v>67</v>
      </c>
      <c r="C24" t="s">
        <v>315</v>
      </c>
      <c r="D24" t="s">
        <v>316</v>
      </c>
      <c r="E24" t="s">
        <v>316</v>
      </c>
      <c r="F24" t="s">
        <v>316</v>
      </c>
      <c r="G24" t="s">
        <v>316</v>
      </c>
      <c r="H24" t="s">
        <v>316</v>
      </c>
      <c r="I24" t="s">
        <v>316</v>
      </c>
      <c r="J24" t="s">
        <v>316</v>
      </c>
      <c r="K24" t="s">
        <v>316</v>
      </c>
      <c r="L24" t="s">
        <v>316</v>
      </c>
      <c r="M24" t="s">
        <v>272</v>
      </c>
      <c r="N24" t="s">
        <v>272</v>
      </c>
      <c r="O24" t="str">
        <f t="shared" si="0"/>
        <v>Customer Handling(National Previous Year)</v>
      </c>
    </row>
    <row r="25" spans="1:15" x14ac:dyDescent="0.25">
      <c r="A25" t="s">
        <v>10</v>
      </c>
      <c r="B25" t="s">
        <v>69</v>
      </c>
      <c r="C25" t="s">
        <v>317</v>
      </c>
      <c r="D25" t="s">
        <v>318</v>
      </c>
      <c r="E25" t="s">
        <v>318</v>
      </c>
      <c r="F25" t="s">
        <v>318</v>
      </c>
      <c r="G25" t="s">
        <v>318</v>
      </c>
      <c r="H25" t="s">
        <v>318</v>
      </c>
      <c r="I25" t="s">
        <v>318</v>
      </c>
      <c r="J25" t="s">
        <v>318</v>
      </c>
      <c r="K25" t="s">
        <v>318</v>
      </c>
      <c r="L25" t="s">
        <v>318</v>
      </c>
      <c r="M25" t="s">
        <v>29</v>
      </c>
      <c r="N25" t="s">
        <v>29</v>
      </c>
      <c r="O25" t="str">
        <f t="shared" si="0"/>
        <v>Customer HandlingNational Change</v>
      </c>
    </row>
    <row r="26" spans="1:15" x14ac:dyDescent="0.25">
      <c r="A26" t="s">
        <v>51</v>
      </c>
      <c r="B26" t="s">
        <v>64</v>
      </c>
      <c r="C26" t="s">
        <v>273</v>
      </c>
      <c r="D26" t="s">
        <v>273</v>
      </c>
      <c r="E26" t="s">
        <v>273</v>
      </c>
      <c r="F26" t="s">
        <v>273</v>
      </c>
      <c r="G26" t="s">
        <v>273</v>
      </c>
      <c r="H26" t="s">
        <v>273</v>
      </c>
      <c r="I26" t="s">
        <v>273</v>
      </c>
      <c r="J26" t="s">
        <v>273</v>
      </c>
      <c r="K26" t="s">
        <v>273</v>
      </c>
      <c r="L26" t="s">
        <v>273</v>
      </c>
      <c r="M26" t="s">
        <v>273</v>
      </c>
      <c r="N26" t="s">
        <v>273</v>
      </c>
      <c r="O26" t="str">
        <f t="shared" si="0"/>
        <v>Overall Completion %National</v>
      </c>
    </row>
    <row r="27" spans="1:15" x14ac:dyDescent="0.25">
      <c r="A27" t="s">
        <v>51</v>
      </c>
      <c r="B27" t="s">
        <v>67</v>
      </c>
      <c r="C27" t="s">
        <v>319</v>
      </c>
      <c r="D27" t="s">
        <v>320</v>
      </c>
      <c r="E27" t="s">
        <v>320</v>
      </c>
      <c r="F27" t="s">
        <v>320</v>
      </c>
      <c r="G27" t="s">
        <v>320</v>
      </c>
      <c r="H27" t="s">
        <v>320</v>
      </c>
      <c r="I27" t="s">
        <v>320</v>
      </c>
      <c r="J27" t="s">
        <v>320</v>
      </c>
      <c r="K27" t="s">
        <v>320</v>
      </c>
      <c r="L27" t="s">
        <v>320</v>
      </c>
      <c r="M27" t="s">
        <v>273</v>
      </c>
      <c r="N27" t="s">
        <v>273</v>
      </c>
      <c r="O27" t="str">
        <f t="shared" si="0"/>
        <v>Overall Completion %(National Previous Year)</v>
      </c>
    </row>
    <row r="28" spans="1:15" x14ac:dyDescent="0.25">
      <c r="A28" t="s">
        <v>51</v>
      </c>
      <c r="B28" t="s">
        <v>69</v>
      </c>
      <c r="C28" t="s">
        <v>321</v>
      </c>
      <c r="D28" t="s">
        <v>228</v>
      </c>
      <c r="E28" t="s">
        <v>228</v>
      </c>
      <c r="F28" t="s">
        <v>228</v>
      </c>
      <c r="G28" t="s">
        <v>228</v>
      </c>
      <c r="H28" t="s">
        <v>228</v>
      </c>
      <c r="I28" t="s">
        <v>228</v>
      </c>
      <c r="J28" t="s">
        <v>228</v>
      </c>
      <c r="K28" t="s">
        <v>228</v>
      </c>
      <c r="L28" t="s">
        <v>228</v>
      </c>
      <c r="M28" t="s">
        <v>29</v>
      </c>
      <c r="N28" t="s">
        <v>29</v>
      </c>
      <c r="O28" t="str">
        <f t="shared" si="0"/>
        <v>Overall Completion %National Change</v>
      </c>
    </row>
    <row r="29" spans="1:15" x14ac:dyDescent="0.25">
      <c r="A29" t="s">
        <v>47</v>
      </c>
      <c r="B29" t="s">
        <v>64</v>
      </c>
      <c r="C29" t="s">
        <v>66</v>
      </c>
      <c r="D29" t="s">
        <v>66</v>
      </c>
      <c r="E29" t="s">
        <v>66</v>
      </c>
      <c r="F29" t="s">
        <v>66</v>
      </c>
      <c r="G29" t="s">
        <v>66</v>
      </c>
      <c r="H29" t="s">
        <v>66</v>
      </c>
      <c r="I29" t="s">
        <v>66</v>
      </c>
      <c r="J29" t="s">
        <v>66</v>
      </c>
      <c r="K29" t="s">
        <v>66</v>
      </c>
      <c r="L29" t="s">
        <v>66</v>
      </c>
      <c r="M29" t="s">
        <v>66</v>
      </c>
      <c r="N29" t="s">
        <v>66</v>
      </c>
      <c r="O29" t="str">
        <f t="shared" si="0"/>
        <v>RRFTNational</v>
      </c>
    </row>
    <row r="30" spans="1:15" x14ac:dyDescent="0.25">
      <c r="A30" t="s">
        <v>47</v>
      </c>
      <c r="B30" t="s">
        <v>67</v>
      </c>
      <c r="C30" t="s">
        <v>108</v>
      </c>
      <c r="D30" t="s">
        <v>109</v>
      </c>
      <c r="E30" t="s">
        <v>110</v>
      </c>
      <c r="F30" t="s">
        <v>111</v>
      </c>
      <c r="G30" t="s">
        <v>112</v>
      </c>
      <c r="H30" t="s">
        <v>112</v>
      </c>
      <c r="I30" t="s">
        <v>113</v>
      </c>
      <c r="J30" t="s">
        <v>114</v>
      </c>
      <c r="K30" t="s">
        <v>115</v>
      </c>
      <c r="L30" t="s">
        <v>116</v>
      </c>
      <c r="M30" t="s">
        <v>117</v>
      </c>
      <c r="N30" t="s">
        <v>118</v>
      </c>
      <c r="O30" t="str">
        <f t="shared" si="0"/>
        <v>RRFT(National Previous Year)</v>
      </c>
    </row>
    <row r="31" spans="1:15" x14ac:dyDescent="0.25">
      <c r="A31" t="s">
        <v>47</v>
      </c>
      <c r="B31" t="s">
        <v>69</v>
      </c>
      <c r="C31" t="s">
        <v>70</v>
      </c>
      <c r="D31" t="s">
        <v>70</v>
      </c>
      <c r="E31" t="s">
        <v>70</v>
      </c>
      <c r="F31" t="s">
        <v>70</v>
      </c>
      <c r="G31" t="s">
        <v>70</v>
      </c>
      <c r="H31" t="s">
        <v>70</v>
      </c>
      <c r="I31" t="s">
        <v>70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  <c r="O31" t="str">
        <f t="shared" si="0"/>
        <v>RRFTNational Change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A4A2-2CF8-46C5-8383-B178C102ABE5}">
  <dimension ref="A1:I33"/>
  <sheetViews>
    <sheetView workbookViewId="0">
      <selection activeCell="A2" sqref="A2:H33"/>
    </sheetView>
  </sheetViews>
  <sheetFormatPr defaultRowHeight="15" x14ac:dyDescent="0.25"/>
  <cols>
    <col min="1" max="1" width="28.7109375" bestFit="1" customWidth="1"/>
    <col min="2" max="2" width="16.5703125" bestFit="1" customWidth="1"/>
    <col min="3" max="3" width="5.140625" bestFit="1" customWidth="1"/>
    <col min="4" max="4" width="6.85546875" bestFit="1" customWidth="1"/>
    <col min="5" max="6" width="26.140625" bestFit="1" customWidth="1"/>
    <col min="7" max="7" width="9.5703125" bestFit="1" customWidth="1"/>
    <col min="8" max="8" width="26.85546875" bestFit="1" customWidth="1"/>
    <col min="9" max="9" width="27.42578125" customWidth="1"/>
  </cols>
  <sheetData>
    <row r="1" spans="1:9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</row>
    <row r="2" spans="1:9" x14ac:dyDescent="0.25">
      <c r="A2" t="s">
        <v>0</v>
      </c>
      <c r="B2" t="s">
        <v>1</v>
      </c>
      <c r="C2" t="s">
        <v>19</v>
      </c>
      <c r="D2" t="s">
        <v>249</v>
      </c>
      <c r="E2" t="s">
        <v>201</v>
      </c>
      <c r="F2" t="s">
        <v>65</v>
      </c>
      <c r="G2" t="s">
        <v>253</v>
      </c>
      <c r="H2" t="s">
        <v>21</v>
      </c>
      <c r="I2" t="str">
        <f>A2&amp;B2</f>
        <v>5-Star RatingPacific Region</v>
      </c>
    </row>
    <row r="3" spans="1:9" x14ac:dyDescent="0.25">
      <c r="A3" t="s">
        <v>0</v>
      </c>
      <c r="B3" t="s">
        <v>2</v>
      </c>
      <c r="C3" t="s">
        <v>22</v>
      </c>
      <c r="D3" t="s">
        <v>23</v>
      </c>
      <c r="E3" t="s">
        <v>68</v>
      </c>
      <c r="F3" t="s">
        <v>238</v>
      </c>
      <c r="G3" t="s">
        <v>250</v>
      </c>
      <c r="H3" t="s">
        <v>21</v>
      </c>
      <c r="I3" t="str">
        <f t="shared" ref="I3:I33" si="0">A3&amp;B3</f>
        <v>5-Star RatingSoutheast Region</v>
      </c>
    </row>
    <row r="4" spans="1:9" x14ac:dyDescent="0.25">
      <c r="A4" t="s">
        <v>0</v>
      </c>
      <c r="B4" t="s">
        <v>3</v>
      </c>
      <c r="C4" t="s">
        <v>24</v>
      </c>
      <c r="D4" t="s">
        <v>25</v>
      </c>
      <c r="E4" t="s">
        <v>199</v>
      </c>
      <c r="F4" t="s">
        <v>274</v>
      </c>
      <c r="G4" t="s">
        <v>275</v>
      </c>
      <c r="H4" t="s">
        <v>21</v>
      </c>
      <c r="I4" t="str">
        <f t="shared" si="0"/>
        <v>5-Star RatingCentral Region</v>
      </c>
    </row>
    <row r="5" spans="1:9" x14ac:dyDescent="0.25">
      <c r="A5" t="s">
        <v>0</v>
      </c>
      <c r="B5" t="s">
        <v>4</v>
      </c>
      <c r="C5" t="s">
        <v>27</v>
      </c>
      <c r="D5" t="s">
        <v>251</v>
      </c>
      <c r="E5" t="s">
        <v>239</v>
      </c>
      <c r="F5" t="s">
        <v>200</v>
      </c>
      <c r="G5" t="s">
        <v>276</v>
      </c>
      <c r="H5" t="s">
        <v>21</v>
      </c>
      <c r="I5" t="str">
        <f t="shared" si="0"/>
        <v>5-Star RatingNortheast Region</v>
      </c>
    </row>
    <row r="6" spans="1:9" x14ac:dyDescent="0.25">
      <c r="A6" t="s">
        <v>5</v>
      </c>
      <c r="B6" t="s">
        <v>1</v>
      </c>
      <c r="C6" t="s">
        <v>19</v>
      </c>
      <c r="D6" t="s">
        <v>249</v>
      </c>
      <c r="E6" t="s">
        <v>71</v>
      </c>
      <c r="F6" t="s">
        <v>71</v>
      </c>
      <c r="G6" t="s">
        <v>29</v>
      </c>
      <c r="H6" t="s">
        <v>71</v>
      </c>
      <c r="I6" t="str">
        <f t="shared" si="0"/>
        <v>Likely to ReturnPacific Region</v>
      </c>
    </row>
    <row r="7" spans="1:9" x14ac:dyDescent="0.25">
      <c r="A7" t="s">
        <v>5</v>
      </c>
      <c r="B7" t="s">
        <v>2</v>
      </c>
      <c r="C7" t="s">
        <v>22</v>
      </c>
      <c r="D7" t="s">
        <v>23</v>
      </c>
      <c r="E7" t="s">
        <v>71</v>
      </c>
      <c r="F7" t="s">
        <v>71</v>
      </c>
      <c r="G7" t="s">
        <v>29</v>
      </c>
      <c r="H7" t="s">
        <v>71</v>
      </c>
      <c r="I7" t="str">
        <f t="shared" si="0"/>
        <v>Likely to ReturnSoutheast Region</v>
      </c>
    </row>
    <row r="8" spans="1:9" x14ac:dyDescent="0.25">
      <c r="A8" t="s">
        <v>5</v>
      </c>
      <c r="B8" t="s">
        <v>3</v>
      </c>
      <c r="C8" t="s">
        <v>24</v>
      </c>
      <c r="D8" t="s">
        <v>25</v>
      </c>
      <c r="E8" t="s">
        <v>71</v>
      </c>
      <c r="F8" t="s">
        <v>71</v>
      </c>
      <c r="G8" t="s">
        <v>29</v>
      </c>
      <c r="H8" t="s">
        <v>71</v>
      </c>
      <c r="I8" t="str">
        <f t="shared" si="0"/>
        <v>Likely to ReturnCentral Region</v>
      </c>
    </row>
    <row r="9" spans="1:9" x14ac:dyDescent="0.25">
      <c r="A9" t="s">
        <v>5</v>
      </c>
      <c r="B9" t="s">
        <v>4</v>
      </c>
      <c r="C9" t="s">
        <v>27</v>
      </c>
      <c r="D9" t="s">
        <v>251</v>
      </c>
      <c r="E9" t="s">
        <v>72</v>
      </c>
      <c r="F9" t="s">
        <v>71</v>
      </c>
      <c r="G9" t="s">
        <v>73</v>
      </c>
      <c r="H9" t="s">
        <v>71</v>
      </c>
      <c r="I9" t="str">
        <f t="shared" si="0"/>
        <v>Likely to ReturnNortheast Region</v>
      </c>
    </row>
    <row r="10" spans="1:9" x14ac:dyDescent="0.25">
      <c r="A10" t="s">
        <v>6</v>
      </c>
      <c r="B10" t="s">
        <v>1</v>
      </c>
      <c r="C10" t="s">
        <v>19</v>
      </c>
      <c r="D10" t="s">
        <v>249</v>
      </c>
      <c r="E10" t="s">
        <v>78</v>
      </c>
      <c r="F10" t="s">
        <v>277</v>
      </c>
      <c r="G10" t="s">
        <v>278</v>
      </c>
      <c r="H10" t="s">
        <v>254</v>
      </c>
      <c r="I10" t="str">
        <f t="shared" si="0"/>
        <v>Email Capture RatePacific Region</v>
      </c>
    </row>
    <row r="11" spans="1:9" x14ac:dyDescent="0.25">
      <c r="A11" t="s">
        <v>6</v>
      </c>
      <c r="B11" t="s">
        <v>2</v>
      </c>
      <c r="C11" t="s">
        <v>22</v>
      </c>
      <c r="D11" t="s">
        <v>23</v>
      </c>
      <c r="E11" t="s">
        <v>279</v>
      </c>
      <c r="F11" t="s">
        <v>186</v>
      </c>
      <c r="G11" t="s">
        <v>280</v>
      </c>
      <c r="H11" t="s">
        <v>254</v>
      </c>
      <c r="I11" t="str">
        <f t="shared" si="0"/>
        <v>Email Capture RateSoutheast Region</v>
      </c>
    </row>
    <row r="12" spans="1:9" x14ac:dyDescent="0.25">
      <c r="A12" t="s">
        <v>6</v>
      </c>
      <c r="B12" t="s">
        <v>3</v>
      </c>
      <c r="C12" t="s">
        <v>24</v>
      </c>
      <c r="D12" t="s">
        <v>25</v>
      </c>
      <c r="E12" t="s">
        <v>185</v>
      </c>
      <c r="F12" t="s">
        <v>254</v>
      </c>
      <c r="G12" t="s">
        <v>281</v>
      </c>
      <c r="H12" t="s">
        <v>254</v>
      </c>
      <c r="I12" t="str">
        <f t="shared" si="0"/>
        <v>Email Capture RateCentral Region</v>
      </c>
    </row>
    <row r="13" spans="1:9" x14ac:dyDescent="0.25">
      <c r="A13" t="s">
        <v>6</v>
      </c>
      <c r="B13" t="s">
        <v>4</v>
      </c>
      <c r="C13" t="s">
        <v>27</v>
      </c>
      <c r="D13" t="s">
        <v>251</v>
      </c>
      <c r="E13" t="s">
        <v>282</v>
      </c>
      <c r="F13" t="s">
        <v>283</v>
      </c>
      <c r="G13" t="s">
        <v>284</v>
      </c>
      <c r="H13" t="s">
        <v>254</v>
      </c>
      <c r="I13" t="str">
        <f t="shared" si="0"/>
        <v>Email Capture RateNortheast Region</v>
      </c>
    </row>
    <row r="14" spans="1:9" x14ac:dyDescent="0.25">
      <c r="A14" t="s">
        <v>7</v>
      </c>
      <c r="B14" t="s">
        <v>1</v>
      </c>
      <c r="C14" t="s">
        <v>19</v>
      </c>
      <c r="D14" t="s">
        <v>249</v>
      </c>
      <c r="E14" t="s">
        <v>252</v>
      </c>
      <c r="F14" t="s">
        <v>285</v>
      </c>
      <c r="G14" t="s">
        <v>286</v>
      </c>
      <c r="H14" t="s">
        <v>258</v>
      </c>
      <c r="I14" t="str">
        <f t="shared" si="0"/>
        <v>Response RatePacific Region</v>
      </c>
    </row>
    <row r="15" spans="1:9" x14ac:dyDescent="0.25">
      <c r="A15" t="s">
        <v>7</v>
      </c>
      <c r="B15" t="s">
        <v>2</v>
      </c>
      <c r="C15" t="s">
        <v>22</v>
      </c>
      <c r="D15" t="s">
        <v>23</v>
      </c>
      <c r="E15" t="s">
        <v>287</v>
      </c>
      <c r="F15" t="s">
        <v>288</v>
      </c>
      <c r="G15" t="s">
        <v>289</v>
      </c>
      <c r="H15" t="s">
        <v>258</v>
      </c>
      <c r="I15" t="str">
        <f t="shared" si="0"/>
        <v>Response RateSoutheast Region</v>
      </c>
    </row>
    <row r="16" spans="1:9" x14ac:dyDescent="0.25">
      <c r="A16" t="s">
        <v>7</v>
      </c>
      <c r="B16" t="s">
        <v>3</v>
      </c>
      <c r="C16" t="s">
        <v>24</v>
      </c>
      <c r="D16" t="s">
        <v>25</v>
      </c>
      <c r="E16" t="s">
        <v>92</v>
      </c>
      <c r="F16" t="s">
        <v>181</v>
      </c>
      <c r="G16" t="s">
        <v>290</v>
      </c>
      <c r="H16" t="s">
        <v>258</v>
      </c>
      <c r="I16" t="str">
        <f t="shared" si="0"/>
        <v>Response RateCentral Region</v>
      </c>
    </row>
    <row r="17" spans="1:9" x14ac:dyDescent="0.25">
      <c r="A17" t="s">
        <v>7</v>
      </c>
      <c r="B17" t="s">
        <v>4</v>
      </c>
      <c r="C17" t="s">
        <v>27</v>
      </c>
      <c r="D17" t="s">
        <v>251</v>
      </c>
      <c r="E17" t="s">
        <v>291</v>
      </c>
      <c r="F17" t="s">
        <v>292</v>
      </c>
      <c r="G17" t="s">
        <v>293</v>
      </c>
      <c r="H17" t="s">
        <v>258</v>
      </c>
      <c r="I17" t="str">
        <f t="shared" si="0"/>
        <v>Response RateNortheast Region</v>
      </c>
    </row>
    <row r="18" spans="1:9" x14ac:dyDescent="0.25">
      <c r="A18" t="s">
        <v>8</v>
      </c>
      <c r="B18" t="s">
        <v>1</v>
      </c>
      <c r="C18" t="s">
        <v>19</v>
      </c>
      <c r="D18" t="s">
        <v>249</v>
      </c>
      <c r="E18" t="s">
        <v>294</v>
      </c>
      <c r="F18" t="s">
        <v>295</v>
      </c>
      <c r="G18" t="s">
        <v>296</v>
      </c>
      <c r="H18" t="s">
        <v>262</v>
      </c>
      <c r="I18" t="str">
        <f t="shared" si="0"/>
        <v>Reach RatePacific Region</v>
      </c>
    </row>
    <row r="19" spans="1:9" x14ac:dyDescent="0.25">
      <c r="A19" t="s">
        <v>8</v>
      </c>
      <c r="B19" t="s">
        <v>2</v>
      </c>
      <c r="C19" t="s">
        <v>22</v>
      </c>
      <c r="D19" t="s">
        <v>23</v>
      </c>
      <c r="E19" t="s">
        <v>221</v>
      </c>
      <c r="F19" t="s">
        <v>297</v>
      </c>
      <c r="G19" t="s">
        <v>298</v>
      </c>
      <c r="H19" t="s">
        <v>262</v>
      </c>
      <c r="I19" t="str">
        <f t="shared" si="0"/>
        <v>Reach RateSoutheast Region</v>
      </c>
    </row>
    <row r="20" spans="1:9" x14ac:dyDescent="0.25">
      <c r="A20" t="s">
        <v>8</v>
      </c>
      <c r="B20" t="s">
        <v>3</v>
      </c>
      <c r="C20" t="s">
        <v>24</v>
      </c>
      <c r="D20" t="s">
        <v>25</v>
      </c>
      <c r="E20" t="s">
        <v>198</v>
      </c>
      <c r="F20" t="s">
        <v>299</v>
      </c>
      <c r="G20" t="s">
        <v>300</v>
      </c>
      <c r="H20" t="s">
        <v>262</v>
      </c>
      <c r="I20" t="str">
        <f t="shared" si="0"/>
        <v>Reach RateCentral Region</v>
      </c>
    </row>
    <row r="21" spans="1:9" x14ac:dyDescent="0.25">
      <c r="A21" t="s">
        <v>8</v>
      </c>
      <c r="B21" t="s">
        <v>4</v>
      </c>
      <c r="C21" t="s">
        <v>27</v>
      </c>
      <c r="D21" t="s">
        <v>251</v>
      </c>
      <c r="E21" t="s">
        <v>241</v>
      </c>
      <c r="F21" t="s">
        <v>301</v>
      </c>
      <c r="G21" t="s">
        <v>302</v>
      </c>
      <c r="H21" t="s">
        <v>262</v>
      </c>
      <c r="I21" t="str">
        <f t="shared" si="0"/>
        <v>Reach RateNortheast Region</v>
      </c>
    </row>
    <row r="22" spans="1:9" x14ac:dyDescent="0.25">
      <c r="A22" t="s">
        <v>37</v>
      </c>
      <c r="B22" t="s">
        <v>1</v>
      </c>
      <c r="C22" t="s">
        <v>19</v>
      </c>
      <c r="D22" t="s">
        <v>249</v>
      </c>
      <c r="E22" t="s">
        <v>95</v>
      </c>
      <c r="F22" t="s">
        <v>303</v>
      </c>
      <c r="G22" t="s">
        <v>304</v>
      </c>
      <c r="H22" t="s">
        <v>267</v>
      </c>
      <c r="I22" t="str">
        <f t="shared" si="0"/>
        <v>Recommend Dealer/NPS ScorePacific Region</v>
      </c>
    </row>
    <row r="23" spans="1:9" x14ac:dyDescent="0.25">
      <c r="A23" t="s">
        <v>37</v>
      </c>
      <c r="B23" t="s">
        <v>2</v>
      </c>
      <c r="C23" t="s">
        <v>22</v>
      </c>
      <c r="D23" t="s">
        <v>23</v>
      </c>
      <c r="E23" t="s">
        <v>97</v>
      </c>
      <c r="F23" t="s">
        <v>305</v>
      </c>
      <c r="G23" t="s">
        <v>306</v>
      </c>
      <c r="H23" t="s">
        <v>267</v>
      </c>
      <c r="I23" t="str">
        <f t="shared" si="0"/>
        <v>Recommend Dealer/NPS ScoreSoutheast Region</v>
      </c>
    </row>
    <row r="24" spans="1:9" x14ac:dyDescent="0.25">
      <c r="A24" t="s">
        <v>37</v>
      </c>
      <c r="B24" t="s">
        <v>3</v>
      </c>
      <c r="C24" t="s">
        <v>24</v>
      </c>
      <c r="D24" t="s">
        <v>25</v>
      </c>
      <c r="E24" t="s">
        <v>95</v>
      </c>
      <c r="F24" t="s">
        <v>307</v>
      </c>
      <c r="G24" t="s">
        <v>308</v>
      </c>
      <c r="H24" t="s">
        <v>267</v>
      </c>
      <c r="I24" t="str">
        <f t="shared" si="0"/>
        <v>Recommend Dealer/NPS ScoreCentral Region</v>
      </c>
    </row>
    <row r="25" spans="1:9" x14ac:dyDescent="0.25">
      <c r="A25" t="s">
        <v>37</v>
      </c>
      <c r="B25" t="s">
        <v>4</v>
      </c>
      <c r="C25" t="s">
        <v>27</v>
      </c>
      <c r="D25" t="s">
        <v>251</v>
      </c>
      <c r="E25" t="s">
        <v>101</v>
      </c>
      <c r="F25" t="s">
        <v>309</v>
      </c>
      <c r="G25" t="s">
        <v>310</v>
      </c>
      <c r="H25" t="s">
        <v>267</v>
      </c>
      <c r="I25" t="str">
        <f t="shared" si="0"/>
        <v>Recommend Dealer/NPS ScoreNortheast Region</v>
      </c>
    </row>
    <row r="26" spans="1:9" x14ac:dyDescent="0.25">
      <c r="A26" t="s">
        <v>9</v>
      </c>
      <c r="B26" t="s">
        <v>3</v>
      </c>
      <c r="C26" t="s">
        <v>38</v>
      </c>
      <c r="D26" t="s">
        <v>25</v>
      </c>
      <c r="E26" t="s">
        <v>311</v>
      </c>
      <c r="F26" t="s">
        <v>311</v>
      </c>
      <c r="G26" t="s">
        <v>29</v>
      </c>
      <c r="H26" t="s">
        <v>271</v>
      </c>
      <c r="I26" t="str">
        <f t="shared" si="0"/>
        <v>Technical FaultsCentral Region</v>
      </c>
    </row>
    <row r="27" spans="1:9" x14ac:dyDescent="0.25">
      <c r="A27" t="s">
        <v>9</v>
      </c>
      <c r="B27" t="s">
        <v>4</v>
      </c>
      <c r="C27" t="s">
        <v>27</v>
      </c>
      <c r="D27" t="s">
        <v>251</v>
      </c>
      <c r="E27" t="s">
        <v>322</v>
      </c>
      <c r="F27" t="s">
        <v>322</v>
      </c>
      <c r="G27" t="s">
        <v>29</v>
      </c>
      <c r="H27" t="s">
        <v>271</v>
      </c>
      <c r="I27" t="str">
        <f t="shared" si="0"/>
        <v>Technical FaultsNortheast Region</v>
      </c>
    </row>
    <row r="28" spans="1:9" x14ac:dyDescent="0.25">
      <c r="A28" t="s">
        <v>9</v>
      </c>
      <c r="B28" t="s">
        <v>1</v>
      </c>
      <c r="C28" t="s">
        <v>39</v>
      </c>
      <c r="D28" t="s">
        <v>249</v>
      </c>
      <c r="E28" t="s">
        <v>229</v>
      </c>
      <c r="F28" t="s">
        <v>229</v>
      </c>
      <c r="G28" t="s">
        <v>29</v>
      </c>
      <c r="H28" t="s">
        <v>271</v>
      </c>
      <c r="I28" t="str">
        <f t="shared" si="0"/>
        <v>Technical FaultsPacific Region</v>
      </c>
    </row>
    <row r="29" spans="1:9" x14ac:dyDescent="0.25">
      <c r="A29" t="s">
        <v>9</v>
      </c>
      <c r="B29" t="s">
        <v>2</v>
      </c>
      <c r="C29" t="s">
        <v>22</v>
      </c>
      <c r="D29" t="s">
        <v>23</v>
      </c>
      <c r="E29" t="s">
        <v>242</v>
      </c>
      <c r="F29" t="s">
        <v>242</v>
      </c>
      <c r="G29" t="s">
        <v>29</v>
      </c>
      <c r="H29" t="s">
        <v>271</v>
      </c>
      <c r="I29" t="str">
        <f t="shared" si="0"/>
        <v>Technical FaultsSoutheast Region</v>
      </c>
    </row>
    <row r="30" spans="1:9" x14ac:dyDescent="0.25">
      <c r="A30" t="s">
        <v>10</v>
      </c>
      <c r="B30" t="s">
        <v>3</v>
      </c>
      <c r="C30" t="s">
        <v>38</v>
      </c>
      <c r="D30" t="s">
        <v>25</v>
      </c>
      <c r="E30" t="s">
        <v>312</v>
      </c>
      <c r="F30" t="s">
        <v>312</v>
      </c>
      <c r="G30" t="s">
        <v>29</v>
      </c>
      <c r="H30" t="s">
        <v>272</v>
      </c>
      <c r="I30" t="str">
        <f t="shared" si="0"/>
        <v>Customer HandlingCentral Region</v>
      </c>
    </row>
    <row r="31" spans="1:9" x14ac:dyDescent="0.25">
      <c r="A31" t="s">
        <v>10</v>
      </c>
      <c r="B31" t="s">
        <v>4</v>
      </c>
      <c r="C31" t="s">
        <v>27</v>
      </c>
      <c r="D31" t="s">
        <v>251</v>
      </c>
      <c r="E31" t="s">
        <v>323</v>
      </c>
      <c r="F31" t="s">
        <v>323</v>
      </c>
      <c r="G31" t="s">
        <v>29</v>
      </c>
      <c r="H31" t="s">
        <v>272</v>
      </c>
      <c r="I31" t="str">
        <f t="shared" si="0"/>
        <v>Customer HandlingNortheast Region</v>
      </c>
    </row>
    <row r="32" spans="1:9" x14ac:dyDescent="0.25">
      <c r="A32" t="s">
        <v>10</v>
      </c>
      <c r="B32" t="s">
        <v>1</v>
      </c>
      <c r="C32" t="s">
        <v>39</v>
      </c>
      <c r="D32" t="s">
        <v>249</v>
      </c>
      <c r="E32" t="s">
        <v>230</v>
      </c>
      <c r="F32" t="s">
        <v>230</v>
      </c>
      <c r="G32" t="s">
        <v>29</v>
      </c>
      <c r="H32" t="s">
        <v>272</v>
      </c>
      <c r="I32" t="str">
        <f t="shared" si="0"/>
        <v>Customer HandlingPacific Region</v>
      </c>
    </row>
    <row r="33" spans="1:9" x14ac:dyDescent="0.25">
      <c r="A33" t="s">
        <v>10</v>
      </c>
      <c r="B33" t="s">
        <v>2</v>
      </c>
      <c r="C33" t="s">
        <v>22</v>
      </c>
      <c r="D33" t="s">
        <v>23</v>
      </c>
      <c r="E33" t="s">
        <v>243</v>
      </c>
      <c r="F33" t="s">
        <v>243</v>
      </c>
      <c r="G33" t="s">
        <v>29</v>
      </c>
      <c r="H33" t="s">
        <v>272</v>
      </c>
      <c r="I33" t="str">
        <f t="shared" si="0"/>
        <v>Customer HandlingSoutheast Region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8B41-43B4-4DC7-973E-324B3C392ED8}">
  <dimension ref="A1:H181"/>
  <sheetViews>
    <sheetView tabSelected="1" topLeftCell="A143" workbookViewId="0">
      <selection activeCell="B2" sqref="B2:B181"/>
    </sheetView>
  </sheetViews>
  <sheetFormatPr defaultRowHeight="15" x14ac:dyDescent="0.25"/>
  <cols>
    <col min="1" max="1" width="29.7109375" customWidth="1"/>
    <col min="2" max="2" width="27.5703125" style="7" customWidth="1"/>
    <col min="3" max="3" width="49.140625" customWidth="1"/>
    <col min="5" max="5" width="4.140625" customWidth="1"/>
    <col min="6" max="6" width="33.5703125" customWidth="1"/>
    <col min="7" max="7" width="19.5703125" customWidth="1"/>
    <col min="8" max="8" width="16.85546875" customWidth="1"/>
  </cols>
  <sheetData>
    <row r="1" spans="1:6" ht="15.75" thickBot="1" x14ac:dyDescent="0.3">
      <c r="A1" s="1" t="s">
        <v>40</v>
      </c>
      <c r="B1" s="4"/>
      <c r="C1">
        <f ca="1">C1</f>
        <v>0</v>
      </c>
      <c r="F1" t="str">
        <f ca="1">TEXT(F4,"MMM-YY")</f>
        <v>Dec-21</v>
      </c>
    </row>
    <row r="2" spans="1:6" ht="15.75" thickBot="1" x14ac:dyDescent="0.3">
      <c r="A2" s="2" t="s">
        <v>0</v>
      </c>
      <c r="B2" s="2" t="str">
        <f ca="1">INDEX('Monthly trends'!A:N,MATCH(C2,'Monthly trends'!O$1:O$31,0),MATCH(Data!F$1,'Monthly trends'!A$1:N$1,0))</f>
        <v>4.58</v>
      </c>
      <c r="C2" t="s">
        <v>119</v>
      </c>
    </row>
    <row r="3" spans="1:6" ht="15.75" thickBot="1" x14ac:dyDescent="0.3">
      <c r="A3" s="2" t="s">
        <v>41</v>
      </c>
      <c r="B3" s="2" t="str">
        <f ca="1">INDEX('Monthly trends'!A:N,MATCH(C3,'Monthly trends'!O$1:O$31,0),MATCH(Data!F$1,'Monthly trends'!A$1:N$1,0))</f>
        <v>4.64</v>
      </c>
      <c r="C3" t="s">
        <v>120</v>
      </c>
    </row>
    <row r="4" spans="1:6" ht="15.75" thickBot="1" x14ac:dyDescent="0.3">
      <c r="A4" s="2" t="s">
        <v>42</v>
      </c>
      <c r="B4" s="2" t="str">
        <f ca="1">INDEX('Monthly trends'!A:N,MATCH(C4,'Monthly trends'!O$1:O$31,0),MATCH(Data!F$1,'Monthly trends'!A$1:N$1,0))</f>
        <v>(1.29%)</v>
      </c>
      <c r="C4" t="s">
        <v>121</v>
      </c>
      <c r="F4" s="6">
        <f ca="1">TODAY()-10</f>
        <v>44540</v>
      </c>
    </row>
    <row r="5" spans="1:6" ht="15.75" thickBot="1" x14ac:dyDescent="0.3">
      <c r="A5" t="s">
        <v>37</v>
      </c>
      <c r="B5" s="2" t="str">
        <f ca="1">INDEX('Monthly trends'!A:N,MATCH(C5,'Monthly trends'!O$1:O$31,0),MATCH(Data!F$1,'Monthly trends'!A$1:N$1,0))</f>
        <v>63.74</v>
      </c>
      <c r="C5" t="s">
        <v>134</v>
      </c>
    </row>
    <row r="6" spans="1:6" ht="15.75" thickBot="1" x14ac:dyDescent="0.3">
      <c r="A6" s="2" t="s">
        <v>41</v>
      </c>
      <c r="B6" s="2" t="str">
        <f ca="1">INDEX('Monthly trends'!A:N,MATCH(C6,'Monthly trends'!O$1:O$31,0),MATCH(Data!F$1,'Monthly trends'!A$1:N$1,0))</f>
        <v>68.00</v>
      </c>
      <c r="C6" t="s">
        <v>135</v>
      </c>
    </row>
    <row r="7" spans="1:6" ht="15.75" thickBot="1" x14ac:dyDescent="0.3">
      <c r="A7" s="2" t="s">
        <v>42</v>
      </c>
      <c r="B7" s="2" t="str">
        <f ca="1">INDEX('Monthly trends'!A:N,MATCH(C7,'Monthly trends'!O$1:O$31,0),MATCH(Data!F$1,'Monthly trends'!A$1:N$1,0))</f>
        <v>(6.26%)</v>
      </c>
      <c r="C7" t="s">
        <v>136</v>
      </c>
    </row>
    <row r="8" spans="1:6" ht="15.75" thickBot="1" x14ac:dyDescent="0.3">
      <c r="A8" s="2" t="s">
        <v>5</v>
      </c>
      <c r="B8" s="2" t="str">
        <f ca="1">INDEX('Monthly trends'!A:N,MATCH(C8,'Monthly trends'!O$1:O$31,0),MATCH(Data!F$1,'Monthly trends'!A$1:N$1,0))</f>
        <v>3.70</v>
      </c>
      <c r="C8" t="s">
        <v>122</v>
      </c>
    </row>
    <row r="9" spans="1:6" ht="15.75" thickBot="1" x14ac:dyDescent="0.3">
      <c r="A9" s="2" t="s">
        <v>41</v>
      </c>
      <c r="B9" s="2" t="str">
        <f ca="1">INDEX('Monthly trends'!A:N,MATCH(C9,'Monthly trends'!O$1:O$31,0),MATCH(Data!F$1,'Monthly trends'!A$1:N$1,0))</f>
        <v>3.70</v>
      </c>
      <c r="C9" t="s">
        <v>123</v>
      </c>
    </row>
    <row r="10" spans="1:6" ht="15.75" thickBot="1" x14ac:dyDescent="0.3">
      <c r="A10" s="2" t="s">
        <v>42</v>
      </c>
      <c r="B10" s="2" t="str">
        <f ca="1">INDEX('Monthly trends'!A:N,MATCH(C10,'Monthly trends'!O$1:O$31,0),MATCH(Data!F$1,'Monthly trends'!A$1:N$1,0))</f>
        <v>0.00%</v>
      </c>
      <c r="C10" t="s">
        <v>124</v>
      </c>
    </row>
    <row r="11" spans="1:6" ht="15.75" thickBot="1" x14ac:dyDescent="0.3">
      <c r="A11" s="2" t="s">
        <v>6</v>
      </c>
      <c r="B11" s="2" t="str">
        <f ca="1">INDEX('Monthly trends'!A:N,MATCH(C11,'Monthly trends'!O$1:O$31,0),MATCH(Data!F$1,'Monthly trends'!A$1:N$1,0))</f>
        <v>81.20%</v>
      </c>
      <c r="C11" t="s">
        <v>125</v>
      </c>
    </row>
    <row r="12" spans="1:6" ht="15.75" thickBot="1" x14ac:dyDescent="0.3">
      <c r="A12" s="2" t="s">
        <v>41</v>
      </c>
      <c r="B12" s="2" t="str">
        <f ca="1">INDEX('Monthly trends'!A:N,MATCH(C12,'Monthly trends'!O$1:O$31,0),MATCH(Data!F$1,'Monthly trends'!A$1:N$1,0))</f>
        <v>82.70%</v>
      </c>
      <c r="C12" t="s">
        <v>126</v>
      </c>
    </row>
    <row r="13" spans="1:6" ht="15.75" thickBot="1" x14ac:dyDescent="0.3">
      <c r="A13" s="2" t="s">
        <v>42</v>
      </c>
      <c r="B13" s="2" t="str">
        <f ca="1">INDEX('Monthly trends'!A:N,MATCH(C13,'Monthly trends'!O$1:O$31,0),MATCH(Data!F$1,'Monthly trends'!A$1:N$1,0))</f>
        <v>(1.81%)</v>
      </c>
      <c r="C13" t="s">
        <v>127</v>
      </c>
    </row>
    <row r="14" spans="1:6" ht="15.75" thickBot="1" x14ac:dyDescent="0.3">
      <c r="A14" s="2" t="s">
        <v>7</v>
      </c>
      <c r="B14" s="2" t="str">
        <f ca="1">INDEX('Monthly trends'!A:N,MATCH(C14,'Monthly trends'!O$1:O$31,0),MATCH(Data!F$1,'Monthly trends'!A$1:N$1,0))</f>
        <v>14.50%</v>
      </c>
      <c r="C14" t="s">
        <v>128</v>
      </c>
    </row>
    <row r="15" spans="1:6" ht="15.75" thickBot="1" x14ac:dyDescent="0.3">
      <c r="A15" s="2" t="s">
        <v>41</v>
      </c>
      <c r="B15" s="2" t="str">
        <f ca="1">INDEX('Monthly trends'!A:N,MATCH(C15,'Monthly trends'!O$1:O$31,0),MATCH(Data!F$1,'Monthly trends'!A$1:N$1,0))</f>
        <v>17.80%</v>
      </c>
      <c r="C15" t="s">
        <v>129</v>
      </c>
    </row>
    <row r="16" spans="1:6" ht="15.75" thickBot="1" x14ac:dyDescent="0.3">
      <c r="A16" s="2" t="s">
        <v>42</v>
      </c>
      <c r="B16" s="2" t="str">
        <f ca="1">INDEX('Monthly trends'!A:N,MATCH(C16,'Monthly trends'!O$1:O$31,0),MATCH(Data!F$1,'Monthly trends'!A$1:N$1,0))</f>
        <v>(18.54%)</v>
      </c>
      <c r="C16" t="s">
        <v>130</v>
      </c>
    </row>
    <row r="17" spans="1:3" ht="15.75" thickBot="1" x14ac:dyDescent="0.3">
      <c r="A17" s="2" t="s">
        <v>8</v>
      </c>
      <c r="B17" s="2" t="str">
        <f ca="1">INDEX('Monthly trends'!A:N,MATCH(C17,'Monthly trends'!O$1:O$31,0),MATCH(Data!F$1,'Monthly trends'!A$1:N$1,0))</f>
        <v>11.80%</v>
      </c>
      <c r="C17" t="s">
        <v>131</v>
      </c>
    </row>
    <row r="18" spans="1:3" ht="15.75" thickBot="1" x14ac:dyDescent="0.3">
      <c r="A18" s="2" t="s">
        <v>41</v>
      </c>
      <c r="B18" s="2" t="str">
        <f ca="1">INDEX('Monthly trends'!A:N,MATCH(C18,'Monthly trends'!O$1:O$31,0),MATCH(Data!F$1,'Monthly trends'!A$1:N$1,0))</f>
        <v>14.70%</v>
      </c>
      <c r="C18" t="s">
        <v>132</v>
      </c>
    </row>
    <row r="19" spans="1:3" ht="15.75" thickBot="1" x14ac:dyDescent="0.3">
      <c r="A19" s="2" t="s">
        <v>42</v>
      </c>
      <c r="B19" s="2" t="str">
        <f ca="1">INDEX('Monthly trends'!A:N,MATCH(C19,'Monthly trends'!O$1:O$31,0),MATCH(Data!F$1,'Monthly trends'!A$1:N$1,0))</f>
        <v>(19.73%)</v>
      </c>
      <c r="C19" t="s">
        <v>133</v>
      </c>
    </row>
    <row r="20" spans="1:3" ht="15.75" thickBot="1" x14ac:dyDescent="0.3">
      <c r="A20" s="2" t="s">
        <v>44</v>
      </c>
      <c r="B20" s="2" t="str">
        <f ca="1">INDEX('Monthly trends'!A:N,MATCH(C20,'Monthly trends'!O$1:O$31,0),MATCH(Data!F$1,'Monthly trends'!A$1:N$1,0))</f>
        <v>82.73%</v>
      </c>
      <c r="C20" t="s">
        <v>137</v>
      </c>
    </row>
    <row r="21" spans="1:3" ht="15.75" thickBot="1" x14ac:dyDescent="0.3">
      <c r="A21" s="2" t="s">
        <v>41</v>
      </c>
      <c r="B21" s="2" t="str">
        <f ca="1">INDEX('Monthly trends'!A:N,MATCH(C21,'Monthly trends'!O$1:O$31,0),MATCH(Data!F$1,'Monthly trends'!A$1:N$1,0))</f>
        <v>82.73%</v>
      </c>
      <c r="C21" t="s">
        <v>138</v>
      </c>
    </row>
    <row r="22" spans="1:3" ht="15.75" thickBot="1" x14ac:dyDescent="0.3">
      <c r="A22" s="2" t="s">
        <v>42</v>
      </c>
      <c r="B22" s="2" t="str">
        <f ca="1">INDEX('Monthly trends'!A:N,MATCH(C22,'Monthly trends'!O$1:O$31,0),MATCH(Data!F$1,'Monthly trends'!A$1:N$1,0))</f>
        <v>0.00%</v>
      </c>
      <c r="C22" t="s">
        <v>139</v>
      </c>
    </row>
    <row r="23" spans="1:3" ht="15.75" thickBot="1" x14ac:dyDescent="0.3">
      <c r="A23" s="2" t="s">
        <v>45</v>
      </c>
      <c r="B23" s="2" t="str">
        <f ca="1">INDEX('Monthly trends'!A:N,MATCH(C23,'Monthly trends'!O$1:O$31,0),MATCH(Data!F$1,'Monthly trends'!A$1:N$1,0))</f>
        <v>86.55%</v>
      </c>
      <c r="C23" t="s">
        <v>140</v>
      </c>
    </row>
    <row r="24" spans="1:3" ht="15.75" thickBot="1" x14ac:dyDescent="0.3">
      <c r="A24" s="2" t="s">
        <v>41</v>
      </c>
      <c r="B24" s="2" t="str">
        <f ca="1">INDEX('Monthly trends'!A:N,MATCH(C24,'Monthly trends'!O$1:O$31,0),MATCH(Data!F$1,'Monthly trends'!A$1:N$1,0))</f>
        <v>86.55%</v>
      </c>
      <c r="C24" t="s">
        <v>141</v>
      </c>
    </row>
    <row r="25" spans="1:3" ht="15.75" thickBot="1" x14ac:dyDescent="0.3">
      <c r="A25" s="2" t="s">
        <v>42</v>
      </c>
      <c r="B25" s="2" t="str">
        <f ca="1">INDEX('Monthly trends'!A:N,MATCH(C25,'Monthly trends'!O$1:O$31,0),MATCH(Data!F$1,'Monthly trends'!A$1:N$1,0))</f>
        <v>0.00%</v>
      </c>
      <c r="C25" t="s">
        <v>142</v>
      </c>
    </row>
    <row r="26" spans="1:3" ht="15.75" thickBot="1" x14ac:dyDescent="0.3">
      <c r="A26" s="2" t="s">
        <v>46</v>
      </c>
      <c r="B26" s="2" t="str">
        <f ca="1">INDEX('Monthly trends'!A:N,MATCH(C26,'Monthly trends'!O$1:O$31,0),MATCH(Data!F$1,'Monthly trends'!A$1:N$1,0))</f>
        <v>79.64%</v>
      </c>
      <c r="C26" t="s">
        <v>143</v>
      </c>
    </row>
    <row r="27" spans="1:3" ht="15.75" thickBot="1" x14ac:dyDescent="0.3">
      <c r="A27" s="2" t="s">
        <v>41</v>
      </c>
      <c r="B27" s="2" t="str">
        <f ca="1">INDEX('Monthly trends'!A:N,MATCH(C27,'Monthly trends'!O$1:O$31,0),MATCH(Data!F$1,'Monthly trends'!A$1:N$1,0))</f>
        <v>79.64%</v>
      </c>
      <c r="C27" t="s">
        <v>144</v>
      </c>
    </row>
    <row r="28" spans="1:3" ht="15.75" thickBot="1" x14ac:dyDescent="0.3">
      <c r="A28" s="2" t="s">
        <v>42</v>
      </c>
      <c r="B28" s="2" t="str">
        <f ca="1">INDEX('Monthly trends'!A:N,MATCH(C28,'Monthly trends'!O$1:O$31,0),MATCH(Data!F$1,'Monthly trends'!A$1:N$1,0))</f>
        <v>0.00%</v>
      </c>
      <c r="C28" t="s">
        <v>145</v>
      </c>
    </row>
    <row r="29" spans="1:3" ht="15.75" thickBot="1" x14ac:dyDescent="0.3">
      <c r="A29" s="2" t="s">
        <v>47</v>
      </c>
      <c r="B29" s="2" t="str">
        <f ca="1">INDEX('Monthly trends'!A:N,MATCH(C29,'Monthly trends'!O$1:O$31,0),MATCH(Data!F$1,'Monthly trends'!A$1:N$1,0))</f>
        <v>-</v>
      </c>
      <c r="C29" t="s">
        <v>146</v>
      </c>
    </row>
    <row r="30" spans="1:3" ht="15.75" thickBot="1" x14ac:dyDescent="0.3">
      <c r="A30" s="2" t="s">
        <v>41</v>
      </c>
      <c r="B30" s="2" t="str">
        <f ca="1">INDEX('Monthly trends'!A:N,MATCH(C30,'Monthly trends'!O$1:O$31,0),MATCH(Data!F$1,'Monthly trends'!A$1:N$1,0))</f>
        <v>92.10%</v>
      </c>
      <c r="C30" t="s">
        <v>147</v>
      </c>
    </row>
    <row r="31" spans="1:3" ht="15.75" thickBot="1" x14ac:dyDescent="0.3">
      <c r="A31" s="2" t="s">
        <v>42</v>
      </c>
      <c r="B31" s="2" t="str">
        <f ca="1">INDEX('Monthly trends'!A:N,MATCH(C31,'Monthly trends'!O$1:O$31,0),MATCH(Data!F$1,'Monthly trends'!A$1:N$1,0))</f>
        <v>(100.00%)</v>
      </c>
      <c r="C31" t="s">
        <v>148</v>
      </c>
    </row>
    <row r="32" spans="1:3" ht="15.75" thickBot="1" x14ac:dyDescent="0.3">
      <c r="A32" s="3"/>
    </row>
    <row r="33" spans="1:8" ht="15.75" thickBot="1" x14ac:dyDescent="0.3">
      <c r="A33" s="1" t="s">
        <v>48</v>
      </c>
    </row>
    <row r="34" spans="1:8" ht="15.75" thickBot="1" x14ac:dyDescent="0.3">
      <c r="A34" s="1" t="s">
        <v>0</v>
      </c>
    </row>
    <row r="35" spans="1:8" ht="15.75" thickBot="1" x14ac:dyDescent="0.3">
      <c r="A35" s="2" t="s">
        <v>1</v>
      </c>
      <c r="B35" s="7" t="str">
        <f>INDEX(YOY!A:I,MATCH(C35,YOY!I:I,0),MATCH(F35,YOY!$1:$1,0))</f>
        <v>4.60</v>
      </c>
      <c r="C35" t="s">
        <v>149</v>
      </c>
      <c r="D35">
        <f>MATCH(C35,YOY!I:I,0)</f>
        <v>2</v>
      </c>
      <c r="F35" s="5" t="s">
        <v>16</v>
      </c>
      <c r="G35" s="5" t="s">
        <v>17</v>
      </c>
      <c r="H35" s="5" t="s">
        <v>18</v>
      </c>
    </row>
    <row r="36" spans="1:8" ht="15.75" thickBot="1" x14ac:dyDescent="0.3">
      <c r="A36" s="2" t="s">
        <v>49</v>
      </c>
      <c r="B36" s="7" t="str">
        <f>INDEX(YOY!A:I,MATCH(C36,YOY!I:I,0),MATCH(F36,YOY!$1:$1,0))</f>
        <v>(1.29%)</v>
      </c>
      <c r="C36" t="s">
        <v>149</v>
      </c>
      <c r="F36" s="5" t="s">
        <v>17</v>
      </c>
    </row>
    <row r="37" spans="1:8" ht="15.75" thickBot="1" x14ac:dyDescent="0.3">
      <c r="A37" s="2" t="s">
        <v>50</v>
      </c>
      <c r="B37" s="7" t="str">
        <f>INDEX(YOY!A:I,MATCH(C37,YOY!I:I,0),MATCH(F37,YOY!$1:$1,0))</f>
        <v>4.58</v>
      </c>
      <c r="C37" t="s">
        <v>149</v>
      </c>
      <c r="F37" s="5" t="s">
        <v>18</v>
      </c>
    </row>
    <row r="38" spans="1:8" ht="15.75" thickBot="1" x14ac:dyDescent="0.3">
      <c r="A38" s="2" t="s">
        <v>2</v>
      </c>
      <c r="B38" s="7" t="str">
        <f>INDEX(YOY!A:I,MATCH(C38,YOY!I:I,0),MATCH(F38,YOY!$1:$1,0))</f>
        <v>4.55</v>
      </c>
      <c r="C38" t="s">
        <v>150</v>
      </c>
      <c r="F38" s="5" t="s">
        <v>16</v>
      </c>
    </row>
    <row r="39" spans="1:8" ht="15.75" thickBot="1" x14ac:dyDescent="0.3">
      <c r="A39" s="2" t="s">
        <v>49</v>
      </c>
      <c r="B39" s="7" t="str">
        <f>INDEX(YOY!A:I,MATCH(C39,YOY!I:I,0),MATCH(F39,YOY!$1:$1,0))</f>
        <v>(0.87%)</v>
      </c>
      <c r="C39" t="s">
        <v>150</v>
      </c>
      <c r="F39" s="5" t="s">
        <v>17</v>
      </c>
    </row>
    <row r="40" spans="1:8" ht="15.75" thickBot="1" x14ac:dyDescent="0.3">
      <c r="A40" s="2" t="s">
        <v>50</v>
      </c>
      <c r="B40" s="7" t="str">
        <f>INDEX(YOY!A:I,MATCH(C40,YOY!I:I,0),MATCH(F40,YOY!$1:$1,0))</f>
        <v>4.58</v>
      </c>
      <c r="C40" t="s">
        <v>150</v>
      </c>
      <c r="F40" s="5" t="s">
        <v>18</v>
      </c>
    </row>
    <row r="41" spans="1:8" ht="15.75" thickBot="1" x14ac:dyDescent="0.3">
      <c r="A41" s="2" t="s">
        <v>3</v>
      </c>
      <c r="B41" s="7" t="str">
        <f>INDEX(YOY!A:I,MATCH(C41,YOY!I:I,0),MATCH(F41,YOY!$1:$1,0))</f>
        <v>4.54</v>
      </c>
      <c r="C41" t="s">
        <v>151</v>
      </c>
      <c r="F41" s="5" t="s">
        <v>16</v>
      </c>
    </row>
    <row r="42" spans="1:8" ht="15.75" thickBot="1" x14ac:dyDescent="0.3">
      <c r="A42" s="2" t="s">
        <v>49</v>
      </c>
      <c r="B42" s="7" t="str">
        <f>INDEX(YOY!A:I,MATCH(C42,YOY!I:I,0),MATCH(F42,YOY!$1:$1,0))</f>
        <v>(1.94%)</v>
      </c>
      <c r="C42" t="s">
        <v>151</v>
      </c>
      <c r="F42" s="5" t="s">
        <v>17</v>
      </c>
    </row>
    <row r="43" spans="1:8" ht="15.75" thickBot="1" x14ac:dyDescent="0.3">
      <c r="A43" s="2" t="s">
        <v>50</v>
      </c>
      <c r="B43" s="7" t="str">
        <f>INDEX(YOY!A:I,MATCH(C43,YOY!I:I,0),MATCH(F43,YOY!$1:$1,0))</f>
        <v>4.58</v>
      </c>
      <c r="C43" t="s">
        <v>151</v>
      </c>
      <c r="F43" s="5" t="s">
        <v>18</v>
      </c>
    </row>
    <row r="44" spans="1:8" ht="15.75" thickBot="1" x14ac:dyDescent="0.3">
      <c r="A44" s="2" t="s">
        <v>4</v>
      </c>
      <c r="B44" s="7" t="str">
        <f>INDEX(YOY!A:I,MATCH(C44,YOY!I:I,0),MATCH(F44,YOY!$1:$1,0))</f>
        <v>4.65</v>
      </c>
      <c r="C44" t="s">
        <v>152</v>
      </c>
      <c r="F44" s="5" t="s">
        <v>16</v>
      </c>
    </row>
    <row r="45" spans="1:8" ht="15.75" thickBot="1" x14ac:dyDescent="0.3">
      <c r="A45" s="2" t="s">
        <v>49</v>
      </c>
      <c r="B45" s="7" t="str">
        <f>INDEX(YOY!A:I,MATCH(C45,YOY!I:I,0),MATCH(F45,YOY!$1:$1,0))</f>
        <v>(1.94%)</v>
      </c>
      <c r="C45" t="s">
        <v>151</v>
      </c>
      <c r="F45" s="5" t="s">
        <v>17</v>
      </c>
    </row>
    <row r="46" spans="1:8" ht="15.75" thickBot="1" x14ac:dyDescent="0.3">
      <c r="A46" s="2" t="s">
        <v>50</v>
      </c>
      <c r="B46" s="7" t="str">
        <f>INDEX(YOY!A:I,MATCH(C46,YOY!I:I,0),MATCH(F46,YOY!$1:$1,0))</f>
        <v>4.58</v>
      </c>
      <c r="C46" t="s">
        <v>151</v>
      </c>
      <c r="F46" s="5" t="s">
        <v>18</v>
      </c>
    </row>
    <row r="47" spans="1:8" ht="15.75" thickBot="1" x14ac:dyDescent="0.3">
      <c r="A47" s="2"/>
    </row>
    <row r="48" spans="1:8" ht="15.75" thickBot="1" x14ac:dyDescent="0.3">
      <c r="A48" s="1" t="s">
        <v>48</v>
      </c>
    </row>
    <row r="49" spans="1:6" ht="15.75" thickBot="1" x14ac:dyDescent="0.3">
      <c r="A49" s="1" t="s">
        <v>43</v>
      </c>
    </row>
    <row r="50" spans="1:6" ht="15.75" thickBot="1" x14ac:dyDescent="0.3">
      <c r="A50" s="2" t="s">
        <v>1</v>
      </c>
      <c r="B50" s="7" t="str">
        <f>INDEX(YOY!A:I,MATCH(C50,YOY!I:I,0),MATCH(F50,YOY!$1:$1,0))</f>
        <v>63.82</v>
      </c>
      <c r="C50" t="s">
        <v>177</v>
      </c>
      <c r="F50" s="5" t="s">
        <v>16</v>
      </c>
    </row>
    <row r="51" spans="1:6" ht="15.75" thickBot="1" x14ac:dyDescent="0.3">
      <c r="A51" s="2" t="s">
        <v>49</v>
      </c>
      <c r="B51" s="7" t="str">
        <f>INDEX(YOY!A:I,MATCH(C51,YOY!I:I,0),MATCH(F51,YOY!$1:$1,0))</f>
        <v>(6.15%)</v>
      </c>
      <c r="C51" t="s">
        <v>177</v>
      </c>
      <c r="F51" s="5" t="s">
        <v>17</v>
      </c>
    </row>
    <row r="52" spans="1:6" ht="15.75" thickBot="1" x14ac:dyDescent="0.3">
      <c r="A52" s="2" t="s">
        <v>50</v>
      </c>
      <c r="B52" s="7" t="str">
        <f>INDEX(YOY!A:I,MATCH(C52,YOY!I:I,0),MATCH(F52,YOY!$1:$1,0))</f>
        <v>63.74</v>
      </c>
      <c r="C52" t="s">
        <v>177</v>
      </c>
      <c r="F52" s="5" t="s">
        <v>18</v>
      </c>
    </row>
    <row r="53" spans="1:6" ht="15.75" thickBot="1" x14ac:dyDescent="0.3">
      <c r="A53" s="2" t="s">
        <v>2</v>
      </c>
      <c r="B53" s="7" t="str">
        <f>INDEX(YOY!A:I,MATCH(C53,YOY!I:I,0),MATCH(F53,YOY!$1:$1,0))</f>
        <v>61.38</v>
      </c>
      <c r="C53" t="s">
        <v>178</v>
      </c>
      <c r="F53" s="5" t="s">
        <v>16</v>
      </c>
    </row>
    <row r="54" spans="1:6" ht="15.75" thickBot="1" x14ac:dyDescent="0.3">
      <c r="A54" s="2" t="s">
        <v>49</v>
      </c>
      <c r="B54" s="7" t="str">
        <f>INDEX(YOY!A:I,MATCH(C54,YOY!I:I,0),MATCH(F54,YOY!$1:$1,0))</f>
        <v>(7.00%)</v>
      </c>
      <c r="C54" t="s">
        <v>178</v>
      </c>
      <c r="F54" s="5" t="s">
        <v>17</v>
      </c>
    </row>
    <row r="55" spans="1:6" ht="15.75" thickBot="1" x14ac:dyDescent="0.3">
      <c r="A55" s="2" t="s">
        <v>50</v>
      </c>
      <c r="B55" s="7" t="str">
        <f>INDEX(YOY!A:I,MATCH(C55,YOY!I:I,0),MATCH(F55,YOY!$1:$1,0))</f>
        <v>63.74</v>
      </c>
      <c r="C55" t="s">
        <v>178</v>
      </c>
      <c r="F55" s="5" t="s">
        <v>18</v>
      </c>
    </row>
    <row r="56" spans="1:6" ht="15.75" thickBot="1" x14ac:dyDescent="0.3">
      <c r="A56" s="2" t="s">
        <v>3</v>
      </c>
      <c r="B56" s="7" t="str">
        <f>INDEX(YOY!A:I,MATCH(C56,YOY!I:I,0),MATCH(F56,YOY!$1:$1,0))</f>
        <v>61.85</v>
      </c>
      <c r="C56" t="s">
        <v>179</v>
      </c>
      <c r="F56" s="5" t="s">
        <v>16</v>
      </c>
    </row>
    <row r="57" spans="1:6" ht="15.75" thickBot="1" x14ac:dyDescent="0.3">
      <c r="A57" s="2" t="s">
        <v>49</v>
      </c>
      <c r="B57" s="7" t="str">
        <f>INDEX(YOY!A:I,MATCH(C57,YOY!I:I,0),MATCH(F57,YOY!$1:$1,0))</f>
        <v>(9.04%)</v>
      </c>
      <c r="C57" t="s">
        <v>179</v>
      </c>
      <c r="F57" s="5" t="s">
        <v>17</v>
      </c>
    </row>
    <row r="58" spans="1:6" ht="15.75" thickBot="1" x14ac:dyDescent="0.3">
      <c r="A58" s="2" t="s">
        <v>50</v>
      </c>
      <c r="B58" s="7" t="str">
        <f>INDEX(YOY!A:I,MATCH(C58,YOY!I:I,0),MATCH(F58,YOY!$1:$1,0))</f>
        <v>63.74</v>
      </c>
      <c r="C58" t="s">
        <v>179</v>
      </c>
      <c r="F58" s="5" t="s">
        <v>18</v>
      </c>
    </row>
    <row r="59" spans="1:6" ht="15.75" thickBot="1" x14ac:dyDescent="0.3">
      <c r="A59" s="2" t="s">
        <v>4</v>
      </c>
      <c r="B59" s="7" t="str">
        <f>INDEX(YOY!A:I,MATCH(C59,YOY!I:I,0),MATCH(F59,YOY!$1:$1,0))</f>
        <v>67.91</v>
      </c>
      <c r="C59" t="s">
        <v>180</v>
      </c>
      <c r="F59" s="5" t="s">
        <v>16</v>
      </c>
    </row>
    <row r="60" spans="1:6" ht="15.75" thickBot="1" x14ac:dyDescent="0.3">
      <c r="A60" s="2" t="s">
        <v>49</v>
      </c>
      <c r="B60" s="7" t="str">
        <f>INDEX(YOY!A:I,MATCH(C60,YOY!I:I,0),MATCH(F60,YOY!$1:$1,0))</f>
        <v>(5.68%)</v>
      </c>
      <c r="C60" t="s">
        <v>180</v>
      </c>
      <c r="F60" s="5" t="s">
        <v>17</v>
      </c>
    </row>
    <row r="61" spans="1:6" ht="15.75" thickBot="1" x14ac:dyDescent="0.3">
      <c r="A61" s="2" t="s">
        <v>50</v>
      </c>
      <c r="B61" s="7" t="str">
        <f>INDEX(YOY!A:I,MATCH(C61,YOY!I:I,0),MATCH(F61,YOY!$1:$1,0))</f>
        <v>63.74</v>
      </c>
      <c r="C61" t="s">
        <v>180</v>
      </c>
      <c r="F61" s="5" t="s">
        <v>18</v>
      </c>
    </row>
    <row r="62" spans="1:6" ht="15.75" thickBot="1" x14ac:dyDescent="0.3">
      <c r="A62" s="2"/>
    </row>
    <row r="63" spans="1:6" ht="15.75" thickBot="1" x14ac:dyDescent="0.3">
      <c r="A63" s="1" t="s">
        <v>48</v>
      </c>
    </row>
    <row r="64" spans="1:6" ht="15.75" thickBot="1" x14ac:dyDescent="0.3">
      <c r="A64" s="1" t="s">
        <v>5</v>
      </c>
    </row>
    <row r="65" spans="1:6" ht="15.75" thickBot="1" x14ac:dyDescent="0.3">
      <c r="A65" s="2" t="s">
        <v>1</v>
      </c>
      <c r="B65" s="7" t="str">
        <f>INDEX(YOY!A:I,MATCH(C65,YOY!I:I,0),MATCH(F65,YOY!$1:$1,0))</f>
        <v>3.70</v>
      </c>
      <c r="C65" t="s">
        <v>153</v>
      </c>
      <c r="F65" s="5" t="s">
        <v>16</v>
      </c>
    </row>
    <row r="66" spans="1:6" ht="15.75" thickBot="1" x14ac:dyDescent="0.3">
      <c r="A66" s="2" t="s">
        <v>49</v>
      </c>
      <c r="B66" s="7" t="str">
        <f>INDEX(YOY!A:I,MATCH(C66,YOY!I:I,0),MATCH(F66,YOY!$1:$1,0))</f>
        <v>0.00%</v>
      </c>
      <c r="C66" t="s">
        <v>153</v>
      </c>
      <c r="F66" s="5" t="s">
        <v>17</v>
      </c>
    </row>
    <row r="67" spans="1:6" ht="15.75" thickBot="1" x14ac:dyDescent="0.3">
      <c r="A67" s="2" t="s">
        <v>50</v>
      </c>
      <c r="B67" s="7" t="str">
        <f>INDEX(YOY!A:I,MATCH(C67,YOY!I:I,0),MATCH(F67,YOY!$1:$1,0))</f>
        <v>3.70</v>
      </c>
      <c r="C67" t="s">
        <v>153</v>
      </c>
      <c r="F67" s="5" t="s">
        <v>18</v>
      </c>
    </row>
    <row r="68" spans="1:6" ht="15.75" thickBot="1" x14ac:dyDescent="0.3">
      <c r="A68" s="2" t="s">
        <v>2</v>
      </c>
      <c r="B68" s="7" t="str">
        <f>INDEX(YOY!A:I,MATCH(C68,YOY!I:I,0),MATCH(F68,YOY!$1:$1,0))</f>
        <v>3.70</v>
      </c>
      <c r="C68" t="s">
        <v>154</v>
      </c>
      <c r="F68" s="5" t="s">
        <v>16</v>
      </c>
    </row>
    <row r="69" spans="1:6" ht="15.75" thickBot="1" x14ac:dyDescent="0.3">
      <c r="A69" s="2" t="s">
        <v>49</v>
      </c>
      <c r="B69" s="7" t="str">
        <f>INDEX(YOY!A:I,MATCH(C69,YOY!I:I,0),MATCH(F69,YOY!$1:$1,0))</f>
        <v>0.00%</v>
      </c>
      <c r="C69" t="s">
        <v>154</v>
      </c>
      <c r="F69" s="5" t="s">
        <v>17</v>
      </c>
    </row>
    <row r="70" spans="1:6" ht="15.75" thickBot="1" x14ac:dyDescent="0.3">
      <c r="A70" s="2" t="s">
        <v>50</v>
      </c>
      <c r="B70" s="7" t="str">
        <f>INDEX(YOY!A:I,MATCH(C70,YOY!I:I,0),MATCH(F70,YOY!$1:$1,0))</f>
        <v>3.70</v>
      </c>
      <c r="C70" t="s">
        <v>154</v>
      </c>
      <c r="F70" s="5" t="s">
        <v>18</v>
      </c>
    </row>
    <row r="71" spans="1:6" ht="15.75" thickBot="1" x14ac:dyDescent="0.3">
      <c r="A71" s="2" t="s">
        <v>3</v>
      </c>
      <c r="B71" s="7" t="str">
        <f>INDEX(YOY!A:I,MATCH(C71,YOY!I:I,0),MATCH(F71,YOY!$1:$1,0))</f>
        <v>3.70</v>
      </c>
      <c r="C71" t="s">
        <v>155</v>
      </c>
      <c r="F71" s="5" t="s">
        <v>16</v>
      </c>
    </row>
    <row r="72" spans="1:6" ht="15.75" thickBot="1" x14ac:dyDescent="0.3">
      <c r="A72" s="2" t="s">
        <v>49</v>
      </c>
      <c r="B72" s="7" t="str">
        <f>INDEX(YOY!A:I,MATCH(C72,YOY!I:I,0),MATCH(F72,YOY!$1:$1,0))</f>
        <v>0.00%</v>
      </c>
      <c r="C72" t="s">
        <v>155</v>
      </c>
      <c r="F72" s="5" t="s">
        <v>17</v>
      </c>
    </row>
    <row r="73" spans="1:6" ht="15.75" thickBot="1" x14ac:dyDescent="0.3">
      <c r="A73" s="2" t="s">
        <v>50</v>
      </c>
      <c r="B73" s="7" t="str">
        <f>INDEX(YOY!A:I,MATCH(C73,YOY!I:I,0),MATCH(F73,YOY!$1:$1,0))</f>
        <v>3.70</v>
      </c>
      <c r="C73" t="s">
        <v>155</v>
      </c>
      <c r="F73" s="5" t="s">
        <v>18</v>
      </c>
    </row>
    <row r="74" spans="1:6" ht="15.75" thickBot="1" x14ac:dyDescent="0.3">
      <c r="A74" s="2" t="s">
        <v>4</v>
      </c>
      <c r="B74" s="7" t="str">
        <f>INDEX(YOY!A:I,MATCH(C74,YOY!I:I,0),MATCH(F74,YOY!$1:$1,0))</f>
        <v>3.70</v>
      </c>
      <c r="C74" t="s">
        <v>156</v>
      </c>
      <c r="F74" s="5" t="s">
        <v>16</v>
      </c>
    </row>
    <row r="75" spans="1:6" ht="15.75" thickBot="1" x14ac:dyDescent="0.3">
      <c r="A75" s="2" t="s">
        <v>49</v>
      </c>
      <c r="B75" s="7" t="str">
        <f>INDEX(YOY!A:I,MATCH(C75,YOY!I:I,0),MATCH(F75,YOY!$1:$1,0))</f>
        <v>(2.63%)</v>
      </c>
      <c r="C75" t="s">
        <v>156</v>
      </c>
      <c r="F75" s="5" t="s">
        <v>17</v>
      </c>
    </row>
    <row r="76" spans="1:6" ht="15.75" thickBot="1" x14ac:dyDescent="0.3">
      <c r="A76" s="2" t="s">
        <v>50</v>
      </c>
      <c r="B76" s="7" t="str">
        <f>INDEX(YOY!A:I,MATCH(C76,YOY!I:I,0),MATCH(F76,YOY!$1:$1,0))</f>
        <v>3.70</v>
      </c>
      <c r="C76" t="s">
        <v>156</v>
      </c>
      <c r="F76" s="5" t="s">
        <v>18</v>
      </c>
    </row>
    <row r="77" spans="1:6" ht="15.75" thickBot="1" x14ac:dyDescent="0.3">
      <c r="A77" s="2"/>
    </row>
    <row r="78" spans="1:6" ht="15.75" thickBot="1" x14ac:dyDescent="0.3">
      <c r="A78" s="1" t="s">
        <v>48</v>
      </c>
    </row>
    <row r="79" spans="1:6" ht="15.75" thickBot="1" x14ac:dyDescent="0.3">
      <c r="A79" s="1" t="s">
        <v>6</v>
      </c>
    </row>
    <row r="80" spans="1:6" ht="15.75" thickBot="1" x14ac:dyDescent="0.3">
      <c r="A80" s="2" t="s">
        <v>1</v>
      </c>
      <c r="B80" s="7" t="str">
        <f>INDEX(YOY!A:I,MATCH(C80,YOY!I:I,0),MATCH(F80,YOY!$1:$1,0))</f>
        <v>80.60%</v>
      </c>
      <c r="C80" t="s">
        <v>157</v>
      </c>
      <c r="F80" s="5" t="s">
        <v>16</v>
      </c>
    </row>
    <row r="81" spans="1:6" ht="15.75" thickBot="1" x14ac:dyDescent="0.3">
      <c r="A81" s="2" t="s">
        <v>49</v>
      </c>
      <c r="B81" s="7" t="str">
        <f>INDEX(YOY!A:I,MATCH(C81,YOY!I:I,0),MATCH(F81,YOY!$1:$1,0))</f>
        <v>(2.07%)</v>
      </c>
      <c r="C81" t="s">
        <v>157</v>
      </c>
      <c r="F81" s="5" t="s">
        <v>17</v>
      </c>
    </row>
    <row r="82" spans="1:6" ht="15.75" thickBot="1" x14ac:dyDescent="0.3">
      <c r="A82" s="2" t="s">
        <v>50</v>
      </c>
      <c r="B82" s="7" t="str">
        <f>INDEX(YOY!A:I,MATCH(C82,YOY!I:I,0),MATCH(F82,YOY!$1:$1,0))</f>
        <v>81.20%</v>
      </c>
      <c r="C82" t="s">
        <v>157</v>
      </c>
      <c r="F82" s="5" t="s">
        <v>18</v>
      </c>
    </row>
    <row r="83" spans="1:6" ht="15.75" thickBot="1" x14ac:dyDescent="0.3">
      <c r="A83" s="2" t="s">
        <v>2</v>
      </c>
      <c r="B83" s="7" t="str">
        <f>INDEX(YOY!A:I,MATCH(C83,YOY!I:I,0),MATCH(F83,YOY!$1:$1,0))</f>
        <v>82.80%</v>
      </c>
      <c r="C83" t="s">
        <v>158</v>
      </c>
      <c r="F83" s="5" t="s">
        <v>16</v>
      </c>
    </row>
    <row r="84" spans="1:6" ht="15.75" thickBot="1" x14ac:dyDescent="0.3">
      <c r="A84" s="2" t="s">
        <v>49</v>
      </c>
      <c r="B84" s="7" t="str">
        <f>INDEX(YOY!A:I,MATCH(C84,YOY!I:I,0),MATCH(F84,YOY!$1:$1,0))</f>
        <v>(1.90%)</v>
      </c>
      <c r="C84" t="s">
        <v>158</v>
      </c>
      <c r="F84" s="5" t="s">
        <v>17</v>
      </c>
    </row>
    <row r="85" spans="1:6" ht="15.75" thickBot="1" x14ac:dyDescent="0.3">
      <c r="A85" s="2" t="s">
        <v>50</v>
      </c>
      <c r="B85" s="7" t="str">
        <f>INDEX(YOY!A:I,MATCH(C85,YOY!I:I,0),MATCH(F85,YOY!$1:$1,0))</f>
        <v>81.20%</v>
      </c>
      <c r="C85" t="s">
        <v>158</v>
      </c>
      <c r="F85" s="5" t="s">
        <v>18</v>
      </c>
    </row>
    <row r="86" spans="1:6" ht="15.75" thickBot="1" x14ac:dyDescent="0.3">
      <c r="A86" s="2" t="s">
        <v>3</v>
      </c>
      <c r="B86" s="7" t="str">
        <f>INDEX(YOY!A:I,MATCH(C86,YOY!I:I,0),MATCH(F86,YOY!$1:$1,0))</f>
        <v>81.20%</v>
      </c>
      <c r="C86" t="s">
        <v>159</v>
      </c>
      <c r="F86" s="5" t="s">
        <v>16</v>
      </c>
    </row>
    <row r="87" spans="1:6" ht="15.75" thickBot="1" x14ac:dyDescent="0.3">
      <c r="A87" s="2" t="s">
        <v>49</v>
      </c>
      <c r="B87" s="7" t="str">
        <f>INDEX(YOY!A:I,MATCH(C87,YOY!I:I,0),MATCH(F87,YOY!$1:$1,0))</f>
        <v>(1.22%)</v>
      </c>
      <c r="C87" t="s">
        <v>159</v>
      </c>
      <c r="F87" s="5" t="s">
        <v>17</v>
      </c>
    </row>
    <row r="88" spans="1:6" ht="15.75" thickBot="1" x14ac:dyDescent="0.3">
      <c r="A88" s="2" t="s">
        <v>50</v>
      </c>
      <c r="B88" s="7" t="str">
        <f>INDEX(YOY!A:I,MATCH(C88,YOY!I:I,0),MATCH(F88,YOY!$1:$1,0))</f>
        <v>81.20%</v>
      </c>
      <c r="C88" t="s">
        <v>159</v>
      </c>
      <c r="F88" s="5" t="s">
        <v>18</v>
      </c>
    </row>
    <row r="89" spans="1:6" ht="15.75" thickBot="1" x14ac:dyDescent="0.3">
      <c r="A89" s="2" t="s">
        <v>4</v>
      </c>
      <c r="B89" s="7" t="str">
        <f>INDEX(YOY!A:I,MATCH(C89,YOY!I:I,0),MATCH(F89,YOY!$1:$1,0))</f>
        <v>79.90%</v>
      </c>
      <c r="C89" t="s">
        <v>160</v>
      </c>
      <c r="F89" s="5" t="s">
        <v>16</v>
      </c>
    </row>
    <row r="90" spans="1:6" ht="15.75" thickBot="1" x14ac:dyDescent="0.3">
      <c r="A90" s="2" t="s">
        <v>49</v>
      </c>
      <c r="B90" s="7" t="str">
        <f>INDEX(YOY!A:I,MATCH(C90,YOY!I:I,0),MATCH(F90,YOY!$1:$1,0))</f>
        <v>(2.08%)</v>
      </c>
      <c r="C90" t="s">
        <v>160</v>
      </c>
      <c r="F90" s="5" t="s">
        <v>17</v>
      </c>
    </row>
    <row r="91" spans="1:6" ht="15.75" thickBot="1" x14ac:dyDescent="0.3">
      <c r="A91" s="2" t="s">
        <v>50</v>
      </c>
      <c r="B91" s="7" t="str">
        <f>INDEX(YOY!A:I,MATCH(C91,YOY!I:I,0),MATCH(F91,YOY!$1:$1,0))</f>
        <v>81.20%</v>
      </c>
      <c r="C91" t="s">
        <v>160</v>
      </c>
      <c r="F91" s="5" t="s">
        <v>18</v>
      </c>
    </row>
    <row r="92" spans="1:6" ht="15.75" thickBot="1" x14ac:dyDescent="0.3">
      <c r="A92" s="2"/>
    </row>
    <row r="93" spans="1:6" ht="15.75" thickBot="1" x14ac:dyDescent="0.3">
      <c r="A93" s="1" t="s">
        <v>48</v>
      </c>
    </row>
    <row r="94" spans="1:6" ht="15.75" thickBot="1" x14ac:dyDescent="0.3">
      <c r="A94" s="1" t="s">
        <v>7</v>
      </c>
    </row>
    <row r="95" spans="1:6" ht="15.75" thickBot="1" x14ac:dyDescent="0.3">
      <c r="A95" s="2" t="s">
        <v>1</v>
      </c>
      <c r="B95" s="7" t="str">
        <f>INDEX(YOY!A:I,MATCH(C95,YOY!I:I,0),MATCH(F95,YOY!$1:$1,0))</f>
        <v>13.10%</v>
      </c>
      <c r="C95" t="s">
        <v>161</v>
      </c>
      <c r="F95" s="5" t="s">
        <v>16</v>
      </c>
    </row>
    <row r="96" spans="1:6" ht="15.75" thickBot="1" x14ac:dyDescent="0.3">
      <c r="A96" s="2" t="s">
        <v>49</v>
      </c>
      <c r="B96" s="7" t="str">
        <f>INDEX(YOY!A:I,MATCH(C96,YOY!I:I,0),MATCH(F96,YOY!$1:$1,0))</f>
        <v>(24.28%)</v>
      </c>
      <c r="C96" t="s">
        <v>161</v>
      </c>
      <c r="F96" s="5" t="s">
        <v>17</v>
      </c>
    </row>
    <row r="97" spans="1:6" ht="15.75" thickBot="1" x14ac:dyDescent="0.3">
      <c r="A97" s="2" t="s">
        <v>50</v>
      </c>
      <c r="B97" s="7" t="str">
        <f>INDEX(YOY!A:I,MATCH(C97,YOY!I:I,0),MATCH(F97,YOY!$1:$1,0))</f>
        <v>14.50%</v>
      </c>
      <c r="C97" t="s">
        <v>161</v>
      </c>
      <c r="F97" s="5" t="s">
        <v>18</v>
      </c>
    </row>
    <row r="98" spans="1:6" ht="15.75" thickBot="1" x14ac:dyDescent="0.3">
      <c r="A98" s="2" t="s">
        <v>2</v>
      </c>
      <c r="B98" s="7" t="str">
        <f>INDEX(YOY!A:I,MATCH(C98,YOY!I:I,0),MATCH(F98,YOY!$1:$1,0))</f>
        <v>14.60%</v>
      </c>
      <c r="C98" t="s">
        <v>162</v>
      </c>
      <c r="F98" s="5" t="s">
        <v>16</v>
      </c>
    </row>
    <row r="99" spans="1:6" ht="15.75" thickBot="1" x14ac:dyDescent="0.3">
      <c r="A99" s="2" t="s">
        <v>49</v>
      </c>
      <c r="B99" s="7" t="str">
        <f>INDEX(YOY!A:I,MATCH(C99,YOY!I:I,0),MATCH(F99,YOY!$1:$1,0))</f>
        <v>(17.05%)</v>
      </c>
      <c r="C99" t="s">
        <v>162</v>
      </c>
      <c r="F99" s="5" t="s">
        <v>17</v>
      </c>
    </row>
    <row r="100" spans="1:6" ht="15.75" thickBot="1" x14ac:dyDescent="0.3">
      <c r="A100" s="2" t="s">
        <v>50</v>
      </c>
      <c r="B100" s="7" t="str">
        <f>INDEX(YOY!A:I,MATCH(C100,YOY!I:I,0),MATCH(F100,YOY!$1:$1,0))</f>
        <v>14.50%</v>
      </c>
      <c r="C100" t="s">
        <v>162</v>
      </c>
      <c r="F100" s="5" t="s">
        <v>18</v>
      </c>
    </row>
    <row r="101" spans="1:6" ht="15.75" thickBot="1" x14ac:dyDescent="0.3">
      <c r="A101" s="2" t="s">
        <v>3</v>
      </c>
      <c r="B101" s="7" t="str">
        <f>INDEX(YOY!A:I,MATCH(C101,YOY!I:I,0),MATCH(F101,YOY!$1:$1,0))</f>
        <v>14.10%</v>
      </c>
      <c r="C101" t="s">
        <v>163</v>
      </c>
      <c r="F101" s="5" t="s">
        <v>16</v>
      </c>
    </row>
    <row r="102" spans="1:6" ht="15.75" thickBot="1" x14ac:dyDescent="0.3">
      <c r="A102" s="2" t="s">
        <v>49</v>
      </c>
      <c r="B102" s="7" t="str">
        <f>INDEX(YOY!A:I,MATCH(C102,YOY!I:I,0),MATCH(F102,YOY!$1:$1,0))</f>
        <v>(15.57%)</v>
      </c>
      <c r="C102" t="s">
        <v>163</v>
      </c>
      <c r="F102" s="5" t="s">
        <v>17</v>
      </c>
    </row>
    <row r="103" spans="1:6" ht="15.75" thickBot="1" x14ac:dyDescent="0.3">
      <c r="A103" s="2" t="s">
        <v>50</v>
      </c>
      <c r="B103" s="7" t="str">
        <f>INDEX(YOY!A:I,MATCH(C103,YOY!I:I,0),MATCH(F103,YOY!$1:$1,0))</f>
        <v>14.50%</v>
      </c>
      <c r="C103" t="s">
        <v>163</v>
      </c>
      <c r="F103" s="5" t="s">
        <v>18</v>
      </c>
    </row>
    <row r="104" spans="1:6" ht="15.75" thickBot="1" x14ac:dyDescent="0.3">
      <c r="A104" s="2" t="s">
        <v>4</v>
      </c>
      <c r="B104" s="7" t="str">
        <f>INDEX(YOY!A:I,MATCH(C104,YOY!I:I,0),MATCH(F104,YOY!$1:$1,0))</f>
        <v>16.00%</v>
      </c>
      <c r="C104" t="s">
        <v>164</v>
      </c>
      <c r="F104" s="5" t="s">
        <v>16</v>
      </c>
    </row>
    <row r="105" spans="1:6" ht="15.75" thickBot="1" x14ac:dyDescent="0.3">
      <c r="A105" s="2" t="s">
        <v>49</v>
      </c>
      <c r="B105" s="7" t="str">
        <f>INDEX(YOY!A:I,MATCH(C105,YOY!I:I,0),MATCH(F105,YOY!$1:$1,0))</f>
        <v>(17.53%)</v>
      </c>
      <c r="C105" t="s">
        <v>164</v>
      </c>
      <c r="F105" s="5" t="s">
        <v>17</v>
      </c>
    </row>
    <row r="106" spans="1:6" ht="15.75" thickBot="1" x14ac:dyDescent="0.3">
      <c r="A106" s="2" t="s">
        <v>50</v>
      </c>
      <c r="B106" s="7" t="str">
        <f>INDEX(YOY!A:I,MATCH(C106,YOY!I:I,0),MATCH(F106,YOY!$1:$1,0))</f>
        <v>14.50%</v>
      </c>
      <c r="C106" t="s">
        <v>164</v>
      </c>
      <c r="F106" s="5" t="s">
        <v>18</v>
      </c>
    </row>
    <row r="107" spans="1:6" ht="15.75" thickBot="1" x14ac:dyDescent="0.3">
      <c r="A107" s="2"/>
    </row>
    <row r="108" spans="1:6" ht="15.75" thickBot="1" x14ac:dyDescent="0.3">
      <c r="A108" s="1" t="s">
        <v>48</v>
      </c>
    </row>
    <row r="109" spans="1:6" ht="15.75" thickBot="1" x14ac:dyDescent="0.3">
      <c r="A109" s="1" t="s">
        <v>8</v>
      </c>
    </row>
    <row r="110" spans="1:6" ht="15.75" thickBot="1" x14ac:dyDescent="0.3">
      <c r="A110" s="2" t="s">
        <v>1</v>
      </c>
      <c r="B110" s="7" t="str">
        <f>INDEX(YOY!A:I,MATCH(C110,YOY!I:I,0),MATCH(F110,YOY!$1:$1,0))</f>
        <v>10.60%</v>
      </c>
      <c r="C110" t="s">
        <v>165</v>
      </c>
      <c r="F110" s="5" t="s">
        <v>16</v>
      </c>
    </row>
    <row r="111" spans="1:6" ht="15.75" thickBot="1" x14ac:dyDescent="0.3">
      <c r="A111" s="2" t="s">
        <v>49</v>
      </c>
      <c r="B111" s="7" t="str">
        <f>INDEX(YOY!A:I,MATCH(C111,YOY!I:I,0),MATCH(F111,YOY!$1:$1,0))</f>
        <v>(25.35%)</v>
      </c>
      <c r="C111" t="s">
        <v>165</v>
      </c>
      <c r="F111" s="5" t="s">
        <v>17</v>
      </c>
    </row>
    <row r="112" spans="1:6" ht="15.75" thickBot="1" x14ac:dyDescent="0.3">
      <c r="A112" s="2" t="s">
        <v>50</v>
      </c>
      <c r="B112" s="7" t="str">
        <f>INDEX(YOY!A:I,MATCH(C112,YOY!I:I,0),MATCH(F112,YOY!$1:$1,0))</f>
        <v>11.80%</v>
      </c>
      <c r="C112" t="s">
        <v>165</v>
      </c>
      <c r="F112" s="5" t="s">
        <v>18</v>
      </c>
    </row>
    <row r="113" spans="1:6" ht="15.75" thickBot="1" x14ac:dyDescent="0.3">
      <c r="A113" s="2" t="s">
        <v>2</v>
      </c>
      <c r="B113" s="7" t="str">
        <f>INDEX(YOY!A:I,MATCH(C113,YOY!I:I,0),MATCH(F113,YOY!$1:$1,0))</f>
        <v>12.10%</v>
      </c>
      <c r="C113" t="s">
        <v>166</v>
      </c>
      <c r="F113" s="5" t="s">
        <v>16</v>
      </c>
    </row>
    <row r="114" spans="1:6" ht="15.75" thickBot="1" x14ac:dyDescent="0.3">
      <c r="A114" s="2" t="s">
        <v>49</v>
      </c>
      <c r="B114" s="7" t="str">
        <f>INDEX(YOY!A:I,MATCH(C114,YOY!I:I,0),MATCH(F114,YOY!$1:$1,0))</f>
        <v>(18.79%)</v>
      </c>
      <c r="C114" t="s">
        <v>166</v>
      </c>
      <c r="F114" s="5" t="s">
        <v>17</v>
      </c>
    </row>
    <row r="115" spans="1:6" ht="15.75" thickBot="1" x14ac:dyDescent="0.3">
      <c r="A115" s="2" t="s">
        <v>50</v>
      </c>
      <c r="B115" s="7" t="str">
        <f>INDEX(YOY!A:I,MATCH(C115,YOY!I:I,0),MATCH(F115,YOY!$1:$1,0))</f>
        <v>11.80%</v>
      </c>
      <c r="C115" t="s">
        <v>166</v>
      </c>
      <c r="F115" s="5" t="s">
        <v>18</v>
      </c>
    </row>
    <row r="116" spans="1:6" ht="15.75" thickBot="1" x14ac:dyDescent="0.3">
      <c r="A116" s="2" t="s">
        <v>3</v>
      </c>
      <c r="B116" s="7" t="str">
        <f>INDEX(YOY!A:I,MATCH(C116,YOY!I:I,0),MATCH(F116,YOY!$1:$1,0))</f>
        <v>11.50%</v>
      </c>
      <c r="C116" t="s">
        <v>167</v>
      </c>
      <c r="F116" s="5" t="s">
        <v>16</v>
      </c>
    </row>
    <row r="117" spans="1:6" ht="15.75" thickBot="1" x14ac:dyDescent="0.3">
      <c r="A117" s="2" t="s">
        <v>49</v>
      </c>
      <c r="B117" s="7" t="str">
        <f>INDEX(YOY!A:I,MATCH(C117,YOY!I:I,0),MATCH(F117,YOY!$1:$1,0))</f>
        <v>(16.06%)</v>
      </c>
      <c r="C117" t="s">
        <v>167</v>
      </c>
      <c r="F117" s="5" t="s">
        <v>17</v>
      </c>
    </row>
    <row r="118" spans="1:6" ht="15.75" thickBot="1" x14ac:dyDescent="0.3">
      <c r="A118" s="2" t="s">
        <v>50</v>
      </c>
      <c r="B118" s="7" t="str">
        <f>INDEX(YOY!A:I,MATCH(C118,YOY!I:I,0),MATCH(F118,YOY!$1:$1,0))</f>
        <v>11.80%</v>
      </c>
      <c r="C118" t="s">
        <v>167</v>
      </c>
      <c r="F118" s="5" t="s">
        <v>18</v>
      </c>
    </row>
    <row r="119" spans="1:6" ht="15.75" thickBot="1" x14ac:dyDescent="0.3">
      <c r="A119" s="2" t="s">
        <v>4</v>
      </c>
      <c r="B119" s="7" t="str">
        <f>INDEX(YOY!A:I,MATCH(C119,YOY!I:I,0),MATCH(F119,YOY!$1:$1,0))</f>
        <v>12.80%</v>
      </c>
      <c r="C119" t="s">
        <v>168</v>
      </c>
      <c r="F119" s="5" t="s">
        <v>16</v>
      </c>
    </row>
    <row r="120" spans="1:6" ht="15.75" thickBot="1" x14ac:dyDescent="0.3">
      <c r="A120" s="2" t="s">
        <v>49</v>
      </c>
      <c r="B120" s="7" t="str">
        <f>INDEX(YOY!A:I,MATCH(C120,YOY!I:I,0),MATCH(F120,YOY!$1:$1,0))</f>
        <v>(19.50%)</v>
      </c>
      <c r="C120" t="s">
        <v>168</v>
      </c>
      <c r="F120" s="5" t="s">
        <v>17</v>
      </c>
    </row>
    <row r="121" spans="1:6" ht="15.75" thickBot="1" x14ac:dyDescent="0.3">
      <c r="A121" s="2" t="s">
        <v>50</v>
      </c>
      <c r="B121" s="7" t="str">
        <f>INDEX(YOY!A:I,MATCH(C121,YOY!I:I,0),MATCH(F121,YOY!$1:$1,0))</f>
        <v>11.80%</v>
      </c>
      <c r="C121" t="s">
        <v>168</v>
      </c>
      <c r="F121" s="5" t="s">
        <v>18</v>
      </c>
    </row>
    <row r="122" spans="1:6" ht="15.75" thickBot="1" x14ac:dyDescent="0.3">
      <c r="A122" s="2"/>
    </row>
    <row r="123" spans="1:6" ht="15.75" thickBot="1" x14ac:dyDescent="0.3">
      <c r="A123" s="1" t="s">
        <v>48</v>
      </c>
    </row>
    <row r="124" spans="1:6" ht="15.75" thickBot="1" x14ac:dyDescent="0.3">
      <c r="A124" s="1" t="s">
        <v>9</v>
      </c>
    </row>
    <row r="125" spans="1:6" ht="15.75" thickBot="1" x14ac:dyDescent="0.3">
      <c r="A125" s="2" t="s">
        <v>1</v>
      </c>
      <c r="B125" s="7" t="str">
        <f>INDEX(YOY!A:I,MATCH(C125,YOY!I:I,0),MATCH(F125,YOY!$1:$1,0))</f>
        <v>87.27%</v>
      </c>
      <c r="C125" t="s">
        <v>171</v>
      </c>
      <c r="F125" s="5" t="s">
        <v>16</v>
      </c>
    </row>
    <row r="126" spans="1:6" ht="15.75" thickBot="1" x14ac:dyDescent="0.3">
      <c r="A126" s="2" t="s">
        <v>49</v>
      </c>
      <c r="B126" s="7" t="str">
        <f>INDEX(YOY!A:I,MATCH(C126,YOY!I:I,0),MATCH(F126,YOY!$1:$1,0))</f>
        <v>0.00%</v>
      </c>
      <c r="C126" t="s">
        <v>171</v>
      </c>
      <c r="F126" s="5" t="s">
        <v>17</v>
      </c>
    </row>
    <row r="127" spans="1:6" ht="15.75" thickBot="1" x14ac:dyDescent="0.3">
      <c r="A127" s="2" t="s">
        <v>50</v>
      </c>
      <c r="B127" s="7" t="str">
        <f>INDEX(YOY!A:I,MATCH(C127,YOY!I:I,0),MATCH(F127,YOY!$1:$1,0))</f>
        <v>82.73%</v>
      </c>
      <c r="C127" t="s">
        <v>171</v>
      </c>
      <c r="F127" s="5" t="s">
        <v>18</v>
      </c>
    </row>
    <row r="128" spans="1:6" ht="15.75" thickBot="1" x14ac:dyDescent="0.3">
      <c r="A128" s="2" t="s">
        <v>2</v>
      </c>
      <c r="B128" s="7" t="str">
        <f>INDEX(YOY!A:I,MATCH(C128,YOY!I:I,0),MATCH(F128,YOY!$1:$1,0))</f>
        <v>78.40%</v>
      </c>
      <c r="C128" t="s">
        <v>172</v>
      </c>
      <c r="F128" s="5" t="s">
        <v>16</v>
      </c>
    </row>
    <row r="129" spans="1:6" ht="15.75" thickBot="1" x14ac:dyDescent="0.3">
      <c r="A129" s="2" t="s">
        <v>49</v>
      </c>
      <c r="B129" s="7" t="str">
        <f>INDEX(YOY!A:I,MATCH(C129,YOY!I:I,0),MATCH(F129,YOY!$1:$1,0))</f>
        <v>0.00%</v>
      </c>
      <c r="C129" t="s">
        <v>172</v>
      </c>
      <c r="F129" s="5" t="s">
        <v>17</v>
      </c>
    </row>
    <row r="130" spans="1:6" ht="15.75" thickBot="1" x14ac:dyDescent="0.3">
      <c r="A130" s="2" t="s">
        <v>50</v>
      </c>
      <c r="B130" s="7" t="str">
        <f>INDEX(YOY!A:I,MATCH(C130,YOY!I:I,0),MATCH(F130,YOY!$1:$1,0))</f>
        <v>82.73%</v>
      </c>
      <c r="C130" t="s">
        <v>172</v>
      </c>
      <c r="F130" s="5" t="s">
        <v>18</v>
      </c>
    </row>
    <row r="131" spans="1:6" ht="15.75" thickBot="1" x14ac:dyDescent="0.3">
      <c r="A131" s="2" t="s">
        <v>3</v>
      </c>
      <c r="B131" s="7" t="str">
        <f>INDEX(YOY!A:I,MATCH(C131,YOY!I:I,0),MATCH(F131,YOY!$1:$1,0))</f>
        <v>80.56%</v>
      </c>
      <c r="C131" t="s">
        <v>169</v>
      </c>
      <c r="F131" s="5" t="s">
        <v>16</v>
      </c>
    </row>
    <row r="132" spans="1:6" ht="15.75" thickBot="1" x14ac:dyDescent="0.3">
      <c r="A132" s="2" t="s">
        <v>49</v>
      </c>
      <c r="B132" s="7" t="str">
        <f>INDEX(YOY!A:I,MATCH(C132,YOY!I:I,0),MATCH(F132,YOY!$1:$1,0))</f>
        <v>0.00%</v>
      </c>
      <c r="C132" t="s">
        <v>169</v>
      </c>
      <c r="F132" s="5" t="s">
        <v>17</v>
      </c>
    </row>
    <row r="133" spans="1:6" ht="15.75" thickBot="1" x14ac:dyDescent="0.3">
      <c r="A133" s="2" t="s">
        <v>50</v>
      </c>
      <c r="B133" s="7" t="str">
        <f>INDEX(YOY!A:I,MATCH(C133,YOY!I:I,0),MATCH(F133,YOY!$1:$1,0))</f>
        <v>82.73%</v>
      </c>
      <c r="C133" t="s">
        <v>169</v>
      </c>
      <c r="F133" s="5" t="s">
        <v>18</v>
      </c>
    </row>
    <row r="134" spans="1:6" ht="15.75" thickBot="1" x14ac:dyDescent="0.3">
      <c r="A134" s="2" t="s">
        <v>4</v>
      </c>
      <c r="B134" s="7" t="str">
        <f>INDEX(YOY!A:I,MATCH(C134,YOY!I:I,0),MATCH(F134,YOY!$1:$1,0))</f>
        <v>84.80%</v>
      </c>
      <c r="C134" t="s">
        <v>170</v>
      </c>
      <c r="F134" s="5" t="s">
        <v>16</v>
      </c>
    </row>
    <row r="135" spans="1:6" ht="15.75" thickBot="1" x14ac:dyDescent="0.3">
      <c r="A135" s="2" t="s">
        <v>49</v>
      </c>
      <c r="B135" s="7" t="str">
        <f>INDEX(YOY!A:I,MATCH(C135,YOY!I:I,0),MATCH(F135,YOY!$1:$1,0))</f>
        <v>0.00%</v>
      </c>
      <c r="C135" t="s">
        <v>170</v>
      </c>
      <c r="F135" s="5" t="s">
        <v>17</v>
      </c>
    </row>
    <row r="136" spans="1:6" ht="15.75" thickBot="1" x14ac:dyDescent="0.3">
      <c r="A136" s="2" t="s">
        <v>50</v>
      </c>
      <c r="B136" s="7" t="str">
        <f>INDEX(YOY!A:I,MATCH(C136,YOY!I:I,0),MATCH(F136,YOY!$1:$1,0))</f>
        <v>82.73%</v>
      </c>
      <c r="C136" t="s">
        <v>170</v>
      </c>
      <c r="F136" s="5" t="s">
        <v>18</v>
      </c>
    </row>
    <row r="137" spans="1:6" ht="15.75" thickBot="1" x14ac:dyDescent="0.3">
      <c r="A137" s="2"/>
    </row>
    <row r="138" spans="1:6" ht="15.75" thickBot="1" x14ac:dyDescent="0.3">
      <c r="A138" s="1" t="s">
        <v>48</v>
      </c>
    </row>
    <row r="139" spans="1:6" ht="15.75" thickBot="1" x14ac:dyDescent="0.3">
      <c r="A139" s="1" t="s">
        <v>10</v>
      </c>
    </row>
    <row r="140" spans="1:6" ht="15.75" thickBot="1" x14ac:dyDescent="0.3">
      <c r="A140" s="2" t="s">
        <v>1</v>
      </c>
      <c r="B140" s="7" t="str">
        <f>INDEX(YOY!A:I,MATCH(C140,YOY!I:I,0),MATCH(F140,YOY!$1:$1,0))</f>
        <v>92.73%</v>
      </c>
      <c r="C140" t="s">
        <v>175</v>
      </c>
      <c r="F140" s="5" t="s">
        <v>16</v>
      </c>
    </row>
    <row r="141" spans="1:6" ht="15.75" thickBot="1" x14ac:dyDescent="0.3">
      <c r="A141" s="2" t="s">
        <v>49</v>
      </c>
      <c r="B141" s="7" t="str">
        <f>INDEX(YOY!A:I,MATCH(C141,YOY!I:I,0),MATCH(F141,YOY!$1:$1,0))</f>
        <v>0.00%</v>
      </c>
      <c r="C141" t="s">
        <v>175</v>
      </c>
      <c r="F141" s="5" t="s">
        <v>17</v>
      </c>
    </row>
    <row r="142" spans="1:6" ht="15.75" thickBot="1" x14ac:dyDescent="0.3">
      <c r="A142" s="2" t="s">
        <v>50</v>
      </c>
      <c r="B142" s="7" t="str">
        <f>INDEX(YOY!A:I,MATCH(C142,YOY!I:I,0),MATCH(F142,YOY!$1:$1,0))</f>
        <v>86.55%</v>
      </c>
      <c r="C142" t="s">
        <v>175</v>
      </c>
      <c r="F142" s="5" t="s">
        <v>18</v>
      </c>
    </row>
    <row r="143" spans="1:6" ht="15.75" thickBot="1" x14ac:dyDescent="0.3">
      <c r="A143" s="2" t="s">
        <v>2</v>
      </c>
      <c r="B143" s="7" t="str">
        <f>INDEX(YOY!A:I,MATCH(C143,YOY!I:I,0),MATCH(F143,YOY!$1:$1,0))</f>
        <v>87.20%</v>
      </c>
      <c r="C143" t="s">
        <v>176</v>
      </c>
      <c r="F143" s="5" t="s">
        <v>16</v>
      </c>
    </row>
    <row r="144" spans="1:6" ht="15.75" thickBot="1" x14ac:dyDescent="0.3">
      <c r="A144" s="2" t="s">
        <v>49</v>
      </c>
      <c r="B144" s="7" t="str">
        <f>INDEX(YOY!A:I,MATCH(C144,YOY!I:I,0),MATCH(F144,YOY!$1:$1,0))</f>
        <v>0.00%</v>
      </c>
      <c r="C144" t="s">
        <v>176</v>
      </c>
      <c r="F144" s="5" t="s">
        <v>17</v>
      </c>
    </row>
    <row r="145" spans="1:6" ht="15.75" thickBot="1" x14ac:dyDescent="0.3">
      <c r="A145" s="2" t="s">
        <v>50</v>
      </c>
      <c r="B145" s="7" t="str">
        <f>INDEX(YOY!A:I,MATCH(C145,YOY!I:I,0),MATCH(F145,YOY!$1:$1,0))</f>
        <v>86.55%</v>
      </c>
      <c r="C145" t="s">
        <v>176</v>
      </c>
      <c r="F145" s="5" t="s">
        <v>18</v>
      </c>
    </row>
    <row r="146" spans="1:6" ht="15.75" thickBot="1" x14ac:dyDescent="0.3">
      <c r="A146" s="2" t="s">
        <v>3</v>
      </c>
      <c r="B146" s="7" t="str">
        <f>INDEX(YOY!A:I,MATCH(C146,YOY!I:I,0),MATCH(F146,YOY!$1:$1,0))</f>
        <v>79.86%</v>
      </c>
      <c r="C146" t="s">
        <v>173</v>
      </c>
      <c r="F146" s="5" t="s">
        <v>16</v>
      </c>
    </row>
    <row r="147" spans="1:6" ht="15.75" thickBot="1" x14ac:dyDescent="0.3">
      <c r="A147" s="2" t="s">
        <v>49</v>
      </c>
      <c r="B147" s="7" t="str">
        <f>INDEX(YOY!A:I,MATCH(C147,YOY!I:I,0),MATCH(F147,YOY!$1:$1,0))</f>
        <v>0.00%</v>
      </c>
      <c r="C147" t="s">
        <v>173</v>
      </c>
      <c r="F147" s="5" t="s">
        <v>17</v>
      </c>
    </row>
    <row r="148" spans="1:6" ht="15.75" thickBot="1" x14ac:dyDescent="0.3">
      <c r="A148" s="2" t="s">
        <v>50</v>
      </c>
      <c r="B148" s="7" t="str">
        <f>INDEX(YOY!A:I,MATCH(C148,YOY!I:I,0),MATCH(F148,YOY!$1:$1,0))</f>
        <v>86.55%</v>
      </c>
      <c r="C148" t="s">
        <v>173</v>
      </c>
      <c r="F148" s="5" t="s">
        <v>18</v>
      </c>
    </row>
    <row r="149" spans="1:6" ht="15.75" thickBot="1" x14ac:dyDescent="0.3">
      <c r="A149" s="2" t="s">
        <v>4</v>
      </c>
      <c r="B149" s="7" t="str">
        <f>INDEX(YOY!A:I,MATCH(C149,YOY!I:I,0),MATCH(F149,YOY!$1:$1,0))</f>
        <v>87.72%</v>
      </c>
      <c r="C149" t="s">
        <v>174</v>
      </c>
      <c r="F149" s="5" t="s">
        <v>16</v>
      </c>
    </row>
    <row r="150" spans="1:6" ht="15.75" thickBot="1" x14ac:dyDescent="0.3">
      <c r="A150" s="2" t="s">
        <v>49</v>
      </c>
      <c r="B150" s="7" t="str">
        <f>INDEX(YOY!A:I,MATCH(C150,YOY!I:I,0),MATCH(F150,YOY!$1:$1,0))</f>
        <v>0.00%</v>
      </c>
      <c r="C150" t="s">
        <v>174</v>
      </c>
      <c r="F150" s="5" t="s">
        <v>17</v>
      </c>
    </row>
    <row r="151" spans="1:6" ht="15.75" thickBot="1" x14ac:dyDescent="0.3">
      <c r="A151" s="2" t="s">
        <v>50</v>
      </c>
      <c r="B151" s="7" t="str">
        <f>INDEX(YOY!A:I,MATCH(C151,YOY!I:I,0),MATCH(F151,YOY!$1:$1,0))</f>
        <v>86.55%</v>
      </c>
      <c r="C151" t="s">
        <v>174</v>
      </c>
      <c r="F151" s="5" t="s">
        <v>18</v>
      </c>
    </row>
    <row r="152" spans="1:6" ht="15.75" thickBot="1" x14ac:dyDescent="0.3">
      <c r="A152" s="2"/>
    </row>
    <row r="153" spans="1:6" ht="15.75" thickBot="1" x14ac:dyDescent="0.3">
      <c r="A153" s="1" t="s">
        <v>48</v>
      </c>
    </row>
    <row r="154" spans="1:6" ht="15.75" thickBot="1" x14ac:dyDescent="0.3">
      <c r="A154" s="1" t="s">
        <v>51</v>
      </c>
    </row>
    <row r="155" spans="1:6" ht="15.75" thickBot="1" x14ac:dyDescent="0.3">
      <c r="A155" s="2" t="s">
        <v>1</v>
      </c>
      <c r="B155" s="7" t="s">
        <v>66</v>
      </c>
      <c r="F155" s="5" t="s">
        <v>16</v>
      </c>
    </row>
    <row r="156" spans="1:6" ht="15.75" thickBot="1" x14ac:dyDescent="0.3">
      <c r="A156" s="2" t="s">
        <v>49</v>
      </c>
      <c r="B156" s="7" t="s">
        <v>66</v>
      </c>
      <c r="F156" s="5" t="s">
        <v>17</v>
      </c>
    </row>
    <row r="157" spans="1:6" ht="15.75" thickBot="1" x14ac:dyDescent="0.3">
      <c r="A157" s="2" t="s">
        <v>50</v>
      </c>
      <c r="B157" s="7" t="s">
        <v>66</v>
      </c>
      <c r="F157" s="5" t="s">
        <v>18</v>
      </c>
    </row>
    <row r="158" spans="1:6" ht="15.75" thickBot="1" x14ac:dyDescent="0.3">
      <c r="A158" s="2" t="s">
        <v>2</v>
      </c>
      <c r="B158" s="7" t="s">
        <v>66</v>
      </c>
      <c r="F158" s="5" t="s">
        <v>16</v>
      </c>
    </row>
    <row r="159" spans="1:6" ht="15.75" thickBot="1" x14ac:dyDescent="0.3">
      <c r="A159" s="2" t="s">
        <v>49</v>
      </c>
      <c r="B159" s="7" t="s">
        <v>66</v>
      </c>
      <c r="F159" s="5" t="s">
        <v>17</v>
      </c>
    </row>
    <row r="160" spans="1:6" ht="15.75" thickBot="1" x14ac:dyDescent="0.3">
      <c r="A160" s="2" t="s">
        <v>50</v>
      </c>
      <c r="B160" s="7" t="s">
        <v>66</v>
      </c>
      <c r="F160" s="5" t="s">
        <v>18</v>
      </c>
    </row>
    <row r="161" spans="1:6" ht="15.75" thickBot="1" x14ac:dyDescent="0.3">
      <c r="A161" s="2" t="s">
        <v>3</v>
      </c>
      <c r="B161" s="7" t="s">
        <v>66</v>
      </c>
      <c r="F161" s="5" t="s">
        <v>16</v>
      </c>
    </row>
    <row r="162" spans="1:6" ht="15.75" thickBot="1" x14ac:dyDescent="0.3">
      <c r="A162" s="2" t="s">
        <v>49</v>
      </c>
      <c r="B162" s="7" t="s">
        <v>66</v>
      </c>
      <c r="F162" s="5" t="s">
        <v>17</v>
      </c>
    </row>
    <row r="163" spans="1:6" ht="15.75" thickBot="1" x14ac:dyDescent="0.3">
      <c r="A163" s="2" t="s">
        <v>50</v>
      </c>
      <c r="B163" s="7" t="s">
        <v>66</v>
      </c>
      <c r="F163" s="5" t="s">
        <v>18</v>
      </c>
    </row>
    <row r="164" spans="1:6" ht="15.75" thickBot="1" x14ac:dyDescent="0.3">
      <c r="A164" s="2" t="s">
        <v>4</v>
      </c>
      <c r="B164" s="7" t="s">
        <v>66</v>
      </c>
      <c r="F164" s="5" t="s">
        <v>16</v>
      </c>
    </row>
    <row r="165" spans="1:6" ht="15.75" thickBot="1" x14ac:dyDescent="0.3">
      <c r="A165" s="2" t="s">
        <v>49</v>
      </c>
      <c r="B165" s="7" t="s">
        <v>66</v>
      </c>
      <c r="F165" s="5" t="s">
        <v>17</v>
      </c>
    </row>
    <row r="166" spans="1:6" ht="15.75" thickBot="1" x14ac:dyDescent="0.3">
      <c r="A166" s="2" t="s">
        <v>50</v>
      </c>
      <c r="B166" s="7" t="s">
        <v>66</v>
      </c>
      <c r="F166" s="5" t="s">
        <v>18</v>
      </c>
    </row>
    <row r="167" spans="1:6" ht="15.75" thickBot="1" x14ac:dyDescent="0.3">
      <c r="A167" s="2"/>
    </row>
    <row r="168" spans="1:6" ht="15.75" thickBot="1" x14ac:dyDescent="0.3">
      <c r="A168" s="1" t="s">
        <v>48</v>
      </c>
    </row>
    <row r="169" spans="1:6" ht="15.75" thickBot="1" x14ac:dyDescent="0.3">
      <c r="A169" s="1" t="s">
        <v>47</v>
      </c>
    </row>
    <row r="170" spans="1:6" ht="15.75" thickBot="1" x14ac:dyDescent="0.3">
      <c r="A170" s="2" t="s">
        <v>1</v>
      </c>
      <c r="B170" s="7" t="s">
        <v>66</v>
      </c>
      <c r="F170" s="5" t="s">
        <v>16</v>
      </c>
    </row>
    <row r="171" spans="1:6" ht="15.75" thickBot="1" x14ac:dyDescent="0.3">
      <c r="A171" s="2" t="s">
        <v>49</v>
      </c>
      <c r="B171" s="7" t="s">
        <v>66</v>
      </c>
      <c r="F171" s="5" t="s">
        <v>17</v>
      </c>
    </row>
    <row r="172" spans="1:6" ht="15.75" thickBot="1" x14ac:dyDescent="0.3">
      <c r="A172" s="2" t="s">
        <v>50</v>
      </c>
      <c r="B172" s="7" t="s">
        <v>66</v>
      </c>
      <c r="F172" s="5" t="s">
        <v>18</v>
      </c>
    </row>
    <row r="173" spans="1:6" ht="15.75" thickBot="1" x14ac:dyDescent="0.3">
      <c r="A173" s="2" t="s">
        <v>2</v>
      </c>
      <c r="B173" s="7" t="s">
        <v>66</v>
      </c>
      <c r="F173" s="5" t="s">
        <v>16</v>
      </c>
    </row>
    <row r="174" spans="1:6" ht="15.75" thickBot="1" x14ac:dyDescent="0.3">
      <c r="A174" s="2" t="s">
        <v>49</v>
      </c>
      <c r="B174" s="7" t="s">
        <v>66</v>
      </c>
      <c r="F174" s="5" t="s">
        <v>17</v>
      </c>
    </row>
    <row r="175" spans="1:6" ht="15.75" thickBot="1" x14ac:dyDescent="0.3">
      <c r="A175" s="2" t="s">
        <v>50</v>
      </c>
      <c r="B175" s="7" t="s">
        <v>66</v>
      </c>
      <c r="F175" s="5" t="s">
        <v>18</v>
      </c>
    </row>
    <row r="176" spans="1:6" ht="15.75" thickBot="1" x14ac:dyDescent="0.3">
      <c r="A176" s="2" t="s">
        <v>3</v>
      </c>
      <c r="B176" s="7" t="s">
        <v>66</v>
      </c>
      <c r="F176" s="5" t="s">
        <v>16</v>
      </c>
    </row>
    <row r="177" spans="1:6" ht="15.75" thickBot="1" x14ac:dyDescent="0.3">
      <c r="A177" s="2" t="s">
        <v>49</v>
      </c>
      <c r="B177" s="7" t="s">
        <v>66</v>
      </c>
      <c r="F177" s="5" t="s">
        <v>17</v>
      </c>
    </row>
    <row r="178" spans="1:6" ht="15.75" thickBot="1" x14ac:dyDescent="0.3">
      <c r="A178" s="2" t="s">
        <v>50</v>
      </c>
      <c r="B178" s="7" t="s">
        <v>66</v>
      </c>
      <c r="F178" s="5" t="s">
        <v>18</v>
      </c>
    </row>
    <row r="179" spans="1:6" ht="15.75" thickBot="1" x14ac:dyDescent="0.3">
      <c r="A179" s="2" t="s">
        <v>4</v>
      </c>
      <c r="B179" s="7" t="s">
        <v>66</v>
      </c>
      <c r="F179" s="5" t="s">
        <v>16</v>
      </c>
    </row>
    <row r="180" spans="1:6" ht="15.75" thickBot="1" x14ac:dyDescent="0.3">
      <c r="A180" s="2" t="s">
        <v>49</v>
      </c>
      <c r="B180" s="7" t="s">
        <v>66</v>
      </c>
      <c r="F180" s="5" t="s">
        <v>17</v>
      </c>
    </row>
    <row r="181" spans="1:6" ht="15.75" thickBot="1" x14ac:dyDescent="0.3">
      <c r="A181" s="2" t="s">
        <v>50</v>
      </c>
      <c r="B181" s="7" t="s">
        <v>66</v>
      </c>
      <c r="F181" s="5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trends</vt:lpstr>
      <vt:lpstr>YOY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2021-12-20T11:20:28Z</dcterms:modified>
</cp:coreProperties>
</file>