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mitm\Downloads\"/>
    </mc:Choice>
  </mc:AlternateContent>
  <xr:revisionPtr revIDLastSave="0" documentId="8_{9D20565F-736E-49EE-8DC5-110117FFD2C9}" xr6:coauthVersionLast="47" xr6:coauthVersionMax="47" xr10:uidLastSave="{00000000-0000-0000-0000-000000000000}"/>
  <bookViews>
    <workbookView xWindow="-108" yWindow="-108" windowWidth="23256" windowHeight="12456" xr2:uid="{CC0453F9-C4D0-4F2E-824D-DEED1C0C84AD}"/>
  </bookViews>
  <sheets>
    <sheet name="Formula tab" sheetId="1" r:id="rId1"/>
    <sheet name="Sheet2" sheetId="2" r:id="rId2"/>
    <sheet name="Date and Time" sheetId="4" r:id="rId3"/>
    <sheet name="Sheet3" sheetId="3" r:id="rId4"/>
  </sheets>
  <definedNames>
    <definedName name="first" localSheetId="0">Table13[FirstName]</definedName>
    <definedName name="second">Table13[PhoneNumber]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4" l="1"/>
  <c r="C10" i="4"/>
  <c r="C9" i="4"/>
  <c r="C7" i="4"/>
  <c r="F9" i="4"/>
  <c r="F8" i="4"/>
  <c r="G8" i="4" s="1"/>
  <c r="F7" i="4"/>
  <c r="I3" i="4"/>
  <c r="L4" i="4"/>
  <c r="L3" i="4"/>
  <c r="L2" i="4"/>
  <c r="D6" i="4"/>
  <c r="E5" i="4"/>
  <c r="C6" i="4"/>
  <c r="C5" i="4"/>
  <c r="C4" i="4"/>
  <c r="C3" i="4"/>
  <c r="C2" i="4"/>
  <c r="I1" i="4"/>
  <c r="H2" i="2"/>
  <c r="C5" i="3"/>
  <c r="C4" i="3"/>
  <c r="C3" i="3"/>
  <c r="F6" i="1"/>
  <c r="F4" i="1"/>
  <c r="F2" i="1"/>
  <c r="C8" i="4" l="1"/>
  <c r="C6" i="3"/>
</calcChain>
</file>

<file path=xl/sharedStrings.xml><?xml version="1.0" encoding="utf-8"?>
<sst xmlns="http://schemas.openxmlformats.org/spreadsheetml/2006/main" count="115" uniqueCount="76">
  <si>
    <t>John</t>
  </si>
  <si>
    <t>Doe</t>
  </si>
  <si>
    <t>john.doe@example.com</t>
  </si>
  <si>
    <t>555-1234</t>
  </si>
  <si>
    <t>Jane</t>
  </si>
  <si>
    <t>Smith</t>
  </si>
  <si>
    <t>jane.smith@example.com</t>
  </si>
  <si>
    <t>555-5678</t>
  </si>
  <si>
    <t>Emily</t>
  </si>
  <si>
    <t>Jones</t>
  </si>
  <si>
    <t>emily.jones@example.com</t>
  </si>
  <si>
    <t>555-8765</t>
  </si>
  <si>
    <t>Michael</t>
  </si>
  <si>
    <t>Brown</t>
  </si>
  <si>
    <t>555-4321</t>
  </si>
  <si>
    <t>Sarah</t>
  </si>
  <si>
    <t>Davis</t>
  </si>
  <si>
    <t>sarah.davis@example.com</t>
  </si>
  <si>
    <t>555-6789</t>
  </si>
  <si>
    <t>Robert</t>
  </si>
  <si>
    <t>Wilson</t>
  </si>
  <si>
    <t>robert.wilson@example.com</t>
  </si>
  <si>
    <t>Jessica</t>
  </si>
  <si>
    <t>Miller</t>
  </si>
  <si>
    <t>jessica.miller@example.com</t>
  </si>
  <si>
    <t>555-7890</t>
  </si>
  <si>
    <t>David</t>
  </si>
  <si>
    <t>Taylor</t>
  </si>
  <si>
    <t>david.taylor@example.com</t>
  </si>
  <si>
    <t>555-2345</t>
  </si>
  <si>
    <t>Laura</t>
  </si>
  <si>
    <t>Anderson</t>
  </si>
  <si>
    <t>laura.anderson@example.com</t>
  </si>
  <si>
    <t>555-9876</t>
  </si>
  <si>
    <t>CustomerID</t>
  </si>
  <si>
    <t>FirstName</t>
  </si>
  <si>
    <t>LastName</t>
  </si>
  <si>
    <t>Email</t>
  </si>
  <si>
    <t>PhoneNumber</t>
  </si>
  <si>
    <t>Column1</t>
  </si>
  <si>
    <t>Row ID</t>
  </si>
  <si>
    <t>Order Date</t>
  </si>
  <si>
    <t>Ship Date</t>
  </si>
  <si>
    <t>Category</t>
  </si>
  <si>
    <t>Sub-Category</t>
  </si>
  <si>
    <t>Sales</t>
  </si>
  <si>
    <t>Quantity</t>
  </si>
  <si>
    <t>Discount</t>
  </si>
  <si>
    <t>Profit</t>
  </si>
  <si>
    <t>Furniture</t>
  </si>
  <si>
    <t>Bookcases</t>
  </si>
  <si>
    <t>Chairs</t>
  </si>
  <si>
    <t>Office Supplies</t>
  </si>
  <si>
    <t>Labels</t>
  </si>
  <si>
    <t>Tables</t>
  </si>
  <si>
    <t>Storage</t>
  </si>
  <si>
    <t>Furnishings</t>
  </si>
  <si>
    <t>Art</t>
  </si>
  <si>
    <t>Technology</t>
  </si>
  <si>
    <t>Phones</t>
  </si>
  <si>
    <t>Binders</t>
  </si>
  <si>
    <t>Appliances</t>
  </si>
  <si>
    <t>Paper</t>
  </si>
  <si>
    <t>total</t>
  </si>
  <si>
    <t>Qty</t>
  </si>
  <si>
    <t>Date</t>
  </si>
  <si>
    <t>Day</t>
  </si>
  <si>
    <t>month</t>
  </si>
  <si>
    <t>year</t>
  </si>
  <si>
    <t>days</t>
  </si>
  <si>
    <t>time</t>
  </si>
  <si>
    <t>now</t>
  </si>
  <si>
    <t>today</t>
  </si>
  <si>
    <t>datedif</t>
  </si>
  <si>
    <t>Weeknum</t>
  </si>
  <si>
    <t>networkday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</si>
</sst>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2" fillId="0" borderId="0" xfId="0" applyFont="1"/>
    <xf numFmtId="14" fontId="0" fillId="0" borderId="0" xfId="0" applyNumberFormat="1"/>
    <xf numFmtId="15" fontId="0" fillId="0" borderId="0" xfId="0" applyNumberFormat="1"/>
    <xf numFmtId="20" fontId="0" fillId="0" borderId="0" xfId="0" applyNumberFormat="1"/>
    <xf numFmtId="18" fontId="0" fillId="0" borderId="0" xfId="0" applyNumberFormat="1"/>
    <xf numFmtId="22" fontId="0" fillId="0" borderId="0" xfId="0" applyNumberFormat="1"/>
    <xf numFmtId="1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0775474-7380-4516-830C-DF5387D807AF}" name="Table13" displayName="Table13" ref="A1:F10" totalsRowShown="0">
  <autoFilter ref="A1:F10" xr:uid="{80775474-7380-4516-830C-DF5387D807AF}"/>
  <tableColumns count="6">
    <tableColumn id="1" xr3:uid="{315B23B8-90FB-4BEB-B540-8D7263CD5E22}" name="CustomerID"/>
    <tableColumn id="2" xr3:uid="{5605A26D-1F96-4A91-83D3-20F43E00FA53}" name="FirstName"/>
    <tableColumn id="3" xr3:uid="{8FB63714-1BF0-4A80-9ED2-5F6E6CA689CF}" name="LastName"/>
    <tableColumn id="4" xr3:uid="{3004AE17-0523-4C3E-B56B-C9D62BF5F916}" name="Email"/>
    <tableColumn id="5" xr3:uid="{A2A96670-11F7-410F-90FC-79EE9AE224BC}" name="PhoneNumber"/>
    <tableColumn id="6" xr3:uid="{C4A6E3EA-48C3-444F-8F92-E746E0A4E85E}" name="Column1">
      <calculatedColumnFormula>_xlfn.CONCAT(Table13[[#This Row],[FirstName]], " ",C5)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B3DD76-52FC-419D-81A5-D351F0E0E5A5}">
  <dimension ref="A1:H22"/>
  <sheetViews>
    <sheetView tabSelected="1" zoomScale="115" zoomScaleNormal="115" workbookViewId="0">
      <selection activeCell="D19" sqref="D19"/>
    </sheetView>
  </sheetViews>
  <sheetFormatPr defaultRowHeight="14.4" x14ac:dyDescent="0.3"/>
  <cols>
    <col min="1" max="1" width="15.33203125" bestFit="1" customWidth="1"/>
    <col min="4" max="4" width="26.21875" bestFit="1" customWidth="1"/>
    <col min="5" max="5" width="17.33203125" bestFit="1" customWidth="1"/>
    <col min="6" max="6" width="34" bestFit="1" customWidth="1"/>
  </cols>
  <sheetData>
    <row r="1" spans="1:8" x14ac:dyDescent="0.3">
      <c r="A1" t="s">
        <v>34</v>
      </c>
      <c r="B1" t="s">
        <v>35</v>
      </c>
      <c r="C1" t="s">
        <v>36</v>
      </c>
      <c r="D1" t="s">
        <v>37</v>
      </c>
      <c r="E1" t="s">
        <v>38</v>
      </c>
      <c r="F1" t="s">
        <v>39</v>
      </c>
    </row>
    <row r="2" spans="1:8" x14ac:dyDescent="0.3">
      <c r="A2">
        <v>1</v>
      </c>
      <c r="B2" t="s">
        <v>0</v>
      </c>
      <c r="C2" t="s">
        <v>1</v>
      </c>
      <c r="D2" t="s">
        <v>2</v>
      </c>
      <c r="E2" t="s">
        <v>3</v>
      </c>
      <c r="F2" t="str">
        <f>_xlfn.CONCAT(Table13[[#This Row],[FirstName]], " ",C5)</f>
        <v>John Brown</v>
      </c>
    </row>
    <row r="3" spans="1:8" x14ac:dyDescent="0.3">
      <c r="A3">
        <v>2</v>
      </c>
      <c r="B3" t="s">
        <v>4</v>
      </c>
      <c r="C3" t="s">
        <v>5</v>
      </c>
      <c r="D3" t="s">
        <v>6</v>
      </c>
      <c r="E3" t="s">
        <v>7</v>
      </c>
    </row>
    <row r="4" spans="1:8" x14ac:dyDescent="0.3">
      <c r="A4">
        <v>3</v>
      </c>
      <c r="B4" t="s">
        <v>8</v>
      </c>
      <c r="C4" t="s">
        <v>9</v>
      </c>
      <c r="D4" t="s">
        <v>10</v>
      </c>
      <c r="E4" t="s">
        <v>11</v>
      </c>
      <c r="F4" t="str">
        <f>_xlfn.CONCAT(D5,E7)</f>
        <v>765</v>
      </c>
    </row>
    <row r="5" spans="1:8" x14ac:dyDescent="0.3">
      <c r="A5">
        <v>4</v>
      </c>
      <c r="B5" t="s">
        <v>12</v>
      </c>
      <c r="C5" t="s">
        <v>13</v>
      </c>
      <c r="E5" t="s">
        <v>14</v>
      </c>
    </row>
    <row r="6" spans="1:8" x14ac:dyDescent="0.3">
      <c r="A6">
        <v>5</v>
      </c>
      <c r="B6" t="s">
        <v>15</v>
      </c>
      <c r="C6" t="s">
        <v>16</v>
      </c>
      <c r="D6" t="s">
        <v>17</v>
      </c>
      <c r="E6" t="s">
        <v>18</v>
      </c>
      <c r="F6" t="e">
        <f>VLOOKUP(E7,Table13[[#All],[CustomerID]:[PhoneNumber]],1,0)</f>
        <v>#N/A</v>
      </c>
    </row>
    <row r="7" spans="1:8" x14ac:dyDescent="0.3">
      <c r="A7">
        <v>6</v>
      </c>
      <c r="B7" t="s">
        <v>19</v>
      </c>
      <c r="C7" t="s">
        <v>20</v>
      </c>
      <c r="D7" t="s">
        <v>21</v>
      </c>
      <c r="E7">
        <v>765</v>
      </c>
    </row>
    <row r="8" spans="1:8" x14ac:dyDescent="0.3">
      <c r="A8">
        <v>7</v>
      </c>
      <c r="B8" t="s">
        <v>22</v>
      </c>
      <c r="C8" t="s">
        <v>23</v>
      </c>
      <c r="D8" t="s">
        <v>24</v>
      </c>
      <c r="E8" t="s">
        <v>25</v>
      </c>
    </row>
    <row r="9" spans="1:8" x14ac:dyDescent="0.3">
      <c r="A9">
        <v>8</v>
      </c>
      <c r="B9" t="s">
        <v>26</v>
      </c>
      <c r="C9" t="s">
        <v>27</v>
      </c>
      <c r="D9" t="s">
        <v>28</v>
      </c>
      <c r="E9" t="s">
        <v>29</v>
      </c>
    </row>
    <row r="10" spans="1:8" x14ac:dyDescent="0.3">
      <c r="A10">
        <v>9</v>
      </c>
      <c r="B10" t="s">
        <v>30</v>
      </c>
      <c r="C10" t="s">
        <v>31</v>
      </c>
      <c r="D10" t="s">
        <v>32</v>
      </c>
      <c r="E10" t="s">
        <v>33</v>
      </c>
    </row>
    <row r="13" spans="1:8" x14ac:dyDescent="0.3">
      <c r="D13" s="1"/>
      <c r="E13" s="1"/>
      <c r="F13" s="1"/>
      <c r="G13" s="1"/>
      <c r="H13" s="1"/>
    </row>
    <row r="14" spans="1:8" x14ac:dyDescent="0.3">
      <c r="D14" s="2"/>
      <c r="E14" s="2"/>
      <c r="F14" s="2"/>
      <c r="G14" s="2"/>
      <c r="H14" s="2"/>
    </row>
    <row r="15" spans="1:8" x14ac:dyDescent="0.3">
      <c r="D15" s="2"/>
      <c r="E15" s="2"/>
      <c r="F15" s="2"/>
      <c r="G15" s="2"/>
      <c r="H15" s="2"/>
    </row>
    <row r="16" spans="1:8" x14ac:dyDescent="0.3">
      <c r="D16" s="2"/>
      <c r="E16" s="2"/>
      <c r="F16" s="2"/>
      <c r="G16" s="2"/>
      <c r="H16" s="2"/>
    </row>
    <row r="17" spans="4:8" x14ac:dyDescent="0.3">
      <c r="D17" s="2"/>
      <c r="E17" s="2"/>
      <c r="F17" s="2"/>
      <c r="G17" s="2"/>
      <c r="H17" s="2"/>
    </row>
    <row r="18" spans="4:8" x14ac:dyDescent="0.3">
      <c r="D18" s="2"/>
      <c r="E18" s="2"/>
      <c r="F18" s="2"/>
      <c r="G18" s="2"/>
      <c r="H18" s="2"/>
    </row>
    <row r="19" spans="4:8" x14ac:dyDescent="0.3">
      <c r="D19" s="2"/>
      <c r="E19" s="2"/>
      <c r="F19" s="2"/>
      <c r="G19" s="2"/>
      <c r="H19" s="2"/>
    </row>
    <row r="20" spans="4:8" x14ac:dyDescent="0.3">
      <c r="D20" s="2"/>
      <c r="E20" s="2"/>
      <c r="F20" s="2"/>
      <c r="G20" s="2"/>
      <c r="H20" s="2"/>
    </row>
    <row r="21" spans="4:8" x14ac:dyDescent="0.3">
      <c r="D21" s="2"/>
      <c r="E21" s="2"/>
      <c r="F21" s="2"/>
      <c r="G21" s="2"/>
      <c r="H21" s="2"/>
    </row>
    <row r="22" spans="4:8" x14ac:dyDescent="0.3">
      <c r="D22" s="2"/>
      <c r="E22" s="2"/>
      <c r="F22" s="2"/>
      <c r="G22" s="2"/>
      <c r="H22" s="2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0EC0A-D4C1-4246-94DC-FBFDCC50AFB8}">
  <dimension ref="A1:H26"/>
  <sheetViews>
    <sheetView zoomScale="130" zoomScaleNormal="130" workbookViewId="0">
      <selection activeCell="I8" sqref="I8"/>
    </sheetView>
  </sheetViews>
  <sheetFormatPr defaultRowHeight="14.4" x14ac:dyDescent="0.3"/>
  <cols>
    <col min="4" max="4" width="10" bestFit="1" customWidth="1"/>
  </cols>
  <sheetData>
    <row r="1" spans="1:8" ht="15.6" x14ac:dyDescent="0.3">
      <c r="A1" s="3" t="s">
        <v>40</v>
      </c>
      <c r="B1" s="3" t="s">
        <v>43</v>
      </c>
      <c r="C1" s="3" t="s">
        <v>44</v>
      </c>
      <c r="D1" s="3" t="s">
        <v>45</v>
      </c>
      <c r="E1" s="3" t="s">
        <v>46</v>
      </c>
      <c r="F1" s="3" t="s">
        <v>47</v>
      </c>
      <c r="G1" s="3" t="s">
        <v>48</v>
      </c>
    </row>
    <row r="2" spans="1:8" x14ac:dyDescent="0.3">
      <c r="A2">
        <v>1</v>
      </c>
      <c r="B2" t="s">
        <v>49</v>
      </c>
      <c r="C2" t="s">
        <v>50</v>
      </c>
      <c r="D2">
        <v>261.95999999999998</v>
      </c>
      <c r="E2">
        <v>3</v>
      </c>
      <c r="F2">
        <v>0</v>
      </c>
      <c r="G2">
        <v>41.913600000000002</v>
      </c>
      <c r="H2">
        <f>D2*E2</f>
        <v>785.87999999999988</v>
      </c>
    </row>
    <row r="3" spans="1:8" x14ac:dyDescent="0.3">
      <c r="A3">
        <v>2</v>
      </c>
      <c r="B3" t="s">
        <v>49</v>
      </c>
      <c r="C3" t="s">
        <v>51</v>
      </c>
      <c r="D3">
        <v>731.93999999999994</v>
      </c>
      <c r="E3">
        <v>4</v>
      </c>
      <c r="F3">
        <v>0</v>
      </c>
      <c r="G3">
        <v>219.58199999999997</v>
      </c>
    </row>
    <row r="4" spans="1:8" x14ac:dyDescent="0.3">
      <c r="A4">
        <v>3</v>
      </c>
      <c r="B4" t="s">
        <v>52</v>
      </c>
      <c r="C4" t="s">
        <v>53</v>
      </c>
      <c r="D4">
        <v>14.62</v>
      </c>
      <c r="E4">
        <v>3</v>
      </c>
      <c r="F4">
        <v>0</v>
      </c>
      <c r="G4">
        <v>6.8713999999999995</v>
      </c>
    </row>
    <row r="5" spans="1:8" x14ac:dyDescent="0.3">
      <c r="A5">
        <v>4</v>
      </c>
      <c r="B5" t="s">
        <v>49</v>
      </c>
      <c r="C5" t="s">
        <v>54</v>
      </c>
      <c r="D5">
        <v>957.57749999999999</v>
      </c>
      <c r="E5">
        <v>6</v>
      </c>
      <c r="F5">
        <v>0.45</v>
      </c>
      <c r="G5">
        <v>-383.03100000000006</v>
      </c>
    </row>
    <row r="6" spans="1:8" x14ac:dyDescent="0.3">
      <c r="A6">
        <v>5</v>
      </c>
      <c r="B6" t="s">
        <v>52</v>
      </c>
      <c r="C6" t="s">
        <v>55</v>
      </c>
      <c r="D6">
        <v>22.368000000000002</v>
      </c>
      <c r="E6">
        <v>7</v>
      </c>
      <c r="F6">
        <v>0.2</v>
      </c>
      <c r="G6">
        <v>2.5163999999999991</v>
      </c>
    </row>
    <row r="7" spans="1:8" x14ac:dyDescent="0.3">
      <c r="A7">
        <v>6</v>
      </c>
      <c r="B7" t="s">
        <v>49</v>
      </c>
      <c r="C7" t="s">
        <v>56</v>
      </c>
      <c r="D7">
        <v>48.86</v>
      </c>
      <c r="E7">
        <v>7</v>
      </c>
      <c r="F7">
        <v>0</v>
      </c>
      <c r="G7">
        <v>14.169399999999996</v>
      </c>
    </row>
    <row r="8" spans="1:8" x14ac:dyDescent="0.3">
      <c r="A8">
        <v>7</v>
      </c>
      <c r="B8" t="s">
        <v>52</v>
      </c>
      <c r="C8" t="s">
        <v>57</v>
      </c>
      <c r="D8">
        <v>7.28</v>
      </c>
      <c r="E8">
        <v>6</v>
      </c>
      <c r="F8">
        <v>0</v>
      </c>
      <c r="G8">
        <v>1.9656000000000002</v>
      </c>
    </row>
    <row r="9" spans="1:8" x14ac:dyDescent="0.3">
      <c r="A9">
        <v>8</v>
      </c>
      <c r="B9" t="s">
        <v>58</v>
      </c>
      <c r="C9" t="s">
        <v>59</v>
      </c>
      <c r="D9">
        <v>907.15200000000004</v>
      </c>
      <c r="E9">
        <v>6</v>
      </c>
      <c r="F9">
        <v>0.2</v>
      </c>
      <c r="G9">
        <v>90.715200000000038</v>
      </c>
    </row>
    <row r="10" spans="1:8" x14ac:dyDescent="0.3">
      <c r="A10">
        <v>9</v>
      </c>
      <c r="B10" t="s">
        <v>52</v>
      </c>
      <c r="C10" t="s">
        <v>60</v>
      </c>
      <c r="D10">
        <v>18.504000000000001</v>
      </c>
      <c r="E10">
        <v>4</v>
      </c>
      <c r="F10">
        <v>0.2</v>
      </c>
      <c r="G10">
        <v>5.7824999999999998</v>
      </c>
    </row>
    <row r="11" spans="1:8" x14ac:dyDescent="0.3">
      <c r="A11">
        <v>10</v>
      </c>
      <c r="B11" t="s">
        <v>52</v>
      </c>
      <c r="C11" t="s">
        <v>61</v>
      </c>
      <c r="D11">
        <v>114.9</v>
      </c>
      <c r="E11">
        <v>5</v>
      </c>
      <c r="F11">
        <v>0</v>
      </c>
      <c r="G11">
        <v>34.469999999999992</v>
      </c>
    </row>
    <row r="12" spans="1:8" x14ac:dyDescent="0.3">
      <c r="A12">
        <v>11</v>
      </c>
      <c r="B12" t="s">
        <v>49</v>
      </c>
      <c r="C12" t="s">
        <v>54</v>
      </c>
      <c r="D12">
        <v>1706.1840000000002</v>
      </c>
      <c r="E12">
        <v>1</v>
      </c>
      <c r="F12">
        <v>0.2</v>
      </c>
      <c r="G12">
        <v>85.309199999999805</v>
      </c>
    </row>
    <row r="13" spans="1:8" x14ac:dyDescent="0.3">
      <c r="A13">
        <v>12</v>
      </c>
      <c r="B13" t="s">
        <v>58</v>
      </c>
      <c r="C13" t="s">
        <v>59</v>
      </c>
      <c r="D13">
        <v>911.42399999999998</v>
      </c>
      <c r="E13">
        <v>4</v>
      </c>
      <c r="F13">
        <v>0.2</v>
      </c>
      <c r="G13">
        <v>68.356800000000021</v>
      </c>
    </row>
    <row r="14" spans="1:8" x14ac:dyDescent="0.3">
      <c r="A14">
        <v>13</v>
      </c>
      <c r="B14" t="s">
        <v>52</v>
      </c>
      <c r="C14" t="s">
        <v>62</v>
      </c>
      <c r="D14">
        <v>15.552000000000003</v>
      </c>
      <c r="E14">
        <v>3</v>
      </c>
      <c r="F14">
        <v>0.2</v>
      </c>
      <c r="G14">
        <v>5.4432</v>
      </c>
    </row>
    <row r="15" spans="1:8" x14ac:dyDescent="0.3">
      <c r="A15">
        <v>14</v>
      </c>
      <c r="B15" t="s">
        <v>52</v>
      </c>
      <c r="C15" t="s">
        <v>60</v>
      </c>
      <c r="D15">
        <v>407.97600000000006</v>
      </c>
      <c r="E15">
        <v>3</v>
      </c>
      <c r="F15">
        <v>0.2</v>
      </c>
      <c r="G15">
        <v>132.59219999999993</v>
      </c>
    </row>
    <row r="16" spans="1:8" x14ac:dyDescent="0.3">
      <c r="A16">
        <v>15</v>
      </c>
      <c r="B16" t="s">
        <v>52</v>
      </c>
      <c r="C16" t="s">
        <v>61</v>
      </c>
      <c r="D16">
        <v>68.809999999999988</v>
      </c>
      <c r="E16">
        <v>5</v>
      </c>
      <c r="F16">
        <v>0.8</v>
      </c>
      <c r="G16">
        <v>-123.858</v>
      </c>
    </row>
    <row r="17" spans="1:7" x14ac:dyDescent="0.3">
      <c r="A17">
        <v>16</v>
      </c>
      <c r="B17" t="s">
        <v>52</v>
      </c>
      <c r="C17" t="s">
        <v>60</v>
      </c>
      <c r="D17">
        <v>2.5439999999999996</v>
      </c>
      <c r="E17">
        <v>3</v>
      </c>
      <c r="F17">
        <v>0.8</v>
      </c>
      <c r="G17">
        <v>-3.8160000000000016</v>
      </c>
    </row>
    <row r="18" spans="1:7" x14ac:dyDescent="0.3">
      <c r="A18">
        <v>17</v>
      </c>
      <c r="B18" t="s">
        <v>52</v>
      </c>
      <c r="C18" t="s">
        <v>55</v>
      </c>
      <c r="D18">
        <v>665.88</v>
      </c>
      <c r="E18">
        <v>1</v>
      </c>
      <c r="F18">
        <v>0</v>
      </c>
      <c r="G18">
        <v>13.317599999999999</v>
      </c>
    </row>
    <row r="19" spans="1:7" x14ac:dyDescent="0.3">
      <c r="A19">
        <v>18</v>
      </c>
      <c r="B19" t="s">
        <v>52</v>
      </c>
      <c r="C19" t="s">
        <v>55</v>
      </c>
      <c r="D19">
        <v>55.5</v>
      </c>
      <c r="E19">
        <v>5</v>
      </c>
      <c r="F19">
        <v>0</v>
      </c>
      <c r="G19">
        <v>9.9899999999999949</v>
      </c>
    </row>
    <row r="20" spans="1:7" x14ac:dyDescent="0.3">
      <c r="A20">
        <v>19</v>
      </c>
      <c r="B20" t="s">
        <v>52</v>
      </c>
      <c r="C20" t="s">
        <v>57</v>
      </c>
      <c r="D20">
        <v>8.56</v>
      </c>
      <c r="E20">
        <v>2</v>
      </c>
      <c r="F20">
        <v>0</v>
      </c>
      <c r="G20">
        <v>2.4823999999999993</v>
      </c>
    </row>
    <row r="21" spans="1:7" x14ac:dyDescent="0.3">
      <c r="A21">
        <v>20</v>
      </c>
      <c r="B21" t="s">
        <v>58</v>
      </c>
      <c r="C21" t="s">
        <v>59</v>
      </c>
      <c r="D21">
        <v>213.48000000000002</v>
      </c>
      <c r="E21">
        <v>3</v>
      </c>
      <c r="F21">
        <v>0.2</v>
      </c>
      <c r="G21">
        <v>16.010999999999981</v>
      </c>
    </row>
    <row r="22" spans="1:7" x14ac:dyDescent="0.3">
      <c r="A22">
        <v>21</v>
      </c>
      <c r="B22" t="s">
        <v>52</v>
      </c>
      <c r="C22" t="s">
        <v>60</v>
      </c>
      <c r="D22">
        <v>22.72</v>
      </c>
      <c r="E22">
        <v>4</v>
      </c>
      <c r="F22">
        <v>0.2</v>
      </c>
      <c r="G22">
        <v>7.3839999999999986</v>
      </c>
    </row>
    <row r="23" spans="1:7" x14ac:dyDescent="0.3">
      <c r="A23">
        <v>22</v>
      </c>
      <c r="B23" t="s">
        <v>52</v>
      </c>
      <c r="C23" t="s">
        <v>57</v>
      </c>
      <c r="D23">
        <v>19.459999999999997</v>
      </c>
      <c r="E23">
        <v>3</v>
      </c>
      <c r="F23">
        <v>0</v>
      </c>
      <c r="G23">
        <v>5.0595999999999997</v>
      </c>
    </row>
    <row r="24" spans="1:7" x14ac:dyDescent="0.3">
      <c r="A24">
        <v>23</v>
      </c>
      <c r="B24" t="s">
        <v>52</v>
      </c>
      <c r="C24" t="s">
        <v>61</v>
      </c>
      <c r="D24">
        <v>60.339999999999996</v>
      </c>
      <c r="E24">
        <v>7</v>
      </c>
      <c r="F24">
        <v>0</v>
      </c>
      <c r="G24">
        <v>15.688400000000001</v>
      </c>
    </row>
    <row r="25" spans="1:7" x14ac:dyDescent="0.3">
      <c r="A25">
        <v>24</v>
      </c>
      <c r="B25" t="s">
        <v>49</v>
      </c>
      <c r="C25" t="s">
        <v>51</v>
      </c>
      <c r="D25">
        <v>71.371999999999986</v>
      </c>
      <c r="E25">
        <v>2</v>
      </c>
      <c r="F25">
        <v>0.3</v>
      </c>
      <c r="G25">
        <v>-1.0196000000000005</v>
      </c>
    </row>
    <row r="26" spans="1:7" x14ac:dyDescent="0.3">
      <c r="A26">
        <v>25</v>
      </c>
      <c r="B26" t="s">
        <v>49</v>
      </c>
      <c r="C26" t="s">
        <v>54</v>
      </c>
      <c r="D26">
        <v>1044.6299999999999</v>
      </c>
      <c r="E26">
        <v>3</v>
      </c>
      <c r="F26">
        <v>0</v>
      </c>
      <c r="G26">
        <v>240.26490000000001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1F482-98AC-4D37-BF29-C430A07FC374}">
  <dimension ref="A1:L23"/>
  <sheetViews>
    <sheetView zoomScale="130" zoomScaleNormal="130" workbookViewId="0">
      <selection activeCell="E16" sqref="E16"/>
    </sheetView>
  </sheetViews>
  <sheetFormatPr defaultRowHeight="14.4" x14ac:dyDescent="0.3"/>
  <cols>
    <col min="1" max="1" width="12.6640625" customWidth="1"/>
    <col min="2" max="2" width="13.77734375" customWidth="1"/>
    <col min="3" max="3" width="9.33203125" bestFit="1" customWidth="1"/>
    <col min="4" max="4" width="9.21875" bestFit="1" customWidth="1"/>
    <col min="6" max="6" width="15.33203125" bestFit="1" customWidth="1"/>
    <col min="9" max="9" width="10.33203125" bestFit="1" customWidth="1"/>
  </cols>
  <sheetData>
    <row r="1" spans="1:12" ht="15.6" x14ac:dyDescent="0.3">
      <c r="A1" s="3" t="s">
        <v>41</v>
      </c>
      <c r="B1" s="3" t="s">
        <v>42</v>
      </c>
      <c r="E1" t="s">
        <v>65</v>
      </c>
      <c r="F1">
        <v>2001</v>
      </c>
      <c r="G1">
        <v>6</v>
      </c>
      <c r="H1">
        <v>28</v>
      </c>
      <c r="I1" s="4">
        <f>DATE(F1,G1,H1)</f>
        <v>37070</v>
      </c>
      <c r="K1" t="s">
        <v>70</v>
      </c>
    </row>
    <row r="2" spans="1:12" x14ac:dyDescent="0.3">
      <c r="A2" s="4">
        <v>42682</v>
      </c>
      <c r="B2" s="4">
        <v>42685</v>
      </c>
      <c r="C2">
        <f>DAY(A2)</f>
        <v>8</v>
      </c>
      <c r="D2" t="s">
        <v>66</v>
      </c>
      <c r="K2" s="6">
        <v>0.53611111111111109</v>
      </c>
      <c r="L2">
        <f>HOUR(K2)</f>
        <v>12</v>
      </c>
    </row>
    <row r="3" spans="1:12" x14ac:dyDescent="0.3">
      <c r="A3" s="4">
        <v>42682</v>
      </c>
      <c r="B3" s="4">
        <v>42685</v>
      </c>
      <c r="C3">
        <f>MONTH(A3)</f>
        <v>11</v>
      </c>
      <c r="D3" t="s">
        <v>67</v>
      </c>
      <c r="F3">
        <v>10</v>
      </c>
      <c r="G3">
        <v>30</v>
      </c>
      <c r="H3">
        <v>35</v>
      </c>
      <c r="I3" s="7">
        <f>TIME(F3,G3,H3)</f>
        <v>0.43790509259259264</v>
      </c>
      <c r="K3" s="6">
        <v>0.57777777777777795</v>
      </c>
      <c r="L3">
        <f>MINUTE(K3)</f>
        <v>52</v>
      </c>
    </row>
    <row r="4" spans="1:12" x14ac:dyDescent="0.3">
      <c r="A4" s="4">
        <v>42533</v>
      </c>
      <c r="B4" s="4">
        <v>42537</v>
      </c>
      <c r="C4">
        <f>YEAR(A4)</f>
        <v>2016</v>
      </c>
      <c r="D4" t="s">
        <v>68</v>
      </c>
      <c r="K4" s="6">
        <v>0.61944444444444502</v>
      </c>
      <c r="L4">
        <f>SECOND(K4)</f>
        <v>0</v>
      </c>
    </row>
    <row r="5" spans="1:12" x14ac:dyDescent="0.3">
      <c r="A5" s="4">
        <v>42288</v>
      </c>
      <c r="B5" s="4">
        <v>42295</v>
      </c>
      <c r="C5">
        <f>_xlfn.DAYS(B5,A5)</f>
        <v>7</v>
      </c>
      <c r="D5" t="s">
        <v>69</v>
      </c>
      <c r="E5">
        <f>_xlfn.DAYS(B6,A6)</f>
        <v>280</v>
      </c>
      <c r="K5" s="6">
        <v>0.66111111111111198</v>
      </c>
    </row>
    <row r="6" spans="1:12" x14ac:dyDescent="0.3">
      <c r="A6" s="4">
        <v>42015</v>
      </c>
      <c r="B6" s="4">
        <v>42295</v>
      </c>
      <c r="C6">
        <f>DAYS360(A6,B6,1)</f>
        <v>277</v>
      </c>
      <c r="D6">
        <f>DAYS360(A6,B6,1)</f>
        <v>277</v>
      </c>
      <c r="K6" s="6">
        <v>0.70277777777777795</v>
      </c>
    </row>
    <row r="7" spans="1:12" x14ac:dyDescent="0.3">
      <c r="A7" s="4">
        <v>41799</v>
      </c>
      <c r="B7" s="4">
        <v>41804</v>
      </c>
      <c r="C7">
        <f>WEEKDAY(A7)</f>
        <v>2</v>
      </c>
      <c r="E7" t="s">
        <v>71</v>
      </c>
      <c r="F7" s="8">
        <f ca="1">NOW()</f>
        <v>45559.551515162035</v>
      </c>
    </row>
    <row r="8" spans="1:12" x14ac:dyDescent="0.3">
      <c r="A8" s="4">
        <v>41799</v>
      </c>
      <c r="B8" s="4">
        <v>41804</v>
      </c>
      <c r="C8">
        <f ca="1">WEEKNUM(F8)</f>
        <v>39</v>
      </c>
      <c r="D8" t="s">
        <v>74</v>
      </c>
      <c r="E8" t="s">
        <v>72</v>
      </c>
      <c r="F8" s="4">
        <f ca="1">TODAY()</f>
        <v>45559</v>
      </c>
      <c r="G8">
        <f ca="1">WEEKDAY(F8)</f>
        <v>3</v>
      </c>
    </row>
    <row r="9" spans="1:12" x14ac:dyDescent="0.3">
      <c r="A9" s="9">
        <v>45505</v>
      </c>
      <c r="B9" s="9">
        <v>45535</v>
      </c>
      <c r="C9" s="5">
        <f>WORKDAY(A9,25,3)</f>
        <v>45540</v>
      </c>
      <c r="E9" t="s">
        <v>73</v>
      </c>
      <c r="F9">
        <f ca="1">DATEDIF(A2,TODAY(),"M")</f>
        <v>94</v>
      </c>
    </row>
    <row r="10" spans="1:12" x14ac:dyDescent="0.3">
      <c r="A10" s="4">
        <v>41799</v>
      </c>
      <c r="B10" s="4">
        <v>41804</v>
      </c>
      <c r="C10">
        <f>NETWORKDAYS(A9,B9)</f>
        <v>22</v>
      </c>
      <c r="D10" t="s">
        <v>75</v>
      </c>
    </row>
    <row r="11" spans="1:12" x14ac:dyDescent="0.3">
      <c r="A11" s="4">
        <v>41799</v>
      </c>
      <c r="B11" s="4">
        <v>41804</v>
      </c>
      <c r="C11">
        <f>NETWORKDAYS.INTL(A9,B9,11)</f>
        <v>27</v>
      </c>
    </row>
    <row r="12" spans="1:12" x14ac:dyDescent="0.3">
      <c r="A12" s="4"/>
      <c r="B12" s="4"/>
    </row>
    <row r="13" spans="1:12" x14ac:dyDescent="0.3">
      <c r="A13" s="4"/>
      <c r="B13" s="4"/>
    </row>
    <row r="14" spans="1:12" x14ac:dyDescent="0.3">
      <c r="A14" s="4"/>
      <c r="B14" s="4"/>
    </row>
    <row r="15" spans="1:12" x14ac:dyDescent="0.3">
      <c r="A15" s="4"/>
      <c r="B15" s="4"/>
    </row>
    <row r="16" spans="1:12" x14ac:dyDescent="0.3">
      <c r="A16" s="4"/>
      <c r="B16" s="4"/>
    </row>
    <row r="17" spans="1:2" x14ac:dyDescent="0.3">
      <c r="A17" s="4"/>
      <c r="B17" s="4"/>
    </row>
    <row r="18" spans="1:2" x14ac:dyDescent="0.3">
      <c r="A18" s="4"/>
      <c r="B18" s="4"/>
    </row>
    <row r="19" spans="1:2" x14ac:dyDescent="0.3">
      <c r="A19" s="4"/>
      <c r="B19" s="4"/>
    </row>
    <row r="20" spans="1:2" x14ac:dyDescent="0.3">
      <c r="A20" s="4"/>
      <c r="B20" s="4"/>
    </row>
    <row r="21" spans="1:2" x14ac:dyDescent="0.3">
      <c r="A21" s="4"/>
      <c r="B21" s="4"/>
    </row>
    <row r="22" spans="1:2" x14ac:dyDescent="0.3">
      <c r="A22" s="4"/>
      <c r="B22" s="4"/>
    </row>
    <row r="23" spans="1:2" x14ac:dyDescent="0.3">
      <c r="A23" s="4"/>
      <c r="B23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EC1F8-DE3E-4CB9-8F14-EBC78D1A6F4D}">
  <dimension ref="B2:C6"/>
  <sheetViews>
    <sheetView workbookViewId="0">
      <selection activeCell="L5" sqref="L5"/>
    </sheetView>
  </sheetViews>
  <sheetFormatPr defaultRowHeight="14.4" x14ac:dyDescent="0.3"/>
  <sheetData>
    <row r="2" spans="2:3" x14ac:dyDescent="0.3">
      <c r="C2" t="s">
        <v>63</v>
      </c>
    </row>
    <row r="3" spans="2:3" x14ac:dyDescent="0.3">
      <c r="B3" t="s">
        <v>45</v>
      </c>
      <c r="C3">
        <f>SUM(Sheet2!D2:D26)</f>
        <v>8359.5935000000009</v>
      </c>
    </row>
    <row r="4" spans="2:3" x14ac:dyDescent="0.3">
      <c r="B4" t="s">
        <v>64</v>
      </c>
      <c r="C4">
        <f>SUM(Sheet2!E2:E26)</f>
        <v>100</v>
      </c>
    </row>
    <row r="5" spans="2:3" x14ac:dyDescent="0.3">
      <c r="B5" t="s">
        <v>47</v>
      </c>
      <c r="C5">
        <f>SUM(Sheet2!F2:F26)</f>
        <v>4.1500000000000004</v>
      </c>
    </row>
    <row r="6" spans="2:3" x14ac:dyDescent="0.3">
      <c r="B6" t="s">
        <v>48</v>
      </c>
      <c r="C6">
        <f>SUM(Sheet2!G2:EG26)</f>
        <v>1294.0407999999998</v>
      </c>
    </row>
  </sheetData>
  <pageMargins left="0.7" right="0.7" top="0.75" bottom="0.75" header="0.3" footer="0.3"/>
  <cellWatches>
    <cellWatch r="B2"/>
    <cellWatch r="C2"/>
    <cellWatch r="B3"/>
    <cellWatch r="C3"/>
    <cellWatch r="B4"/>
    <cellWatch r="C4"/>
    <cellWatch r="B5"/>
    <cellWatch r="C5"/>
    <cellWatch r="B6"/>
    <cellWatch r="C6"/>
  </cellWatch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Formula tab</vt:lpstr>
      <vt:lpstr>Sheet2</vt:lpstr>
      <vt:lpstr>Date and Time</vt:lpstr>
      <vt:lpstr>Sheet3</vt:lpstr>
      <vt:lpstr>'Formula tab'!first</vt:lpstr>
      <vt:lpstr>second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makode</dc:creator>
  <cp:lastModifiedBy>amit makode</cp:lastModifiedBy>
  <dcterms:created xsi:type="dcterms:W3CDTF">2024-09-24T06:36:16Z</dcterms:created>
  <dcterms:modified xsi:type="dcterms:W3CDTF">2024-09-24T07:44:35Z</dcterms:modified>
</cp:coreProperties>
</file>