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mitm\Downloads\"/>
    </mc:Choice>
  </mc:AlternateContent>
  <bookViews>
    <workbookView xWindow="0" yWindow="0" windowWidth="23040" windowHeight="9072" firstSheet="5" activeTab="11"/>
  </bookViews>
  <sheets>
    <sheet name="Data validation" sheetId="12" r:id="rId1"/>
    <sheet name="Data validation new" sheetId="15" r:id="rId2"/>
    <sheet name="Sheet2" sheetId="2" r:id="rId3"/>
    <sheet name="Sheet3" sheetId="3" r:id="rId4"/>
    <sheet name="Sheet4" sheetId="4" r:id="rId5"/>
    <sheet name="3D Sum" sheetId="5" r:id="rId6"/>
    <sheet name="Sheet6" sheetId="6" r:id="rId7"/>
    <sheet name="Sheet7" sheetId="7" r:id="rId8"/>
    <sheet name="Sheet8" sheetId="8" r:id="rId9"/>
    <sheet name="Consolidation" sheetId="16" r:id="rId10"/>
    <sheet name="consolidate" sheetId="17" r:id="rId11"/>
    <sheet name="Remove duplicate" sheetId="18" r:id="rId12"/>
    <sheet name="Sheet11" sheetId="11" r:id="rId13"/>
    <sheet name="Sheet9" sheetId="14" r:id="rId14"/>
  </sheets>
  <definedNames>
    <definedName name="_xlnm._FilterDatabase" localSheetId="13" hidden="1">Sheet9!$G$1:$G$23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2" i="17" l="1"/>
  <c r="L22" i="17"/>
  <c r="K23" i="17"/>
  <c r="L23" i="17"/>
  <c r="M23" i="17"/>
  <c r="M25" i="17" s="1"/>
  <c r="K24" i="17"/>
  <c r="L24" i="17"/>
  <c r="K25" i="17"/>
  <c r="L25" i="17"/>
  <c r="K26" i="17"/>
  <c r="L26" i="17"/>
  <c r="K27" i="17"/>
  <c r="K29" i="17" s="1"/>
  <c r="L27" i="17"/>
  <c r="M27" i="17"/>
  <c r="M29" i="17" s="1"/>
  <c r="K28" i="17"/>
  <c r="L28" i="17"/>
  <c r="L29" i="17" s="1"/>
  <c r="K30" i="17"/>
  <c r="K33" i="17" s="1"/>
  <c r="L30" i="17"/>
  <c r="K31" i="17"/>
  <c r="L31" i="17"/>
  <c r="L33" i="17" s="1"/>
  <c r="M31" i="17"/>
  <c r="M33" i="17" s="1"/>
  <c r="K32" i="17"/>
  <c r="L32" i="17"/>
  <c r="K34" i="17"/>
  <c r="L34" i="17"/>
  <c r="L37" i="17" s="1"/>
  <c r="K35" i="17"/>
  <c r="L35" i="17"/>
  <c r="M35" i="17"/>
  <c r="K36" i="17"/>
  <c r="L36" i="17"/>
  <c r="K37" i="17"/>
  <c r="M37" i="17"/>
  <c r="K38" i="17"/>
  <c r="L38" i="17"/>
  <c r="K39" i="17"/>
  <c r="L39" i="17"/>
  <c r="K40" i="17"/>
  <c r="K41" i="17" s="1"/>
  <c r="L40" i="17"/>
  <c r="L41" i="17"/>
  <c r="K42" i="17"/>
  <c r="L42" i="17"/>
  <c r="K43" i="17"/>
  <c r="L43" i="17"/>
  <c r="F3" i="17"/>
  <c r="F6" i="17" s="1"/>
  <c r="G3" i="17"/>
  <c r="F4" i="17"/>
  <c r="G4" i="17"/>
  <c r="F5" i="17"/>
  <c r="G5" i="17"/>
  <c r="F7" i="17"/>
  <c r="F10" i="17" s="1"/>
  <c r="G7" i="17"/>
  <c r="F8" i="17"/>
  <c r="G8" i="17"/>
  <c r="F9" i="17"/>
  <c r="G9" i="17"/>
  <c r="F11" i="17"/>
  <c r="F14" i="17" s="1"/>
  <c r="G11" i="17"/>
  <c r="F12" i="17"/>
  <c r="G12" i="17"/>
  <c r="F13" i="17"/>
  <c r="G13" i="17"/>
  <c r="G14" i="17"/>
  <c r="F15" i="17"/>
  <c r="G15" i="17"/>
  <c r="G18" i="17" s="1"/>
  <c r="F16" i="17"/>
  <c r="G16" i="17"/>
  <c r="F17" i="17"/>
  <c r="G17" i="17"/>
  <c r="B3" i="5"/>
  <c r="C3" i="5"/>
  <c r="D3" i="5"/>
  <c r="B4" i="5"/>
  <c r="C4" i="5"/>
  <c r="D4" i="5"/>
  <c r="B5" i="5"/>
  <c r="C5" i="5"/>
  <c r="D5" i="5"/>
  <c r="B6" i="5"/>
  <c r="C6" i="5"/>
  <c r="D6" i="5"/>
  <c r="C2" i="5"/>
  <c r="D2" i="5"/>
  <c r="B2" i="5"/>
  <c r="G10" i="17" l="1"/>
  <c r="G6" i="17"/>
  <c r="F18" i="17"/>
  <c r="C10" i="14"/>
  <c r="C9" i="14"/>
  <c r="C8" i="14"/>
  <c r="C2" i="14"/>
  <c r="B2" i="14"/>
  <c r="D2" i="14" l="1"/>
  <c r="F2" i="14" s="1"/>
  <c r="D79" i="11"/>
  <c r="D78" i="11"/>
  <c r="J63" i="11"/>
  <c r="J64" i="11"/>
  <c r="J65" i="11"/>
  <c r="J66" i="11"/>
  <c r="J67" i="11"/>
  <c r="J68" i="11"/>
  <c r="J69" i="11"/>
  <c r="J70" i="11"/>
  <c r="J71" i="11"/>
  <c r="J72" i="11"/>
  <c r="J73" i="11"/>
  <c r="J74" i="11"/>
  <c r="J75" i="11"/>
  <c r="J76" i="11"/>
  <c r="J62" i="11"/>
  <c r="I62" i="11"/>
  <c r="H62" i="11"/>
  <c r="G62" i="11"/>
  <c r="F62" i="11"/>
  <c r="E62" i="11"/>
  <c r="B58" i="11"/>
  <c r="C58" i="11"/>
  <c r="B57" i="11"/>
  <c r="C57" i="11"/>
  <c r="B56" i="11"/>
  <c r="C56" i="11"/>
  <c r="E103" i="11"/>
  <c r="E102" i="11"/>
  <c r="E101" i="11"/>
  <c r="E100" i="11"/>
  <c r="E99" i="11"/>
  <c r="E98" i="11"/>
  <c r="E97" i="11"/>
  <c r="E96" i="11"/>
  <c r="E95" i="11"/>
  <c r="E94" i="11"/>
  <c r="C60" i="11"/>
  <c r="C55" i="11"/>
  <c r="B55" i="11"/>
  <c r="C54" i="11"/>
  <c r="B54" i="11"/>
  <c r="C53" i="11"/>
  <c r="B53" i="11"/>
  <c r="C52" i="11"/>
  <c r="B52" i="11"/>
  <c r="C51" i="11"/>
  <c r="B51" i="11"/>
  <c r="C50" i="11"/>
  <c r="B50" i="11"/>
  <c r="C49" i="11"/>
  <c r="B49" i="11"/>
  <c r="C48" i="11"/>
  <c r="B48" i="11"/>
  <c r="C47" i="11"/>
  <c r="B47" i="11"/>
  <c r="C46" i="11"/>
  <c r="B46" i="11"/>
  <c r="C45" i="11"/>
  <c r="B45" i="11"/>
  <c r="H44" i="11"/>
  <c r="F44" i="11"/>
  <c r="E44" i="11"/>
  <c r="C44" i="11"/>
  <c r="B44" i="11"/>
  <c r="E2" i="14" l="1"/>
  <c r="G11" i="14" s="1"/>
  <c r="J44" i="11"/>
  <c r="G44" i="11"/>
  <c r="I44" i="11"/>
  <c r="G21" i="14" l="1"/>
  <c r="G3" i="14"/>
  <c r="G10" i="14"/>
  <c r="G13" i="14"/>
  <c r="G5" i="14"/>
  <c r="G8" i="14"/>
  <c r="G18" i="14"/>
  <c r="G2" i="14"/>
  <c r="G17" i="14"/>
  <c r="G16" i="14"/>
  <c r="G20" i="14"/>
  <c r="G9" i="14"/>
  <c r="G12" i="14"/>
  <c r="G23" i="14"/>
  <c r="G22" i="14"/>
  <c r="G4" i="14"/>
  <c r="G15" i="14"/>
  <c r="G14" i="14"/>
  <c r="G19" i="14"/>
  <c r="G7" i="14"/>
  <c r="G6" i="14"/>
  <c r="J57" i="11"/>
  <c r="J58" i="11"/>
  <c r="J53" i="11"/>
  <c r="J56" i="11"/>
  <c r="J48" i="11"/>
  <c r="J51" i="11"/>
  <c r="J55" i="11"/>
  <c r="J54" i="11"/>
  <c r="J47" i="11"/>
  <c r="J50" i="11"/>
  <c r="J52" i="11"/>
  <c r="J49" i="11"/>
  <c r="J45" i="11"/>
  <c r="J46" i="11"/>
</calcChain>
</file>

<file path=xl/sharedStrings.xml><?xml version="1.0" encoding="utf-8"?>
<sst xmlns="http://schemas.openxmlformats.org/spreadsheetml/2006/main" count="341" uniqueCount="165">
  <si>
    <t>Date</t>
  </si>
  <si>
    <t>Time</t>
  </si>
  <si>
    <t xml:space="preserve">Region </t>
  </si>
  <si>
    <t>Sales</t>
  </si>
  <si>
    <t>Expenses</t>
  </si>
  <si>
    <t>east</t>
  </si>
  <si>
    <t>west</t>
  </si>
  <si>
    <t>north</t>
  </si>
  <si>
    <t>south</t>
  </si>
  <si>
    <t>East-west</t>
  </si>
  <si>
    <t>Profit</t>
  </si>
  <si>
    <t>North-east</t>
  </si>
  <si>
    <t>south-west</t>
  </si>
  <si>
    <t>In Excel, you can identify outliers using statistical techniques such as quartiles, interquartile range (IQR), standard deviation, or Z-score. Here's how you can use these techniques to identify outliers in Excel:</t>
  </si>
  <si>
    <t>Quartiles and Interquartile Range (IQR):</t>
  </si>
  <si>
    <r>
      <t xml:space="preserve">Calculate the first quartile (Q1) and third quartile (Q3) of your dataset using the </t>
    </r>
    <r>
      <rPr>
        <sz val="12"/>
        <color theme="1"/>
        <rFont val="Courier New"/>
        <family val="3"/>
      </rPr>
      <t>QUARTILE.INC</t>
    </r>
    <r>
      <rPr>
        <sz val="12"/>
        <color theme="1"/>
        <rFont val="Calibri"/>
        <family val="2"/>
        <scheme val="minor"/>
      </rPr>
      <t xml:space="preserve"> function.</t>
    </r>
  </si>
  <si>
    <t>Compute the interquartile range (IQR) as the difference between Q3 and Q1.</t>
  </si>
  <si>
    <t>Identify outliers as values that fall below Q1 - 1.5 * IQR or above Q3 + 1.5 * IQR.</t>
  </si>
  <si>
    <t>Standard Deviation:</t>
  </si>
  <si>
    <r>
      <t xml:space="preserve">Calculate the mean and standard deviation of your dataset using the </t>
    </r>
    <r>
      <rPr>
        <sz val="12"/>
        <color theme="1"/>
        <rFont val="Courier New"/>
        <family val="3"/>
      </rPr>
      <t>AVERAGE</t>
    </r>
    <r>
      <rPr>
        <sz val="12"/>
        <color theme="1"/>
        <rFont val="Calibri"/>
        <family val="2"/>
        <scheme val="minor"/>
      </rPr>
      <t xml:space="preserve"> and </t>
    </r>
    <r>
      <rPr>
        <sz val="12"/>
        <color theme="1"/>
        <rFont val="Courier New"/>
        <family val="3"/>
      </rPr>
      <t>STDEV.S</t>
    </r>
    <r>
      <rPr>
        <sz val="12"/>
        <color theme="1"/>
        <rFont val="Calibri"/>
        <family val="2"/>
        <scheme val="minor"/>
      </rPr>
      <t xml:space="preserve"> functions, respectively.</t>
    </r>
  </si>
  <si>
    <t>Identify outliers as values that are more than a certain number of standard deviations away from the mean (e.g., 3 standard deviations).</t>
  </si>
  <si>
    <t>Z-Score:</t>
  </si>
  <si>
    <t>Calculate the Z-score for each data point, which represents the number of standard deviations a data point is from the mean.</t>
  </si>
  <si>
    <t>Identify outliers as data points with Z-scores exceeding a certain threshold (e.g., 2 or 3).</t>
  </si>
  <si>
    <t>Here's a step-by-step guide to identifying outliers using quartiles and IQR in Excel:</t>
  </si>
  <si>
    <t>Calculate Quartiles and IQR:</t>
  </si>
  <si>
    <t>Suppose your dataset is in column A.</t>
  </si>
  <si>
    <r>
      <t xml:space="preserve">In another column, use the formula </t>
    </r>
    <r>
      <rPr>
        <sz val="12"/>
        <color theme="1"/>
        <rFont val="Courier New"/>
        <family val="3"/>
      </rPr>
      <t>=QUARTILE.INC(A:A, 1)</t>
    </r>
    <r>
      <rPr>
        <sz val="12"/>
        <color theme="1"/>
        <rFont val="Calibri"/>
        <family val="2"/>
        <scheme val="minor"/>
      </rPr>
      <t xml:space="preserve"> to calculate Q1 (the first quartile).</t>
    </r>
  </si>
  <si>
    <r>
      <t xml:space="preserve">Use the formula </t>
    </r>
    <r>
      <rPr>
        <sz val="12"/>
        <color theme="1"/>
        <rFont val="Courier New"/>
        <family val="3"/>
      </rPr>
      <t>=QUARTILE.INC(A:A, 3)</t>
    </r>
    <r>
      <rPr>
        <sz val="12"/>
        <color theme="1"/>
        <rFont val="Calibri"/>
        <family val="2"/>
        <scheme val="minor"/>
      </rPr>
      <t xml:space="preserve"> to calculate Q3 (the third quartile).</t>
    </r>
  </si>
  <si>
    <r>
      <t xml:space="preserve">Compute the IQR as </t>
    </r>
    <r>
      <rPr>
        <sz val="12"/>
        <color theme="1"/>
        <rFont val="Courier New"/>
        <family val="3"/>
      </rPr>
      <t>Q3 - Q1</t>
    </r>
    <r>
      <rPr>
        <sz val="12"/>
        <color theme="1"/>
        <rFont val="Calibri"/>
        <family val="2"/>
        <scheme val="minor"/>
      </rPr>
      <t>.</t>
    </r>
  </si>
  <si>
    <t>Identify Outliers:</t>
  </si>
  <si>
    <r>
      <t xml:space="preserve">Determine the lower bound for outliers as </t>
    </r>
    <r>
      <rPr>
        <sz val="12"/>
        <color theme="1"/>
        <rFont val="Courier New"/>
        <family val="3"/>
      </rPr>
      <t>Q1 - 1.5 * IQR</t>
    </r>
    <r>
      <rPr>
        <sz val="12"/>
        <color theme="1"/>
        <rFont val="Calibri"/>
        <family val="2"/>
        <scheme val="minor"/>
      </rPr>
      <t>.</t>
    </r>
  </si>
  <si>
    <r>
      <t xml:space="preserve">Determine the upper bound for outliers as </t>
    </r>
    <r>
      <rPr>
        <sz val="12"/>
        <color theme="1"/>
        <rFont val="Courier New"/>
        <family val="3"/>
      </rPr>
      <t>Q3 + 1.5 * IQR</t>
    </r>
    <r>
      <rPr>
        <sz val="12"/>
        <color theme="1"/>
        <rFont val="Calibri"/>
        <family val="2"/>
        <scheme val="minor"/>
      </rPr>
      <t>.</t>
    </r>
  </si>
  <si>
    <t>Any data points falling below the lower bound or above the upper bound are considered outliers.</t>
  </si>
  <si>
    <t>Here's a sample Excel formula for identifying outliers using quartiles and IQR:</t>
  </si>
  <si>
    <r>
      <t xml:space="preserve">Lower Bound: </t>
    </r>
    <r>
      <rPr>
        <sz val="12"/>
        <color theme="1"/>
        <rFont val="Courier New"/>
        <family val="3"/>
      </rPr>
      <t>=QUARTILE.INC(A:A, 1) - 1.5 * (QUARTILE.INC(A:A, 3) - QUARTILE.INC(A:A, 1))</t>
    </r>
  </si>
  <si>
    <r>
      <t xml:space="preserve">Upper Bound: </t>
    </r>
    <r>
      <rPr>
        <sz val="12"/>
        <color theme="1"/>
        <rFont val="Courier New"/>
        <family val="3"/>
      </rPr>
      <t>=QUARTILE.INC(A:A, 3) + 1.5 * (QUARTILE.INC(A:A, 3) - QUARTILE.INC(A:A, 1))</t>
    </r>
  </si>
  <si>
    <t>You can then use conditional formatting or additional calculations to highlight or remove the outliers from your dataset.</t>
  </si>
  <si>
    <t>Certainly! Below is an example Excel sheet demonstrating how to identify outliers using quartiles and the interquartile range (IQR):</t>
  </si>
  <si>
    <t>Original Data</t>
  </si>
  <si>
    <t>Lower Bound (Q1 - 1.5*IQR)</t>
  </si>
  <si>
    <t>Upper Bound (Q3 + 1.5*IQR)</t>
  </si>
  <si>
    <t>Outlier?</t>
  </si>
  <si>
    <t>Q1</t>
  </si>
  <si>
    <t>Q3</t>
  </si>
  <si>
    <t>IQR</t>
  </si>
  <si>
    <t>Lower fence</t>
  </si>
  <si>
    <t>Column1</t>
  </si>
  <si>
    <t>Column2</t>
  </si>
  <si>
    <t>No</t>
  </si>
  <si>
    <t>Yes</t>
  </si>
  <si>
    <t>Instructions:</t>
  </si>
  <si>
    <t>Enter your original data in the "Original Data" column.</t>
  </si>
  <si>
    <t>Use Excel formulas to calculate quartiles and the interquartile range (IQR):</t>
  </si>
  <si>
    <r>
      <t xml:space="preserve">In cell B2, enter the formula </t>
    </r>
    <r>
      <rPr>
        <sz val="12"/>
        <color theme="1"/>
        <rFont val="Courier New"/>
        <family val="3"/>
      </rPr>
      <t>=QUARTILE.INC(A:A, 1)</t>
    </r>
    <r>
      <rPr>
        <sz val="12"/>
        <color theme="1"/>
        <rFont val="Calibri"/>
        <family val="2"/>
        <scheme val="minor"/>
      </rPr>
      <t>.</t>
    </r>
  </si>
  <si>
    <r>
      <t xml:space="preserve">In cell C2, enter the formula </t>
    </r>
    <r>
      <rPr>
        <sz val="12"/>
        <color theme="1"/>
        <rFont val="Courier New"/>
        <family val="3"/>
      </rPr>
      <t>=QUARTILE.INC(A:A, 3)</t>
    </r>
    <r>
      <rPr>
        <sz val="12"/>
        <color theme="1"/>
        <rFont val="Calibri"/>
        <family val="2"/>
        <scheme val="minor"/>
      </rPr>
      <t>.</t>
    </r>
  </si>
  <si>
    <r>
      <t xml:space="preserve">In cell D2, enter the formula </t>
    </r>
    <r>
      <rPr>
        <sz val="12"/>
        <color theme="1"/>
        <rFont val="Courier New"/>
        <family val="3"/>
      </rPr>
      <t>=C2 - B2</t>
    </r>
    <r>
      <rPr>
        <sz val="12"/>
        <color theme="1"/>
        <rFont val="Calibri"/>
        <family val="2"/>
        <scheme val="minor"/>
      </rPr>
      <t>.</t>
    </r>
  </si>
  <si>
    <t>Calculate the lower and upper bounds for outliers:</t>
  </si>
  <si>
    <r>
      <t xml:space="preserve">In cell E2, enter the formula </t>
    </r>
    <r>
      <rPr>
        <sz val="12"/>
        <color theme="1"/>
        <rFont val="Courier New"/>
        <family val="3"/>
      </rPr>
      <t>=B2 - 1.5 * D2</t>
    </r>
    <r>
      <rPr>
        <sz val="12"/>
        <color theme="1"/>
        <rFont val="Calibri"/>
        <family val="2"/>
        <scheme val="minor"/>
      </rPr>
      <t>.</t>
    </r>
  </si>
  <si>
    <r>
      <t xml:space="preserve">In cell F2, enter the formula </t>
    </r>
    <r>
      <rPr>
        <sz val="12"/>
        <color theme="1"/>
        <rFont val="Courier New"/>
        <family val="3"/>
      </rPr>
      <t>=C2 + 1.5 * D2</t>
    </r>
    <r>
      <rPr>
        <sz val="12"/>
        <color theme="1"/>
        <rFont val="Calibri"/>
        <family val="2"/>
        <scheme val="minor"/>
      </rPr>
      <t>.</t>
    </r>
  </si>
  <si>
    <t>Determine if each data point is an outlier:</t>
  </si>
  <si>
    <r>
      <t xml:space="preserve">In cell G2, enter the formula </t>
    </r>
    <r>
      <rPr>
        <sz val="12"/>
        <color theme="1"/>
        <rFont val="Courier New"/>
        <family val="3"/>
      </rPr>
      <t>=IF(OR(A2 &lt; $E$2, A2 &gt; $F$2), "Yes", "No")</t>
    </r>
    <r>
      <rPr>
        <sz val="12"/>
        <color theme="1"/>
        <rFont val="Calibri"/>
        <family val="2"/>
        <scheme val="minor"/>
      </rPr>
      <t>.</t>
    </r>
  </si>
  <si>
    <t>Drag the formulas down to apply them to the entire dataset.</t>
  </si>
  <si>
    <t>After completing these steps, you'll have identified outliers in your dataset based on the quartiles and the interquartile range. Outliers will be marked with "Yes" in the "Outlier?" column. You can further analyze or remove these outliers as needed for your analysis.</t>
  </si>
  <si>
    <t>Certainly! Below is an example Excel sheet with practice exercises for handling outliers:</t>
  </si>
  <si>
    <t>Identified Outliers</t>
  </si>
  <si>
    <t>Adjusted Data (Mean)</t>
  </si>
  <si>
    <t>Adjusted Data (Median)</t>
  </si>
  <si>
    <t>100 (Outlier)</t>
  </si>
  <si>
    <t>Original Data: Enter the original data in the "Original Data" column.</t>
  </si>
  <si>
    <t>Identified Outliers: Use statistical techniques to identify outliers. In this example, values that are significantly higher than the rest of the data are identified as outliers.</t>
  </si>
  <si>
    <t>Adjusted Data (Mean): Calculate the mean of the non-outlier data points and replace the outliers with the mean value.</t>
  </si>
  <si>
    <t>Calculate the mean of the non-outlier data points (excluding outliers).</t>
  </si>
  <si>
    <t>Replace outliers with the calculated mean.</t>
  </si>
  <si>
    <t>Adjusted Data (Median): Calculate the median of the non-outlier data points and replace the outliers with the median value.</t>
  </si>
  <si>
    <t>Calculate the median of the non-outlier data points (excluding outliers).</t>
  </si>
  <si>
    <t>Replace outliers with the calculated median.</t>
  </si>
  <si>
    <t>After performing these steps, you'll have the original data with outliers identified and adjusted using mean and median methods. You can further practice by experimenting with other outlier detection techniques or handling methods based on your analysis requirements.</t>
  </si>
  <si>
    <t>Iqr</t>
  </si>
  <si>
    <t>LF</t>
  </si>
  <si>
    <t>UP</t>
  </si>
  <si>
    <t>Data</t>
  </si>
  <si>
    <t>Result</t>
  </si>
  <si>
    <t>Text</t>
  </si>
  <si>
    <t>Whole Number</t>
  </si>
  <si>
    <t>Decimal</t>
  </si>
  <si>
    <t>List</t>
  </si>
  <si>
    <t>rahul</t>
  </si>
  <si>
    <t>data analyst</t>
  </si>
  <si>
    <t>Rohit</t>
  </si>
  <si>
    <t>Apple</t>
  </si>
  <si>
    <t>Banana</t>
  </si>
  <si>
    <t>Chiku</t>
  </si>
  <si>
    <t>water mellon</t>
  </si>
  <si>
    <t>Orange</t>
  </si>
  <si>
    <t>Mango</t>
  </si>
  <si>
    <t>Pianapple</t>
  </si>
  <si>
    <t>Lemon</t>
  </si>
  <si>
    <t>asd</t>
  </si>
  <si>
    <t>yes</t>
  </si>
  <si>
    <t>no</t>
  </si>
  <si>
    <t>grapes</t>
  </si>
  <si>
    <t>a</t>
  </si>
  <si>
    <t>UF</t>
  </si>
  <si>
    <t>amitkumar</t>
  </si>
  <si>
    <t>Education</t>
  </si>
  <si>
    <t>10th</t>
  </si>
  <si>
    <t>12th</t>
  </si>
  <si>
    <t>graduate</t>
  </si>
  <si>
    <t>pg</t>
  </si>
  <si>
    <t>Ph.D</t>
  </si>
  <si>
    <t>Doctor</t>
  </si>
  <si>
    <t>MBBS</t>
  </si>
  <si>
    <t>Ex_Day-6, Data Validation</t>
  </si>
  <si>
    <t>InvoiceNo</t>
  </si>
  <si>
    <t>StockCode</t>
  </si>
  <si>
    <t>Description</t>
  </si>
  <si>
    <t>Quantity</t>
  </si>
  <si>
    <t>InvoiceDate</t>
  </si>
  <si>
    <t>UnitPrice</t>
  </si>
  <si>
    <t>CustomerID</t>
  </si>
  <si>
    <t>Country</t>
  </si>
  <si>
    <t>85123A</t>
  </si>
  <si>
    <t>WHITE HANGING HEART T LIGHT HOLDER</t>
  </si>
  <si>
    <t>United Kingdom</t>
  </si>
  <si>
    <t>WHITE METAL LANTERN</t>
  </si>
  <si>
    <t>84406B</t>
  </si>
  <si>
    <t>CREAM CUPID HEARTS COAT HANGER</t>
  </si>
  <si>
    <t>84029G</t>
  </si>
  <si>
    <t>KNITTED UNION FLAG HOT WATER BOTTLE</t>
  </si>
  <si>
    <t>84029E</t>
  </si>
  <si>
    <t xml:space="preserve">RED WOOLLY HOTTIE WHITE HEART </t>
  </si>
  <si>
    <t>SET 7 BABUSHKA NESTING BOXES</t>
  </si>
  <si>
    <t>GLASS STAR FROSTED T LIGHT HOLDER</t>
  </si>
  <si>
    <t>HAND WARMER UNION JACK</t>
  </si>
  <si>
    <t>HAND WARMER RED POLKA DOT</t>
  </si>
  <si>
    <t>ASSORTED COLOUR BIRD ORNAMENT</t>
  </si>
  <si>
    <t xml:space="preserve">POPPY S PLAYHOUSE BEDROOM </t>
  </si>
  <si>
    <t>POPPY S PLAYHOUSE KITCHEN</t>
  </si>
  <si>
    <t>FELTCRAFT PRINCESS CHARLOTTE DOLL</t>
  </si>
  <si>
    <t xml:space="preserve">IVORY KNITTED MUG COSY </t>
  </si>
  <si>
    <t>BOX OF 6 ASSORTED COLOUR TEASPOONS</t>
  </si>
  <si>
    <t xml:space="preserve">BOX OF VINTAGE JIGSAW BLOCKS </t>
  </si>
  <si>
    <t>BOX OF VINTAGE ALPHABET BLOCKS</t>
  </si>
  <si>
    <t>HOME BUILDING BLOCK WORD</t>
  </si>
  <si>
    <t>Flash Fill</t>
  </si>
  <si>
    <t>White, HOLDER</t>
  </si>
  <si>
    <t>White, LANTERN</t>
  </si>
  <si>
    <t>Cream, HANGER</t>
  </si>
  <si>
    <t>Knitted, BOTTLE</t>
  </si>
  <si>
    <t>Red, HEART</t>
  </si>
  <si>
    <t>Set, BOXES</t>
  </si>
  <si>
    <t>Glass, HOLDER</t>
  </si>
  <si>
    <t>Hand, JACK</t>
  </si>
  <si>
    <t>Hand, DOT</t>
  </si>
  <si>
    <t>Assorted, ORNAMENT</t>
  </si>
  <si>
    <t>Poppy, BEDROOM</t>
  </si>
  <si>
    <t>Poppy, KITCHEN</t>
  </si>
  <si>
    <t>Feltcraft, DOLL</t>
  </si>
  <si>
    <t>Ivory, COSY</t>
  </si>
  <si>
    <t>Box, TEASPOONS</t>
  </si>
  <si>
    <t>Box, BLOCKS</t>
  </si>
  <si>
    <t>Home, WORD</t>
  </si>
  <si>
    <t>850, U K</t>
  </si>
  <si>
    <t>047, U 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</si>
</sst>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1"/>
      <color rgb="FFFA7D00"/>
      <name val="Calibri"/>
      <family val="2"/>
      <scheme val="minor"/>
    </font>
    <font>
      <sz val="12"/>
      <color theme="1"/>
      <name val="Calibri"/>
      <family val="2"/>
      <scheme val="minor"/>
    </font>
    <font>
      <sz val="12"/>
      <color theme="1"/>
      <name val="Courier New"/>
      <family val="3"/>
    </font>
    <font>
      <b/>
      <sz val="12"/>
      <color theme="1"/>
      <name val="Calibri"/>
      <family val="2"/>
      <scheme val="minor"/>
    </font>
    <font>
      <b/>
      <sz val="11"/>
      <color theme="1"/>
      <name val="Calibri"/>
      <family val="2"/>
      <scheme val="minor"/>
    </font>
    <font>
      <b/>
      <sz val="12"/>
      <color theme="0"/>
      <name val="Calibri"/>
      <family val="2"/>
      <scheme val="minor"/>
    </font>
    <font>
      <b/>
      <sz val="13"/>
      <color theme="3"/>
      <name val="Calibri"/>
      <family val="2"/>
      <scheme val="minor"/>
    </font>
    <font>
      <b/>
      <sz val="11"/>
      <color theme="0"/>
      <name val="Calibri"/>
      <family val="2"/>
      <scheme val="minor"/>
    </font>
  </fonts>
  <fills count="5">
    <fill>
      <patternFill patternType="none"/>
    </fill>
    <fill>
      <patternFill patternType="gray125"/>
    </fill>
    <fill>
      <patternFill patternType="solid">
        <fgColor rgb="FFF2F2F2"/>
      </patternFill>
    </fill>
    <fill>
      <patternFill patternType="solid">
        <fgColor theme="4" tint="0.79998168889431442"/>
        <bgColor theme="4" tint="0.79998168889431442"/>
      </patternFill>
    </fill>
    <fill>
      <patternFill patternType="solid">
        <fgColor theme="4"/>
        <bgColor theme="4"/>
      </patternFill>
    </fill>
  </fills>
  <borders count="8">
    <border>
      <left/>
      <right/>
      <top/>
      <bottom/>
      <diagonal/>
    </border>
    <border>
      <left style="thin">
        <color rgb="FF7F7F7F"/>
      </left>
      <right style="thin">
        <color rgb="FF7F7F7F"/>
      </right>
      <top style="thin">
        <color rgb="FF7F7F7F"/>
      </top>
      <bottom style="thin">
        <color rgb="FF7F7F7F"/>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bottom/>
      <diagonal/>
    </border>
    <border>
      <left/>
      <right/>
      <top/>
      <bottom style="thick">
        <color theme="4" tint="0.499984740745262"/>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diagonal/>
    </border>
  </borders>
  <cellStyleXfs count="3">
    <xf numFmtId="0" fontId="0" fillId="0" borderId="0"/>
    <xf numFmtId="0" fontId="1" fillId="2" borderId="1" applyNumberFormat="0" applyAlignment="0" applyProtection="0"/>
    <xf numFmtId="0" fontId="7" fillId="0" borderId="4" applyNumberFormat="0" applyFill="0" applyAlignment="0" applyProtection="0"/>
  </cellStyleXfs>
  <cellXfs count="26">
    <xf numFmtId="0" fontId="0" fillId="0" borderId="0" xfId="0"/>
    <xf numFmtId="14" fontId="0" fillId="0" borderId="0" xfId="0" applyNumberFormat="1"/>
    <xf numFmtId="20" fontId="0" fillId="0" borderId="0" xfId="0" applyNumberFormat="1"/>
    <xf numFmtId="0" fontId="2" fillId="0" borderId="0" xfId="0" applyFont="1"/>
    <xf numFmtId="0" fontId="4" fillId="2" borderId="1" xfId="1" applyFont="1"/>
    <xf numFmtId="0" fontId="1" fillId="2" borderId="1" xfId="1"/>
    <xf numFmtId="0" fontId="2" fillId="3" borderId="2" xfId="0" applyFont="1" applyFill="1" applyBorder="1"/>
    <xf numFmtId="0" fontId="2" fillId="3" borderId="0" xfId="0" applyFont="1" applyFill="1" applyBorder="1"/>
    <xf numFmtId="0" fontId="2" fillId="0" borderId="2" xfId="0" applyFont="1" applyBorder="1"/>
    <xf numFmtId="0" fontId="2" fillId="0" borderId="0" xfId="0" applyFont="1" applyBorder="1"/>
    <xf numFmtId="0" fontId="2" fillId="0" borderId="0" xfId="0" applyNumberFormat="1" applyFont="1"/>
    <xf numFmtId="0" fontId="4" fillId="0" borderId="0" xfId="0" applyFont="1" applyBorder="1"/>
    <xf numFmtId="0" fontId="6" fillId="4" borderId="2" xfId="0" applyFont="1" applyFill="1" applyBorder="1"/>
    <xf numFmtId="0" fontId="2" fillId="0" borderId="3" xfId="0" applyFont="1" applyFill="1" applyBorder="1"/>
    <xf numFmtId="0" fontId="2" fillId="3" borderId="3" xfId="0" applyFont="1" applyFill="1" applyBorder="1"/>
    <xf numFmtId="0" fontId="5" fillId="0" borderId="0" xfId="0" applyFont="1"/>
    <xf numFmtId="0" fontId="5" fillId="0" borderId="0" xfId="0" applyFont="1" applyFill="1" applyBorder="1"/>
    <xf numFmtId="0" fontId="8" fillId="4" borderId="7" xfId="0" applyFont="1" applyFill="1" applyBorder="1"/>
    <xf numFmtId="0" fontId="8" fillId="4" borderId="5" xfId="0" applyFont="1" applyFill="1" applyBorder="1"/>
    <xf numFmtId="0" fontId="0" fillId="0" borderId="6" xfId="0" applyBorder="1"/>
    <xf numFmtId="14" fontId="0" fillId="0" borderId="6" xfId="0" applyNumberFormat="1" applyBorder="1"/>
    <xf numFmtId="20" fontId="0" fillId="0" borderId="6" xfId="0" applyNumberFormat="1" applyBorder="1"/>
    <xf numFmtId="0" fontId="8" fillId="4" borderId="0" xfId="0" applyFont="1" applyFill="1" applyBorder="1"/>
    <xf numFmtId="0" fontId="7" fillId="0" borderId="4" xfId="2"/>
    <xf numFmtId="0" fontId="7" fillId="0" borderId="4" xfId="2" applyAlignment="1">
      <alignment horizontal="left"/>
    </xf>
    <xf numFmtId="0" fontId="0" fillId="0" borderId="0" xfId="0" applyAlignment="1">
      <alignment horizontal="left"/>
    </xf>
  </cellXfs>
  <cellStyles count="3">
    <cellStyle name="Calculation" xfId="1" builtinId="22"/>
    <cellStyle name="Heading 2" xfId="2" builtinId="17"/>
    <cellStyle name="Normal" xfId="0" builtinId="0"/>
  </cellStyles>
  <dxfs count="19">
    <dxf>
      <font>
        <strike val="0"/>
        <outline val="0"/>
        <shadow val="0"/>
        <u val="none"/>
        <vertAlign val="baseline"/>
        <sz val="12"/>
        <color theme="1"/>
      </font>
      <numFmt numFmtId="0" formatCode="General"/>
    </dxf>
    <dxf>
      <font>
        <strike val="0"/>
        <outline val="0"/>
        <shadow val="0"/>
        <u val="none"/>
        <vertAlign val="baseline"/>
        <sz val="12"/>
        <color theme="1"/>
      </font>
    </dxf>
    <dxf>
      <font>
        <strike val="0"/>
        <outline val="0"/>
        <shadow val="0"/>
        <u val="none"/>
        <vertAlign val="baseline"/>
        <sz val="12"/>
        <color theme="1"/>
      </font>
    </dxf>
    <dxf>
      <font>
        <strike val="0"/>
        <outline val="0"/>
        <shadow val="0"/>
        <u val="none"/>
        <vertAlign val="baseline"/>
        <sz val="12"/>
        <color theme="1"/>
      </font>
    </dxf>
    <dxf>
      <font>
        <strike val="0"/>
        <outline val="0"/>
        <shadow val="0"/>
        <u val="none"/>
        <vertAlign val="baseline"/>
        <sz val="12"/>
        <color theme="1"/>
      </font>
    </dxf>
    <dxf>
      <font>
        <strike val="0"/>
        <outline val="0"/>
        <shadow val="0"/>
        <u val="none"/>
        <vertAlign val="baseline"/>
        <sz val="12"/>
        <color theme="1"/>
      </font>
    </dxf>
    <dxf>
      <font>
        <strike val="0"/>
        <outline val="0"/>
        <shadow val="0"/>
        <u val="none"/>
        <vertAlign val="baseline"/>
        <sz val="12"/>
        <color theme="1"/>
      </font>
    </dxf>
    <dxf>
      <font>
        <strike val="0"/>
        <outline val="0"/>
        <shadow val="0"/>
        <u val="none"/>
        <vertAlign val="baseline"/>
        <sz val="12"/>
        <color theme="1"/>
      </font>
    </dxf>
    <dxf>
      <font>
        <strike val="0"/>
        <outline val="0"/>
        <shadow val="0"/>
        <u val="none"/>
        <vertAlign val="baseline"/>
        <sz val="12"/>
        <color theme="1"/>
      </font>
    </dxf>
    <dxf>
      <font>
        <strike val="0"/>
        <outline val="0"/>
        <shadow val="0"/>
        <u val="none"/>
        <vertAlign val="baseline"/>
        <sz val="12"/>
        <color theme="1"/>
      </font>
    </dxf>
    <dxf>
      <font>
        <strike val="0"/>
        <outline val="0"/>
        <shadow val="0"/>
        <u val="none"/>
        <vertAlign val="baseline"/>
        <sz val="12"/>
        <color theme="1"/>
      </font>
    </dxf>
    <dxf>
      <font>
        <strike val="0"/>
        <outline val="0"/>
        <shadow val="0"/>
        <u val="none"/>
        <vertAlign val="baseline"/>
        <sz val="12"/>
        <color theme="1"/>
      </font>
    </dxf>
    <dxf>
      <font>
        <strike val="0"/>
        <outline val="0"/>
        <shadow val="0"/>
        <u val="none"/>
        <vertAlign val="baseline"/>
        <sz val="12"/>
        <color theme="1"/>
      </font>
    </dxf>
    <dxf>
      <font>
        <strike val="0"/>
        <outline val="0"/>
        <shadow val="0"/>
        <u val="none"/>
        <vertAlign val="baseline"/>
        <sz val="12"/>
        <color theme="1"/>
      </font>
    </dxf>
    <dxf>
      <font>
        <strike val="0"/>
        <outline val="0"/>
        <shadow val="0"/>
        <u val="none"/>
        <vertAlign val="baseline"/>
        <sz val="12"/>
        <color theme="1"/>
      </font>
      <numFmt numFmtId="0" formatCode="General"/>
    </dxf>
    <dxf>
      <font>
        <strike val="0"/>
        <outline val="0"/>
        <shadow val="0"/>
        <u val="none"/>
        <vertAlign val="baseline"/>
        <sz val="12"/>
        <color theme="1"/>
      </font>
      <numFmt numFmtId="0" formatCode="General"/>
    </dxf>
    <dxf>
      <font>
        <strike val="0"/>
        <outline val="0"/>
        <shadow val="0"/>
        <u val="none"/>
        <vertAlign val="baseline"/>
        <sz val="12"/>
        <color theme="1"/>
      </font>
    </dxf>
    <dxf>
      <font>
        <strike val="0"/>
        <outline val="0"/>
        <shadow val="0"/>
        <u val="none"/>
        <vertAlign val="baseline"/>
        <sz val="12"/>
        <color theme="1"/>
      </font>
    </dxf>
    <dxf>
      <font>
        <strike val="0"/>
        <outline val="0"/>
        <shadow val="0"/>
        <u val="none"/>
        <vertAlign val="baseline"/>
        <sz val="12"/>
        <color theme="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id="10" name="Table10" displayName="Table10" ref="B2:H16" totalsRowShown="0">
  <autoFilter ref="B2:H16">
    <filterColumn colId="0" hiddenButton="1"/>
    <filterColumn colId="1" hiddenButton="1"/>
    <filterColumn colId="2" hiddenButton="1"/>
    <filterColumn colId="3" hiddenButton="1"/>
    <filterColumn colId="4" hiddenButton="1"/>
    <filterColumn colId="5" hiddenButton="1"/>
  </autoFilter>
  <tableColumns count="7">
    <tableColumn id="1" name="Text"/>
    <tableColumn id="2" name="Whole Number"/>
    <tableColumn id="3" name="Decimal"/>
    <tableColumn id="4" name="Date"/>
    <tableColumn id="5" name="Time"/>
    <tableColumn id="6" name="List"/>
    <tableColumn id="7" name="Column1"/>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B3:D7" totalsRowShown="0">
  <autoFilter ref="B3:D7"/>
  <tableColumns count="3">
    <tableColumn id="1" name="Region "/>
    <tableColumn id="2" name="Sales"/>
    <tableColumn id="3" name="Expenses"/>
  </tableColumns>
  <tableStyleInfo name="TableStyleMedium2" showFirstColumn="0" showLastColumn="0" showRowStripes="1" showColumnStripes="0"/>
</table>
</file>

<file path=xl/tables/table3.xml><?xml version="1.0" encoding="utf-8"?>
<table xmlns="http://schemas.openxmlformats.org/spreadsheetml/2006/main" id="5" name="Table26" displayName="Table26" ref="H4:J9" totalsRowShown="0">
  <autoFilter ref="H4:J9"/>
  <tableColumns count="3">
    <tableColumn id="1" name="Region "/>
    <tableColumn id="2" name="Sales"/>
    <tableColumn id="3" name="Expenses"/>
  </tableColumns>
  <tableStyleInfo name="TableStyleMedium2" showFirstColumn="0" showLastColumn="0" showRowStripes="1" showColumnStripes="0"/>
</table>
</file>

<file path=xl/tables/table4.xml><?xml version="1.0" encoding="utf-8"?>
<table xmlns="http://schemas.openxmlformats.org/spreadsheetml/2006/main" id="3" name="Table24" displayName="Table24" ref="B4:D8" totalsRowShown="0">
  <autoFilter ref="B4:D8"/>
  <tableColumns count="3">
    <tableColumn id="1" name="Region "/>
    <tableColumn id="2" name="Sales"/>
    <tableColumn id="3" name="Expenses"/>
  </tableColumns>
  <tableStyleInfo name="TableStyleMedium2" showFirstColumn="0" showLastColumn="0" showRowStripes="1" showColumnStripes="0"/>
</table>
</file>

<file path=xl/tables/table5.xml><?xml version="1.0" encoding="utf-8"?>
<table xmlns="http://schemas.openxmlformats.org/spreadsheetml/2006/main" id="6" name="Table247" displayName="Table247" ref="G4:J8" totalsRowShown="0">
  <autoFilter ref="G4:J8"/>
  <tableColumns count="4">
    <tableColumn id="1" name="Region "/>
    <tableColumn id="2" name="Sales"/>
    <tableColumn id="3" name="Expenses"/>
    <tableColumn id="4" name="Profit"/>
  </tableColumns>
  <tableStyleInfo name="TableStyleMedium2" showFirstColumn="0" showLastColumn="0" showRowStripes="1" showColumnStripes="0"/>
</table>
</file>

<file path=xl/tables/table6.xml><?xml version="1.0" encoding="utf-8"?>
<table xmlns="http://schemas.openxmlformats.org/spreadsheetml/2006/main" id="4" name="Table25" displayName="Table25" ref="C2:E6" totalsRowShown="0">
  <autoFilter ref="C2:E6"/>
  <tableColumns count="3">
    <tableColumn id="1" name="Region "/>
    <tableColumn id="2" name="Sales"/>
    <tableColumn id="3" name="Expenses"/>
  </tableColumns>
  <tableStyleInfo name="TableStyleMedium2" showFirstColumn="0" showLastColumn="0" showRowStripes="1" showColumnStripes="0"/>
</table>
</file>

<file path=xl/tables/table7.xml><?xml version="1.0" encoding="utf-8"?>
<table xmlns="http://schemas.openxmlformats.org/spreadsheetml/2006/main" id="7" name="Table258" displayName="Table258" ref="B10:D16" totalsRowShown="0">
  <autoFilter ref="B10:D16"/>
  <tableColumns count="3">
    <tableColumn id="1" name="Region "/>
    <tableColumn id="2" name="Sales"/>
    <tableColumn id="3" name="Expenses"/>
  </tableColumns>
  <tableStyleInfo name="TableStyleMedium2" showFirstColumn="0" showLastColumn="0" showRowStripes="1" showColumnStripes="0"/>
</table>
</file>

<file path=xl/tables/table8.xml><?xml version="1.0" encoding="utf-8"?>
<table xmlns="http://schemas.openxmlformats.org/spreadsheetml/2006/main" id="8" name="Table12" displayName="Table12" ref="A43:J58" totalsRowShown="0" headerRowDxfId="18" dataDxfId="17">
  <autoFilter ref="A43:J58"/>
  <sortState ref="A44:J55">
    <sortCondition ref="A44"/>
  </sortState>
  <tableColumns count="10">
    <tableColumn id="1" name="Original Data" dataDxfId="16"/>
    <tableColumn id="2" name="Lower Bound (Q1 - 1.5*IQR)" dataDxfId="15">
      <calculatedColumnFormula>_xlfn.QUARTILE.INC(Table12[Original Data],1)</calculatedColumnFormula>
    </tableColumn>
    <tableColumn id="3" name="Upper Bound (Q3 + 1.5*IQR)" dataDxfId="14">
      <calculatedColumnFormula>_xlfn.QUARTILE.INC(Table12[Original Data],3)</calculatedColumnFormula>
    </tableColumn>
    <tableColumn id="4" name="Outlier?" dataDxfId="13"/>
    <tableColumn id="5" name="Q1" dataDxfId="12"/>
    <tableColumn id="6" name="Q3" dataDxfId="11"/>
    <tableColumn id="7" name="IQR" dataDxfId="10"/>
    <tableColumn id="8" name="Lower fence" dataDxfId="9"/>
    <tableColumn id="9" name="Column1" dataDxfId="8"/>
    <tableColumn id="10" name="Column2" dataDxfId="7">
      <calculatedColumnFormula>IF(OR(A44&lt; $H$44, A44 &gt; $I$44), "Yes", "No")</calculatedColumnFormula>
    </tableColumn>
  </tableColumns>
  <tableStyleInfo name="TableStyleMedium2" showFirstColumn="0" showLastColumn="0" showRowStripes="1" showColumnStripes="0"/>
</table>
</file>

<file path=xl/tables/table9.xml><?xml version="1.0" encoding="utf-8"?>
<table xmlns="http://schemas.openxmlformats.org/spreadsheetml/2006/main" id="9" name="Table13" displayName="Table13" ref="A93:E103" totalsRowShown="0" headerRowDxfId="6" dataDxfId="5">
  <autoFilter ref="A93:E103"/>
  <tableColumns count="5">
    <tableColumn id="1" name="Original Data" dataDxfId="4"/>
    <tableColumn id="2" name="Identified Outliers" dataDxfId="3"/>
    <tableColumn id="3" name="Adjusted Data (Mean)" dataDxfId="2"/>
    <tableColumn id="4" name="Adjusted Data (Median)" dataDxfId="1"/>
    <tableColumn id="7" name="Column1" dataDxfId="0">
      <calculatedColumnFormula>AVERAGE(A94:A98)</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12"/>
  <sheetViews>
    <sheetView zoomScale="130" zoomScaleNormal="130" workbookViewId="0">
      <selection activeCell="J9" sqref="J9"/>
    </sheetView>
  </sheetViews>
  <sheetFormatPr defaultRowHeight="14.4" x14ac:dyDescent="0.3"/>
  <cols>
    <col min="2" max="2" width="11.109375" bestFit="1" customWidth="1"/>
    <col min="3" max="3" width="15.33203125" customWidth="1"/>
    <col min="4" max="4" width="9.109375" customWidth="1"/>
    <col min="5" max="5" width="10.33203125" bestFit="1" customWidth="1"/>
    <col min="7" max="7" width="12" bestFit="1" customWidth="1"/>
    <col min="12" max="12" width="12" bestFit="1" customWidth="1"/>
  </cols>
  <sheetData>
    <row r="2" spans="2:12" x14ac:dyDescent="0.3">
      <c r="B2" t="s">
        <v>83</v>
      </c>
      <c r="C2" t="s">
        <v>84</v>
      </c>
      <c r="D2" t="s">
        <v>85</v>
      </c>
      <c r="E2" t="s">
        <v>0</v>
      </c>
      <c r="F2" t="s">
        <v>1</v>
      </c>
      <c r="G2" t="s">
        <v>86</v>
      </c>
      <c r="H2" t="s">
        <v>47</v>
      </c>
      <c r="L2" t="s">
        <v>90</v>
      </c>
    </row>
    <row r="3" spans="2:12" x14ac:dyDescent="0.3">
      <c r="B3" t="s">
        <v>87</v>
      </c>
      <c r="C3">
        <v>78532</v>
      </c>
      <c r="D3">
        <v>9</v>
      </c>
      <c r="E3" s="1">
        <v>36892</v>
      </c>
      <c r="F3" s="2">
        <v>0.41666666666666669</v>
      </c>
      <c r="G3" t="s">
        <v>91</v>
      </c>
      <c r="H3" t="s">
        <v>96</v>
      </c>
      <c r="L3" t="s">
        <v>91</v>
      </c>
    </row>
    <row r="4" spans="2:12" x14ac:dyDescent="0.3">
      <c r="B4" t="s">
        <v>88</v>
      </c>
      <c r="C4">
        <v>11000</v>
      </c>
      <c r="D4">
        <v>0.5</v>
      </c>
      <c r="E4" s="1">
        <v>36893</v>
      </c>
      <c r="F4" s="2">
        <v>0.5</v>
      </c>
      <c r="G4" t="s">
        <v>94</v>
      </c>
      <c r="H4" t="s">
        <v>91</v>
      </c>
      <c r="L4" t="s">
        <v>96</v>
      </c>
    </row>
    <row r="5" spans="2:12" x14ac:dyDescent="0.3">
      <c r="B5" t="s">
        <v>89</v>
      </c>
      <c r="C5">
        <v>36777</v>
      </c>
      <c r="D5">
        <v>-1</v>
      </c>
      <c r="E5" s="1">
        <v>42007</v>
      </c>
      <c r="F5" s="2">
        <v>0.54166666666666663</v>
      </c>
      <c r="G5" t="s">
        <v>96</v>
      </c>
      <c r="H5" t="s">
        <v>96</v>
      </c>
      <c r="L5" t="s">
        <v>93</v>
      </c>
    </row>
    <row r="6" spans="2:12" x14ac:dyDescent="0.3">
      <c r="B6" t="s">
        <v>98</v>
      </c>
      <c r="C6" t="s">
        <v>102</v>
      </c>
      <c r="D6">
        <v>9</v>
      </c>
      <c r="E6" s="1">
        <v>42008</v>
      </c>
      <c r="G6" t="s">
        <v>97</v>
      </c>
      <c r="H6" t="s">
        <v>90</v>
      </c>
      <c r="L6" t="s">
        <v>94</v>
      </c>
    </row>
    <row r="7" spans="2:12" x14ac:dyDescent="0.3">
      <c r="E7" s="1">
        <v>42009</v>
      </c>
      <c r="G7" t="s">
        <v>92</v>
      </c>
      <c r="L7" t="s">
        <v>95</v>
      </c>
    </row>
    <row r="8" spans="2:12" x14ac:dyDescent="0.3">
      <c r="B8" t="s">
        <v>99</v>
      </c>
      <c r="E8" s="1">
        <v>42010</v>
      </c>
      <c r="G8" t="s">
        <v>90</v>
      </c>
      <c r="L8" t="s">
        <v>97</v>
      </c>
    </row>
    <row r="9" spans="2:12" x14ac:dyDescent="0.3">
      <c r="B9" t="s">
        <v>100</v>
      </c>
      <c r="L9" t="s">
        <v>101</v>
      </c>
    </row>
    <row r="12" spans="2:12" x14ac:dyDescent="0.3">
      <c r="L12" t="s">
        <v>101</v>
      </c>
    </row>
  </sheetData>
  <dataValidations count="9">
    <dataValidation type="textLength" allowBlank="1" showInputMessage="1" showErrorMessage="1" sqref="B3:B6 B8:B16">
      <formula1>5</formula1>
      <formula2>15</formula2>
    </dataValidation>
    <dataValidation type="whole" operator="greaterThan" allowBlank="1" showInputMessage="1" showErrorMessage="1" sqref="C16">
      <formula1>10000</formula1>
    </dataValidation>
    <dataValidation type="date" allowBlank="1" showInputMessage="1" showErrorMessage="1" sqref="E3:E16">
      <formula1>36526</formula1>
      <formula2>44196</formula2>
    </dataValidation>
    <dataValidation type="time" allowBlank="1" showInputMessage="1" showErrorMessage="1" sqref="F3:F16">
      <formula1>0.416666666666667</formula1>
      <formula2>0.791666666666667</formula2>
    </dataValidation>
    <dataValidation type="list" allowBlank="1" showInputMessage="1" showErrorMessage="1" sqref="G3:G16">
      <formula1>$L$2:$L$12</formula1>
    </dataValidation>
    <dataValidation type="list" allowBlank="1" showInputMessage="1" showErrorMessage="1" sqref="H3:H16">
      <formula1>$L$2:$L$9</formula1>
    </dataValidation>
    <dataValidation type="textLength" allowBlank="1" showInputMessage="1" showErrorMessage="1" promptTitle="Input msg" prompt="type text between 5 to 15 length" sqref="B7">
      <formula1>5</formula1>
      <formula2>15</formula2>
    </dataValidation>
    <dataValidation type="whole" errorStyle="warning" operator="greaterThan" allowBlank="1" showInputMessage="1" showErrorMessage="1" errorTitle="warning" error="hello" sqref="C3:C15">
      <formula1>10000</formula1>
    </dataValidation>
    <dataValidation type="decimal" errorStyle="information" allowBlank="1" showInputMessage="1" showErrorMessage="1" errorTitle="info" error="range b/w 0.01 to 0.9" sqref="D3:D16">
      <formula1>0.01</formula1>
      <formula2>0.99</formula2>
    </dataValidation>
  </dataValidations>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5"/>
  <sheetViews>
    <sheetView workbookViewId="0">
      <selection activeCell="F6" sqref="F6"/>
    </sheetView>
  </sheetViews>
  <sheetFormatPr defaultRowHeight="14.4" x14ac:dyDescent="0.3"/>
  <sheetData>
    <row r="2" spans="2:3" x14ac:dyDescent="0.3">
      <c r="B2">
        <v>12240</v>
      </c>
      <c r="C2">
        <v>10550</v>
      </c>
    </row>
    <row r="3" spans="2:3" x14ac:dyDescent="0.3">
      <c r="B3">
        <v>600</v>
      </c>
      <c r="C3">
        <v>300</v>
      </c>
    </row>
    <row r="4" spans="2:3" x14ac:dyDescent="0.3">
      <c r="B4">
        <v>900</v>
      </c>
      <c r="C4">
        <v>450</v>
      </c>
    </row>
    <row r="5" spans="2:3" x14ac:dyDescent="0.3">
      <c r="B5">
        <v>1200</v>
      </c>
      <c r="C5">
        <v>600</v>
      </c>
    </row>
  </sheetData>
  <dataConsolidate>
    <dataRefs count="3">
      <dataRef ref="B3:D7" sheet="Sheet6"/>
      <dataRef ref="B4:D8" sheet="Sheet7"/>
      <dataRef ref="C2:E6" sheet="Sheet8"/>
    </dataRefs>
  </dataConsolid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M43"/>
  <sheetViews>
    <sheetView workbookViewId="0">
      <selection activeCell="S25" sqref="S25"/>
    </sheetView>
  </sheetViews>
  <sheetFormatPr defaultRowHeight="14.4" outlineLevelRow="1" x14ac:dyDescent="0.3"/>
  <cols>
    <col min="4" max="4" width="2.21875" customWidth="1"/>
    <col min="5" max="5" width="6.6640625" customWidth="1"/>
    <col min="9" max="9" width="2.21875" customWidth="1"/>
    <col min="10" max="10" width="22.44140625" bestFit="1" customWidth="1"/>
  </cols>
  <sheetData>
    <row r="2" spans="4:7" x14ac:dyDescent="0.3">
      <c r="F2" t="s">
        <v>3</v>
      </c>
      <c r="G2" t="s">
        <v>4</v>
      </c>
    </row>
    <row r="3" spans="4:7" hidden="1" outlineLevel="1" x14ac:dyDescent="0.3">
      <c r="E3" t="s">
        <v>113</v>
      </c>
      <c r="F3">
        <f>Sheet6!$C$4</f>
        <v>120</v>
      </c>
      <c r="G3">
        <f>Sheet6!$D$4</f>
        <v>50</v>
      </c>
    </row>
    <row r="4" spans="4:7" hidden="1" outlineLevel="1" x14ac:dyDescent="0.3">
      <c r="E4" t="s">
        <v>113</v>
      </c>
      <c r="F4">
        <f>Sheet7!$C$5</f>
        <v>12000</v>
      </c>
      <c r="G4">
        <f>Sheet7!$D$5</f>
        <v>500</v>
      </c>
    </row>
    <row r="5" spans="4:7" hidden="1" outlineLevel="1" x14ac:dyDescent="0.3">
      <c r="E5" t="s">
        <v>113</v>
      </c>
      <c r="F5">
        <f>Sheet8!$D$3</f>
        <v>120</v>
      </c>
      <c r="G5">
        <f>Sheet8!$E$3</f>
        <v>100</v>
      </c>
    </row>
    <row r="6" spans="4:7" collapsed="1" x14ac:dyDescent="0.3">
      <c r="D6" t="s">
        <v>5</v>
      </c>
      <c r="F6">
        <f>SUM(F3:F5)</f>
        <v>12240</v>
      </c>
      <c r="G6">
        <f>SUM(G3:G5)</f>
        <v>650</v>
      </c>
    </row>
    <row r="7" spans="4:7" hidden="1" outlineLevel="1" x14ac:dyDescent="0.3">
      <c r="E7" t="s">
        <v>113</v>
      </c>
      <c r="F7">
        <f>Sheet6!$C$5</f>
        <v>200</v>
      </c>
      <c r="G7">
        <f>Sheet6!$D$5</f>
        <v>100</v>
      </c>
    </row>
    <row r="8" spans="4:7" hidden="1" outlineLevel="1" x14ac:dyDescent="0.3">
      <c r="E8" t="s">
        <v>113</v>
      </c>
      <c r="F8">
        <f>Sheet7!$C$6</f>
        <v>200</v>
      </c>
      <c r="G8">
        <f>Sheet7!$D$6</f>
        <v>100</v>
      </c>
    </row>
    <row r="9" spans="4:7" hidden="1" outlineLevel="1" x14ac:dyDescent="0.3">
      <c r="E9" t="s">
        <v>113</v>
      </c>
      <c r="F9">
        <f>Sheet8!$D$4</f>
        <v>200</v>
      </c>
      <c r="G9">
        <f>Sheet8!$E$4</f>
        <v>100</v>
      </c>
    </row>
    <row r="10" spans="4:7" collapsed="1" x14ac:dyDescent="0.3">
      <c r="D10" t="s">
        <v>6</v>
      </c>
      <c r="F10">
        <f>SUM(F7:F9)</f>
        <v>600</v>
      </c>
      <c r="G10">
        <f>SUM(G7:G9)</f>
        <v>300</v>
      </c>
    </row>
    <row r="11" spans="4:7" hidden="1" outlineLevel="1" x14ac:dyDescent="0.3">
      <c r="E11" t="s">
        <v>113</v>
      </c>
      <c r="F11">
        <f>Sheet6!$C$6</f>
        <v>300</v>
      </c>
      <c r="G11">
        <f>Sheet6!$D$6</f>
        <v>150</v>
      </c>
    </row>
    <row r="12" spans="4:7" hidden="1" outlineLevel="1" x14ac:dyDescent="0.3">
      <c r="E12" t="s">
        <v>113</v>
      </c>
      <c r="F12">
        <f>Sheet7!$C$7</f>
        <v>300</v>
      </c>
      <c r="G12">
        <f>Sheet7!$D$7</f>
        <v>150</v>
      </c>
    </row>
    <row r="13" spans="4:7" hidden="1" outlineLevel="1" x14ac:dyDescent="0.3">
      <c r="E13" t="s">
        <v>113</v>
      </c>
      <c r="F13">
        <f>Sheet8!$D$5</f>
        <v>300</v>
      </c>
      <c r="G13">
        <f>Sheet8!$E$5</f>
        <v>150</v>
      </c>
    </row>
    <row r="14" spans="4:7" collapsed="1" x14ac:dyDescent="0.3">
      <c r="D14" t="s">
        <v>7</v>
      </c>
      <c r="F14">
        <f>SUM(F11:F13)</f>
        <v>900</v>
      </c>
      <c r="G14">
        <f>SUM(G11:G13)</f>
        <v>450</v>
      </c>
    </row>
    <row r="15" spans="4:7" hidden="1" outlineLevel="1" x14ac:dyDescent="0.3">
      <c r="E15" t="s">
        <v>113</v>
      </c>
      <c r="F15">
        <f>Sheet6!$C$7</f>
        <v>400</v>
      </c>
      <c r="G15">
        <f>Sheet6!$D$7</f>
        <v>200</v>
      </c>
    </row>
    <row r="16" spans="4:7" hidden="1" outlineLevel="1" x14ac:dyDescent="0.3">
      <c r="E16" t="s">
        <v>113</v>
      </c>
      <c r="F16">
        <f>Sheet7!$C$8</f>
        <v>400</v>
      </c>
      <c r="G16">
        <f>Sheet7!$D$8</f>
        <v>200</v>
      </c>
    </row>
    <row r="17" spans="4:13" hidden="1" outlineLevel="1" x14ac:dyDescent="0.3">
      <c r="E17" t="s">
        <v>113</v>
      </c>
      <c r="F17">
        <f>Sheet8!$D$6</f>
        <v>400</v>
      </c>
      <c r="G17">
        <f>Sheet8!$E$6</f>
        <v>200</v>
      </c>
    </row>
    <row r="18" spans="4:13" collapsed="1" x14ac:dyDescent="0.3">
      <c r="D18" t="s">
        <v>8</v>
      </c>
      <c r="F18">
        <f>SUM(F15:F17)</f>
        <v>1200</v>
      </c>
      <c r="G18">
        <f>SUM(G15:G17)</f>
        <v>600</v>
      </c>
    </row>
    <row r="21" spans="4:13" x14ac:dyDescent="0.3">
      <c r="K21" t="s">
        <v>3</v>
      </c>
      <c r="L21" t="s">
        <v>4</v>
      </c>
      <c r="M21" t="s">
        <v>10</v>
      </c>
    </row>
    <row r="22" spans="4:13" hidden="1" outlineLevel="1" x14ac:dyDescent="0.3">
      <c r="J22" t="s">
        <v>113</v>
      </c>
      <c r="K22">
        <f>Sheet6!$I$5</f>
        <v>120</v>
      </c>
      <c r="L22">
        <f>Sheet6!$J$5</f>
        <v>50</v>
      </c>
    </row>
    <row r="23" spans="4:13" hidden="1" outlineLevel="1" x14ac:dyDescent="0.3">
      <c r="J23" t="s">
        <v>113</v>
      </c>
      <c r="K23">
        <f>Sheet7!$H$5</f>
        <v>120</v>
      </c>
      <c r="L23">
        <f>Sheet7!$I$5</f>
        <v>500</v>
      </c>
      <c r="M23">
        <f>Sheet7!$J$5</f>
        <v>20</v>
      </c>
    </row>
    <row r="24" spans="4:13" hidden="1" outlineLevel="1" x14ac:dyDescent="0.3">
      <c r="J24" t="s">
        <v>113</v>
      </c>
      <c r="K24">
        <f>Sheet8!$C$11</f>
        <v>120</v>
      </c>
      <c r="L24">
        <f>Sheet8!$D$11</f>
        <v>100</v>
      </c>
    </row>
    <row r="25" spans="4:13" collapsed="1" x14ac:dyDescent="0.3">
      <c r="I25" t="s">
        <v>5</v>
      </c>
      <c r="K25">
        <f>SUM(K22:K24)</f>
        <v>360</v>
      </c>
      <c r="L25">
        <f>SUM(L22:L24)</f>
        <v>650</v>
      </c>
      <c r="M25">
        <f>SUM(M22:M24)</f>
        <v>20</v>
      </c>
    </row>
    <row r="26" spans="4:13" hidden="1" outlineLevel="1" x14ac:dyDescent="0.3">
      <c r="J26" t="s">
        <v>113</v>
      </c>
      <c r="K26">
        <f>Sheet6!$I$6</f>
        <v>200</v>
      </c>
      <c r="L26">
        <f>Sheet6!$J$6</f>
        <v>100</v>
      </c>
    </row>
    <row r="27" spans="4:13" hidden="1" outlineLevel="1" x14ac:dyDescent="0.3">
      <c r="J27" t="s">
        <v>113</v>
      </c>
      <c r="K27">
        <f>Sheet7!$H$6</f>
        <v>200</v>
      </c>
      <c r="L27">
        <f>Sheet7!$I$6</f>
        <v>100</v>
      </c>
      <c r="M27">
        <f>Sheet7!$J$6</f>
        <v>30</v>
      </c>
    </row>
    <row r="28" spans="4:13" hidden="1" outlineLevel="1" x14ac:dyDescent="0.3">
      <c r="J28" t="s">
        <v>113</v>
      </c>
      <c r="K28">
        <f>Sheet8!$C$12</f>
        <v>200</v>
      </c>
      <c r="L28">
        <f>Sheet8!$D$12</f>
        <v>100</v>
      </c>
    </row>
    <row r="29" spans="4:13" collapsed="1" x14ac:dyDescent="0.3">
      <c r="I29" t="s">
        <v>6</v>
      </c>
      <c r="K29">
        <f>SUM(K26:K28)</f>
        <v>600</v>
      </c>
      <c r="L29">
        <f>SUM(L26:L28)</f>
        <v>300</v>
      </c>
      <c r="M29">
        <f>SUM(M26:M28)</f>
        <v>30</v>
      </c>
    </row>
    <row r="30" spans="4:13" hidden="1" outlineLevel="1" x14ac:dyDescent="0.3">
      <c r="J30" t="s">
        <v>113</v>
      </c>
      <c r="K30">
        <f>Sheet6!$I$7</f>
        <v>300</v>
      </c>
      <c r="L30">
        <f>Sheet6!$J$7</f>
        <v>150</v>
      </c>
    </row>
    <row r="31" spans="4:13" hidden="1" outlineLevel="1" x14ac:dyDescent="0.3">
      <c r="J31" t="s">
        <v>113</v>
      </c>
      <c r="K31">
        <f>Sheet7!$H$7</f>
        <v>300</v>
      </c>
      <c r="L31">
        <f>Sheet7!$I$7</f>
        <v>150</v>
      </c>
      <c r="M31">
        <f>Sheet7!$J$7</f>
        <v>50</v>
      </c>
    </row>
    <row r="32" spans="4:13" hidden="1" outlineLevel="1" x14ac:dyDescent="0.3">
      <c r="J32" t="s">
        <v>113</v>
      </c>
      <c r="K32">
        <f>Sheet8!$C$13</f>
        <v>300</v>
      </c>
      <c r="L32">
        <f>Sheet8!$D$13</f>
        <v>150</v>
      </c>
    </row>
    <row r="33" spans="9:13" collapsed="1" x14ac:dyDescent="0.3">
      <c r="I33" t="s">
        <v>7</v>
      </c>
      <c r="K33">
        <f>SUM(K30:K32)</f>
        <v>900</v>
      </c>
      <c r="L33">
        <f>SUM(L30:L32)</f>
        <v>450</v>
      </c>
      <c r="M33">
        <f>SUM(M30:M32)</f>
        <v>50</v>
      </c>
    </row>
    <row r="34" spans="9:13" hidden="1" outlineLevel="1" x14ac:dyDescent="0.3">
      <c r="J34" t="s">
        <v>113</v>
      </c>
      <c r="K34">
        <f>Sheet6!$I$8</f>
        <v>400</v>
      </c>
      <c r="L34">
        <f>Sheet6!$J$8</f>
        <v>200</v>
      </c>
    </row>
    <row r="35" spans="9:13" hidden="1" outlineLevel="1" x14ac:dyDescent="0.3">
      <c r="J35" t="s">
        <v>113</v>
      </c>
      <c r="K35">
        <f>Sheet7!$H$8</f>
        <v>400</v>
      </c>
      <c r="L35">
        <f>Sheet7!$I$8</f>
        <v>200</v>
      </c>
      <c r="M35">
        <f>Sheet7!$J$8</f>
        <v>55</v>
      </c>
    </row>
    <row r="36" spans="9:13" hidden="1" outlineLevel="1" x14ac:dyDescent="0.3">
      <c r="J36" t="s">
        <v>113</v>
      </c>
      <c r="K36">
        <f>Sheet8!$C$14</f>
        <v>400</v>
      </c>
      <c r="L36">
        <f>Sheet8!$D$14</f>
        <v>200</v>
      </c>
    </row>
    <row r="37" spans="9:13" collapsed="1" x14ac:dyDescent="0.3">
      <c r="I37" t="s">
        <v>8</v>
      </c>
      <c r="K37">
        <f>SUM(K34:K36)</f>
        <v>1200</v>
      </c>
      <c r="L37">
        <f>SUM(L34:L36)</f>
        <v>600</v>
      </c>
      <c r="M37">
        <f>SUM(M34:M36)</f>
        <v>55</v>
      </c>
    </row>
    <row r="38" spans="9:13" hidden="1" outlineLevel="1" x14ac:dyDescent="0.3">
      <c r="J38" t="s">
        <v>113</v>
      </c>
      <c r="K38">
        <f>Sheet6!$I$9</f>
        <v>100</v>
      </c>
      <c r="L38">
        <f>Sheet6!$J$9</f>
        <v>200</v>
      </c>
    </row>
    <row r="39" spans="9:13" collapsed="1" x14ac:dyDescent="0.3">
      <c r="I39" t="s">
        <v>9</v>
      </c>
      <c r="K39">
        <f>SUM(K38)</f>
        <v>100</v>
      </c>
      <c r="L39">
        <f>SUM(L38)</f>
        <v>200</v>
      </c>
    </row>
    <row r="40" spans="9:13" hidden="1" outlineLevel="1" x14ac:dyDescent="0.3">
      <c r="J40" t="s">
        <v>113</v>
      </c>
      <c r="K40">
        <f>Sheet8!$C$15</f>
        <v>250</v>
      </c>
      <c r="L40">
        <f>Sheet8!$D$15</f>
        <v>150</v>
      </c>
    </row>
    <row r="41" spans="9:13" collapsed="1" x14ac:dyDescent="0.3">
      <c r="I41" t="s">
        <v>11</v>
      </c>
      <c r="K41">
        <f>SUM(K40)</f>
        <v>250</v>
      </c>
      <c r="L41">
        <f>SUM(L40)</f>
        <v>150</v>
      </c>
    </row>
    <row r="42" spans="9:13" hidden="1" outlineLevel="1" x14ac:dyDescent="0.3">
      <c r="J42" t="s">
        <v>113</v>
      </c>
      <c r="K42">
        <f>Sheet8!$C$16</f>
        <v>300</v>
      </c>
      <c r="L42">
        <f>Sheet8!$D$16</f>
        <v>199</v>
      </c>
    </row>
    <row r="43" spans="9:13" collapsed="1" x14ac:dyDescent="0.3">
      <c r="I43" t="s">
        <v>12</v>
      </c>
      <c r="K43">
        <f>SUM(K42)</f>
        <v>300</v>
      </c>
      <c r="L43">
        <f>SUM(L42)</f>
        <v>199</v>
      </c>
    </row>
  </sheetData>
  <dataConsolidate leftLabels="1" topLabels="1" link="1">
    <dataRefs count="3">
      <dataRef ref="H4:J9" sheet="Sheet6"/>
      <dataRef ref="G4:J8" sheet="Sheet7"/>
      <dataRef ref="B10:D16" sheet="Sheet8"/>
    </dataRefs>
  </dataConsolid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tabSelected="1" topLeftCell="D1" zoomScale="130" zoomScaleNormal="130" workbookViewId="0">
      <selection activeCell="E11" sqref="E11"/>
    </sheetView>
  </sheetViews>
  <sheetFormatPr defaultRowHeight="14.4" x14ac:dyDescent="0.3"/>
  <cols>
    <col min="1" max="1" width="11.109375" bestFit="1" customWidth="1"/>
    <col min="2" max="2" width="11.109375" customWidth="1"/>
    <col min="3" max="3" width="11.77734375" style="25" bestFit="1" customWidth="1"/>
    <col min="4" max="4" width="37.109375" bestFit="1" customWidth="1"/>
    <col min="5" max="5" width="37.109375" customWidth="1"/>
    <col min="6" max="6" width="8.21875" bestFit="1" customWidth="1"/>
    <col min="7" max="7" width="10.88671875" bestFit="1" customWidth="1"/>
    <col min="8" max="8" width="8.44140625" bestFit="1" customWidth="1"/>
    <col min="9" max="9" width="13.33203125" bestFit="1" customWidth="1"/>
    <col min="10" max="10" width="14.44140625" bestFit="1" customWidth="1"/>
    <col min="11" max="11" width="13.6640625" customWidth="1"/>
  </cols>
  <sheetData>
    <row r="1" spans="1:11" s="23" customFormat="1" ht="18" thickBot="1" x14ac:dyDescent="0.4">
      <c r="A1" s="23" t="s">
        <v>114</v>
      </c>
      <c r="B1" s="23" t="s">
        <v>145</v>
      </c>
      <c r="C1" s="24" t="s">
        <v>115</v>
      </c>
      <c r="D1" s="23" t="s">
        <v>116</v>
      </c>
      <c r="E1" s="23" t="s">
        <v>145</v>
      </c>
      <c r="F1" s="23" t="s">
        <v>117</v>
      </c>
      <c r="G1" s="23" t="s">
        <v>118</v>
      </c>
      <c r="H1" s="23" t="s">
        <v>119</v>
      </c>
      <c r="I1" s="23" t="s">
        <v>120</v>
      </c>
      <c r="J1" s="23" t="s">
        <v>121</v>
      </c>
      <c r="K1" s="23" t="s">
        <v>145</v>
      </c>
    </row>
    <row r="2" spans="1:11" ht="15" thickTop="1" x14ac:dyDescent="0.3">
      <c r="A2">
        <v>536365</v>
      </c>
      <c r="B2">
        <v>365</v>
      </c>
      <c r="C2" s="25" t="s">
        <v>122</v>
      </c>
      <c r="D2" t="s">
        <v>123</v>
      </c>
      <c r="E2" t="s">
        <v>146</v>
      </c>
      <c r="F2">
        <v>6</v>
      </c>
      <c r="G2" s="1">
        <v>40513</v>
      </c>
      <c r="H2">
        <v>2.5499999999999998</v>
      </c>
      <c r="I2">
        <v>17850</v>
      </c>
      <c r="J2" t="s">
        <v>124</v>
      </c>
      <c r="K2" t="s">
        <v>163</v>
      </c>
    </row>
    <row r="3" spans="1:11" x14ac:dyDescent="0.3">
      <c r="A3">
        <v>536365</v>
      </c>
      <c r="B3">
        <v>365</v>
      </c>
      <c r="C3" s="25">
        <v>71053</v>
      </c>
      <c r="D3" t="s">
        <v>125</v>
      </c>
      <c r="E3" t="s">
        <v>147</v>
      </c>
      <c r="F3">
        <v>6</v>
      </c>
      <c r="G3" s="1">
        <v>40513</v>
      </c>
      <c r="H3">
        <v>3.39</v>
      </c>
      <c r="I3">
        <v>17850</v>
      </c>
      <c r="J3" t="s">
        <v>124</v>
      </c>
      <c r="K3" t="s">
        <v>163</v>
      </c>
    </row>
    <row r="4" spans="1:11" x14ac:dyDescent="0.3">
      <c r="A4">
        <v>536365</v>
      </c>
      <c r="B4">
        <v>365</v>
      </c>
      <c r="C4" s="25" t="s">
        <v>126</v>
      </c>
      <c r="D4" t="s">
        <v>127</v>
      </c>
      <c r="E4" t="s">
        <v>148</v>
      </c>
      <c r="F4">
        <v>8</v>
      </c>
      <c r="G4" s="1">
        <v>40513</v>
      </c>
      <c r="H4">
        <v>2.75</v>
      </c>
      <c r="I4">
        <v>17850</v>
      </c>
      <c r="J4" t="s">
        <v>124</v>
      </c>
      <c r="K4" t="s">
        <v>163</v>
      </c>
    </row>
    <row r="5" spans="1:11" x14ac:dyDescent="0.3">
      <c r="A5">
        <v>536365</v>
      </c>
      <c r="B5">
        <v>365</v>
      </c>
      <c r="C5" s="25" t="s">
        <v>128</v>
      </c>
      <c r="D5" t="s">
        <v>129</v>
      </c>
      <c r="E5" t="s">
        <v>149</v>
      </c>
      <c r="F5">
        <v>6</v>
      </c>
      <c r="G5" s="1">
        <v>40513</v>
      </c>
      <c r="H5">
        <v>3.39</v>
      </c>
      <c r="I5">
        <v>17850</v>
      </c>
      <c r="J5" t="s">
        <v>124</v>
      </c>
      <c r="K5" t="s">
        <v>163</v>
      </c>
    </row>
    <row r="6" spans="1:11" x14ac:dyDescent="0.3">
      <c r="A6">
        <v>536365</v>
      </c>
      <c r="B6">
        <v>365</v>
      </c>
      <c r="C6" s="25" t="s">
        <v>130</v>
      </c>
      <c r="D6" t="s">
        <v>131</v>
      </c>
      <c r="E6" t="s">
        <v>150</v>
      </c>
      <c r="F6">
        <v>6</v>
      </c>
      <c r="G6" s="1">
        <v>40513</v>
      </c>
      <c r="H6">
        <v>3.39</v>
      </c>
      <c r="I6">
        <v>17850</v>
      </c>
      <c r="J6" t="s">
        <v>124</v>
      </c>
      <c r="K6" t="s">
        <v>163</v>
      </c>
    </row>
    <row r="7" spans="1:11" x14ac:dyDescent="0.3">
      <c r="A7">
        <v>536365</v>
      </c>
      <c r="B7">
        <v>365</v>
      </c>
      <c r="C7" s="25">
        <v>22752</v>
      </c>
      <c r="D7" t="s">
        <v>132</v>
      </c>
      <c r="E7" t="s">
        <v>151</v>
      </c>
      <c r="F7">
        <v>2</v>
      </c>
      <c r="G7" s="1">
        <v>40513</v>
      </c>
      <c r="H7">
        <v>7.65</v>
      </c>
      <c r="I7">
        <v>17850</v>
      </c>
      <c r="J7" t="s">
        <v>124</v>
      </c>
      <c r="K7" t="s">
        <v>163</v>
      </c>
    </row>
    <row r="8" spans="1:11" x14ac:dyDescent="0.3">
      <c r="A8">
        <v>536365</v>
      </c>
      <c r="B8">
        <v>365</v>
      </c>
      <c r="C8" s="25">
        <v>21730</v>
      </c>
      <c r="D8" t="s">
        <v>133</v>
      </c>
      <c r="E8" t="s">
        <v>152</v>
      </c>
      <c r="F8">
        <v>6</v>
      </c>
      <c r="G8" s="1">
        <v>40513</v>
      </c>
      <c r="H8">
        <v>4.25</v>
      </c>
      <c r="I8">
        <v>17850</v>
      </c>
      <c r="J8" t="s">
        <v>124</v>
      </c>
      <c r="K8" t="s">
        <v>163</v>
      </c>
    </row>
    <row r="9" spans="1:11" x14ac:dyDescent="0.3">
      <c r="A9">
        <v>536366</v>
      </c>
      <c r="B9">
        <v>366</v>
      </c>
      <c r="C9" s="25">
        <v>22633</v>
      </c>
      <c r="D9" t="s">
        <v>134</v>
      </c>
      <c r="E9" t="s">
        <v>153</v>
      </c>
      <c r="F9">
        <v>6</v>
      </c>
      <c r="G9" s="1">
        <v>40513</v>
      </c>
      <c r="H9">
        <v>1.85</v>
      </c>
      <c r="I9">
        <v>17850</v>
      </c>
      <c r="J9" t="s">
        <v>124</v>
      </c>
      <c r="K9" t="s">
        <v>163</v>
      </c>
    </row>
    <row r="10" spans="1:11" x14ac:dyDescent="0.3">
      <c r="A10">
        <v>536366</v>
      </c>
      <c r="B10">
        <v>366</v>
      </c>
      <c r="C10" s="25">
        <v>22632</v>
      </c>
      <c r="D10" t="s">
        <v>135</v>
      </c>
      <c r="E10" t="s">
        <v>154</v>
      </c>
      <c r="F10">
        <v>6</v>
      </c>
      <c r="G10" s="1">
        <v>40513</v>
      </c>
      <c r="H10">
        <v>1.85</v>
      </c>
      <c r="I10">
        <v>17850</v>
      </c>
      <c r="J10" t="s">
        <v>124</v>
      </c>
      <c r="K10" t="s">
        <v>163</v>
      </c>
    </row>
    <row r="11" spans="1:11" x14ac:dyDescent="0.3">
      <c r="A11">
        <v>536367</v>
      </c>
      <c r="B11">
        <v>367</v>
      </c>
      <c r="C11" s="25">
        <v>84879</v>
      </c>
      <c r="D11" t="s">
        <v>136</v>
      </c>
      <c r="E11" t="s">
        <v>155</v>
      </c>
      <c r="F11">
        <v>32</v>
      </c>
      <c r="G11" s="1">
        <v>40513</v>
      </c>
      <c r="H11">
        <v>1.69</v>
      </c>
      <c r="I11">
        <v>13047</v>
      </c>
      <c r="J11" t="s">
        <v>124</v>
      </c>
      <c r="K11" t="s">
        <v>164</v>
      </c>
    </row>
    <row r="12" spans="1:11" x14ac:dyDescent="0.3">
      <c r="A12">
        <v>536367</v>
      </c>
      <c r="B12">
        <v>367</v>
      </c>
      <c r="C12" s="25">
        <v>22745</v>
      </c>
      <c r="D12" t="s">
        <v>137</v>
      </c>
      <c r="E12" t="s">
        <v>156</v>
      </c>
      <c r="F12">
        <v>6</v>
      </c>
      <c r="G12" s="1">
        <v>40513</v>
      </c>
      <c r="H12">
        <v>2.1</v>
      </c>
      <c r="I12">
        <v>13047</v>
      </c>
      <c r="J12" t="s">
        <v>124</v>
      </c>
      <c r="K12" t="s">
        <v>164</v>
      </c>
    </row>
    <row r="13" spans="1:11" x14ac:dyDescent="0.3">
      <c r="A13">
        <v>536367</v>
      </c>
      <c r="B13">
        <v>367</v>
      </c>
      <c r="C13" s="25">
        <v>22748</v>
      </c>
      <c r="D13" t="s">
        <v>138</v>
      </c>
      <c r="E13" t="s">
        <v>157</v>
      </c>
      <c r="F13">
        <v>6</v>
      </c>
      <c r="G13" s="1">
        <v>40513</v>
      </c>
      <c r="H13">
        <v>2.1</v>
      </c>
      <c r="I13">
        <v>13047</v>
      </c>
      <c r="J13" t="s">
        <v>124</v>
      </c>
      <c r="K13" t="s">
        <v>164</v>
      </c>
    </row>
    <row r="14" spans="1:11" x14ac:dyDescent="0.3">
      <c r="A14">
        <v>536367</v>
      </c>
      <c r="B14">
        <v>367</v>
      </c>
      <c r="C14" s="25">
        <v>22749</v>
      </c>
      <c r="D14" t="s">
        <v>139</v>
      </c>
      <c r="E14" t="s">
        <v>158</v>
      </c>
      <c r="F14">
        <v>8</v>
      </c>
      <c r="G14" s="1">
        <v>40513</v>
      </c>
      <c r="H14">
        <v>3.75</v>
      </c>
      <c r="I14">
        <v>13047</v>
      </c>
      <c r="J14" t="s">
        <v>124</v>
      </c>
      <c r="K14" t="s">
        <v>164</v>
      </c>
    </row>
    <row r="15" spans="1:11" x14ac:dyDescent="0.3">
      <c r="A15">
        <v>536367</v>
      </c>
      <c r="B15">
        <v>367</v>
      </c>
      <c r="C15" s="25">
        <v>22310</v>
      </c>
      <c r="D15" t="s">
        <v>140</v>
      </c>
      <c r="E15" t="s">
        <v>159</v>
      </c>
      <c r="F15">
        <v>6</v>
      </c>
      <c r="G15" s="1">
        <v>40513</v>
      </c>
      <c r="H15">
        <v>1.65</v>
      </c>
      <c r="I15">
        <v>13047</v>
      </c>
      <c r="J15" t="s">
        <v>124</v>
      </c>
      <c r="K15" t="s">
        <v>164</v>
      </c>
    </row>
    <row r="16" spans="1:11" x14ac:dyDescent="0.3">
      <c r="A16">
        <v>536367</v>
      </c>
      <c r="B16">
        <v>367</v>
      </c>
      <c r="C16" s="25">
        <v>84969</v>
      </c>
      <c r="D16" t="s">
        <v>141</v>
      </c>
      <c r="E16" t="s">
        <v>160</v>
      </c>
      <c r="F16">
        <v>6</v>
      </c>
      <c r="G16" s="1">
        <v>40513</v>
      </c>
      <c r="H16">
        <v>4.25</v>
      </c>
      <c r="I16">
        <v>13047</v>
      </c>
      <c r="J16" t="s">
        <v>124</v>
      </c>
      <c r="K16" t="s">
        <v>164</v>
      </c>
    </row>
    <row r="17" spans="1:11" x14ac:dyDescent="0.3">
      <c r="A17">
        <v>536367</v>
      </c>
      <c r="B17">
        <v>367</v>
      </c>
      <c r="C17" s="25">
        <v>22623</v>
      </c>
      <c r="D17" t="s">
        <v>142</v>
      </c>
      <c r="E17" t="s">
        <v>161</v>
      </c>
      <c r="F17">
        <v>3</v>
      </c>
      <c r="G17" s="1">
        <v>40513</v>
      </c>
      <c r="H17">
        <v>4.95</v>
      </c>
      <c r="I17">
        <v>13047</v>
      </c>
      <c r="J17" t="s">
        <v>124</v>
      </c>
      <c r="K17" t="s">
        <v>164</v>
      </c>
    </row>
    <row r="18" spans="1:11" x14ac:dyDescent="0.3">
      <c r="A18">
        <v>536367</v>
      </c>
      <c r="B18">
        <v>367</v>
      </c>
      <c r="C18" s="25">
        <v>22622</v>
      </c>
      <c r="D18" t="s">
        <v>143</v>
      </c>
      <c r="E18" t="s">
        <v>161</v>
      </c>
      <c r="F18">
        <v>2</v>
      </c>
      <c r="G18" s="1">
        <v>40513</v>
      </c>
      <c r="H18">
        <v>9.9499999999999993</v>
      </c>
      <c r="I18">
        <v>13047</v>
      </c>
      <c r="J18" t="s">
        <v>124</v>
      </c>
      <c r="K18" t="s">
        <v>164</v>
      </c>
    </row>
    <row r="19" spans="1:11" x14ac:dyDescent="0.3">
      <c r="A19">
        <v>536367</v>
      </c>
      <c r="B19">
        <v>367</v>
      </c>
      <c r="C19" s="25">
        <v>21754</v>
      </c>
      <c r="D19" t="s">
        <v>144</v>
      </c>
      <c r="E19" t="s">
        <v>162</v>
      </c>
      <c r="F19">
        <v>3</v>
      </c>
      <c r="G19" s="1">
        <v>40513</v>
      </c>
      <c r="H19">
        <v>5.95</v>
      </c>
      <c r="I19">
        <v>13047</v>
      </c>
      <c r="J19" t="s">
        <v>124</v>
      </c>
      <c r="K19" t="s">
        <v>164</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6"/>
  <sheetViews>
    <sheetView topLeftCell="A37" workbookViewId="0">
      <selection activeCell="A44" sqref="A44:A58"/>
    </sheetView>
  </sheetViews>
  <sheetFormatPr defaultColWidth="9.77734375" defaultRowHeight="15.6" x14ac:dyDescent="0.3"/>
  <cols>
    <col min="1" max="1" width="15.21875" style="3" customWidth="1"/>
    <col min="2" max="2" width="28" style="3" customWidth="1"/>
    <col min="3" max="3" width="28.6640625" style="3" customWidth="1"/>
    <col min="4" max="4" width="24.77734375" style="3" customWidth="1"/>
    <col min="5" max="7" width="9.77734375" style="3"/>
    <col min="8" max="8" width="16.109375" style="3" bestFit="1" customWidth="1"/>
    <col min="9" max="9" width="9.77734375" style="3"/>
    <col min="10" max="10" width="21.44140625" style="3" customWidth="1"/>
    <col min="11" max="17" width="9.77734375" style="3"/>
    <col min="18" max="18" width="34.88671875" style="3" bestFit="1" customWidth="1"/>
    <col min="19" max="16384" width="9.77734375" style="3"/>
  </cols>
  <sheetData>
    <row r="1" spans="1:1" x14ac:dyDescent="0.3">
      <c r="A1" s="3" t="s">
        <v>13</v>
      </c>
    </row>
    <row r="3" spans="1:1" x14ac:dyDescent="0.3">
      <c r="A3" s="3" t="s">
        <v>14</v>
      </c>
    </row>
    <row r="5" spans="1:1" x14ac:dyDescent="0.3">
      <c r="A5" s="3" t="s">
        <v>15</v>
      </c>
    </row>
    <row r="6" spans="1:1" x14ac:dyDescent="0.3">
      <c r="A6" s="3" t="s">
        <v>16</v>
      </c>
    </row>
    <row r="7" spans="1:1" x14ac:dyDescent="0.3">
      <c r="A7" s="3" t="s">
        <v>17</v>
      </c>
    </row>
    <row r="8" spans="1:1" x14ac:dyDescent="0.3">
      <c r="A8" s="3" t="s">
        <v>18</v>
      </c>
    </row>
    <row r="10" spans="1:1" x14ac:dyDescent="0.3">
      <c r="A10" s="3" t="s">
        <v>19</v>
      </c>
    </row>
    <row r="11" spans="1:1" x14ac:dyDescent="0.3">
      <c r="A11" s="3" t="s">
        <v>20</v>
      </c>
    </row>
    <row r="12" spans="1:1" x14ac:dyDescent="0.3">
      <c r="A12" s="3" t="s">
        <v>21</v>
      </c>
    </row>
    <row r="14" spans="1:1" x14ac:dyDescent="0.3">
      <c r="A14" s="3" t="s">
        <v>22</v>
      </c>
    </row>
    <row r="15" spans="1:1" x14ac:dyDescent="0.3">
      <c r="A15" s="3" t="s">
        <v>23</v>
      </c>
    </row>
    <row r="17" spans="1:1" x14ac:dyDescent="0.3">
      <c r="A17" s="3" t="s">
        <v>24</v>
      </c>
    </row>
    <row r="19" spans="1:1" x14ac:dyDescent="0.3">
      <c r="A19" s="3" t="s">
        <v>25</v>
      </c>
    </row>
    <row r="21" spans="1:1" x14ac:dyDescent="0.3">
      <c r="A21" s="3" t="s">
        <v>26</v>
      </c>
    </row>
    <row r="22" spans="1:1" x14ac:dyDescent="0.3">
      <c r="A22" s="3" t="s">
        <v>27</v>
      </c>
    </row>
    <row r="23" spans="1:1" x14ac:dyDescent="0.3">
      <c r="A23" s="3" t="s">
        <v>28</v>
      </c>
    </row>
    <row r="24" spans="1:1" x14ac:dyDescent="0.3">
      <c r="A24" s="3" t="s">
        <v>29</v>
      </c>
    </row>
    <row r="25" spans="1:1" x14ac:dyDescent="0.3">
      <c r="A25" s="3" t="s">
        <v>30</v>
      </c>
    </row>
    <row r="27" spans="1:1" x14ac:dyDescent="0.3">
      <c r="A27" s="3" t="s">
        <v>31</v>
      </c>
    </row>
    <row r="28" spans="1:1" x14ac:dyDescent="0.3">
      <c r="A28" s="3" t="s">
        <v>32</v>
      </c>
    </row>
    <row r="29" spans="1:1" x14ac:dyDescent="0.3">
      <c r="A29" s="3" t="s">
        <v>33</v>
      </c>
    </row>
    <row r="31" spans="1:1" x14ac:dyDescent="0.3">
      <c r="A31" s="3" t="s">
        <v>34</v>
      </c>
    </row>
    <row r="33" spans="1:16" x14ac:dyDescent="0.3">
      <c r="A33" s="3" t="s">
        <v>35</v>
      </c>
    </row>
    <row r="34" spans="1:16" x14ac:dyDescent="0.3">
      <c r="A34" s="3" t="s">
        <v>36</v>
      </c>
    </row>
    <row r="36" spans="1:16" x14ac:dyDescent="0.3">
      <c r="A36" s="3" t="s">
        <v>37</v>
      </c>
    </row>
    <row r="41" spans="1:16" x14ac:dyDescent="0.3">
      <c r="A41" s="3" t="s">
        <v>38</v>
      </c>
    </row>
    <row r="43" spans="1:16" x14ac:dyDescent="0.3">
      <c r="A43" s="3" t="s">
        <v>39</v>
      </c>
      <c r="B43" s="3" t="s">
        <v>40</v>
      </c>
      <c r="C43" s="3" t="s">
        <v>41</v>
      </c>
      <c r="D43" s="3" t="s">
        <v>42</v>
      </c>
      <c r="E43" s="4" t="s">
        <v>43</v>
      </c>
      <c r="F43" s="4" t="s">
        <v>44</v>
      </c>
      <c r="G43" s="4" t="s">
        <v>45</v>
      </c>
      <c r="H43" s="4" t="s">
        <v>46</v>
      </c>
      <c r="I43" s="4" t="s">
        <v>47</v>
      </c>
      <c r="J43" s="4" t="s">
        <v>48</v>
      </c>
      <c r="K43" s="5"/>
      <c r="L43" s="5"/>
      <c r="M43" s="5"/>
      <c r="N43" s="5"/>
      <c r="O43" s="5"/>
      <c r="P43" s="5"/>
    </row>
    <row r="44" spans="1:16" x14ac:dyDescent="0.3">
      <c r="A44" s="3">
        <v>10</v>
      </c>
      <c r="B44" s="3">
        <f>_xlfn.QUARTILE.INC(Table12[Original Data],1)</f>
        <v>23.5</v>
      </c>
      <c r="C44" s="3">
        <f>_xlfn.QUARTILE.INC(Table12[Original Data],3)</f>
        <v>63.5</v>
      </c>
      <c r="D44" s="3" t="s">
        <v>49</v>
      </c>
      <c r="E44" s="6">
        <f>_xlfn.QUARTILE.INC(A44:A60,1)</f>
        <v>23.5</v>
      </c>
      <c r="F44" s="7">
        <f>_xlfn.QUARTILE.INC(A44:A60,3)</f>
        <v>63.5</v>
      </c>
      <c r="G44" s="7">
        <f>Table12[[#This Row],[Q3]]-Table12[[#This Row],[Q1]]</f>
        <v>40</v>
      </c>
      <c r="H44" s="7">
        <f>19.25 -1.5 *22</f>
        <v>-13.75</v>
      </c>
      <c r="I44" s="7">
        <f>Table12[[#This Row],[Q3]]+1.5*22</f>
        <v>96.5</v>
      </c>
      <c r="J44" s="7" t="str">
        <f>IF(OR(A44&lt; $H$62, A44 &gt; $I$62), "Yes", "No")</f>
        <v>No</v>
      </c>
    </row>
    <row r="45" spans="1:16" x14ac:dyDescent="0.3">
      <c r="A45" s="3">
        <v>15</v>
      </c>
      <c r="B45" s="3">
        <f>_xlfn.QUARTILE.INC(Table12[Original Data],1)</f>
        <v>23.5</v>
      </c>
      <c r="C45" s="3">
        <f>_xlfn.QUARTILE.INC(Table12[Original Data],3)</f>
        <v>63.5</v>
      </c>
      <c r="D45" s="3" t="s">
        <v>49</v>
      </c>
      <c r="E45" s="8"/>
      <c r="F45" s="9"/>
      <c r="G45" s="9"/>
      <c r="H45" s="9"/>
      <c r="I45" s="9"/>
      <c r="J45" s="7" t="str">
        <f t="shared" ref="J45:J55" si="0">IF(OR(A45&lt; $H$44, A45 &gt; $I$44), "Yes", "No")</f>
        <v>No</v>
      </c>
    </row>
    <row r="46" spans="1:16" x14ac:dyDescent="0.3">
      <c r="A46" s="3">
        <v>20</v>
      </c>
      <c r="B46" s="3">
        <f>_xlfn.QUARTILE.INC(Table12[Original Data],1)</f>
        <v>23.5</v>
      </c>
      <c r="C46" s="3">
        <f>_xlfn.QUARTILE.INC(Table12[Original Data],3)</f>
        <v>63.5</v>
      </c>
      <c r="D46" s="3" t="s">
        <v>49</v>
      </c>
      <c r="E46" s="6"/>
      <c r="F46" s="7"/>
      <c r="G46" s="7"/>
      <c r="H46" s="7"/>
      <c r="I46" s="7"/>
      <c r="J46" s="7" t="str">
        <f t="shared" si="0"/>
        <v>No</v>
      </c>
    </row>
    <row r="47" spans="1:16" x14ac:dyDescent="0.3">
      <c r="A47" s="3">
        <v>22</v>
      </c>
      <c r="B47" s="10">
        <f>_xlfn.QUARTILE.INC(Table12[Original Data],1)</f>
        <v>23.5</v>
      </c>
      <c r="C47" s="10">
        <f>_xlfn.QUARTILE.INC(Table12[Original Data],3)</f>
        <v>63.5</v>
      </c>
      <c r="E47" s="8"/>
      <c r="F47" s="9"/>
      <c r="G47" s="9"/>
      <c r="H47" s="9"/>
      <c r="I47" s="9"/>
      <c r="J47" s="7" t="str">
        <f t="shared" si="0"/>
        <v>No</v>
      </c>
    </row>
    <row r="48" spans="1:16" x14ac:dyDescent="0.3">
      <c r="A48" s="3">
        <v>25</v>
      </c>
      <c r="B48" s="3">
        <f>_xlfn.QUARTILE.INC(Table12[Original Data],1)</f>
        <v>23.5</v>
      </c>
      <c r="C48" s="3">
        <f>_xlfn.QUARTILE.INC(Table12[Original Data],3)</f>
        <v>63.5</v>
      </c>
      <c r="D48" s="3" t="s">
        <v>49</v>
      </c>
      <c r="E48" s="8"/>
      <c r="F48" s="9"/>
      <c r="G48" s="9"/>
      <c r="H48" s="9"/>
      <c r="I48" s="9"/>
      <c r="J48" s="7" t="str">
        <f t="shared" si="0"/>
        <v>No</v>
      </c>
    </row>
    <row r="49" spans="1:10" x14ac:dyDescent="0.3">
      <c r="A49" s="3">
        <v>30</v>
      </c>
      <c r="B49" s="3">
        <f>_xlfn.QUARTILE.INC(Table12[Original Data],1)</f>
        <v>23.5</v>
      </c>
      <c r="C49" s="3">
        <f>_xlfn.QUARTILE.INC(Table12[Original Data],3)</f>
        <v>63.5</v>
      </c>
      <c r="D49" s="3" t="s">
        <v>49</v>
      </c>
      <c r="E49" s="6"/>
      <c r="F49" s="7"/>
      <c r="G49" s="7"/>
      <c r="H49" s="7"/>
      <c r="I49" s="7"/>
      <c r="J49" s="7" t="str">
        <f t="shared" si="0"/>
        <v>No</v>
      </c>
    </row>
    <row r="50" spans="1:10" x14ac:dyDescent="0.3">
      <c r="A50" s="3">
        <v>35</v>
      </c>
      <c r="B50" s="3">
        <f>_xlfn.QUARTILE.INC(Table12[Original Data],1)</f>
        <v>23.5</v>
      </c>
      <c r="C50" s="3">
        <f>_xlfn.QUARTILE.INC(Table12[Original Data],3)</f>
        <v>63.5</v>
      </c>
      <c r="D50" s="3" t="s">
        <v>49</v>
      </c>
      <c r="E50" s="6"/>
      <c r="F50" s="7"/>
      <c r="G50" s="7"/>
      <c r="H50" s="7"/>
      <c r="I50" s="7"/>
      <c r="J50" s="7" t="str">
        <f t="shared" si="0"/>
        <v>No</v>
      </c>
    </row>
    <row r="51" spans="1:10" x14ac:dyDescent="0.3">
      <c r="A51" s="3">
        <v>35</v>
      </c>
      <c r="B51" s="10">
        <f>_xlfn.QUARTILE.INC(Table12[Original Data],1)</f>
        <v>23.5</v>
      </c>
      <c r="C51" s="10">
        <f>_xlfn.QUARTILE.INC(Table12[Original Data],3)</f>
        <v>63.5</v>
      </c>
      <c r="E51" s="8"/>
      <c r="F51" s="9"/>
      <c r="G51" s="9"/>
      <c r="H51" s="9"/>
      <c r="I51" s="9"/>
      <c r="J51" s="7" t="str">
        <f t="shared" si="0"/>
        <v>No</v>
      </c>
    </row>
    <row r="52" spans="1:10" x14ac:dyDescent="0.3">
      <c r="A52" s="3">
        <v>45</v>
      </c>
      <c r="B52" s="3">
        <f>_xlfn.QUARTILE.INC(Table12[Original Data],1)</f>
        <v>23.5</v>
      </c>
      <c r="C52" s="3">
        <f>_xlfn.QUARTILE.INC(Table12[Original Data],3)</f>
        <v>63.5</v>
      </c>
      <c r="D52" s="3" t="s">
        <v>49</v>
      </c>
      <c r="E52" s="6"/>
      <c r="F52" s="7"/>
      <c r="G52" s="7"/>
      <c r="H52" s="7"/>
      <c r="I52" s="7"/>
      <c r="J52" s="7" t="str">
        <f t="shared" si="0"/>
        <v>No</v>
      </c>
    </row>
    <row r="53" spans="1:10" x14ac:dyDescent="0.3">
      <c r="A53" s="3">
        <v>50</v>
      </c>
      <c r="B53" s="3">
        <f>_xlfn.QUARTILE.INC(Table12[Original Data],1)</f>
        <v>23.5</v>
      </c>
      <c r="C53" s="3">
        <f>_xlfn.QUARTILE.INC(Table12[Original Data],3)</f>
        <v>63.5</v>
      </c>
      <c r="D53" s="3" t="s">
        <v>49</v>
      </c>
      <c r="E53" s="8"/>
      <c r="F53" s="9"/>
      <c r="G53" s="9"/>
      <c r="H53" s="9"/>
      <c r="I53" s="9"/>
      <c r="J53" s="7" t="str">
        <f t="shared" si="0"/>
        <v>No</v>
      </c>
    </row>
    <row r="54" spans="1:10" x14ac:dyDescent="0.3">
      <c r="A54" s="3">
        <v>100</v>
      </c>
      <c r="B54" s="3">
        <f>_xlfn.QUARTILE.INC(Table12[Original Data],1)</f>
        <v>23.5</v>
      </c>
      <c r="C54" s="3">
        <f>_xlfn.QUARTILE.INC(Table12[Original Data],3)</f>
        <v>63.5</v>
      </c>
      <c r="D54" s="3" t="s">
        <v>50</v>
      </c>
      <c r="E54" s="9"/>
      <c r="F54" s="9"/>
      <c r="G54" s="9"/>
      <c r="H54" s="9"/>
      <c r="I54" s="9"/>
      <c r="J54" s="7" t="str">
        <f t="shared" si="0"/>
        <v>Yes</v>
      </c>
    </row>
    <row r="55" spans="1:10" x14ac:dyDescent="0.3">
      <c r="A55" s="3">
        <v>110</v>
      </c>
      <c r="B55" s="3">
        <f>_xlfn.QUARTILE.INC(Table12[Original Data],1)</f>
        <v>23.5</v>
      </c>
      <c r="C55" s="3">
        <f>_xlfn.QUARTILE.INC(Table12[Original Data],3)</f>
        <v>63.5</v>
      </c>
      <c r="D55" s="3" t="s">
        <v>49</v>
      </c>
      <c r="E55" s="9"/>
      <c r="F55" s="9"/>
      <c r="G55" s="9"/>
      <c r="H55" s="9"/>
      <c r="I55" s="9"/>
      <c r="J55" s="7" t="str">
        <f t="shared" si="0"/>
        <v>Yes</v>
      </c>
    </row>
    <row r="56" spans="1:10" x14ac:dyDescent="0.3">
      <c r="A56" s="3">
        <v>77</v>
      </c>
      <c r="B56" s="10">
        <f>_xlfn.QUARTILE.INC(Table12[Original Data],1)</f>
        <v>23.5</v>
      </c>
      <c r="C56" s="10">
        <f>_xlfn.QUARTILE.INC(Table12[Original Data],3)</f>
        <v>63.5</v>
      </c>
      <c r="E56" s="9"/>
      <c r="F56" s="9"/>
      <c r="G56" s="9"/>
      <c r="H56" s="9"/>
      <c r="I56" s="9"/>
      <c r="J56" s="9" t="str">
        <f>IF(OR(A56&lt; $H$44, A56 &gt; $I$44), "Yes", "No")</f>
        <v>No</v>
      </c>
    </row>
    <row r="57" spans="1:10" x14ac:dyDescent="0.3">
      <c r="A57" s="3">
        <v>177</v>
      </c>
      <c r="B57" s="10">
        <f>_xlfn.QUARTILE.INC(Table12[Original Data],1)</f>
        <v>23.5</v>
      </c>
      <c r="C57" s="10">
        <f>_xlfn.QUARTILE.INC(Table12[Original Data],3)</f>
        <v>63.5</v>
      </c>
      <c r="E57" s="9"/>
      <c r="F57" s="9"/>
      <c r="G57" s="9"/>
      <c r="H57" s="9"/>
      <c r="I57" s="9"/>
      <c r="J57" s="9" t="str">
        <f>IF(OR(A57&lt; $H$44, A57 &gt; $I$44), "Yes", "No")</f>
        <v>Yes</v>
      </c>
    </row>
    <row r="58" spans="1:10" x14ac:dyDescent="0.3">
      <c r="A58" s="3">
        <v>44</v>
      </c>
      <c r="B58" s="10">
        <f>_xlfn.QUARTILE.INC(Table12[Original Data],1)</f>
        <v>23.5</v>
      </c>
      <c r="C58" s="10">
        <f>_xlfn.QUARTILE.INC(Table12[Original Data],3)</f>
        <v>63.5</v>
      </c>
      <c r="E58" s="9"/>
      <c r="F58" s="9"/>
      <c r="G58" s="9"/>
      <c r="H58" s="9"/>
      <c r="I58" s="9"/>
      <c r="J58" s="9" t="str">
        <f>IF(OR(A58&lt; $H$44, A58 &gt; $I$44), "Yes", "No")</f>
        <v>No</v>
      </c>
    </row>
    <row r="59" spans="1:10" x14ac:dyDescent="0.3">
      <c r="E59" s="9"/>
      <c r="F59" s="9"/>
      <c r="G59" s="9"/>
      <c r="H59" s="9"/>
      <c r="I59" s="9"/>
      <c r="J59" s="9"/>
    </row>
    <row r="60" spans="1:10" x14ac:dyDescent="0.3">
      <c r="C60" s="3">
        <f>MEDIAN(Table12[Original Data])</f>
        <v>35</v>
      </c>
      <c r="E60" s="9"/>
      <c r="F60" s="9"/>
      <c r="G60" s="9"/>
      <c r="H60" s="9"/>
      <c r="I60" s="9"/>
      <c r="J60" s="9"/>
    </row>
    <row r="61" spans="1:10" x14ac:dyDescent="0.3">
      <c r="D61" s="3" t="s">
        <v>81</v>
      </c>
      <c r="E61" s="11" t="s">
        <v>43</v>
      </c>
      <c r="F61" s="11" t="s">
        <v>44</v>
      </c>
      <c r="G61" s="11" t="s">
        <v>78</v>
      </c>
      <c r="H61" s="11" t="s">
        <v>79</v>
      </c>
      <c r="I61" s="11" t="s">
        <v>80</v>
      </c>
      <c r="J61" s="11" t="s">
        <v>82</v>
      </c>
    </row>
    <row r="62" spans="1:10" x14ac:dyDescent="0.3">
      <c r="D62" s="6">
        <v>10</v>
      </c>
      <c r="E62" s="9">
        <f>_xlfn.QUARTILE.INC(D62:D76,1)</f>
        <v>23.5</v>
      </c>
      <c r="F62" s="9">
        <f>_xlfn.QUARTILE.INC(D62:D76,3)</f>
        <v>63.5</v>
      </c>
      <c r="G62" s="9">
        <f>F62-E62</f>
        <v>40</v>
      </c>
      <c r="H62" s="9">
        <f>E62-1.5*G62</f>
        <v>-36.5</v>
      </c>
      <c r="I62" s="9">
        <f>F62+1.5*G62</f>
        <v>123.5</v>
      </c>
      <c r="J62" s="9" t="str">
        <f>IF(OR(D62&lt;$H$62,D62&gt;$I$62), "True", "False")</f>
        <v>False</v>
      </c>
    </row>
    <row r="63" spans="1:10" x14ac:dyDescent="0.3">
      <c r="D63" s="8">
        <v>15</v>
      </c>
      <c r="E63" s="9"/>
      <c r="F63" s="9"/>
      <c r="G63" s="9"/>
      <c r="H63" s="9"/>
      <c r="I63" s="9"/>
      <c r="J63" s="9" t="str">
        <f t="shared" ref="J63:J76" si="1">IF(OR(D63&lt;$H$62,D63&gt;$I$62), "True", "False")</f>
        <v>False</v>
      </c>
    </row>
    <row r="64" spans="1:10" x14ac:dyDescent="0.3">
      <c r="D64" s="6">
        <v>20</v>
      </c>
      <c r="E64" s="9"/>
      <c r="F64" s="9"/>
      <c r="G64" s="9"/>
      <c r="H64" s="9"/>
      <c r="I64" s="9"/>
      <c r="J64" s="9" t="str">
        <f t="shared" si="1"/>
        <v>False</v>
      </c>
    </row>
    <row r="65" spans="1:10" x14ac:dyDescent="0.3">
      <c r="D65" s="8">
        <v>22</v>
      </c>
      <c r="E65" s="9"/>
      <c r="F65" s="9"/>
      <c r="G65" s="9"/>
      <c r="H65" s="9"/>
      <c r="I65" s="9"/>
      <c r="J65" s="9" t="str">
        <f t="shared" si="1"/>
        <v>False</v>
      </c>
    </row>
    <row r="66" spans="1:10" x14ac:dyDescent="0.3">
      <c r="D66" s="6">
        <v>25</v>
      </c>
      <c r="E66" s="9"/>
      <c r="F66" s="9"/>
      <c r="G66" s="9"/>
      <c r="H66" s="9"/>
      <c r="I66" s="9"/>
      <c r="J66" s="9" t="str">
        <f t="shared" si="1"/>
        <v>False</v>
      </c>
    </row>
    <row r="67" spans="1:10" x14ac:dyDescent="0.3">
      <c r="D67" s="8">
        <v>30</v>
      </c>
      <c r="E67" s="9"/>
      <c r="F67" s="9"/>
      <c r="G67" s="9"/>
      <c r="H67" s="9"/>
      <c r="I67" s="9"/>
      <c r="J67" s="9" t="str">
        <f t="shared" si="1"/>
        <v>False</v>
      </c>
    </row>
    <row r="68" spans="1:10" x14ac:dyDescent="0.3">
      <c r="D68" s="6">
        <v>35</v>
      </c>
      <c r="E68" s="9"/>
      <c r="F68" s="9"/>
      <c r="G68" s="9"/>
      <c r="H68" s="9"/>
      <c r="I68" s="9"/>
      <c r="J68" s="9" t="str">
        <f t="shared" si="1"/>
        <v>False</v>
      </c>
    </row>
    <row r="69" spans="1:10" x14ac:dyDescent="0.3">
      <c r="D69" s="8">
        <v>35</v>
      </c>
      <c r="E69" s="9"/>
      <c r="F69" s="9"/>
      <c r="G69" s="9"/>
      <c r="H69" s="9"/>
      <c r="I69" s="9"/>
      <c r="J69" s="9" t="str">
        <f t="shared" si="1"/>
        <v>False</v>
      </c>
    </row>
    <row r="70" spans="1:10" x14ac:dyDescent="0.3">
      <c r="D70" s="6">
        <v>45</v>
      </c>
      <c r="J70" s="9" t="str">
        <f t="shared" si="1"/>
        <v>False</v>
      </c>
    </row>
    <row r="71" spans="1:10" x14ac:dyDescent="0.3">
      <c r="A71" s="3" t="s">
        <v>51</v>
      </c>
      <c r="D71" s="8">
        <v>50</v>
      </c>
      <c r="J71" s="9" t="str">
        <f t="shared" si="1"/>
        <v>False</v>
      </c>
    </row>
    <row r="72" spans="1:10" x14ac:dyDescent="0.3">
      <c r="D72" s="6">
        <v>100</v>
      </c>
      <c r="J72" s="9" t="str">
        <f t="shared" si="1"/>
        <v>False</v>
      </c>
    </row>
    <row r="73" spans="1:10" x14ac:dyDescent="0.3">
      <c r="A73" s="3" t="s">
        <v>52</v>
      </c>
      <c r="D73" s="8">
        <v>110</v>
      </c>
      <c r="J73" s="9" t="str">
        <f t="shared" si="1"/>
        <v>False</v>
      </c>
    </row>
    <row r="74" spans="1:10" x14ac:dyDescent="0.3">
      <c r="A74" s="3" t="s">
        <v>53</v>
      </c>
      <c r="D74" s="6">
        <v>77</v>
      </c>
      <c r="J74" s="9" t="str">
        <f t="shared" si="1"/>
        <v>False</v>
      </c>
    </row>
    <row r="75" spans="1:10" x14ac:dyDescent="0.3">
      <c r="A75" s="3" t="s">
        <v>54</v>
      </c>
      <c r="D75" s="8">
        <v>177</v>
      </c>
      <c r="J75" s="9" t="str">
        <f t="shared" si="1"/>
        <v>True</v>
      </c>
    </row>
    <row r="76" spans="1:10" x14ac:dyDescent="0.3">
      <c r="A76" s="3" t="s">
        <v>55</v>
      </c>
      <c r="D76" s="6">
        <v>44</v>
      </c>
      <c r="J76" s="9" t="str">
        <f t="shared" si="1"/>
        <v>False</v>
      </c>
    </row>
    <row r="77" spans="1:10" x14ac:dyDescent="0.3">
      <c r="A77" s="3" t="s">
        <v>56</v>
      </c>
    </row>
    <row r="78" spans="1:10" x14ac:dyDescent="0.3">
      <c r="A78" s="3" t="s">
        <v>57</v>
      </c>
      <c r="D78" s="3">
        <f>AVERAGE(D62:D76)</f>
        <v>53</v>
      </c>
    </row>
    <row r="79" spans="1:10" x14ac:dyDescent="0.3">
      <c r="A79" s="3" t="s">
        <v>58</v>
      </c>
      <c r="D79" s="3">
        <f>MEDIAN(D62:D76)</f>
        <v>35</v>
      </c>
    </row>
    <row r="80" spans="1:10" x14ac:dyDescent="0.3">
      <c r="A80" s="3" t="s">
        <v>59</v>
      </c>
    </row>
    <row r="81" spans="1:5" x14ac:dyDescent="0.3">
      <c r="A81" s="3" t="s">
        <v>60</v>
      </c>
    </row>
    <row r="82" spans="1:5" x14ac:dyDescent="0.3">
      <c r="A82" s="3" t="s">
        <v>61</v>
      </c>
    </row>
    <row r="83" spans="1:5" x14ac:dyDescent="0.3">
      <c r="A83" s="3" t="s">
        <v>62</v>
      </c>
    </row>
    <row r="85" spans="1:5" x14ac:dyDescent="0.3">
      <c r="A85" s="3" t="s">
        <v>63</v>
      </c>
    </row>
    <row r="91" spans="1:5" x14ac:dyDescent="0.3">
      <c r="A91" s="3" t="s">
        <v>64</v>
      </c>
    </row>
    <row r="93" spans="1:5" x14ac:dyDescent="0.3">
      <c r="A93" s="3" t="s">
        <v>39</v>
      </c>
      <c r="B93" s="3" t="s">
        <v>65</v>
      </c>
      <c r="C93" s="3" t="s">
        <v>66</v>
      </c>
      <c r="D93" s="3" t="s">
        <v>67</v>
      </c>
      <c r="E93" s="3" t="s">
        <v>47</v>
      </c>
    </row>
    <row r="94" spans="1:5" x14ac:dyDescent="0.3">
      <c r="A94" s="3">
        <v>10</v>
      </c>
      <c r="C94" s="3">
        <v>15.25</v>
      </c>
      <c r="D94" s="3">
        <v>15</v>
      </c>
      <c r="E94" s="3">
        <f t="shared" ref="E94:E103" si="2">AVERAGE(A94:A98)</f>
        <v>20</v>
      </c>
    </row>
    <row r="95" spans="1:5" x14ac:dyDescent="0.3">
      <c r="A95" s="3">
        <v>15</v>
      </c>
      <c r="E95" s="3">
        <f t="shared" si="2"/>
        <v>38</v>
      </c>
    </row>
    <row r="96" spans="1:5" x14ac:dyDescent="0.3">
      <c r="A96" s="3">
        <v>20</v>
      </c>
      <c r="E96" s="3">
        <f t="shared" si="2"/>
        <v>42</v>
      </c>
    </row>
    <row r="97" spans="1:5" x14ac:dyDescent="0.3">
      <c r="A97" s="3">
        <v>25</v>
      </c>
      <c r="E97" s="3">
        <f t="shared" si="2"/>
        <v>46</v>
      </c>
    </row>
    <row r="98" spans="1:5" x14ac:dyDescent="0.3">
      <c r="A98" s="3">
        <v>30</v>
      </c>
      <c r="E98" s="3">
        <f t="shared" si="2"/>
        <v>50</v>
      </c>
    </row>
    <row r="99" spans="1:5" x14ac:dyDescent="0.3">
      <c r="A99" s="3">
        <v>100</v>
      </c>
      <c r="B99" s="3" t="s">
        <v>68</v>
      </c>
      <c r="C99" s="3">
        <v>20.83</v>
      </c>
      <c r="D99" s="3">
        <v>20</v>
      </c>
      <c r="E99" s="3">
        <f t="shared" si="2"/>
        <v>54</v>
      </c>
    </row>
    <row r="100" spans="1:5" x14ac:dyDescent="0.3">
      <c r="A100" s="3">
        <v>35</v>
      </c>
      <c r="E100" s="3">
        <f t="shared" si="2"/>
        <v>42.5</v>
      </c>
    </row>
    <row r="101" spans="1:5" x14ac:dyDescent="0.3">
      <c r="A101" s="3">
        <v>40</v>
      </c>
      <c r="E101" s="3">
        <f t="shared" si="2"/>
        <v>45</v>
      </c>
    </row>
    <row r="102" spans="1:5" x14ac:dyDescent="0.3">
      <c r="A102" s="3">
        <v>45</v>
      </c>
      <c r="E102" s="3">
        <f t="shared" si="2"/>
        <v>47.5</v>
      </c>
    </row>
    <row r="103" spans="1:5" x14ac:dyDescent="0.3">
      <c r="A103" s="3">
        <v>50</v>
      </c>
      <c r="E103" s="3">
        <f t="shared" si="2"/>
        <v>50</v>
      </c>
    </row>
    <row r="105" spans="1:5" x14ac:dyDescent="0.3">
      <c r="A105" s="3" t="s">
        <v>51</v>
      </c>
    </row>
    <row r="107" spans="1:5" x14ac:dyDescent="0.3">
      <c r="A107" s="3" t="s">
        <v>69</v>
      </c>
    </row>
    <row r="108" spans="1:5" x14ac:dyDescent="0.3">
      <c r="A108" s="3" t="s">
        <v>70</v>
      </c>
    </row>
    <row r="109" spans="1:5" x14ac:dyDescent="0.3">
      <c r="A109" s="3" t="s">
        <v>71</v>
      </c>
    </row>
    <row r="110" spans="1:5" x14ac:dyDescent="0.3">
      <c r="A110" s="3" t="s">
        <v>72</v>
      </c>
    </row>
    <row r="111" spans="1:5" x14ac:dyDescent="0.3">
      <c r="A111" s="3" t="s">
        <v>73</v>
      </c>
    </row>
    <row r="112" spans="1:5" x14ac:dyDescent="0.3">
      <c r="A112" s="3" t="s">
        <v>74</v>
      </c>
    </row>
    <row r="113" spans="1:1" x14ac:dyDescent="0.3">
      <c r="A113" s="3" t="s">
        <v>75</v>
      </c>
    </row>
    <row r="114" spans="1:1" x14ac:dyDescent="0.3">
      <c r="A114" s="3" t="s">
        <v>76</v>
      </c>
    </row>
    <row r="116" spans="1:1" x14ac:dyDescent="0.3">
      <c r="A116" s="3" t="s">
        <v>77</v>
      </c>
    </row>
  </sheetData>
  <pageMargins left="0.7" right="0.7" top="0.75" bottom="0.75" header="0.3" footer="0.3"/>
  <pageSetup orientation="portrait" r:id="rId1"/>
  <tableParts count="2">
    <tablePart r:id="rId2"/>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showFormulas="1" zoomScale="115" zoomScaleNormal="115" workbookViewId="0">
      <selection activeCell="E8" sqref="E8"/>
    </sheetView>
  </sheetViews>
  <sheetFormatPr defaultRowHeight="14.4" x14ac:dyDescent="0.3"/>
  <cols>
    <col min="1" max="1" width="13.44140625" bestFit="1" customWidth="1"/>
    <col min="7" max="7" width="21" customWidth="1"/>
  </cols>
  <sheetData>
    <row r="1" spans="1:7" ht="15.6" x14ac:dyDescent="0.3">
      <c r="A1" s="12" t="s">
        <v>39</v>
      </c>
      <c r="B1" s="15" t="s">
        <v>43</v>
      </c>
      <c r="C1" s="15" t="s">
        <v>44</v>
      </c>
      <c r="D1" s="15" t="s">
        <v>45</v>
      </c>
      <c r="E1" s="16" t="s">
        <v>103</v>
      </c>
      <c r="F1" s="16" t="s">
        <v>79</v>
      </c>
      <c r="G1" s="16" t="s">
        <v>82</v>
      </c>
    </row>
    <row r="2" spans="1:7" ht="15.6" x14ac:dyDescent="0.3">
      <c r="A2" s="6">
        <v>10</v>
      </c>
      <c r="B2">
        <f>_xlfn.QUARTILE.INC(A2:A23,1)</f>
        <v>13</v>
      </c>
      <c r="C2">
        <f>_xlfn.QUARTILE.INC(A2:A23,3)</f>
        <v>44.75</v>
      </c>
      <c r="D2">
        <f>C2-B2</f>
        <v>31.75</v>
      </c>
      <c r="E2">
        <f>C2+1.5*D2</f>
        <v>92.375</v>
      </c>
      <c r="F2">
        <f>B2-1.5*D2</f>
        <v>-34.625</v>
      </c>
      <c r="G2" t="str">
        <f>IF(OR(A2&lt;$F$2, A2&gt;$E$2),"True", "False")</f>
        <v>False</v>
      </c>
    </row>
    <row r="3" spans="1:7" ht="15.6" x14ac:dyDescent="0.3">
      <c r="A3" s="8">
        <v>-15</v>
      </c>
      <c r="G3" t="str">
        <f t="shared" ref="G3:G23" si="0">IF(OR(A3&lt;$F$2, A3&gt;$E$2),"True", "False")</f>
        <v>False</v>
      </c>
    </row>
    <row r="4" spans="1:7" ht="15.6" x14ac:dyDescent="0.3">
      <c r="A4" s="6">
        <v>-23</v>
      </c>
      <c r="G4" t="str">
        <f t="shared" si="0"/>
        <v>False</v>
      </c>
    </row>
    <row r="5" spans="1:7" ht="15.6" x14ac:dyDescent="0.3">
      <c r="A5" s="8">
        <v>22</v>
      </c>
      <c r="G5" t="str">
        <f t="shared" si="0"/>
        <v>False</v>
      </c>
    </row>
    <row r="6" spans="1:7" ht="15.6" x14ac:dyDescent="0.3">
      <c r="A6" s="6">
        <v>25</v>
      </c>
      <c r="G6" t="str">
        <f t="shared" si="0"/>
        <v>False</v>
      </c>
    </row>
    <row r="7" spans="1:7" ht="15.6" x14ac:dyDescent="0.3">
      <c r="A7" s="8">
        <v>30</v>
      </c>
      <c r="G7" t="str">
        <f t="shared" si="0"/>
        <v>False</v>
      </c>
    </row>
    <row r="8" spans="1:7" ht="15.6" x14ac:dyDescent="0.3">
      <c r="A8" s="6">
        <v>34</v>
      </c>
      <c r="C8">
        <f>AVERAGE(A2:A23)</f>
        <v>32.545454545454547</v>
      </c>
      <c r="G8" t="str">
        <f t="shared" si="0"/>
        <v>False</v>
      </c>
    </row>
    <row r="9" spans="1:7" ht="15.6" x14ac:dyDescent="0.3">
      <c r="A9" s="8">
        <v>35</v>
      </c>
      <c r="C9">
        <f>MEDIAN(A2:A23)</f>
        <v>33.5</v>
      </c>
      <c r="G9" t="str">
        <f t="shared" si="0"/>
        <v>False</v>
      </c>
    </row>
    <row r="10" spans="1:7" ht="15.6" x14ac:dyDescent="0.3">
      <c r="A10" s="6">
        <v>45</v>
      </c>
      <c r="C10">
        <f>MODE(A2:A23)</f>
        <v>34</v>
      </c>
      <c r="G10" t="str">
        <f t="shared" si="0"/>
        <v>False</v>
      </c>
    </row>
    <row r="11" spans="1:7" ht="15.6" x14ac:dyDescent="0.3">
      <c r="A11" s="8">
        <v>50</v>
      </c>
      <c r="G11" t="str">
        <f t="shared" si="0"/>
        <v>False</v>
      </c>
    </row>
    <row r="12" spans="1:7" ht="15.6" x14ac:dyDescent="0.3">
      <c r="A12" s="6">
        <v>100</v>
      </c>
      <c r="G12" t="str">
        <f t="shared" si="0"/>
        <v>True</v>
      </c>
    </row>
    <row r="13" spans="1:7" ht="15.6" x14ac:dyDescent="0.3">
      <c r="A13" s="8">
        <v>110</v>
      </c>
      <c r="G13" t="str">
        <f t="shared" si="0"/>
        <v>True</v>
      </c>
    </row>
    <row r="14" spans="1:7" ht="15.6" x14ac:dyDescent="0.3">
      <c r="A14" s="6">
        <v>77</v>
      </c>
      <c r="G14" t="str">
        <f t="shared" si="0"/>
        <v>False</v>
      </c>
    </row>
    <row r="15" spans="1:7" ht="15.6" x14ac:dyDescent="0.3">
      <c r="A15" s="6">
        <v>34</v>
      </c>
      <c r="G15" t="str">
        <f t="shared" si="0"/>
        <v>False</v>
      </c>
    </row>
    <row r="16" spans="1:7" ht="15.6" x14ac:dyDescent="0.3">
      <c r="A16" s="6">
        <v>44</v>
      </c>
      <c r="G16" t="str">
        <f t="shared" si="0"/>
        <v>False</v>
      </c>
    </row>
    <row r="17" spans="1:7" ht="15.6" x14ac:dyDescent="0.3">
      <c r="A17" s="13">
        <v>22</v>
      </c>
      <c r="G17" t="str">
        <f t="shared" si="0"/>
        <v>False</v>
      </c>
    </row>
    <row r="18" spans="1:7" ht="15.6" x14ac:dyDescent="0.3">
      <c r="A18" s="14">
        <v>45</v>
      </c>
      <c r="G18" t="str">
        <f t="shared" si="0"/>
        <v>False</v>
      </c>
    </row>
    <row r="19" spans="1:7" ht="15.6" x14ac:dyDescent="0.3">
      <c r="A19" s="13">
        <v>33</v>
      </c>
      <c r="G19" t="str">
        <f t="shared" si="0"/>
        <v>False</v>
      </c>
    </row>
    <row r="20" spans="1:7" ht="15.6" x14ac:dyDescent="0.3">
      <c r="A20" s="14">
        <v>8</v>
      </c>
      <c r="G20" t="str">
        <f t="shared" si="0"/>
        <v>False</v>
      </c>
    </row>
    <row r="21" spans="1:7" ht="15.6" x14ac:dyDescent="0.3">
      <c r="A21" s="13">
        <v>1</v>
      </c>
      <c r="G21" t="str">
        <f t="shared" si="0"/>
        <v>False</v>
      </c>
    </row>
    <row r="22" spans="1:7" ht="15.6" x14ac:dyDescent="0.3">
      <c r="A22" s="14">
        <v>-5</v>
      </c>
      <c r="G22" t="str">
        <f t="shared" si="0"/>
        <v>False</v>
      </c>
    </row>
    <row r="23" spans="1:7" ht="15.6" x14ac:dyDescent="0.3">
      <c r="A23" s="6">
        <v>34</v>
      </c>
      <c r="G23" t="str">
        <f t="shared" si="0"/>
        <v>False</v>
      </c>
    </row>
  </sheetData>
  <autoFilter ref="G1:G23"/>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3"/>
  <sheetViews>
    <sheetView zoomScale="145" zoomScaleNormal="145" workbookViewId="0">
      <selection activeCell="E14" sqref="E14"/>
    </sheetView>
  </sheetViews>
  <sheetFormatPr defaultRowHeight="14.4" x14ac:dyDescent="0.3"/>
  <cols>
    <col min="2" max="2" width="13.6640625" customWidth="1"/>
    <col min="3" max="3" width="15.109375" customWidth="1"/>
    <col min="5" max="5" width="10.6640625" bestFit="1" customWidth="1"/>
    <col min="6" max="6" width="9.6640625" customWidth="1"/>
    <col min="7" max="7" width="9.44140625" bestFit="1" customWidth="1"/>
  </cols>
  <sheetData>
    <row r="1" spans="2:10" x14ac:dyDescent="0.3">
      <c r="B1" s="17" t="s">
        <v>83</v>
      </c>
      <c r="C1" s="18" t="s">
        <v>84</v>
      </c>
      <c r="D1" s="18" t="s">
        <v>85</v>
      </c>
      <c r="E1" s="18" t="s">
        <v>0</v>
      </c>
      <c r="F1" s="18" t="s">
        <v>1</v>
      </c>
      <c r="G1" s="18" t="s">
        <v>105</v>
      </c>
      <c r="J1" s="22" t="s">
        <v>106</v>
      </c>
    </row>
    <row r="2" spans="2:10" x14ac:dyDescent="0.3">
      <c r="B2" s="19" t="s">
        <v>104</v>
      </c>
      <c r="C2" s="19">
        <v>10</v>
      </c>
      <c r="D2" s="19">
        <v>0.2</v>
      </c>
      <c r="E2" s="20">
        <v>45413</v>
      </c>
      <c r="F2" s="19"/>
      <c r="G2" s="19" t="s">
        <v>108</v>
      </c>
      <c r="J2" t="s">
        <v>107</v>
      </c>
    </row>
    <row r="3" spans="2:10" x14ac:dyDescent="0.3">
      <c r="B3" s="19"/>
      <c r="C3" s="19">
        <v>11</v>
      </c>
      <c r="D3" s="19">
        <v>0.99</v>
      </c>
      <c r="E3" s="19"/>
      <c r="F3" s="21">
        <v>0.5</v>
      </c>
      <c r="G3" s="19" t="s">
        <v>108</v>
      </c>
      <c r="J3" t="s">
        <v>108</v>
      </c>
    </row>
    <row r="4" spans="2:10" x14ac:dyDescent="0.3">
      <c r="B4" s="19"/>
      <c r="C4" s="19">
        <v>100</v>
      </c>
      <c r="D4" s="19"/>
      <c r="E4" s="19"/>
      <c r="F4" s="19"/>
      <c r="G4" s="19" t="s">
        <v>108</v>
      </c>
      <c r="J4" t="s">
        <v>109</v>
      </c>
    </row>
    <row r="5" spans="2:10" x14ac:dyDescent="0.3">
      <c r="B5" s="19"/>
      <c r="C5" s="19">
        <v>8</v>
      </c>
      <c r="D5" s="19"/>
      <c r="E5" s="19"/>
      <c r="J5" t="s">
        <v>110</v>
      </c>
    </row>
    <row r="6" spans="2:10" x14ac:dyDescent="0.3">
      <c r="B6" s="19"/>
      <c r="C6" s="19"/>
      <c r="D6" s="19"/>
      <c r="E6" s="19"/>
      <c r="F6" s="19" t="s">
        <v>106</v>
      </c>
      <c r="J6" t="s">
        <v>111</v>
      </c>
    </row>
    <row r="7" spans="2:10" x14ac:dyDescent="0.3">
      <c r="B7" s="19"/>
      <c r="C7" s="19">
        <v>80</v>
      </c>
      <c r="D7" s="19"/>
      <c r="E7" s="19"/>
      <c r="F7" s="19" t="s">
        <v>111</v>
      </c>
      <c r="G7" s="19" t="s">
        <v>109</v>
      </c>
      <c r="J7" t="s">
        <v>112</v>
      </c>
    </row>
    <row r="8" spans="2:10" x14ac:dyDescent="0.3">
      <c r="B8" s="19"/>
      <c r="C8" s="19">
        <v>6</v>
      </c>
      <c r="D8" s="19"/>
      <c r="E8" s="19"/>
      <c r="F8" s="19"/>
      <c r="G8" s="19" t="s">
        <v>112</v>
      </c>
    </row>
    <row r="9" spans="2:10" x14ac:dyDescent="0.3">
      <c r="B9" s="19"/>
      <c r="C9" s="19">
        <v>9</v>
      </c>
      <c r="D9" s="19"/>
      <c r="E9" s="19"/>
      <c r="F9" s="19"/>
      <c r="G9" s="19"/>
    </row>
    <row r="10" spans="2:10" x14ac:dyDescent="0.3">
      <c r="B10" s="19"/>
      <c r="C10" s="19"/>
      <c r="D10" s="19"/>
      <c r="E10" s="19"/>
      <c r="F10" s="19"/>
      <c r="G10" s="19"/>
    </row>
    <row r="11" spans="2:10" x14ac:dyDescent="0.3">
      <c r="B11" s="19"/>
      <c r="C11" s="19"/>
      <c r="D11" s="19"/>
      <c r="E11" s="19"/>
      <c r="F11" s="19"/>
      <c r="G11" s="19"/>
    </row>
    <row r="12" spans="2:10" x14ac:dyDescent="0.3">
      <c r="B12" s="19"/>
      <c r="C12" s="19"/>
      <c r="D12" s="19"/>
      <c r="E12" s="19"/>
      <c r="F12" s="19"/>
      <c r="G12" s="19"/>
    </row>
    <row r="13" spans="2:10" x14ac:dyDescent="0.3">
      <c r="B13" s="19"/>
      <c r="C13" s="19"/>
      <c r="D13" s="19"/>
      <c r="E13" s="19"/>
      <c r="F13" s="19"/>
      <c r="G13" s="19"/>
    </row>
  </sheetData>
  <dataValidations count="7">
    <dataValidation type="textLength" allowBlank="1" showInputMessage="1" showErrorMessage="1" promptTitle="test len 5 50 15" prompt="ajsdgaf" sqref="B2:B13">
      <formula1>5</formula1>
      <formula2>15</formula2>
    </dataValidation>
    <dataValidation type="decimal" allowBlank="1" showInputMessage="1" showErrorMessage="1" sqref="D2:D13">
      <formula1>0.1</formula1>
      <formula2>0.99</formula2>
    </dataValidation>
    <dataValidation type="date" operator="lessThan" allowBlank="1" showInputMessage="1" showErrorMessage="1" sqref="E2:E5 E8:E13">
      <formula1>45473</formula1>
    </dataValidation>
    <dataValidation type="time" allowBlank="1" showInputMessage="1" showErrorMessage="1" sqref="F8:F13 E6:E7 F2:F4">
      <formula1>0.416666666666667</formula1>
      <formula2>0.833333333333333</formula2>
    </dataValidation>
    <dataValidation type="custom" allowBlank="1" showInputMessage="1" showErrorMessage="1" sqref="H2:H13">
      <formula1>J2</formula1>
    </dataValidation>
    <dataValidation type="list" allowBlank="1" showInputMessage="1" showErrorMessage="1" sqref="G2:G4 G7:G13 F6:F7">
      <formula1>$J$1:$J$7</formula1>
    </dataValidation>
    <dataValidation type="whole" errorStyle="information" allowBlank="1" showInputMessage="1" showErrorMessage="1" errorTitle="10-100" error="gyufj" sqref="C2:C13">
      <formula1>10</formula1>
      <formula2>100</formula2>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zoomScale="160" zoomScaleNormal="160" workbookViewId="0">
      <selection activeCell="B2" sqref="B2"/>
    </sheetView>
  </sheetViews>
  <sheetFormatPr defaultRowHeight="14.4" x14ac:dyDescent="0.3"/>
  <sheetData>
    <row r="1" spans="1:3" x14ac:dyDescent="0.3">
      <c r="A1" t="s">
        <v>2</v>
      </c>
      <c r="B1" t="s">
        <v>3</v>
      </c>
      <c r="C1" t="s">
        <v>4</v>
      </c>
    </row>
    <row r="2" spans="1:3" x14ac:dyDescent="0.3">
      <c r="A2" t="s">
        <v>5</v>
      </c>
      <c r="B2">
        <v>120</v>
      </c>
      <c r="C2">
        <v>50</v>
      </c>
    </row>
    <row r="3" spans="1:3" x14ac:dyDescent="0.3">
      <c r="A3" t="s">
        <v>6</v>
      </c>
      <c r="B3">
        <v>200</v>
      </c>
      <c r="C3">
        <v>100</v>
      </c>
    </row>
    <row r="4" spans="1:3" x14ac:dyDescent="0.3">
      <c r="A4" t="s">
        <v>7</v>
      </c>
      <c r="B4">
        <v>300</v>
      </c>
      <c r="C4">
        <v>150</v>
      </c>
    </row>
    <row r="5" spans="1:3" x14ac:dyDescent="0.3">
      <c r="A5" t="s">
        <v>8</v>
      </c>
      <c r="B5">
        <v>400</v>
      </c>
      <c r="C5">
        <v>200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zoomScale="160" zoomScaleNormal="160" workbookViewId="0">
      <selection activeCell="D9" sqref="D9"/>
    </sheetView>
  </sheetViews>
  <sheetFormatPr defaultRowHeight="14.4" x14ac:dyDescent="0.3"/>
  <sheetData>
    <row r="1" spans="1:3" x14ac:dyDescent="0.3">
      <c r="A1" t="s">
        <v>2</v>
      </c>
      <c r="B1" t="s">
        <v>3</v>
      </c>
      <c r="C1" t="s">
        <v>4</v>
      </c>
    </row>
    <row r="2" spans="1:3" x14ac:dyDescent="0.3">
      <c r="A2" t="s">
        <v>5</v>
      </c>
      <c r="B2">
        <v>100</v>
      </c>
      <c r="C2">
        <v>50</v>
      </c>
    </row>
    <row r="3" spans="1:3" x14ac:dyDescent="0.3">
      <c r="A3" t="s">
        <v>6</v>
      </c>
      <c r="B3">
        <v>200</v>
      </c>
      <c r="C3">
        <v>100</v>
      </c>
    </row>
    <row r="4" spans="1:3" x14ac:dyDescent="0.3">
      <c r="A4" t="s">
        <v>7</v>
      </c>
      <c r="B4">
        <v>300</v>
      </c>
      <c r="C4">
        <v>150</v>
      </c>
    </row>
    <row r="5" spans="1:3" x14ac:dyDescent="0.3">
      <c r="A5" t="s">
        <v>8</v>
      </c>
      <c r="B5">
        <v>400</v>
      </c>
      <c r="C5">
        <v>200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zoomScale="160" zoomScaleNormal="160" workbookViewId="0">
      <selection activeCell="C3" sqref="C3"/>
    </sheetView>
  </sheetViews>
  <sheetFormatPr defaultRowHeight="14.4" x14ac:dyDescent="0.3"/>
  <sheetData>
    <row r="1" spans="1:3" x14ac:dyDescent="0.3">
      <c r="A1" t="s">
        <v>2</v>
      </c>
      <c r="B1" t="s">
        <v>3</v>
      </c>
      <c r="C1" t="s">
        <v>4</v>
      </c>
    </row>
    <row r="2" spans="1:3" x14ac:dyDescent="0.3">
      <c r="A2" t="s">
        <v>5</v>
      </c>
      <c r="B2">
        <v>100</v>
      </c>
      <c r="C2">
        <v>550</v>
      </c>
    </row>
    <row r="3" spans="1:3" x14ac:dyDescent="0.3">
      <c r="A3" t="s">
        <v>6</v>
      </c>
      <c r="B3">
        <v>200</v>
      </c>
      <c r="C3">
        <v>100</v>
      </c>
    </row>
    <row r="4" spans="1:3" x14ac:dyDescent="0.3">
      <c r="A4" t="s">
        <v>7</v>
      </c>
      <c r="B4">
        <v>300</v>
      </c>
      <c r="C4">
        <v>150</v>
      </c>
    </row>
    <row r="5" spans="1:3" x14ac:dyDescent="0.3">
      <c r="A5" t="s">
        <v>8</v>
      </c>
      <c r="B5">
        <v>400</v>
      </c>
      <c r="C5">
        <v>200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6"/>
  <sheetViews>
    <sheetView zoomScale="130" zoomScaleNormal="130" workbookViewId="0">
      <selection activeCell="B1" sqref="B1"/>
    </sheetView>
  </sheetViews>
  <sheetFormatPr defaultRowHeight="14.4" x14ac:dyDescent="0.3"/>
  <sheetData>
    <row r="2" spans="2:4" x14ac:dyDescent="0.3">
      <c r="B2">
        <f>SUM(Sheet2:Sheet4!B2)</f>
        <v>320</v>
      </c>
      <c r="C2">
        <f>SUM(Sheet2:Sheet4!C2)</f>
        <v>650</v>
      </c>
      <c r="D2">
        <f>SUM(Sheet2:Sheet4!D2)</f>
        <v>0</v>
      </c>
    </row>
    <row r="3" spans="2:4" x14ac:dyDescent="0.3">
      <c r="B3">
        <f>SUM(Sheet2:Sheet4!B3)</f>
        <v>600</v>
      </c>
      <c r="C3">
        <f>SUM(Sheet2:Sheet4!C3)</f>
        <v>300</v>
      </c>
      <c r="D3">
        <f>SUM(Sheet2:Sheet4!D3)</f>
        <v>0</v>
      </c>
    </row>
    <row r="4" spans="2:4" x14ac:dyDescent="0.3">
      <c r="B4">
        <f>SUM(Sheet2:Sheet4!B4)</f>
        <v>900</v>
      </c>
      <c r="C4">
        <f>SUM(Sheet2:Sheet4!C4)</f>
        <v>450</v>
      </c>
      <c r="D4">
        <f>SUM(Sheet2:Sheet4!D4)</f>
        <v>0</v>
      </c>
    </row>
    <row r="5" spans="2:4" x14ac:dyDescent="0.3">
      <c r="B5">
        <f>SUM(Sheet2:Sheet4!B5)</f>
        <v>1200</v>
      </c>
      <c r="C5">
        <f>SUM(Sheet2:Sheet4!C5)</f>
        <v>600</v>
      </c>
      <c r="D5">
        <f>SUM(Sheet2:Sheet4!D5)</f>
        <v>0</v>
      </c>
    </row>
    <row r="6" spans="2:4" x14ac:dyDescent="0.3">
      <c r="B6">
        <f>SUM(Sheet2:Sheet4!B6)</f>
        <v>0</v>
      </c>
      <c r="C6">
        <f>SUM(Sheet2:Sheet4!C6)</f>
        <v>0</v>
      </c>
      <c r="D6">
        <f>SUM(Sheet2:Sheet4!D6)</f>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9"/>
  <sheetViews>
    <sheetView zoomScale="130" zoomScaleNormal="130" workbookViewId="0">
      <selection activeCell="D5" sqref="D5"/>
    </sheetView>
  </sheetViews>
  <sheetFormatPr defaultRowHeight="14.4" x14ac:dyDescent="0.3"/>
  <cols>
    <col min="4" max="4" width="10.21875" customWidth="1"/>
  </cols>
  <sheetData>
    <row r="3" spans="2:10" x14ac:dyDescent="0.3">
      <c r="B3" t="s">
        <v>2</v>
      </c>
      <c r="C3" t="s">
        <v>3</v>
      </c>
      <c r="D3" t="s">
        <v>4</v>
      </c>
    </row>
    <row r="4" spans="2:10" x14ac:dyDescent="0.3">
      <c r="B4" t="s">
        <v>5</v>
      </c>
      <c r="C4">
        <v>120</v>
      </c>
      <c r="D4">
        <v>50</v>
      </c>
      <c r="H4" t="s">
        <v>2</v>
      </c>
      <c r="I4" t="s">
        <v>3</v>
      </c>
      <c r="J4" t="s">
        <v>4</v>
      </c>
    </row>
    <row r="5" spans="2:10" x14ac:dyDescent="0.3">
      <c r="B5" t="s">
        <v>6</v>
      </c>
      <c r="C5">
        <v>200</v>
      </c>
      <c r="D5">
        <v>100</v>
      </c>
      <c r="H5" t="s">
        <v>5</v>
      </c>
      <c r="I5">
        <v>120</v>
      </c>
      <c r="J5">
        <v>50</v>
      </c>
    </row>
    <row r="6" spans="2:10" x14ac:dyDescent="0.3">
      <c r="B6" t="s">
        <v>7</v>
      </c>
      <c r="C6">
        <v>300</v>
      </c>
      <c r="D6">
        <v>150</v>
      </c>
      <c r="H6" t="s">
        <v>6</v>
      </c>
      <c r="I6">
        <v>200</v>
      </c>
      <c r="J6">
        <v>100</v>
      </c>
    </row>
    <row r="7" spans="2:10" x14ac:dyDescent="0.3">
      <c r="B7" t="s">
        <v>8</v>
      </c>
      <c r="C7">
        <v>400</v>
      </c>
      <c r="D7">
        <v>200</v>
      </c>
      <c r="H7" t="s">
        <v>7</v>
      </c>
      <c r="I7">
        <v>300</v>
      </c>
      <c r="J7">
        <v>150</v>
      </c>
    </row>
    <row r="8" spans="2:10" x14ac:dyDescent="0.3">
      <c r="H8" t="s">
        <v>8</v>
      </c>
      <c r="I8">
        <v>400</v>
      </c>
      <c r="J8">
        <v>200</v>
      </c>
    </row>
    <row r="9" spans="2:10" x14ac:dyDescent="0.3">
      <c r="H9" t="s">
        <v>9</v>
      </c>
      <c r="I9">
        <v>100</v>
      </c>
      <c r="J9">
        <v>200</v>
      </c>
    </row>
  </sheetData>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J8"/>
  <sheetViews>
    <sheetView zoomScale="130" zoomScaleNormal="130" workbookViewId="0">
      <selection activeCell="G8" sqref="G8"/>
    </sheetView>
  </sheetViews>
  <sheetFormatPr defaultRowHeight="14.4" x14ac:dyDescent="0.3"/>
  <sheetData>
    <row r="4" spans="2:10" x14ac:dyDescent="0.3">
      <c r="B4" t="s">
        <v>2</v>
      </c>
      <c r="C4" t="s">
        <v>3</v>
      </c>
      <c r="D4" t="s">
        <v>4</v>
      </c>
      <c r="G4" t="s">
        <v>2</v>
      </c>
      <c r="H4" t="s">
        <v>3</v>
      </c>
      <c r="I4" t="s">
        <v>4</v>
      </c>
      <c r="J4" t="s">
        <v>10</v>
      </c>
    </row>
    <row r="5" spans="2:10" x14ac:dyDescent="0.3">
      <c r="B5" t="s">
        <v>5</v>
      </c>
      <c r="C5">
        <v>12000</v>
      </c>
      <c r="D5">
        <v>500</v>
      </c>
      <c r="G5" t="s">
        <v>5</v>
      </c>
      <c r="H5">
        <v>120</v>
      </c>
      <c r="I5">
        <v>500</v>
      </c>
      <c r="J5">
        <v>20</v>
      </c>
    </row>
    <row r="6" spans="2:10" x14ac:dyDescent="0.3">
      <c r="B6" t="s">
        <v>6</v>
      </c>
      <c r="C6">
        <v>200</v>
      </c>
      <c r="D6">
        <v>100</v>
      </c>
      <c r="G6" t="s">
        <v>6</v>
      </c>
      <c r="H6">
        <v>200</v>
      </c>
      <c r="I6">
        <v>100</v>
      </c>
      <c r="J6">
        <v>30</v>
      </c>
    </row>
    <row r="7" spans="2:10" x14ac:dyDescent="0.3">
      <c r="B7" t="s">
        <v>7</v>
      </c>
      <c r="C7">
        <v>300</v>
      </c>
      <c r="D7">
        <v>150</v>
      </c>
      <c r="G7" t="s">
        <v>7</v>
      </c>
      <c r="H7">
        <v>300</v>
      </c>
      <c r="I7">
        <v>150</v>
      </c>
      <c r="J7">
        <v>50</v>
      </c>
    </row>
    <row r="8" spans="2:10" x14ac:dyDescent="0.3">
      <c r="B8" t="s">
        <v>8</v>
      </c>
      <c r="C8">
        <v>400</v>
      </c>
      <c r="D8">
        <v>200</v>
      </c>
      <c r="G8" t="s">
        <v>8</v>
      </c>
      <c r="H8">
        <v>400</v>
      </c>
      <c r="I8">
        <v>200</v>
      </c>
      <c r="J8">
        <v>55</v>
      </c>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6"/>
  <sheetViews>
    <sheetView zoomScale="130" zoomScaleNormal="130" workbookViewId="0">
      <selection activeCell="G12" sqref="G12"/>
    </sheetView>
  </sheetViews>
  <sheetFormatPr defaultRowHeight="14.4" x14ac:dyDescent="0.3"/>
  <cols>
    <col min="2" max="2" width="10.109375" bestFit="1" customWidth="1"/>
  </cols>
  <sheetData>
    <row r="2" spans="2:5" x14ac:dyDescent="0.3">
      <c r="C2" t="s">
        <v>2</v>
      </c>
      <c r="D2" t="s">
        <v>3</v>
      </c>
      <c r="E2" t="s">
        <v>4</v>
      </c>
    </row>
    <row r="3" spans="2:5" x14ac:dyDescent="0.3">
      <c r="C3" t="s">
        <v>5</v>
      </c>
      <c r="D3">
        <v>120</v>
      </c>
      <c r="E3">
        <v>100</v>
      </c>
    </row>
    <row r="4" spans="2:5" x14ac:dyDescent="0.3">
      <c r="C4" t="s">
        <v>6</v>
      </c>
      <c r="D4">
        <v>200</v>
      </c>
      <c r="E4">
        <v>100</v>
      </c>
    </row>
    <row r="5" spans="2:5" x14ac:dyDescent="0.3">
      <c r="C5" t="s">
        <v>7</v>
      </c>
      <c r="D5">
        <v>300</v>
      </c>
      <c r="E5">
        <v>150</v>
      </c>
    </row>
    <row r="6" spans="2:5" x14ac:dyDescent="0.3">
      <c r="C6" t="s">
        <v>8</v>
      </c>
      <c r="D6">
        <v>400</v>
      </c>
      <c r="E6">
        <v>200</v>
      </c>
    </row>
    <row r="10" spans="2:5" x14ac:dyDescent="0.3">
      <c r="B10" t="s">
        <v>2</v>
      </c>
      <c r="C10" t="s">
        <v>3</v>
      </c>
      <c r="D10" t="s">
        <v>4</v>
      </c>
    </row>
    <row r="11" spans="2:5" x14ac:dyDescent="0.3">
      <c r="B11" t="s">
        <v>5</v>
      </c>
      <c r="C11">
        <v>120</v>
      </c>
      <c r="D11">
        <v>100</v>
      </c>
    </row>
    <row r="12" spans="2:5" x14ac:dyDescent="0.3">
      <c r="B12" t="s">
        <v>6</v>
      </c>
      <c r="C12">
        <v>200</v>
      </c>
      <c r="D12">
        <v>100</v>
      </c>
    </row>
    <row r="13" spans="2:5" x14ac:dyDescent="0.3">
      <c r="B13" t="s">
        <v>7</v>
      </c>
      <c r="C13">
        <v>300</v>
      </c>
      <c r="D13">
        <v>150</v>
      </c>
    </row>
    <row r="14" spans="2:5" x14ac:dyDescent="0.3">
      <c r="B14" t="s">
        <v>8</v>
      </c>
      <c r="C14">
        <v>400</v>
      </c>
      <c r="D14">
        <v>200</v>
      </c>
    </row>
    <row r="15" spans="2:5" x14ac:dyDescent="0.3">
      <c r="B15" t="s">
        <v>11</v>
      </c>
      <c r="C15">
        <v>250</v>
      </c>
      <c r="D15">
        <v>150</v>
      </c>
    </row>
    <row r="16" spans="2:5" x14ac:dyDescent="0.3">
      <c r="B16" t="s">
        <v>12</v>
      </c>
      <c r="C16">
        <v>300</v>
      </c>
      <c r="D16">
        <v>199</v>
      </c>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Data validation</vt:lpstr>
      <vt:lpstr>Data validation new</vt:lpstr>
      <vt:lpstr>Sheet2</vt:lpstr>
      <vt:lpstr>Sheet3</vt:lpstr>
      <vt:lpstr>Sheet4</vt:lpstr>
      <vt:lpstr>3D Sum</vt:lpstr>
      <vt:lpstr>Sheet6</vt:lpstr>
      <vt:lpstr>Sheet7</vt:lpstr>
      <vt:lpstr>Sheet8</vt:lpstr>
      <vt:lpstr>Consolidation</vt:lpstr>
      <vt:lpstr>consolidate</vt:lpstr>
      <vt:lpstr>Remove duplicate</vt:lpstr>
      <vt:lpstr>Sheet11</vt:lpstr>
      <vt:lpstr>Sheet9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makode</dc:creator>
  <cp:lastModifiedBy>amit makode</cp:lastModifiedBy>
  <dcterms:created xsi:type="dcterms:W3CDTF">2024-05-30T04:56:44Z</dcterms:created>
  <dcterms:modified xsi:type="dcterms:W3CDTF">2024-06-27T07:04:11Z</dcterms:modified>
</cp:coreProperties>
</file>