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tm\Downloads\"/>
    </mc:Choice>
  </mc:AlternateContent>
  <xr:revisionPtr revIDLastSave="0" documentId="13_ncr:1_{ABB11B8E-64E1-492B-8CA7-A11420A1EACB}" xr6:coauthVersionLast="47" xr6:coauthVersionMax="47" xr10:uidLastSave="{00000000-0000-0000-0000-000000000000}"/>
  <bookViews>
    <workbookView xWindow="-108" yWindow="-108" windowWidth="23256" windowHeight="12456" tabRatio="688" firstSheet="1" activeTab="7" xr2:uid="{D3DCCF8C-DE0D-4D7E-9813-A00536AAF120}"/>
  </bookViews>
  <sheets>
    <sheet name="Scenario Summary" sheetId="2" r:id="rId1"/>
    <sheet name="Scenario Summary 2" sheetId="3" r:id="rId2"/>
    <sheet name="Scenario Summary 3" sheetId="4" r:id="rId3"/>
    <sheet name="Scenario Summary 4" sheetId="5" r:id="rId4"/>
    <sheet name="Scenario manager" sheetId="1" r:id="rId5"/>
    <sheet name="Goal Seek" sheetId="6" r:id="rId6"/>
    <sheet name="Date Table" sheetId="7" r:id="rId7"/>
    <sheet name="Forecast sheet" sheetId="8" r:id="rId8"/>
  </sheets>
  <definedNames>
    <definedName name="Price">'Scenario manager'!$C$3</definedName>
    <definedName name="Profit">'Scenario manager'!$C$9</definedName>
    <definedName name="QTY">'Scenario manager'!$C$4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8" l="1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2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33" i="8"/>
  <c r="B6" i="7"/>
  <c r="B4" i="7"/>
  <c r="I7" i="6"/>
  <c r="I5" i="6"/>
  <c r="F7" i="6"/>
  <c r="F5" i="6"/>
  <c r="C7" i="6"/>
  <c r="C5" i="6"/>
  <c r="H7" i="1"/>
  <c r="H5" i="1"/>
  <c r="H6" i="1" s="1"/>
  <c r="C7" i="1"/>
  <c r="C5" i="1"/>
  <c r="D38" i="8" l="1" a="1"/>
  <c r="D38" i="8" s="1"/>
  <c r="D52" i="8" a="1"/>
  <c r="D52" i="8" s="1"/>
  <c r="D51" i="8" a="1"/>
  <c r="D51" i="8" s="1"/>
  <c r="D47" i="8" a="1"/>
  <c r="D47" i="8" s="1"/>
  <c r="C54" i="8"/>
  <c r="C35" i="8"/>
  <c r="C48" i="8"/>
  <c r="C52" i="8"/>
  <c r="D35" i="8" a="1"/>
  <c r="D35" i="8" s="1"/>
  <c r="L3" i="8"/>
  <c r="D54" i="8" a="1"/>
  <c r="D54" i="8" s="1"/>
  <c r="O3" i="8"/>
  <c r="C56" i="8"/>
  <c r="C39" i="8"/>
  <c r="D40" i="8" a="1"/>
  <c r="D40" i="8" s="1"/>
  <c r="C55" i="8"/>
  <c r="C36" i="8"/>
  <c r="D39" i="8" a="1"/>
  <c r="D39" i="8" s="1"/>
  <c r="D37" i="8" a="1"/>
  <c r="D37" i="8" s="1"/>
  <c r="D60" i="8" a="1"/>
  <c r="D60" i="8" s="1"/>
  <c r="C47" i="8"/>
  <c r="C46" i="8"/>
  <c r="C60" i="8"/>
  <c r="C44" i="8"/>
  <c r="C61" i="8"/>
  <c r="C53" i="8"/>
  <c r="C45" i="8"/>
  <c r="C34" i="8"/>
  <c r="D48" i="8" a="1"/>
  <c r="D48" i="8" s="1"/>
  <c r="D36" i="8" a="1"/>
  <c r="D36" i="8" s="1"/>
  <c r="C59" i="8"/>
  <c r="C51" i="8"/>
  <c r="C43" i="8"/>
  <c r="D59" i="8" a="1"/>
  <c r="D59" i="8" s="1"/>
  <c r="D46" i="8" a="1"/>
  <c r="D46" i="8" s="1"/>
  <c r="C33" i="8"/>
  <c r="C58" i="8"/>
  <c r="C50" i="8"/>
  <c r="C42" i="8"/>
  <c r="D56" i="8" a="1"/>
  <c r="D56" i="8" s="1"/>
  <c r="D44" i="8" a="1"/>
  <c r="D44" i="8" s="1"/>
  <c r="D33" i="8" a="1"/>
  <c r="D33" i="8" s="1"/>
  <c r="C57" i="8"/>
  <c r="C49" i="8"/>
  <c r="C40" i="8"/>
  <c r="D55" i="8" a="1"/>
  <c r="D55" i="8" s="1"/>
  <c r="D43" i="8" a="1"/>
  <c r="D43" i="8" s="1"/>
  <c r="C38" i="8"/>
  <c r="D58" i="8" a="1"/>
  <c r="D58" i="8" s="1"/>
  <c r="D50" i="8" a="1"/>
  <c r="D50" i="8" s="1"/>
  <c r="D42" i="8" a="1"/>
  <c r="D42" i="8" s="1"/>
  <c r="D34" i="8" a="1"/>
  <c r="D34" i="8" s="1"/>
  <c r="C37" i="8"/>
  <c r="D57" i="8" a="1"/>
  <c r="D57" i="8" s="1"/>
  <c r="D49" i="8" a="1"/>
  <c r="D49" i="8" s="1"/>
  <c r="D41" i="8" a="1"/>
  <c r="D41" i="8" s="1"/>
  <c r="C41" i="8"/>
  <c r="D61" i="8" a="1"/>
  <c r="D61" i="8" s="1"/>
  <c r="D53" i="8" a="1"/>
  <c r="D53" i="8" s="1"/>
  <c r="D45" i="8" a="1"/>
  <c r="D45" i="8" s="1"/>
  <c r="B5" i="7"/>
  <c r="B7" i="7" s="1"/>
  <c r="B8" i="7" s="1"/>
  <c r="I6" i="6"/>
  <c r="I8" i="6" s="1"/>
  <c r="I9" i="6" s="1"/>
  <c r="F6" i="6"/>
  <c r="F8" i="6" s="1"/>
  <c r="F9" i="6" s="1"/>
  <c r="C6" i="6"/>
  <c r="C8" i="6" s="1"/>
  <c r="C9" i="6" s="1"/>
  <c r="H8" i="1"/>
  <c r="H9" i="1" s="1"/>
  <c r="C6" i="1"/>
  <c r="C8" i="1" s="1"/>
  <c r="C9" i="1" s="1"/>
  <c r="E55" i="8" l="1"/>
  <c r="E60" i="8"/>
  <c r="E52" i="8"/>
  <c r="E44" i="8"/>
  <c r="E40" i="8"/>
  <c r="E42" i="8"/>
  <c r="E45" i="8"/>
  <c r="E48" i="8"/>
  <c r="E50" i="8"/>
  <c r="E58" i="8"/>
  <c r="E46" i="8"/>
  <c r="E56" i="8"/>
  <c r="E37" i="8"/>
  <c r="E33" i="8"/>
  <c r="E49" i="8"/>
  <c r="E51" i="8"/>
  <c r="E53" i="8"/>
  <c r="E39" i="8"/>
  <c r="E57" i="8"/>
  <c r="E59" i="8"/>
  <c r="E61" i="8"/>
  <c r="E47" i="8"/>
  <c r="E34" i="8"/>
  <c r="E36" i="8"/>
  <c r="E38" i="8"/>
  <c r="E35" i="8"/>
  <c r="E54" i="8"/>
  <c r="E41" i="8"/>
  <c r="E43" i="8"/>
  <c r="E3" i="7"/>
  <c r="I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<sst xmlns="http://schemas.openxmlformats.org/spreadsheetml/2006/main" count="148" uniqueCount="43">
  <si>
    <t>What-If Analysis</t>
  </si>
  <si>
    <t>Price</t>
  </si>
  <si>
    <t>Qty</t>
  </si>
  <si>
    <t>Total Revenue</t>
  </si>
  <si>
    <t>Transport Cost</t>
  </si>
  <si>
    <t>Item Cost</t>
  </si>
  <si>
    <t>Total Cost</t>
  </si>
  <si>
    <t>Profit</t>
  </si>
  <si>
    <t xml:space="preserve"> </t>
  </si>
  <si>
    <t>$C$4</t>
  </si>
  <si>
    <t>$C$9</t>
  </si>
  <si>
    <t>100 QTY</t>
  </si>
  <si>
    <t>Created by amit makode on 25-09-2024</t>
  </si>
  <si>
    <t>50 QTY</t>
  </si>
  <si>
    <t>Created by amit makode on 25-09-2024
Modified by amit makode on 25-09-2024</t>
  </si>
  <si>
    <t>200 QTY</t>
  </si>
  <si>
    <t>250 QTY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</si>
  <si>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</si>
  <si>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</si>
  <si>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</si>
  <si>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</si>
  <si>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</si>
  <si>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</si>
  <si>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</si>
  <si>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QTY</t>
  </si>
  <si>
    <t>$C$3</t>
  </si>
  <si>
    <t>100 price</t>
  </si>
  <si>
    <t>200 Price</t>
  </si>
  <si>
    <t>150 price</t>
  </si>
  <si>
    <t>$H$3</t>
  </si>
  <si>
    <t>$H$4</t>
  </si>
  <si>
    <t>$H$9</t>
  </si>
  <si>
    <t>new1</t>
  </si>
  <si>
    <t>New2</t>
  </si>
  <si>
    <t>Date</t>
  </si>
  <si>
    <t>Sales</t>
  </si>
  <si>
    <t>Forecast1</t>
  </si>
  <si>
    <t>Forecast2</t>
  </si>
  <si>
    <t>Forecst4</t>
  </si>
  <si>
    <t>y = mx+c</t>
  </si>
  <si>
    <t>Slop(M)</t>
  </si>
  <si>
    <t>Intercept (C)</t>
  </si>
  <si>
    <t>Line Equetion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</si>
</sst>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indexed="9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1"/>
      <color indexed="18"/>
      <name val="Aptos Narrow"/>
      <family val="2"/>
      <scheme val="minor"/>
    </font>
    <font>
      <sz val="10"/>
      <color indexed="9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5F5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/>
      <top/>
      <bottom style="thin">
        <color theme="8"/>
      </bottom>
      <diagonal/>
    </border>
    <border>
      <left/>
      <right style="thin">
        <color theme="8"/>
      </right>
      <top/>
      <bottom style="thin">
        <color theme="8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medium">
        <color theme="8"/>
      </left>
      <right/>
      <top/>
      <bottom/>
      <diagonal/>
    </border>
    <border>
      <left style="medium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5" xfId="0" applyFont="1" applyBorder="1"/>
    <xf numFmtId="0" fontId="0" fillId="0" borderId="6" xfId="0" applyFont="1" applyBorder="1"/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5" xfId="2" applyBorder="1"/>
    <xf numFmtId="0" fontId="1" fillId="0" borderId="6" xfId="2" applyBorder="1"/>
    <xf numFmtId="0" fontId="1" fillId="0" borderId="1" xfId="1"/>
    <xf numFmtId="0" fontId="0" fillId="0" borderId="0" xfId="0" applyFill="1" applyBorder="1" applyAlignment="1"/>
    <xf numFmtId="0" fontId="0" fillId="0" borderId="8" xfId="0" applyFill="1" applyBorder="1" applyAlignment="1"/>
    <xf numFmtId="0" fontId="4" fillId="3" borderId="9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0" fillId="0" borderId="10" xfId="0" applyFill="1" applyBorder="1" applyAlignment="1"/>
    <xf numFmtId="0" fontId="5" fillId="4" borderId="0" xfId="0" applyFont="1" applyFill="1" applyBorder="1" applyAlignment="1">
      <alignment horizontal="left"/>
    </xf>
    <xf numFmtId="0" fontId="6" fillId="4" borderId="10" xfId="0" applyFont="1" applyFill="1" applyBorder="1" applyAlignment="1">
      <alignment horizontal="left"/>
    </xf>
    <xf numFmtId="0" fontId="5" fillId="4" borderId="8" xfId="0" applyFont="1" applyFill="1" applyBorder="1" applyAlignment="1">
      <alignment horizontal="left"/>
    </xf>
    <xf numFmtId="0" fontId="7" fillId="3" borderId="7" xfId="0" applyFont="1" applyFill="1" applyBorder="1" applyAlignment="1">
      <alignment horizontal="right"/>
    </xf>
    <xf numFmtId="0" fontId="7" fillId="3" borderId="9" xfId="0" applyFont="1" applyFill="1" applyBorder="1" applyAlignment="1">
      <alignment horizontal="right"/>
    </xf>
    <xf numFmtId="0" fontId="0" fillId="5" borderId="0" xfId="0" applyFill="1" applyBorder="1" applyAlignment="1"/>
    <xf numFmtId="0" fontId="8" fillId="0" borderId="0" xfId="0" applyFont="1" applyFill="1" applyBorder="1" applyAlignment="1">
      <alignment vertical="top" wrapText="1"/>
    </xf>
    <xf numFmtId="0" fontId="1" fillId="0" borderId="17" xfId="2" applyBorder="1"/>
    <xf numFmtId="0" fontId="2" fillId="2" borderId="4" xfId="0" applyFont="1" applyFill="1" applyBorder="1" applyAlignment="1">
      <alignment horizontal="center"/>
    </xf>
    <xf numFmtId="0" fontId="0" fillId="0" borderId="27" xfId="0" applyBorder="1"/>
    <xf numFmtId="0" fontId="0" fillId="7" borderId="18" xfId="0" applyFill="1" applyBorder="1"/>
    <xf numFmtId="0" fontId="0" fillId="7" borderId="19" xfId="0" applyFill="1" applyBorder="1"/>
    <xf numFmtId="0" fontId="0" fillId="7" borderId="20" xfId="0" applyFill="1" applyBorder="1"/>
    <xf numFmtId="0" fontId="0" fillId="7" borderId="21" xfId="0" applyFill="1" applyBorder="1"/>
    <xf numFmtId="0" fontId="0" fillId="7" borderId="0" xfId="0" applyFill="1" applyBorder="1"/>
    <xf numFmtId="0" fontId="0" fillId="7" borderId="22" xfId="0" applyFill="1" applyBorder="1"/>
    <xf numFmtId="0" fontId="0" fillId="7" borderId="23" xfId="0" applyFill="1" applyBorder="1"/>
    <xf numFmtId="0" fontId="0" fillId="7" borderId="24" xfId="0" applyFill="1" applyBorder="1"/>
    <xf numFmtId="0" fontId="0" fillId="7" borderId="25" xfId="0" applyFill="1" applyBorder="1"/>
    <xf numFmtId="0" fontId="0" fillId="8" borderId="12" xfId="0" applyFill="1" applyBorder="1"/>
    <xf numFmtId="0" fontId="0" fillId="8" borderId="13" xfId="0" applyFill="1" applyBorder="1"/>
    <xf numFmtId="0" fontId="0" fillId="8" borderId="11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26" xfId="0" applyFont="1" applyFill="1" applyBorder="1"/>
    <xf numFmtId="0" fontId="0" fillId="7" borderId="28" xfId="0" applyFont="1" applyFill="1" applyBorder="1"/>
    <xf numFmtId="15" fontId="0" fillId="0" borderId="0" xfId="0" applyNumberFormat="1"/>
    <xf numFmtId="0" fontId="0" fillId="9" borderId="0" xfId="0" applyFill="1"/>
    <xf numFmtId="15" fontId="0" fillId="11" borderId="29" xfId="0" applyNumberFormat="1" applyFill="1" applyBorder="1"/>
    <xf numFmtId="0" fontId="3" fillId="0" borderId="0" xfId="0" applyFont="1"/>
    <xf numFmtId="0" fontId="3" fillId="6" borderId="0" xfId="0" applyFont="1" applyFill="1"/>
    <xf numFmtId="0" fontId="9" fillId="0" borderId="0" xfId="0" applyFont="1"/>
    <xf numFmtId="0" fontId="1" fillId="11" borderId="1" xfId="1" applyFill="1"/>
    <xf numFmtId="2" fontId="1" fillId="7" borderId="1" xfId="1" applyNumberFormat="1" applyFill="1" applyAlignment="1">
      <alignment horizontal="center" vertical="center" readingOrder="1"/>
    </xf>
    <xf numFmtId="2" fontId="1" fillId="12" borderId="1" xfId="1" applyNumberFormat="1" applyFill="1"/>
    <xf numFmtId="0" fontId="3" fillId="12" borderId="0" xfId="0" applyFont="1" applyFill="1"/>
    <xf numFmtId="0" fontId="1" fillId="10" borderId="29" xfId="1" applyFill="1" applyBorder="1"/>
  </cellXfs>
  <cellStyles count="3">
    <cellStyle name="Heading 3" xfId="1" builtinId="18"/>
    <cellStyle name="Heading 4" xfId="2" builtinId="19"/>
    <cellStyle name="Normal" xfId="0" builtinId="0"/>
  </cellStyles>
  <dxfs count="0"/>
  <tableStyles count="0" defaultTableStyle="TableStyleMedium2" defaultPivotStyle="PivotStyleLight16"/>
  <colors>
    <mruColors>
      <color rgb="FFE5F5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866103378415335E-2"/>
          <c:y val="0.16708333333333336"/>
          <c:w val="0.83963390361640888"/>
          <c:h val="0.72125801983085447"/>
        </c:manualLayout>
      </c:layout>
      <c:scatterChart>
        <c:scatterStyle val="lineMarker"/>
        <c:varyColors val="0"/>
        <c:ser>
          <c:idx val="0"/>
          <c:order val="0"/>
          <c:tx>
            <c:strRef>
              <c:f>'Forecast sheet'!$B$1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5875" cap="rnd">
                <a:solidFill>
                  <a:schemeClr val="accent2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2141294838145228E-3"/>
                  <c:y val="-0.14134514435695539"/>
                </c:manualLayout>
              </c:layout>
              <c:numFmt formatCode="General" sourceLinked="0"/>
              <c:spPr>
                <a:solidFill>
                  <a:schemeClr val="accent6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44752187226596674"/>
                  <c:y val="-0.122826625838436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'Forecast sheet'!$A$2:$A$31</c:f>
              <c:numCache>
                <c:formatCode>d\-mmm\-yy</c:formatCode>
                <c:ptCount val="30"/>
                <c:pt idx="0">
                  <c:v>45292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45297</c:v>
                </c:pt>
                <c:pt idx="6">
                  <c:v>45298</c:v>
                </c:pt>
                <c:pt idx="7">
                  <c:v>45299</c:v>
                </c:pt>
                <c:pt idx="8">
                  <c:v>45300</c:v>
                </c:pt>
                <c:pt idx="9">
                  <c:v>45301</c:v>
                </c:pt>
                <c:pt idx="10">
                  <c:v>45302</c:v>
                </c:pt>
                <c:pt idx="11">
                  <c:v>45303</c:v>
                </c:pt>
                <c:pt idx="12">
                  <c:v>45304</c:v>
                </c:pt>
                <c:pt idx="13">
                  <c:v>45305</c:v>
                </c:pt>
                <c:pt idx="14">
                  <c:v>45306</c:v>
                </c:pt>
                <c:pt idx="15">
                  <c:v>45307</c:v>
                </c:pt>
                <c:pt idx="16">
                  <c:v>45308</c:v>
                </c:pt>
                <c:pt idx="17">
                  <c:v>45309</c:v>
                </c:pt>
                <c:pt idx="18">
                  <c:v>45310</c:v>
                </c:pt>
                <c:pt idx="19">
                  <c:v>45311</c:v>
                </c:pt>
                <c:pt idx="20">
                  <c:v>45312</c:v>
                </c:pt>
                <c:pt idx="21">
                  <c:v>45313</c:v>
                </c:pt>
                <c:pt idx="22">
                  <c:v>45314</c:v>
                </c:pt>
                <c:pt idx="23">
                  <c:v>45315</c:v>
                </c:pt>
                <c:pt idx="24">
                  <c:v>45316</c:v>
                </c:pt>
                <c:pt idx="25">
                  <c:v>45317</c:v>
                </c:pt>
                <c:pt idx="26">
                  <c:v>45318</c:v>
                </c:pt>
                <c:pt idx="27">
                  <c:v>45319</c:v>
                </c:pt>
                <c:pt idx="28">
                  <c:v>45320</c:v>
                </c:pt>
                <c:pt idx="29">
                  <c:v>45321</c:v>
                </c:pt>
              </c:numCache>
            </c:numRef>
          </c:xVal>
          <c:yVal>
            <c:numRef>
              <c:f>'Forecast sheet'!$B$2:$B$31</c:f>
              <c:numCache>
                <c:formatCode>General</c:formatCode>
                <c:ptCount val="30"/>
                <c:pt idx="0">
                  <c:v>73</c:v>
                </c:pt>
                <c:pt idx="1">
                  <c:v>85</c:v>
                </c:pt>
                <c:pt idx="2">
                  <c:v>78</c:v>
                </c:pt>
                <c:pt idx="3">
                  <c:v>56</c:v>
                </c:pt>
                <c:pt idx="4">
                  <c:v>65</c:v>
                </c:pt>
                <c:pt idx="5">
                  <c:v>80</c:v>
                </c:pt>
                <c:pt idx="6">
                  <c:v>56</c:v>
                </c:pt>
                <c:pt idx="7">
                  <c:v>64</c:v>
                </c:pt>
                <c:pt idx="8">
                  <c:v>61</c:v>
                </c:pt>
                <c:pt idx="9">
                  <c:v>69</c:v>
                </c:pt>
                <c:pt idx="10">
                  <c:v>64</c:v>
                </c:pt>
                <c:pt idx="11">
                  <c:v>82</c:v>
                </c:pt>
                <c:pt idx="12">
                  <c:v>51</c:v>
                </c:pt>
                <c:pt idx="13">
                  <c:v>50</c:v>
                </c:pt>
                <c:pt idx="14">
                  <c:v>79</c:v>
                </c:pt>
                <c:pt idx="15">
                  <c:v>59</c:v>
                </c:pt>
                <c:pt idx="16">
                  <c:v>69</c:v>
                </c:pt>
                <c:pt idx="17">
                  <c:v>68</c:v>
                </c:pt>
                <c:pt idx="18">
                  <c:v>77</c:v>
                </c:pt>
                <c:pt idx="19">
                  <c:v>76</c:v>
                </c:pt>
                <c:pt idx="20">
                  <c:v>63</c:v>
                </c:pt>
                <c:pt idx="21">
                  <c:v>69</c:v>
                </c:pt>
                <c:pt idx="22">
                  <c:v>60</c:v>
                </c:pt>
                <c:pt idx="23">
                  <c:v>67</c:v>
                </c:pt>
                <c:pt idx="24">
                  <c:v>67</c:v>
                </c:pt>
                <c:pt idx="25">
                  <c:v>71</c:v>
                </c:pt>
                <c:pt idx="26">
                  <c:v>51</c:v>
                </c:pt>
                <c:pt idx="27">
                  <c:v>81</c:v>
                </c:pt>
                <c:pt idx="28">
                  <c:v>59</c:v>
                </c:pt>
                <c:pt idx="29">
                  <c:v>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2D-4505-83F2-346E134E0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4363264"/>
        <c:axId val="1224369024"/>
      </c:scatterChart>
      <c:valAx>
        <c:axId val="122436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369024"/>
        <c:crosses val="autoZero"/>
        <c:crossBetween val="midCat"/>
      </c:valAx>
      <c:valAx>
        <c:axId val="122436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36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489637273849917"/>
          <c:y val="0.49933872849227173"/>
          <c:w val="0.23280025707038957"/>
          <c:h val="0.390627734033245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'Forecast sheet'!$A$33:$A$61</c:f>
              <c:numCache>
                <c:formatCode>d\-mmm\-yy</c:formatCode>
                <c:ptCount val="29"/>
                <c:pt idx="0">
                  <c:v>45323</c:v>
                </c:pt>
                <c:pt idx="1">
                  <c:v>45324</c:v>
                </c:pt>
                <c:pt idx="2">
                  <c:v>45325</c:v>
                </c:pt>
                <c:pt idx="3">
                  <c:v>45326</c:v>
                </c:pt>
                <c:pt idx="4">
                  <c:v>45327</c:v>
                </c:pt>
                <c:pt idx="5">
                  <c:v>45328</c:v>
                </c:pt>
                <c:pt idx="6">
                  <c:v>45329</c:v>
                </c:pt>
                <c:pt idx="7">
                  <c:v>45330</c:v>
                </c:pt>
                <c:pt idx="8">
                  <c:v>45331</c:v>
                </c:pt>
                <c:pt idx="9">
                  <c:v>45332</c:v>
                </c:pt>
                <c:pt idx="10">
                  <c:v>45333</c:v>
                </c:pt>
                <c:pt idx="11">
                  <c:v>45334</c:v>
                </c:pt>
                <c:pt idx="12">
                  <c:v>45335</c:v>
                </c:pt>
                <c:pt idx="13">
                  <c:v>45336</c:v>
                </c:pt>
                <c:pt idx="14">
                  <c:v>45337</c:v>
                </c:pt>
                <c:pt idx="15">
                  <c:v>45338</c:v>
                </c:pt>
                <c:pt idx="16">
                  <c:v>45339</c:v>
                </c:pt>
                <c:pt idx="17">
                  <c:v>45340</c:v>
                </c:pt>
                <c:pt idx="18">
                  <c:v>45341</c:v>
                </c:pt>
                <c:pt idx="19">
                  <c:v>45342</c:v>
                </c:pt>
                <c:pt idx="20">
                  <c:v>45343</c:v>
                </c:pt>
                <c:pt idx="21">
                  <c:v>45344</c:v>
                </c:pt>
                <c:pt idx="22">
                  <c:v>45345</c:v>
                </c:pt>
                <c:pt idx="23">
                  <c:v>45346</c:v>
                </c:pt>
                <c:pt idx="24">
                  <c:v>45347</c:v>
                </c:pt>
                <c:pt idx="25">
                  <c:v>45348</c:v>
                </c:pt>
                <c:pt idx="26">
                  <c:v>45349</c:v>
                </c:pt>
                <c:pt idx="27">
                  <c:v>45350</c:v>
                </c:pt>
                <c:pt idx="28">
                  <c:v>45351</c:v>
                </c:pt>
              </c:numCache>
            </c:numRef>
          </c:cat>
          <c:val>
            <c:numRef>
              <c:f>'Forecast sheet'!$B$33:$B$61</c:f>
              <c:numCache>
                <c:formatCode>General</c:formatCode>
                <c:ptCount val="2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6D-4188-BCEC-91B94990414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'Forecast sheet'!$A$33:$A$61</c:f>
              <c:numCache>
                <c:formatCode>d\-mmm\-yy</c:formatCode>
                <c:ptCount val="29"/>
                <c:pt idx="0">
                  <c:v>45323</c:v>
                </c:pt>
                <c:pt idx="1">
                  <c:v>45324</c:v>
                </c:pt>
                <c:pt idx="2">
                  <c:v>45325</c:v>
                </c:pt>
                <c:pt idx="3">
                  <c:v>45326</c:v>
                </c:pt>
                <c:pt idx="4">
                  <c:v>45327</c:v>
                </c:pt>
                <c:pt idx="5">
                  <c:v>45328</c:v>
                </c:pt>
                <c:pt idx="6">
                  <c:v>45329</c:v>
                </c:pt>
                <c:pt idx="7">
                  <c:v>45330</c:v>
                </c:pt>
                <c:pt idx="8">
                  <c:v>45331</c:v>
                </c:pt>
                <c:pt idx="9">
                  <c:v>45332</c:v>
                </c:pt>
                <c:pt idx="10">
                  <c:v>45333</c:v>
                </c:pt>
                <c:pt idx="11">
                  <c:v>45334</c:v>
                </c:pt>
                <c:pt idx="12">
                  <c:v>45335</c:v>
                </c:pt>
                <c:pt idx="13">
                  <c:v>45336</c:v>
                </c:pt>
                <c:pt idx="14">
                  <c:v>45337</c:v>
                </c:pt>
                <c:pt idx="15">
                  <c:v>45338</c:v>
                </c:pt>
                <c:pt idx="16">
                  <c:v>45339</c:v>
                </c:pt>
                <c:pt idx="17">
                  <c:v>45340</c:v>
                </c:pt>
                <c:pt idx="18">
                  <c:v>45341</c:v>
                </c:pt>
                <c:pt idx="19">
                  <c:v>45342</c:v>
                </c:pt>
                <c:pt idx="20">
                  <c:v>45343</c:v>
                </c:pt>
                <c:pt idx="21">
                  <c:v>45344</c:v>
                </c:pt>
                <c:pt idx="22">
                  <c:v>45345</c:v>
                </c:pt>
                <c:pt idx="23">
                  <c:v>45346</c:v>
                </c:pt>
                <c:pt idx="24">
                  <c:v>45347</c:v>
                </c:pt>
                <c:pt idx="25">
                  <c:v>45348</c:v>
                </c:pt>
                <c:pt idx="26">
                  <c:v>45349</c:v>
                </c:pt>
                <c:pt idx="27">
                  <c:v>45350</c:v>
                </c:pt>
                <c:pt idx="28">
                  <c:v>45351</c:v>
                </c:pt>
              </c:numCache>
            </c:numRef>
          </c:cat>
          <c:val>
            <c:numRef>
              <c:f>'Forecast sheet'!$C$33:$C$61</c:f>
              <c:numCache>
                <c:formatCode>General</c:formatCode>
                <c:ptCount val="29"/>
                <c:pt idx="0">
                  <c:v>62.277419354839367</c:v>
                </c:pt>
                <c:pt idx="1">
                  <c:v>62.012500000000728</c:v>
                </c:pt>
                <c:pt idx="2">
                  <c:v>61.747580645160269</c:v>
                </c:pt>
                <c:pt idx="3">
                  <c:v>61.48266129032163</c:v>
                </c:pt>
                <c:pt idx="4">
                  <c:v>61.217741935482991</c:v>
                </c:pt>
                <c:pt idx="5">
                  <c:v>60.952822580644352</c:v>
                </c:pt>
                <c:pt idx="6">
                  <c:v>60.687903225805712</c:v>
                </c:pt>
                <c:pt idx="7">
                  <c:v>60.422983870967073</c:v>
                </c:pt>
                <c:pt idx="8">
                  <c:v>60.158064516128434</c:v>
                </c:pt>
                <c:pt idx="9">
                  <c:v>59.893145161289794</c:v>
                </c:pt>
                <c:pt idx="10">
                  <c:v>59.628225806451155</c:v>
                </c:pt>
                <c:pt idx="11">
                  <c:v>59.363306451612516</c:v>
                </c:pt>
                <c:pt idx="12">
                  <c:v>59.098387096773877</c:v>
                </c:pt>
                <c:pt idx="13">
                  <c:v>58.833467741935237</c:v>
                </c:pt>
                <c:pt idx="14">
                  <c:v>58.568548387096598</c:v>
                </c:pt>
                <c:pt idx="15">
                  <c:v>58.303629032257959</c:v>
                </c:pt>
                <c:pt idx="16">
                  <c:v>58.03870967741932</c:v>
                </c:pt>
                <c:pt idx="17">
                  <c:v>57.77379032258068</c:v>
                </c:pt>
                <c:pt idx="18">
                  <c:v>57.508870967742041</c:v>
                </c:pt>
                <c:pt idx="19">
                  <c:v>57.243951612903402</c:v>
                </c:pt>
                <c:pt idx="20">
                  <c:v>56.979032258064763</c:v>
                </c:pt>
                <c:pt idx="21">
                  <c:v>56.714112903226123</c:v>
                </c:pt>
                <c:pt idx="22">
                  <c:v>56.449193548387484</c:v>
                </c:pt>
                <c:pt idx="23">
                  <c:v>56.184274193548845</c:v>
                </c:pt>
                <c:pt idx="24">
                  <c:v>55.919354838710206</c:v>
                </c:pt>
                <c:pt idx="25">
                  <c:v>55.654435483871566</c:v>
                </c:pt>
                <c:pt idx="26">
                  <c:v>55.389516129032927</c:v>
                </c:pt>
                <c:pt idx="27">
                  <c:v>55.124596774194288</c:v>
                </c:pt>
                <c:pt idx="28">
                  <c:v>54.859677419353829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6D-4188-BCEC-91B949904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0952512"/>
        <c:axId val="970928512"/>
      </c:lineChart>
      <c:dateAx>
        <c:axId val="970952512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928512"/>
        <c:crosses val="autoZero"/>
        <c:auto val="1"/>
        <c:lblOffset val="100"/>
        <c:baseTimeUnit val="days"/>
      </c:dateAx>
      <c:valAx>
        <c:axId val="97092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952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390940</xdr:colOff>
      <xdr:row>5</xdr:row>
      <xdr:rowOff>185530</xdr:rowOff>
    </xdr:from>
    <xdr:to>
      <xdr:col>18</xdr:col>
      <xdr:colOff>86140</xdr:colOff>
      <xdr:row>20</xdr:row>
      <xdr:rowOff>145773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1B3A21-8796-C9B8-363E-674FEC551E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384314</xdr:colOff>
      <xdr:row>24</xdr:row>
      <xdr:rowOff>53009</xdr:rowOff>
    </xdr:from>
    <xdr:to>
      <xdr:col>17</xdr:col>
      <xdr:colOff>543340</xdr:colOff>
      <xdr:row>38</xdr:row>
      <xdr:rowOff>152401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2F679A-AF24-E593-40DF-CC43CD4A90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70BB6-7212-42D9-A20F-E1101E470A1D}">
  <sheetPr>
    <outlinePr summaryBelow="0"/>
  </sheetPr>
  <dimension ref="B1:H11"/>
  <sheetViews>
    <sheetView showGridLines="0" workbookViewId="0">
      <selection activeCell="C6" sqref="C6"/>
    </sheetView>
  </sheetViews>
  <sheetFormatPr defaultRowHeight="14.4" outlineLevelRow="1" outlineLevelCol="1" x14ac:dyDescent="0.3"/>
  <cols>
    <col min="3" max="3" width="5.21875" bestFit="1" customWidth="1"/>
    <col min="4" max="8" width="12.6640625" bestFit="1" customWidth="1" outlineLevel="1"/>
  </cols>
  <sheetData>
    <row r="1" spans="2:8" ht="15" thickBot="1" x14ac:dyDescent="0.35"/>
    <row r="2" spans="2:8" ht="15.6" x14ac:dyDescent="0.3">
      <c r="B2" s="13" t="s">
        <v>17</v>
      </c>
      <c r="C2" s="13"/>
      <c r="D2" s="18"/>
      <c r="E2" s="18"/>
      <c r="F2" s="18"/>
      <c r="G2" s="18"/>
      <c r="H2" s="18"/>
    </row>
    <row r="3" spans="2:8" ht="15.6" collapsed="1" x14ac:dyDescent="0.3">
      <c r="B3" s="12"/>
      <c r="C3" s="12"/>
      <c r="D3" s="19" t="s">
        <v>19</v>
      </c>
      <c r="E3" s="19" t="s">
        <v>11</v>
      </c>
      <c r="F3" s="19" t="s">
        <v>13</v>
      </c>
      <c r="G3" s="19" t="s">
        <v>15</v>
      </c>
      <c r="H3" s="19" t="s">
        <v>16</v>
      </c>
    </row>
    <row r="4" spans="2:8" ht="64.8" hidden="1" outlineLevel="1" x14ac:dyDescent="0.3">
      <c r="B4" s="15"/>
      <c r="C4" s="15"/>
      <c r="D4" s="10"/>
      <c r="E4" s="21" t="s">
        <v>12</v>
      </c>
      <c r="F4" s="21" t="s">
        <v>14</v>
      </c>
      <c r="G4" s="21" t="s">
        <v>12</v>
      </c>
      <c r="H4" s="21" t="s">
        <v>12</v>
      </c>
    </row>
    <row r="5" spans="2:8" x14ac:dyDescent="0.3">
      <c r="B5" s="16" t="s">
        <v>18</v>
      </c>
      <c r="C5" s="16"/>
      <c r="D5" s="14"/>
      <c r="E5" s="14"/>
      <c r="F5" s="14"/>
      <c r="G5" s="14"/>
      <c r="H5" s="14"/>
    </row>
    <row r="6" spans="2:8" outlineLevel="1" x14ac:dyDescent="0.3">
      <c r="B6" s="15"/>
      <c r="C6" s="15" t="s">
        <v>9</v>
      </c>
      <c r="D6" s="10">
        <v>250</v>
      </c>
      <c r="E6" s="20">
        <v>100</v>
      </c>
      <c r="F6" s="20">
        <v>50</v>
      </c>
      <c r="G6" s="20">
        <v>200</v>
      </c>
      <c r="H6" s="20">
        <v>250</v>
      </c>
    </row>
    <row r="7" spans="2:8" x14ac:dyDescent="0.3">
      <c r="B7" s="16" t="s">
        <v>20</v>
      </c>
      <c r="C7" s="16"/>
      <c r="D7" s="14"/>
      <c r="E7" s="14"/>
      <c r="F7" s="14"/>
      <c r="G7" s="14"/>
      <c r="H7" s="14"/>
    </row>
    <row r="8" spans="2:8" ht="15" outlineLevel="1" thickBot="1" x14ac:dyDescent="0.35">
      <c r="B8" s="17"/>
      <c r="C8" s="17" t="s">
        <v>10</v>
      </c>
      <c r="D8" s="11">
        <v>7375</v>
      </c>
      <c r="E8" s="11">
        <v>2950</v>
      </c>
      <c r="F8" s="11">
        <v>1475</v>
      </c>
      <c r="G8" s="11">
        <v>5900</v>
      </c>
      <c r="H8" s="11">
        <v>7375</v>
      </c>
    </row>
    <row r="9" spans="2:8" x14ac:dyDescent="0.3">
      <c r="B9" t="s">
        <v>21</v>
      </c>
    </row>
    <row r="10" spans="2:8" x14ac:dyDescent="0.3">
      <c r="B10" t="s">
        <v>22</v>
      </c>
    </row>
    <row r="11" spans="2:8" x14ac:dyDescent="0.3">
      <c r="B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D9FD7-B413-47F9-BF9B-C07898E00E49}">
  <sheetPr>
    <outlinePr summaryBelow="0"/>
  </sheetPr>
  <dimension ref="B1:H11"/>
  <sheetViews>
    <sheetView showGridLines="0" workbookViewId="0">
      <selection activeCell="F16" sqref="F16"/>
    </sheetView>
  </sheetViews>
  <sheetFormatPr defaultRowHeight="14.4" outlineLevelRow="1" outlineLevelCol="1" x14ac:dyDescent="0.3"/>
  <cols>
    <col min="3" max="3" width="5.5546875" bestFit="1" customWidth="1"/>
    <col min="4" max="8" width="12.6640625" bestFit="1" customWidth="1" outlineLevel="1"/>
  </cols>
  <sheetData>
    <row r="1" spans="2:8" ht="15" thickBot="1" x14ac:dyDescent="0.35"/>
    <row r="2" spans="2:8" ht="15.6" x14ac:dyDescent="0.3">
      <c r="B2" s="13" t="s">
        <v>17</v>
      </c>
      <c r="C2" s="13"/>
      <c r="D2" s="18"/>
      <c r="E2" s="18"/>
      <c r="F2" s="18"/>
      <c r="G2" s="18"/>
      <c r="H2" s="18"/>
    </row>
    <row r="3" spans="2:8" ht="15.6" collapsed="1" x14ac:dyDescent="0.3">
      <c r="B3" s="12"/>
      <c r="C3" s="12"/>
      <c r="D3" s="19" t="s">
        <v>19</v>
      </c>
      <c r="E3" s="19" t="s">
        <v>11</v>
      </c>
      <c r="F3" s="19" t="s">
        <v>13</v>
      </c>
      <c r="G3" s="19" t="s">
        <v>15</v>
      </c>
      <c r="H3" s="19" t="s">
        <v>16</v>
      </c>
    </row>
    <row r="4" spans="2:8" ht="64.8" hidden="1" outlineLevel="1" x14ac:dyDescent="0.3">
      <c r="B4" s="15"/>
      <c r="C4" s="15"/>
      <c r="D4" s="10"/>
      <c r="E4" s="21" t="s">
        <v>12</v>
      </c>
      <c r="F4" s="21" t="s">
        <v>14</v>
      </c>
      <c r="G4" s="21" t="s">
        <v>12</v>
      </c>
      <c r="H4" s="21" t="s">
        <v>12</v>
      </c>
    </row>
    <row r="5" spans="2:8" x14ac:dyDescent="0.3">
      <c r="B5" s="16" t="s">
        <v>18</v>
      </c>
      <c r="C5" s="16"/>
      <c r="D5" s="14"/>
      <c r="E5" s="14"/>
      <c r="F5" s="14"/>
      <c r="G5" s="14"/>
      <c r="H5" s="14"/>
    </row>
    <row r="6" spans="2:8" outlineLevel="1" x14ac:dyDescent="0.3">
      <c r="B6" s="15"/>
      <c r="C6" s="15" t="s">
        <v>24</v>
      </c>
      <c r="D6" s="10">
        <v>20</v>
      </c>
      <c r="E6" s="20">
        <v>100</v>
      </c>
      <c r="F6" s="20">
        <v>50</v>
      </c>
      <c r="G6" s="20">
        <v>200</v>
      </c>
      <c r="H6" s="20">
        <v>250</v>
      </c>
    </row>
    <row r="7" spans="2:8" x14ac:dyDescent="0.3">
      <c r="B7" s="16" t="s">
        <v>20</v>
      </c>
      <c r="C7" s="16"/>
      <c r="D7" s="14"/>
      <c r="E7" s="14"/>
      <c r="F7" s="14"/>
      <c r="G7" s="14"/>
      <c r="H7" s="14"/>
    </row>
    <row r="8" spans="2:8" ht="15" outlineLevel="1" thickBot="1" x14ac:dyDescent="0.35">
      <c r="B8" s="17"/>
      <c r="C8" s="17" t="s">
        <v>7</v>
      </c>
      <c r="D8" s="11">
        <v>590</v>
      </c>
      <c r="E8" s="11">
        <v>2950</v>
      </c>
      <c r="F8" s="11">
        <v>1475</v>
      </c>
      <c r="G8" s="11">
        <v>5900</v>
      </c>
      <c r="H8" s="11">
        <v>7375</v>
      </c>
    </row>
    <row r="9" spans="2:8" x14ac:dyDescent="0.3">
      <c r="B9" t="s">
        <v>21</v>
      </c>
    </row>
    <row r="10" spans="2:8" x14ac:dyDescent="0.3">
      <c r="B10" t="s">
        <v>22</v>
      </c>
    </row>
    <row r="11" spans="2:8" x14ac:dyDescent="0.3">
      <c r="B1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E44F-769D-4555-881C-1D73AD8EF845}">
  <sheetPr>
    <outlinePr summaryBelow="0"/>
  </sheetPr>
  <dimension ref="B1:K12"/>
  <sheetViews>
    <sheetView showGridLines="0" workbookViewId="0">
      <selection activeCell="D7" sqref="D7"/>
    </sheetView>
  </sheetViews>
  <sheetFormatPr defaultRowHeight="14.4" outlineLevelRow="1" outlineLevelCol="1" x14ac:dyDescent="0.3"/>
  <cols>
    <col min="3" max="3" width="5.5546875" bestFit="1" customWidth="1"/>
    <col min="4" max="11" width="12.6640625" bestFit="1" customWidth="1" outlineLevel="1"/>
  </cols>
  <sheetData>
    <row r="1" spans="2:11" ht="15" thickBot="1" x14ac:dyDescent="0.35"/>
    <row r="2" spans="2:11" ht="15.6" x14ac:dyDescent="0.3">
      <c r="B2" s="13" t="s">
        <v>17</v>
      </c>
      <c r="C2" s="13"/>
      <c r="D2" s="18"/>
      <c r="E2" s="18"/>
      <c r="F2" s="18"/>
      <c r="G2" s="18"/>
      <c r="H2" s="18"/>
      <c r="I2" s="18"/>
      <c r="J2" s="18"/>
      <c r="K2" s="18"/>
    </row>
    <row r="3" spans="2:11" ht="15.6" collapsed="1" x14ac:dyDescent="0.3">
      <c r="B3" s="12"/>
      <c r="C3" s="12"/>
      <c r="D3" s="19" t="s">
        <v>19</v>
      </c>
      <c r="E3" s="19" t="s">
        <v>11</v>
      </c>
      <c r="F3" s="19" t="s">
        <v>13</v>
      </c>
      <c r="G3" s="19" t="s">
        <v>15</v>
      </c>
      <c r="H3" s="19" t="s">
        <v>16</v>
      </c>
      <c r="I3" s="19" t="s">
        <v>26</v>
      </c>
      <c r="J3" s="19" t="s">
        <v>27</v>
      </c>
      <c r="K3" s="19" t="s">
        <v>28</v>
      </c>
    </row>
    <row r="4" spans="2:11" ht="64.8" hidden="1" outlineLevel="1" x14ac:dyDescent="0.3">
      <c r="B4" s="15"/>
      <c r="C4" s="15"/>
      <c r="D4" s="10"/>
      <c r="E4" s="21" t="s">
        <v>12</v>
      </c>
      <c r="F4" s="21" t="s">
        <v>14</v>
      </c>
      <c r="G4" s="21" t="s">
        <v>12</v>
      </c>
      <c r="H4" s="21" t="s">
        <v>12</v>
      </c>
      <c r="I4" s="21" t="s">
        <v>12</v>
      </c>
      <c r="J4" s="21" t="s">
        <v>14</v>
      </c>
      <c r="K4" s="21" t="s">
        <v>12</v>
      </c>
    </row>
    <row r="5" spans="2:11" x14ac:dyDescent="0.3">
      <c r="B5" s="16" t="s">
        <v>18</v>
      </c>
      <c r="C5" s="16"/>
      <c r="D5" s="14"/>
      <c r="E5" s="14"/>
      <c r="F5" s="14"/>
      <c r="G5" s="14"/>
      <c r="H5" s="14"/>
      <c r="I5" s="14"/>
      <c r="J5" s="14"/>
      <c r="K5" s="14"/>
    </row>
    <row r="6" spans="2:11" outlineLevel="1" x14ac:dyDescent="0.3">
      <c r="B6" s="15"/>
      <c r="C6" s="15" t="s">
        <v>24</v>
      </c>
      <c r="D6" s="10">
        <v>210</v>
      </c>
      <c r="E6" s="20">
        <v>100</v>
      </c>
      <c r="F6" s="20">
        <v>50</v>
      </c>
      <c r="G6" s="20">
        <v>200</v>
      </c>
      <c r="H6" s="20">
        <v>250</v>
      </c>
      <c r="I6" s="10">
        <v>210</v>
      </c>
      <c r="J6" s="10">
        <v>210</v>
      </c>
      <c r="K6" s="10">
        <v>210</v>
      </c>
    </row>
    <row r="7" spans="2:11" outlineLevel="1" x14ac:dyDescent="0.3">
      <c r="B7" s="15"/>
      <c r="C7" s="15" t="s">
        <v>25</v>
      </c>
      <c r="D7" s="10">
        <v>200</v>
      </c>
      <c r="E7" s="10">
        <v>200</v>
      </c>
      <c r="F7" s="10">
        <v>200</v>
      </c>
      <c r="G7" s="10">
        <v>200</v>
      </c>
      <c r="H7" s="10">
        <v>200</v>
      </c>
      <c r="I7" s="20">
        <v>100</v>
      </c>
      <c r="J7" s="20">
        <v>200</v>
      </c>
      <c r="K7" s="20">
        <v>150</v>
      </c>
    </row>
    <row r="8" spans="2:11" x14ac:dyDescent="0.3">
      <c r="B8" s="16" t="s">
        <v>20</v>
      </c>
      <c r="C8" s="16"/>
      <c r="D8" s="14"/>
      <c r="E8" s="14"/>
      <c r="F8" s="14"/>
      <c r="G8" s="14"/>
      <c r="H8" s="14"/>
      <c r="I8" s="14"/>
      <c r="J8" s="14"/>
      <c r="K8" s="14"/>
    </row>
    <row r="9" spans="2:11" ht="15" outlineLevel="1" thickBot="1" x14ac:dyDescent="0.35">
      <c r="B9" s="17"/>
      <c r="C9" s="17" t="s">
        <v>7</v>
      </c>
      <c r="D9" s="11">
        <v>33600</v>
      </c>
      <c r="E9" s="11">
        <v>16000</v>
      </c>
      <c r="F9" s="11">
        <v>8000</v>
      </c>
      <c r="G9" s="11">
        <v>32000</v>
      </c>
      <c r="H9" s="11">
        <v>40000</v>
      </c>
      <c r="I9" s="11">
        <v>14700</v>
      </c>
      <c r="J9" s="11">
        <v>33600</v>
      </c>
      <c r="K9" s="11">
        <v>24150</v>
      </c>
    </row>
    <row r="10" spans="2:11" x14ac:dyDescent="0.3">
      <c r="B10" t="s">
        <v>21</v>
      </c>
    </row>
    <row r="11" spans="2:11" x14ac:dyDescent="0.3">
      <c r="B11" t="s">
        <v>22</v>
      </c>
    </row>
    <row r="12" spans="2:11" x14ac:dyDescent="0.3">
      <c r="B1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1E391-3AB7-4132-BE43-BB3A9A4DA931}">
  <sheetPr>
    <outlinePr summaryBelow="0"/>
  </sheetPr>
  <dimension ref="B1:M14"/>
  <sheetViews>
    <sheetView showGridLines="0" workbookViewId="0">
      <selection activeCell="M9" sqref="M9"/>
    </sheetView>
  </sheetViews>
  <sheetFormatPr defaultRowHeight="14.4" outlineLevelRow="1" outlineLevelCol="1" x14ac:dyDescent="0.3"/>
  <cols>
    <col min="3" max="3" width="5.33203125" bestFit="1" customWidth="1"/>
    <col min="4" max="13" width="12.6640625" bestFit="1" customWidth="1" outlineLevel="1"/>
  </cols>
  <sheetData>
    <row r="1" spans="2:13" ht="15" thickBot="1" x14ac:dyDescent="0.35"/>
    <row r="2" spans="2:13" ht="15.6" x14ac:dyDescent="0.3">
      <c r="B2" s="13" t="s">
        <v>17</v>
      </c>
      <c r="C2" s="13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2:13" ht="15.6" collapsed="1" x14ac:dyDescent="0.3">
      <c r="B3" s="12"/>
      <c r="C3" s="12"/>
      <c r="D3" s="19" t="s">
        <v>19</v>
      </c>
      <c r="E3" s="19" t="s">
        <v>11</v>
      </c>
      <c r="F3" s="19" t="s">
        <v>13</v>
      </c>
      <c r="G3" s="19" t="s">
        <v>15</v>
      </c>
      <c r="H3" s="19" t="s">
        <v>16</v>
      </c>
      <c r="I3" s="19" t="s">
        <v>26</v>
      </c>
      <c r="J3" s="19" t="s">
        <v>27</v>
      </c>
      <c r="K3" s="19" t="s">
        <v>28</v>
      </c>
      <c r="L3" s="19" t="s">
        <v>32</v>
      </c>
      <c r="M3" s="19" t="s">
        <v>33</v>
      </c>
    </row>
    <row r="4" spans="2:13" ht="64.8" hidden="1" outlineLevel="1" x14ac:dyDescent="0.3">
      <c r="B4" s="15"/>
      <c r="C4" s="15"/>
      <c r="D4" s="10"/>
      <c r="E4" s="21" t="s">
        <v>12</v>
      </c>
      <c r="F4" s="21" t="s">
        <v>14</v>
      </c>
      <c r="G4" s="21" t="s">
        <v>12</v>
      </c>
      <c r="H4" s="21" t="s">
        <v>12</v>
      </c>
      <c r="I4" s="21" t="s">
        <v>12</v>
      </c>
      <c r="J4" s="21" t="s">
        <v>14</v>
      </c>
      <c r="K4" s="21" t="s">
        <v>12</v>
      </c>
      <c r="L4" s="21" t="s">
        <v>12</v>
      </c>
      <c r="M4" s="21" t="s">
        <v>12</v>
      </c>
    </row>
    <row r="5" spans="2:13" x14ac:dyDescent="0.3">
      <c r="B5" s="16" t="s">
        <v>18</v>
      </c>
      <c r="C5" s="16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2:13" outlineLevel="1" x14ac:dyDescent="0.3">
      <c r="B6" s="15"/>
      <c r="C6" s="15" t="s">
        <v>24</v>
      </c>
      <c r="D6" s="10">
        <v>210</v>
      </c>
      <c r="E6" s="20">
        <v>100</v>
      </c>
      <c r="F6" s="20">
        <v>50</v>
      </c>
      <c r="G6" s="20">
        <v>200</v>
      </c>
      <c r="H6" s="20">
        <v>250</v>
      </c>
      <c r="I6" s="10">
        <v>210</v>
      </c>
      <c r="J6" s="10">
        <v>210</v>
      </c>
      <c r="K6" s="10">
        <v>210</v>
      </c>
      <c r="L6" s="10">
        <v>210</v>
      </c>
      <c r="M6" s="10">
        <v>210</v>
      </c>
    </row>
    <row r="7" spans="2:13" outlineLevel="1" x14ac:dyDescent="0.3">
      <c r="B7" s="15"/>
      <c r="C7" s="15" t="s">
        <v>1</v>
      </c>
      <c r="D7" s="10">
        <v>200</v>
      </c>
      <c r="E7" s="10">
        <v>200</v>
      </c>
      <c r="F7" s="10">
        <v>200</v>
      </c>
      <c r="G7" s="10">
        <v>200</v>
      </c>
      <c r="H7" s="10">
        <v>200</v>
      </c>
      <c r="I7" s="20">
        <v>100</v>
      </c>
      <c r="J7" s="20">
        <v>200</v>
      </c>
      <c r="K7" s="20">
        <v>150</v>
      </c>
      <c r="L7" s="10">
        <v>200</v>
      </c>
      <c r="M7" s="10">
        <v>200</v>
      </c>
    </row>
    <row r="8" spans="2:13" outlineLevel="1" x14ac:dyDescent="0.3">
      <c r="B8" s="15"/>
      <c r="C8" s="15" t="s">
        <v>29</v>
      </c>
      <c r="D8" s="10">
        <v>100</v>
      </c>
      <c r="E8" s="10">
        <v>100</v>
      </c>
      <c r="F8" s="10">
        <v>100</v>
      </c>
      <c r="G8" s="10">
        <v>100</v>
      </c>
      <c r="H8" s="10">
        <v>100</v>
      </c>
      <c r="I8" s="10">
        <v>100</v>
      </c>
      <c r="J8" s="10">
        <v>100</v>
      </c>
      <c r="K8" s="10">
        <v>100</v>
      </c>
      <c r="L8" s="20">
        <v>50</v>
      </c>
      <c r="M8" s="20">
        <v>100</v>
      </c>
    </row>
    <row r="9" spans="2:13" outlineLevel="1" x14ac:dyDescent="0.3">
      <c r="B9" s="15"/>
      <c r="C9" s="15" t="s">
        <v>30</v>
      </c>
      <c r="D9" s="10">
        <v>150</v>
      </c>
      <c r="E9" s="10">
        <v>150</v>
      </c>
      <c r="F9" s="10">
        <v>150</v>
      </c>
      <c r="G9" s="10">
        <v>150</v>
      </c>
      <c r="H9" s="10">
        <v>150</v>
      </c>
      <c r="I9" s="10">
        <v>150</v>
      </c>
      <c r="J9" s="10">
        <v>150</v>
      </c>
      <c r="K9" s="10">
        <v>150</v>
      </c>
      <c r="L9" s="20">
        <v>100</v>
      </c>
      <c r="M9" s="20">
        <v>150</v>
      </c>
    </row>
    <row r="10" spans="2:13" x14ac:dyDescent="0.3">
      <c r="B10" s="16" t="s">
        <v>20</v>
      </c>
      <c r="C10" s="16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2:13" ht="15" outlineLevel="1" thickBot="1" x14ac:dyDescent="0.35">
      <c r="B11" s="17"/>
      <c r="C11" s="17" t="s">
        <v>31</v>
      </c>
      <c r="D11" s="11">
        <v>10500</v>
      </c>
      <c r="E11" s="11">
        <v>10500</v>
      </c>
      <c r="F11" s="11">
        <v>10500</v>
      </c>
      <c r="G11" s="11">
        <v>10500</v>
      </c>
      <c r="H11" s="11">
        <v>10500</v>
      </c>
      <c r="I11" s="11">
        <v>10500</v>
      </c>
      <c r="J11" s="11">
        <v>10500</v>
      </c>
      <c r="K11" s="11">
        <v>10500</v>
      </c>
      <c r="L11" s="11">
        <v>2500</v>
      </c>
      <c r="M11" s="11">
        <v>10500</v>
      </c>
    </row>
    <row r="12" spans="2:13" x14ac:dyDescent="0.3">
      <c r="B12" t="s">
        <v>21</v>
      </c>
    </row>
    <row r="13" spans="2:13" x14ac:dyDescent="0.3">
      <c r="B13" t="s">
        <v>22</v>
      </c>
    </row>
    <row r="14" spans="2:13" x14ac:dyDescent="0.3">
      <c r="B14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5F9EE-E03C-479F-8EFE-2E3C33B30E09}">
  <sheetPr>
    <tabColor theme="5" tint="0.59999389629810485"/>
  </sheetPr>
  <dimension ref="A1:H9"/>
  <sheetViews>
    <sheetView zoomScale="160" zoomScaleNormal="160" workbookViewId="0">
      <selection activeCell="B2" sqref="B2:C9"/>
    </sheetView>
  </sheetViews>
  <sheetFormatPr defaultRowHeight="14.4" x14ac:dyDescent="0.3"/>
  <cols>
    <col min="1" max="1" width="13.88671875" bestFit="1" customWidth="1"/>
    <col min="2" max="2" width="18.88671875" bestFit="1" customWidth="1"/>
    <col min="3" max="3" width="12.88671875" bestFit="1" customWidth="1"/>
    <col min="7" max="7" width="12.77734375" bestFit="1" customWidth="1"/>
  </cols>
  <sheetData>
    <row r="1" spans="1:8" x14ac:dyDescent="0.3">
      <c r="A1" t="s">
        <v>8</v>
      </c>
    </row>
    <row r="2" spans="1:8" x14ac:dyDescent="0.3">
      <c r="B2" s="5" t="s">
        <v>0</v>
      </c>
      <c r="C2" s="6"/>
      <c r="D2" s="1"/>
      <c r="G2" s="5" t="s">
        <v>0</v>
      </c>
      <c r="H2" s="6"/>
    </row>
    <row r="3" spans="1:8" x14ac:dyDescent="0.3">
      <c r="B3" s="3" t="s">
        <v>1</v>
      </c>
      <c r="C3" s="4">
        <v>200</v>
      </c>
      <c r="G3" s="3" t="s">
        <v>1</v>
      </c>
      <c r="H3" s="4">
        <v>100</v>
      </c>
    </row>
    <row r="4" spans="1:8" x14ac:dyDescent="0.3">
      <c r="B4" s="3" t="s">
        <v>2</v>
      </c>
      <c r="C4" s="4">
        <v>210</v>
      </c>
      <c r="G4" s="3" t="s">
        <v>2</v>
      </c>
      <c r="H4" s="4">
        <v>150</v>
      </c>
    </row>
    <row r="5" spans="1:8" x14ac:dyDescent="0.3">
      <c r="B5" s="7" t="s">
        <v>3</v>
      </c>
      <c r="C5" s="8">
        <f>C3*C4</f>
        <v>42000</v>
      </c>
      <c r="G5" s="7" t="s">
        <v>3</v>
      </c>
      <c r="H5" s="8">
        <f>H3*H4</f>
        <v>15000</v>
      </c>
    </row>
    <row r="6" spans="1:8" x14ac:dyDescent="0.3">
      <c r="B6" s="3" t="s">
        <v>4</v>
      </c>
      <c r="C6" s="4">
        <f>C5*10%</f>
        <v>4200</v>
      </c>
      <c r="G6" s="3" t="s">
        <v>4</v>
      </c>
      <c r="H6" s="4">
        <f>H5*10%</f>
        <v>1500</v>
      </c>
    </row>
    <row r="7" spans="1:8" x14ac:dyDescent="0.3">
      <c r="B7" s="3" t="s">
        <v>5</v>
      </c>
      <c r="C7" s="4">
        <f>20*C4</f>
        <v>4200</v>
      </c>
      <c r="G7" s="3" t="s">
        <v>5</v>
      </c>
      <c r="H7" s="4">
        <f>20*H4</f>
        <v>3000</v>
      </c>
    </row>
    <row r="8" spans="1:8" x14ac:dyDescent="0.3">
      <c r="B8" s="3" t="s">
        <v>6</v>
      </c>
      <c r="C8" s="4">
        <f>C6+C7</f>
        <v>8400</v>
      </c>
      <c r="G8" s="3" t="s">
        <v>6</v>
      </c>
      <c r="H8" s="4">
        <f>H6+H7</f>
        <v>4500</v>
      </c>
    </row>
    <row r="9" spans="1:8" ht="15" thickBot="1" x14ac:dyDescent="0.35">
      <c r="B9" s="9" t="s">
        <v>7</v>
      </c>
      <c r="C9" s="9">
        <f>C5-C8</f>
        <v>33600</v>
      </c>
      <c r="G9" s="9" t="s">
        <v>7</v>
      </c>
      <c r="H9" s="9">
        <f>H5-H8</f>
        <v>10500</v>
      </c>
    </row>
  </sheetData>
  <scenarios current="8" show="8" sqref="H9">
    <scenario name="100 QTY" locked="1" count="1" user="amit makode" comment="Created by amit makode on 25-09-2024">
      <inputCells r="C4" val="100"/>
    </scenario>
    <scenario name="50 QTY" locked="1" count="1" user="amit makode" comment="Created by amit makode on 25-09-2024_x000a_Modified by amit makode on 25-09-2024">
      <inputCells r="C4" val="50"/>
    </scenario>
    <scenario name="200 QTY" locked="1" count="1" user="amit makode" comment="Created by amit makode on 25-09-2024">
      <inputCells r="C4" val="200"/>
    </scenario>
    <scenario name="250 QTY" locked="1" count="1" user="amit makode" comment="Created by amit makode on 25-09-2024">
      <inputCells r="C4" val="250"/>
    </scenario>
    <scenario name="100 price" locked="1" count="1" user="amit makode" comment="Created by amit makode on 25-09-2024">
      <inputCells r="C3" val="100"/>
    </scenario>
    <scenario name="200 Price" locked="1" count="1" user="amit makode" comment="Created by amit makode on 25-09-2024_x000a_Modified by amit makode on 25-09-2024">
      <inputCells r="C3" val="200"/>
    </scenario>
    <scenario name="150 price" locked="1" count="1" user="amit makode" comment="Created by amit makode on 25-09-2024">
      <inputCells r="C3" val="150"/>
    </scenario>
    <scenario name="new1" locked="1" count="2" user="amit makode" comment="Created by amit makode on 25-09-2024">
      <inputCells r="H3" val="50"/>
      <inputCells r="H4" val="100"/>
    </scenario>
    <scenario name="New2" locked="1" count="2" user="amit makode" comment="Created by amit makode on 25-09-2024">
      <inputCells r="H3" val="100"/>
      <inputCells r="H4" val="150"/>
    </scenario>
  </scenarios>
  <mergeCells count="2">
    <mergeCell ref="B2:C2"/>
    <mergeCell ref="G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02104-5FD8-4647-9EDF-34503C5C1405}">
  <sheetPr>
    <tabColor rgb="FFFFC000"/>
  </sheetPr>
  <dimension ref="B2:I9"/>
  <sheetViews>
    <sheetView zoomScale="160" zoomScaleNormal="160" workbookViewId="0">
      <selection activeCell="G18" sqref="G18"/>
    </sheetView>
  </sheetViews>
  <sheetFormatPr defaultRowHeight="14.4" x14ac:dyDescent="0.3"/>
  <cols>
    <col min="2" max="2" width="12.77734375" bestFit="1" customWidth="1"/>
    <col min="3" max="3" width="6" bestFit="1" customWidth="1"/>
    <col min="5" max="5" width="12.77734375" bestFit="1" customWidth="1"/>
    <col min="8" max="8" width="12.77734375" bestFit="1" customWidth="1"/>
  </cols>
  <sheetData>
    <row r="2" spans="2:9" x14ac:dyDescent="0.3">
      <c r="B2" s="5" t="s">
        <v>0</v>
      </c>
      <c r="C2" s="6"/>
      <c r="E2" s="5" t="s">
        <v>0</v>
      </c>
      <c r="F2" s="6"/>
      <c r="H2" s="5" t="s">
        <v>0</v>
      </c>
      <c r="I2" s="6"/>
    </row>
    <row r="3" spans="2:9" x14ac:dyDescent="0.3">
      <c r="B3" s="3" t="s">
        <v>1</v>
      </c>
      <c r="C3" s="4">
        <v>200</v>
      </c>
      <c r="E3" s="3" t="s">
        <v>1</v>
      </c>
      <c r="F3" s="4">
        <v>200</v>
      </c>
      <c r="H3" s="3" t="s">
        <v>1</v>
      </c>
      <c r="I3" s="4">
        <v>1966.6666666666667</v>
      </c>
    </row>
    <row r="4" spans="2:9" x14ac:dyDescent="0.3">
      <c r="B4" s="3" t="s">
        <v>2</v>
      </c>
      <c r="C4" s="4">
        <v>210</v>
      </c>
      <c r="E4" s="3" t="s">
        <v>2</v>
      </c>
      <c r="F4" s="4">
        <v>0</v>
      </c>
      <c r="H4" s="3" t="s">
        <v>2</v>
      </c>
      <c r="I4" s="4">
        <v>20</v>
      </c>
    </row>
    <row r="5" spans="2:9" x14ac:dyDescent="0.3">
      <c r="B5" s="7" t="s">
        <v>3</v>
      </c>
      <c r="C5" s="8">
        <f>C3*C4</f>
        <v>42000</v>
      </c>
      <c r="E5" s="7" t="s">
        <v>3</v>
      </c>
      <c r="F5" s="8">
        <f>F3*F4</f>
        <v>0</v>
      </c>
      <c r="H5" s="7" t="s">
        <v>3</v>
      </c>
      <c r="I5" s="8">
        <f>I3*I4</f>
        <v>39333.333333333336</v>
      </c>
    </row>
    <row r="6" spans="2:9" x14ac:dyDescent="0.3">
      <c r="B6" s="3" t="s">
        <v>4</v>
      </c>
      <c r="C6" s="4">
        <f>C5*10%</f>
        <v>4200</v>
      </c>
      <c r="E6" s="3" t="s">
        <v>4</v>
      </c>
      <c r="F6" s="4">
        <f>F5*10%</f>
        <v>0</v>
      </c>
      <c r="H6" s="3" t="s">
        <v>4</v>
      </c>
      <c r="I6" s="4">
        <f>I5*10%</f>
        <v>3933.3333333333339</v>
      </c>
    </row>
    <row r="7" spans="2:9" x14ac:dyDescent="0.3">
      <c r="B7" s="3" t="s">
        <v>5</v>
      </c>
      <c r="C7" s="4">
        <f>20*C4</f>
        <v>4200</v>
      </c>
      <c r="E7" s="3" t="s">
        <v>5</v>
      </c>
      <c r="F7" s="4">
        <f>20*F4</f>
        <v>0</v>
      </c>
      <c r="H7" s="3" t="s">
        <v>5</v>
      </c>
      <c r="I7" s="4">
        <f>20*I4</f>
        <v>400</v>
      </c>
    </row>
    <row r="8" spans="2:9" x14ac:dyDescent="0.3">
      <c r="B8" s="3" t="s">
        <v>6</v>
      </c>
      <c r="C8" s="4">
        <f>C6+C7</f>
        <v>8400</v>
      </c>
      <c r="E8" s="3" t="s">
        <v>6</v>
      </c>
      <c r="F8" s="4">
        <f>F6+F7</f>
        <v>0</v>
      </c>
      <c r="H8" s="3" t="s">
        <v>6</v>
      </c>
      <c r="I8" s="4">
        <f>I6+I7</f>
        <v>4333.3333333333339</v>
      </c>
    </row>
    <row r="9" spans="2:9" ht="15" thickBot="1" x14ac:dyDescent="0.35">
      <c r="B9" s="9" t="s">
        <v>7</v>
      </c>
      <c r="C9" s="9">
        <f>C5-C8</f>
        <v>33600</v>
      </c>
      <c r="E9" s="9" t="s">
        <v>7</v>
      </c>
      <c r="F9" s="9">
        <f>F5-F8</f>
        <v>0</v>
      </c>
      <c r="H9" s="9" t="s">
        <v>7</v>
      </c>
      <c r="I9" s="9">
        <f>I5-I8</f>
        <v>35000</v>
      </c>
    </row>
  </sheetData>
  <mergeCells count="3">
    <mergeCell ref="B2:C2"/>
    <mergeCell ref="E2:F2"/>
    <mergeCell ref="H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40FE6-64B6-4DFC-BD8F-95780060444B}">
  <sheetPr>
    <tabColor theme="3" tint="0.749992370372631"/>
  </sheetPr>
  <dimension ref="A1:O9"/>
  <sheetViews>
    <sheetView zoomScale="115" zoomScaleNormal="115" workbookViewId="0">
      <selection activeCell="D18" sqref="D18"/>
    </sheetView>
  </sheetViews>
  <sheetFormatPr defaultRowHeight="14.4" x14ac:dyDescent="0.3"/>
  <cols>
    <col min="1" max="1" width="12.6640625" bestFit="1" customWidth="1"/>
    <col min="2" max="2" width="6" bestFit="1" customWidth="1"/>
  </cols>
  <sheetData>
    <row r="1" spans="1:15" x14ac:dyDescent="0.3">
      <c r="A1" s="5" t="s">
        <v>0</v>
      </c>
      <c r="B1" s="23"/>
    </row>
    <row r="2" spans="1:15" x14ac:dyDescent="0.3">
      <c r="A2" s="3" t="s">
        <v>1</v>
      </c>
      <c r="B2" s="41">
        <v>200</v>
      </c>
      <c r="C2" s="24"/>
      <c r="D2" t="s">
        <v>2</v>
      </c>
    </row>
    <row r="3" spans="1:15" x14ac:dyDescent="0.3">
      <c r="A3" s="3" t="s">
        <v>2</v>
      </c>
      <c r="B3" s="40">
        <v>210</v>
      </c>
      <c r="D3" s="34"/>
      <c r="E3" s="35">
        <f>B8</f>
        <v>33600</v>
      </c>
      <c r="I3" s="25">
        <f>B8</f>
        <v>33600</v>
      </c>
      <c r="J3" s="26">
        <v>100</v>
      </c>
      <c r="K3" s="26">
        <v>200</v>
      </c>
      <c r="L3" s="26">
        <v>300</v>
      </c>
      <c r="M3" s="26">
        <v>400</v>
      </c>
      <c r="N3" s="26">
        <v>500</v>
      </c>
      <c r="O3" s="27">
        <v>600</v>
      </c>
    </row>
    <row r="4" spans="1:15" x14ac:dyDescent="0.3">
      <c r="A4" s="7" t="s">
        <v>3</v>
      </c>
      <c r="B4" s="22">
        <f>B2*B3</f>
        <v>42000</v>
      </c>
      <c r="D4" s="36">
        <v>100</v>
      </c>
      <c r="E4" s="37">
        <f t="dataTable" ref="E4:E9" dt2D="0" dtr="0" r1="B3"/>
        <v>16000</v>
      </c>
      <c r="I4" s="28">
        <v>100</v>
      </c>
      <c r="J4" s="29">
        <f t="dataTable" ref="J4:O9" dt2D="1" dtr="1" r1="B2" r2="B3" ca="1"/>
        <v>7000</v>
      </c>
      <c r="K4" s="29">
        <v>16000</v>
      </c>
      <c r="L4" s="29">
        <v>25000</v>
      </c>
      <c r="M4" s="29">
        <v>34000</v>
      </c>
      <c r="N4" s="29">
        <v>43000</v>
      </c>
      <c r="O4" s="30">
        <v>52000</v>
      </c>
    </row>
    <row r="5" spans="1:15" x14ac:dyDescent="0.3">
      <c r="A5" s="3" t="s">
        <v>4</v>
      </c>
      <c r="B5" s="4">
        <f>B4*10%</f>
        <v>4200</v>
      </c>
      <c r="D5" s="36">
        <v>200</v>
      </c>
      <c r="E5" s="37">
        <v>32000</v>
      </c>
      <c r="I5" s="28">
        <v>200</v>
      </c>
      <c r="J5" s="29">
        <v>14000</v>
      </c>
      <c r="K5" s="29">
        <v>32000</v>
      </c>
      <c r="L5" s="29">
        <v>50000</v>
      </c>
      <c r="M5" s="29">
        <v>68000</v>
      </c>
      <c r="N5" s="29">
        <v>86000</v>
      </c>
      <c r="O5" s="30">
        <v>104000</v>
      </c>
    </row>
    <row r="6" spans="1:15" x14ac:dyDescent="0.3">
      <c r="A6" s="3" t="s">
        <v>5</v>
      </c>
      <c r="B6" s="4">
        <f>20*B3</f>
        <v>4200</v>
      </c>
      <c r="D6" s="36">
        <v>300</v>
      </c>
      <c r="E6" s="37">
        <v>48000</v>
      </c>
      <c r="I6" s="28">
        <v>300</v>
      </c>
      <c r="J6" s="29">
        <v>21000</v>
      </c>
      <c r="K6" s="29">
        <v>48000</v>
      </c>
      <c r="L6" s="29">
        <v>75000</v>
      </c>
      <c r="M6" s="29">
        <v>102000</v>
      </c>
      <c r="N6" s="29">
        <v>129000</v>
      </c>
      <c r="O6" s="30">
        <v>156000</v>
      </c>
    </row>
    <row r="7" spans="1:15" x14ac:dyDescent="0.3">
      <c r="A7" s="3" t="s">
        <v>6</v>
      </c>
      <c r="B7" s="4">
        <f>B5+B6</f>
        <v>8400</v>
      </c>
      <c r="D7" s="36">
        <v>400</v>
      </c>
      <c r="E7" s="37">
        <v>64000</v>
      </c>
      <c r="I7" s="28">
        <v>400</v>
      </c>
      <c r="J7" s="29">
        <v>28000</v>
      </c>
      <c r="K7" s="29">
        <v>64000</v>
      </c>
      <c r="L7" s="29">
        <v>100000</v>
      </c>
      <c r="M7" s="29">
        <v>136000</v>
      </c>
      <c r="N7" s="29">
        <v>172000</v>
      </c>
      <c r="O7" s="30">
        <v>208000</v>
      </c>
    </row>
    <row r="8" spans="1:15" ht="15" thickBot="1" x14ac:dyDescent="0.35">
      <c r="A8" s="9" t="s">
        <v>7</v>
      </c>
      <c r="B8" s="9">
        <f>B4-B7</f>
        <v>33600</v>
      </c>
      <c r="D8" s="36">
        <v>500</v>
      </c>
      <c r="E8" s="37">
        <v>80000</v>
      </c>
      <c r="I8" s="28">
        <v>500</v>
      </c>
      <c r="J8" s="29">
        <v>35000</v>
      </c>
      <c r="K8" s="29">
        <v>80000</v>
      </c>
      <c r="L8" s="29">
        <v>125000</v>
      </c>
      <c r="M8" s="29">
        <v>170000</v>
      </c>
      <c r="N8" s="29">
        <v>215000</v>
      </c>
      <c r="O8" s="30">
        <v>260000</v>
      </c>
    </row>
    <row r="9" spans="1:15" x14ac:dyDescent="0.3">
      <c r="D9" s="38">
        <v>600</v>
      </c>
      <c r="E9" s="39">
        <v>96000</v>
      </c>
      <c r="I9" s="31">
        <v>600</v>
      </c>
      <c r="J9" s="32">
        <v>42000</v>
      </c>
      <c r="K9" s="32">
        <v>96000</v>
      </c>
      <c r="L9" s="32">
        <v>150000</v>
      </c>
      <c r="M9" s="32">
        <v>204000</v>
      </c>
      <c r="N9" s="32">
        <v>258000</v>
      </c>
      <c r="O9" s="33">
        <v>312000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F0578-DB06-45DD-B55D-8C3ABE7B1EC4}">
  <sheetPr>
    <tabColor theme="8" tint="0.59999389629810485"/>
  </sheetPr>
  <dimension ref="A1:O61"/>
  <sheetViews>
    <sheetView tabSelected="1" zoomScale="115" zoomScaleNormal="115" workbookViewId="0">
      <pane ySplit="1" topLeftCell="A2" activePane="bottomLeft" state="frozen"/>
      <selection pane="bottomLeft" activeCell="G16" sqref="G16"/>
    </sheetView>
  </sheetViews>
  <sheetFormatPr defaultRowHeight="14.4" x14ac:dyDescent="0.3"/>
  <cols>
    <col min="1" max="1" width="9.33203125" bestFit="1" customWidth="1"/>
    <col min="5" max="5" width="9.5546875" bestFit="1" customWidth="1"/>
    <col min="6" max="6" width="8.109375" bestFit="1" customWidth="1"/>
    <col min="14" max="14" width="11" customWidth="1"/>
  </cols>
  <sheetData>
    <row r="1" spans="1:15" ht="15.6" x14ac:dyDescent="0.3">
      <c r="A1" s="43" t="s">
        <v>34</v>
      </c>
      <c r="B1" s="43" t="s">
        <v>35</v>
      </c>
      <c r="C1" t="s">
        <v>36</v>
      </c>
      <c r="D1" t="s">
        <v>37</v>
      </c>
      <c r="E1" t="s">
        <v>37</v>
      </c>
      <c r="F1" t="s">
        <v>38</v>
      </c>
      <c r="H1" s="2" t="s">
        <v>42</v>
      </c>
      <c r="I1" s="2"/>
      <c r="K1" s="47" t="s">
        <v>39</v>
      </c>
    </row>
    <row r="2" spans="1:15" x14ac:dyDescent="0.3">
      <c r="A2" s="42">
        <v>45292</v>
      </c>
      <c r="B2">
        <f ca="1">RANDBETWEEN(50,85)</f>
        <v>73</v>
      </c>
    </row>
    <row r="3" spans="1:15" x14ac:dyDescent="0.3">
      <c r="A3" s="42">
        <v>45293</v>
      </c>
      <c r="B3">
        <f t="shared" ref="B3:B32" ca="1" si="0">RANDBETWEEN(50,85)</f>
        <v>85</v>
      </c>
      <c r="K3" s="46" t="s">
        <v>40</v>
      </c>
      <c r="L3" s="51">
        <f ca="1">SLOPE(B2:B32,A2:A32)</f>
        <v>-0.2649193548387096</v>
      </c>
      <c r="M3" s="45"/>
      <c r="N3" s="46" t="s">
        <v>41</v>
      </c>
      <c r="O3" s="51">
        <f ca="1">INTERCEPT(B2:B32,A2:A32)</f>
        <v>12069.217338709674</v>
      </c>
    </row>
    <row r="4" spans="1:15" x14ac:dyDescent="0.3">
      <c r="A4" s="42">
        <v>45294</v>
      </c>
      <c r="B4">
        <f t="shared" ca="1" si="0"/>
        <v>78</v>
      </c>
    </row>
    <row r="5" spans="1:15" x14ac:dyDescent="0.3">
      <c r="A5" s="42">
        <v>45295</v>
      </c>
      <c r="B5">
        <f t="shared" ca="1" si="0"/>
        <v>56</v>
      </c>
    </row>
    <row r="6" spans="1:15" x14ac:dyDescent="0.3">
      <c r="A6" s="42">
        <v>45296</v>
      </c>
      <c r="B6">
        <f t="shared" ca="1" si="0"/>
        <v>65</v>
      </c>
    </row>
    <row r="7" spans="1:15" x14ac:dyDescent="0.3">
      <c r="A7" s="42">
        <v>45297</v>
      </c>
      <c r="B7">
        <f t="shared" ca="1" si="0"/>
        <v>80</v>
      </c>
    </row>
    <row r="8" spans="1:15" x14ac:dyDescent="0.3">
      <c r="A8" s="42">
        <v>45298</v>
      </c>
      <c r="B8">
        <f t="shared" ca="1" si="0"/>
        <v>56</v>
      </c>
    </row>
    <row r="9" spans="1:15" x14ac:dyDescent="0.3">
      <c r="A9" s="42">
        <v>45299</v>
      </c>
      <c r="B9">
        <f t="shared" ca="1" si="0"/>
        <v>64</v>
      </c>
    </row>
    <row r="10" spans="1:15" x14ac:dyDescent="0.3">
      <c r="A10" s="42">
        <v>45300</v>
      </c>
      <c r="B10">
        <f t="shared" ca="1" si="0"/>
        <v>61</v>
      </c>
    </row>
    <row r="11" spans="1:15" x14ac:dyDescent="0.3">
      <c r="A11" s="42">
        <v>45301</v>
      </c>
      <c r="B11">
        <f t="shared" ca="1" si="0"/>
        <v>69</v>
      </c>
    </row>
    <row r="12" spans="1:15" x14ac:dyDescent="0.3">
      <c r="A12" s="42">
        <v>45302</v>
      </c>
      <c r="B12">
        <f t="shared" ca="1" si="0"/>
        <v>64</v>
      </c>
    </row>
    <row r="13" spans="1:15" x14ac:dyDescent="0.3">
      <c r="A13" s="42">
        <v>45303</v>
      </c>
      <c r="B13">
        <f t="shared" ca="1" si="0"/>
        <v>82</v>
      </c>
    </row>
    <row r="14" spans="1:15" x14ac:dyDescent="0.3">
      <c r="A14" s="42">
        <v>45304</v>
      </c>
      <c r="B14">
        <f t="shared" ca="1" si="0"/>
        <v>51</v>
      </c>
    </row>
    <row r="15" spans="1:15" x14ac:dyDescent="0.3">
      <c r="A15" s="42">
        <v>45305</v>
      </c>
      <c r="B15">
        <f t="shared" ca="1" si="0"/>
        <v>50</v>
      </c>
    </row>
    <row r="16" spans="1:15" x14ac:dyDescent="0.3">
      <c r="A16" s="42">
        <v>45306</v>
      </c>
      <c r="B16">
        <f t="shared" ca="1" si="0"/>
        <v>79</v>
      </c>
    </row>
    <row r="17" spans="1:2" x14ac:dyDescent="0.3">
      <c r="A17" s="42">
        <v>45307</v>
      </c>
      <c r="B17">
        <f t="shared" ca="1" si="0"/>
        <v>59</v>
      </c>
    </row>
    <row r="18" spans="1:2" x14ac:dyDescent="0.3">
      <c r="A18" s="42">
        <v>45308</v>
      </c>
      <c r="B18">
        <f t="shared" ca="1" si="0"/>
        <v>69</v>
      </c>
    </row>
    <row r="19" spans="1:2" x14ac:dyDescent="0.3">
      <c r="A19" s="42">
        <v>45309</v>
      </c>
      <c r="B19">
        <f t="shared" ca="1" si="0"/>
        <v>68</v>
      </c>
    </row>
    <row r="20" spans="1:2" x14ac:dyDescent="0.3">
      <c r="A20" s="42">
        <v>45310</v>
      </c>
      <c r="B20">
        <f t="shared" ca="1" si="0"/>
        <v>77</v>
      </c>
    </row>
    <row r="21" spans="1:2" x14ac:dyDescent="0.3">
      <c r="A21" s="42">
        <v>45311</v>
      </c>
      <c r="B21">
        <f t="shared" ca="1" si="0"/>
        <v>76</v>
      </c>
    </row>
    <row r="22" spans="1:2" x14ac:dyDescent="0.3">
      <c r="A22" s="42">
        <v>45312</v>
      </c>
      <c r="B22">
        <f t="shared" ca="1" si="0"/>
        <v>63</v>
      </c>
    </row>
    <row r="23" spans="1:2" x14ac:dyDescent="0.3">
      <c r="A23" s="42">
        <v>45313</v>
      </c>
      <c r="B23">
        <f t="shared" ca="1" si="0"/>
        <v>69</v>
      </c>
    </row>
    <row r="24" spans="1:2" x14ac:dyDescent="0.3">
      <c r="A24" s="42">
        <v>45314</v>
      </c>
      <c r="B24">
        <f t="shared" ca="1" si="0"/>
        <v>60</v>
      </c>
    </row>
    <row r="25" spans="1:2" x14ac:dyDescent="0.3">
      <c r="A25" s="42">
        <v>45315</v>
      </c>
      <c r="B25">
        <f t="shared" ca="1" si="0"/>
        <v>67</v>
      </c>
    </row>
    <row r="26" spans="1:2" x14ac:dyDescent="0.3">
      <c r="A26" s="42">
        <v>45316</v>
      </c>
      <c r="B26">
        <f t="shared" ca="1" si="0"/>
        <v>67</v>
      </c>
    </row>
    <row r="27" spans="1:2" x14ac:dyDescent="0.3">
      <c r="A27" s="42">
        <v>45317</v>
      </c>
      <c r="B27">
        <f t="shared" ca="1" si="0"/>
        <v>71</v>
      </c>
    </row>
    <row r="28" spans="1:2" x14ac:dyDescent="0.3">
      <c r="A28" s="42">
        <v>45318</v>
      </c>
      <c r="B28">
        <f t="shared" ca="1" si="0"/>
        <v>51</v>
      </c>
    </row>
    <row r="29" spans="1:2" x14ac:dyDescent="0.3">
      <c r="A29" s="42">
        <v>45319</v>
      </c>
      <c r="B29">
        <f t="shared" ca="1" si="0"/>
        <v>81</v>
      </c>
    </row>
    <row r="30" spans="1:2" x14ac:dyDescent="0.3">
      <c r="A30" s="42">
        <v>45320</v>
      </c>
      <c r="B30">
        <f t="shared" ca="1" si="0"/>
        <v>59</v>
      </c>
    </row>
    <row r="31" spans="1:2" x14ac:dyDescent="0.3">
      <c r="A31" s="42">
        <v>45321</v>
      </c>
      <c r="B31">
        <f t="shared" ca="1" si="0"/>
        <v>52</v>
      </c>
    </row>
    <row r="32" spans="1:2" ht="15" thickBot="1" x14ac:dyDescent="0.35">
      <c r="A32" s="42">
        <v>45322</v>
      </c>
      <c r="B32">
        <f t="shared" ca="1" si="0"/>
        <v>60</v>
      </c>
    </row>
    <row r="33" spans="1:6" ht="15" thickBot="1" x14ac:dyDescent="0.35">
      <c r="A33" s="44">
        <v>45323</v>
      </c>
      <c r="C33" s="48">
        <f ca="1">_xlfn.FORECAST.LINEAR(A33,$B$2:$B$32,$A$2:$A$32)</f>
        <v>62.277419354839367</v>
      </c>
      <c r="D33" s="52" cm="1">
        <f t="array" aca="1" ref="D33" ca="1">TREND($B$2:$B$32,$A$2:$A$32,A33)</f>
        <v>62.277419354839367</v>
      </c>
      <c r="E33" s="50">
        <f ca="1">$L$3*A33+$O$3</f>
        <v>62.277419354839367</v>
      </c>
      <c r="F33" s="49">
        <f xml:space="preserve"> 9.968*A33 - 451459</f>
        <v>320.66399999998976</v>
      </c>
    </row>
    <row r="34" spans="1:6" ht="15" thickBot="1" x14ac:dyDescent="0.35">
      <c r="A34" s="42">
        <v>45324</v>
      </c>
      <c r="C34" s="48">
        <f t="shared" ref="C34:C61" ca="1" si="1">_xlfn.FORECAST.LINEAR(A34,$B$2:$B$32,$A$2:$A$32)</f>
        <v>62.012500000000728</v>
      </c>
      <c r="D34" s="52" cm="1">
        <f t="array" aca="1" ref="D34" ca="1">TREND($B$2:$B$32,$A$2:$A$32,A34)</f>
        <v>62.012500000000728</v>
      </c>
      <c r="E34" s="50">
        <f t="shared" ref="E34:E61" ca="1" si="2">$L$3*A34+$O$3</f>
        <v>62.012500000000728</v>
      </c>
      <c r="F34" s="49">
        <f t="shared" ref="F34:F61" si="3" xml:space="preserve"> 9.968*A34 - 451459</f>
        <v>330.63199999998324</v>
      </c>
    </row>
    <row r="35" spans="1:6" ht="15" thickBot="1" x14ac:dyDescent="0.35">
      <c r="A35" s="42">
        <v>45325</v>
      </c>
      <c r="C35" s="48">
        <f t="shared" ca="1" si="1"/>
        <v>61.747580645160269</v>
      </c>
      <c r="D35" s="52" cm="1">
        <f t="array" aca="1" ref="D35" ca="1">TREND($B$2:$B$32,$A$2:$A$32,A35)</f>
        <v>61.747580645160269</v>
      </c>
      <c r="E35" s="50">
        <f t="shared" ca="1" si="2"/>
        <v>61.747580645160269</v>
      </c>
      <c r="F35" s="49">
        <f t="shared" si="3"/>
        <v>340.59999999997672</v>
      </c>
    </row>
    <row r="36" spans="1:6" ht="15" thickBot="1" x14ac:dyDescent="0.35">
      <c r="A36" s="42">
        <v>45326</v>
      </c>
      <c r="C36" s="48">
        <f t="shared" ca="1" si="1"/>
        <v>61.48266129032163</v>
      </c>
      <c r="D36" s="52" cm="1">
        <f t="array" aca="1" ref="D36" ca="1">TREND($B$2:$B$32,$A$2:$A$32,A36)</f>
        <v>61.48266129032163</v>
      </c>
      <c r="E36" s="50">
        <f t="shared" ca="1" si="2"/>
        <v>61.48266129032163</v>
      </c>
      <c r="F36" s="49">
        <f t="shared" si="3"/>
        <v>350.5679999999702</v>
      </c>
    </row>
    <row r="37" spans="1:6" ht="15" thickBot="1" x14ac:dyDescent="0.35">
      <c r="A37" s="42">
        <v>45327</v>
      </c>
      <c r="C37" s="48">
        <f t="shared" ca="1" si="1"/>
        <v>61.217741935482991</v>
      </c>
      <c r="D37" s="52" cm="1">
        <f t="array" aca="1" ref="D37" ca="1">TREND($B$2:$B$32,$A$2:$A$32,A37)</f>
        <v>61.217741935482991</v>
      </c>
      <c r="E37" s="50">
        <f t="shared" ca="1" si="2"/>
        <v>61.217741935482991</v>
      </c>
      <c r="F37" s="49">
        <f t="shared" si="3"/>
        <v>360.53600000002189</v>
      </c>
    </row>
    <row r="38" spans="1:6" ht="15" thickBot="1" x14ac:dyDescent="0.35">
      <c r="A38" s="42">
        <v>45328</v>
      </c>
      <c r="C38" s="48">
        <f t="shared" ca="1" si="1"/>
        <v>60.952822580644352</v>
      </c>
      <c r="D38" s="52" cm="1">
        <f t="array" aca="1" ref="D38" ca="1">TREND($B$2:$B$32,$A$2:$A$32,A38)</f>
        <v>60.952822580644352</v>
      </c>
      <c r="E38" s="50">
        <f t="shared" ca="1" si="2"/>
        <v>60.952822580644352</v>
      </c>
      <c r="F38" s="49">
        <f t="shared" si="3"/>
        <v>370.50400000001537</v>
      </c>
    </row>
    <row r="39" spans="1:6" ht="15" thickBot="1" x14ac:dyDescent="0.35">
      <c r="A39" s="42">
        <v>45329</v>
      </c>
      <c r="C39" s="48">
        <f t="shared" ca="1" si="1"/>
        <v>60.687903225805712</v>
      </c>
      <c r="D39" s="52" cm="1">
        <f t="array" aca="1" ref="D39" ca="1">TREND($B$2:$B$32,$A$2:$A$32,A39)</f>
        <v>60.687903225805712</v>
      </c>
      <c r="E39" s="50">
        <f t="shared" ca="1" si="2"/>
        <v>60.687903225805712</v>
      </c>
      <c r="F39" s="49">
        <f t="shared" si="3"/>
        <v>380.47200000000885</v>
      </c>
    </row>
    <row r="40" spans="1:6" ht="15" thickBot="1" x14ac:dyDescent="0.35">
      <c r="A40" s="42">
        <v>45330</v>
      </c>
      <c r="C40" s="48">
        <f t="shared" ca="1" si="1"/>
        <v>60.422983870967073</v>
      </c>
      <c r="D40" s="52" cm="1">
        <f t="array" aca="1" ref="D40" ca="1">TREND($B$2:$B$32,$A$2:$A$32,A40)</f>
        <v>60.422983870967073</v>
      </c>
      <c r="E40" s="50">
        <f t="shared" ca="1" si="2"/>
        <v>60.422983870967073</v>
      </c>
      <c r="F40" s="49">
        <f t="shared" si="3"/>
        <v>390.44000000000233</v>
      </c>
    </row>
    <row r="41" spans="1:6" ht="15" thickBot="1" x14ac:dyDescent="0.35">
      <c r="A41" s="42">
        <v>45331</v>
      </c>
      <c r="C41" s="48">
        <f t="shared" ca="1" si="1"/>
        <v>60.158064516128434</v>
      </c>
      <c r="D41" s="52" cm="1">
        <f t="array" aca="1" ref="D41" ca="1">TREND($B$2:$B$32,$A$2:$A$32,A41)</f>
        <v>60.158064516128434</v>
      </c>
      <c r="E41" s="50">
        <f t="shared" ca="1" si="2"/>
        <v>60.158064516128434</v>
      </c>
      <c r="F41" s="49">
        <f t="shared" si="3"/>
        <v>400.40799999999581</v>
      </c>
    </row>
    <row r="42" spans="1:6" ht="15" thickBot="1" x14ac:dyDescent="0.35">
      <c r="A42" s="42">
        <v>45332</v>
      </c>
      <c r="C42" s="48">
        <f t="shared" ca="1" si="1"/>
        <v>59.893145161289794</v>
      </c>
      <c r="D42" s="52" cm="1">
        <f t="array" aca="1" ref="D42" ca="1">TREND($B$2:$B$32,$A$2:$A$32,A42)</f>
        <v>59.893145161289794</v>
      </c>
      <c r="E42" s="50">
        <f t="shared" ca="1" si="2"/>
        <v>59.893145161289794</v>
      </c>
      <c r="F42" s="49">
        <f t="shared" si="3"/>
        <v>410.37599999998929</v>
      </c>
    </row>
    <row r="43" spans="1:6" ht="15" thickBot="1" x14ac:dyDescent="0.35">
      <c r="A43" s="42">
        <v>45333</v>
      </c>
      <c r="C43" s="48">
        <f t="shared" ca="1" si="1"/>
        <v>59.628225806451155</v>
      </c>
      <c r="D43" s="52" cm="1">
        <f t="array" aca="1" ref="D43" ca="1">TREND($B$2:$B$32,$A$2:$A$32,A43)</f>
        <v>59.628225806451155</v>
      </c>
      <c r="E43" s="50">
        <f t="shared" ca="1" si="2"/>
        <v>59.628225806451155</v>
      </c>
      <c r="F43" s="49">
        <f t="shared" si="3"/>
        <v>420.34399999998277</v>
      </c>
    </row>
    <row r="44" spans="1:6" ht="15" thickBot="1" x14ac:dyDescent="0.35">
      <c r="A44" s="42">
        <v>45334</v>
      </c>
      <c r="C44" s="48">
        <f t="shared" ca="1" si="1"/>
        <v>59.363306451612516</v>
      </c>
      <c r="D44" s="52" cm="1">
        <f t="array" aca="1" ref="D44" ca="1">TREND($B$2:$B$32,$A$2:$A$32,A44)</f>
        <v>59.363306451612516</v>
      </c>
      <c r="E44" s="50">
        <f t="shared" ca="1" si="2"/>
        <v>59.363306451612516</v>
      </c>
      <c r="F44" s="49">
        <f t="shared" si="3"/>
        <v>430.31199999997625</v>
      </c>
    </row>
    <row r="45" spans="1:6" ht="15" thickBot="1" x14ac:dyDescent="0.35">
      <c r="A45" s="42">
        <v>45335</v>
      </c>
      <c r="C45" s="48">
        <f t="shared" ca="1" si="1"/>
        <v>59.098387096773877</v>
      </c>
      <c r="D45" s="52" cm="1">
        <f t="array" aca="1" ref="D45" ca="1">TREND($B$2:$B$32,$A$2:$A$32,A45)</f>
        <v>59.098387096773877</v>
      </c>
      <c r="E45" s="50">
        <f t="shared" ca="1" si="2"/>
        <v>59.098387096773877</v>
      </c>
      <c r="F45" s="49">
        <f t="shared" si="3"/>
        <v>440.27999999996973</v>
      </c>
    </row>
    <row r="46" spans="1:6" ht="15" thickBot="1" x14ac:dyDescent="0.35">
      <c r="A46" s="42">
        <v>45336</v>
      </c>
      <c r="C46" s="48">
        <f t="shared" ca="1" si="1"/>
        <v>58.833467741935237</v>
      </c>
      <c r="D46" s="52" cm="1">
        <f t="array" aca="1" ref="D46" ca="1">TREND($B$2:$B$32,$A$2:$A$32,A46)</f>
        <v>58.833467741935237</v>
      </c>
      <c r="E46" s="50">
        <f t="shared" ca="1" si="2"/>
        <v>58.833467741935237</v>
      </c>
      <c r="F46" s="49">
        <f t="shared" si="3"/>
        <v>450.24800000002142</v>
      </c>
    </row>
    <row r="47" spans="1:6" ht="15" thickBot="1" x14ac:dyDescent="0.35">
      <c r="A47" s="42">
        <v>45337</v>
      </c>
      <c r="C47" s="48">
        <f t="shared" ca="1" si="1"/>
        <v>58.568548387096598</v>
      </c>
      <c r="D47" s="52" cm="1">
        <f t="array" aca="1" ref="D47" ca="1">TREND($B$2:$B$32,$A$2:$A$32,A47)</f>
        <v>58.568548387096598</v>
      </c>
      <c r="E47" s="50">
        <f t="shared" ca="1" si="2"/>
        <v>58.568548387096598</v>
      </c>
      <c r="F47" s="49">
        <f t="shared" si="3"/>
        <v>460.2160000000149</v>
      </c>
    </row>
    <row r="48" spans="1:6" ht="15" thickBot="1" x14ac:dyDescent="0.35">
      <c r="A48" s="42">
        <v>45338</v>
      </c>
      <c r="C48" s="48">
        <f t="shared" ca="1" si="1"/>
        <v>58.303629032257959</v>
      </c>
      <c r="D48" s="52" cm="1">
        <f t="array" aca="1" ref="D48" ca="1">TREND($B$2:$B$32,$A$2:$A$32,A48)</f>
        <v>58.303629032257959</v>
      </c>
      <c r="E48" s="50">
        <f t="shared" ca="1" si="2"/>
        <v>58.303629032257959</v>
      </c>
      <c r="F48" s="49">
        <f t="shared" si="3"/>
        <v>470.18400000000838</v>
      </c>
    </row>
    <row r="49" spans="1:6" ht="15" thickBot="1" x14ac:dyDescent="0.35">
      <c r="A49" s="42">
        <v>45339</v>
      </c>
      <c r="C49" s="48">
        <f t="shared" ca="1" si="1"/>
        <v>58.03870967741932</v>
      </c>
      <c r="D49" s="52" cm="1">
        <f t="array" aca="1" ref="D49" ca="1">TREND($B$2:$B$32,$A$2:$A$32,A49)</f>
        <v>58.03870967741932</v>
      </c>
      <c r="E49" s="50">
        <f t="shared" ca="1" si="2"/>
        <v>58.03870967741932</v>
      </c>
      <c r="F49" s="49">
        <f t="shared" si="3"/>
        <v>480.15200000000186</v>
      </c>
    </row>
    <row r="50" spans="1:6" ht="15" thickBot="1" x14ac:dyDescent="0.35">
      <c r="A50" s="42">
        <v>45340</v>
      </c>
      <c r="C50" s="48">
        <f t="shared" ca="1" si="1"/>
        <v>57.77379032258068</v>
      </c>
      <c r="D50" s="52" cm="1">
        <f t="array" aca="1" ref="D50" ca="1">TREND($B$2:$B$32,$A$2:$A$32,A50)</f>
        <v>57.77379032258068</v>
      </c>
      <c r="E50" s="50">
        <f t="shared" ca="1" si="2"/>
        <v>57.77379032258068</v>
      </c>
      <c r="F50" s="49">
        <f t="shared" si="3"/>
        <v>490.11999999999534</v>
      </c>
    </row>
    <row r="51" spans="1:6" ht="15" thickBot="1" x14ac:dyDescent="0.35">
      <c r="A51" s="42">
        <v>45341</v>
      </c>
      <c r="C51" s="48">
        <f t="shared" ca="1" si="1"/>
        <v>57.508870967742041</v>
      </c>
      <c r="D51" s="52" cm="1">
        <f t="array" aca="1" ref="D51" ca="1">TREND($B$2:$B$32,$A$2:$A$32,A51)</f>
        <v>57.508870967742041</v>
      </c>
      <c r="E51" s="50">
        <f t="shared" ca="1" si="2"/>
        <v>57.508870967742041</v>
      </c>
      <c r="F51" s="49">
        <f t="shared" si="3"/>
        <v>500.08799999998882</v>
      </c>
    </row>
    <row r="52" spans="1:6" ht="15" thickBot="1" x14ac:dyDescent="0.35">
      <c r="A52" s="42">
        <v>45342</v>
      </c>
      <c r="C52" s="48">
        <f t="shared" ca="1" si="1"/>
        <v>57.243951612903402</v>
      </c>
      <c r="D52" s="52" cm="1">
        <f t="array" aca="1" ref="D52" ca="1">TREND($B$2:$B$32,$A$2:$A$32,A52)</f>
        <v>57.243951612903402</v>
      </c>
      <c r="E52" s="50">
        <f t="shared" ca="1" si="2"/>
        <v>57.243951612903402</v>
      </c>
      <c r="F52" s="49">
        <f t="shared" si="3"/>
        <v>510.0559999999823</v>
      </c>
    </row>
    <row r="53" spans="1:6" ht="15" thickBot="1" x14ac:dyDescent="0.35">
      <c r="A53" s="42">
        <v>45343</v>
      </c>
      <c r="C53" s="48">
        <f t="shared" ca="1" si="1"/>
        <v>56.979032258064763</v>
      </c>
      <c r="D53" s="52" cm="1">
        <f t="array" aca="1" ref="D53" ca="1">TREND($B$2:$B$32,$A$2:$A$32,A53)</f>
        <v>56.979032258064763</v>
      </c>
      <c r="E53" s="50">
        <f t="shared" ca="1" si="2"/>
        <v>56.979032258064763</v>
      </c>
      <c r="F53" s="49">
        <f t="shared" si="3"/>
        <v>520.02399999997579</v>
      </c>
    </row>
    <row r="54" spans="1:6" ht="15" thickBot="1" x14ac:dyDescent="0.35">
      <c r="A54" s="42">
        <v>45344</v>
      </c>
      <c r="C54" s="48">
        <f t="shared" ca="1" si="1"/>
        <v>56.714112903226123</v>
      </c>
      <c r="D54" s="52" cm="1">
        <f t="array" aca="1" ref="D54" ca="1">TREND($B$2:$B$32,$A$2:$A$32,A54)</f>
        <v>56.714112903226123</v>
      </c>
      <c r="E54" s="50">
        <f t="shared" ca="1" si="2"/>
        <v>56.714112903226123</v>
      </c>
      <c r="F54" s="49">
        <f t="shared" si="3"/>
        <v>529.99200000002747</v>
      </c>
    </row>
    <row r="55" spans="1:6" ht="15" thickBot="1" x14ac:dyDescent="0.35">
      <c r="A55" s="42">
        <v>45345</v>
      </c>
      <c r="C55" s="48">
        <f t="shared" ca="1" si="1"/>
        <v>56.449193548387484</v>
      </c>
      <c r="D55" s="52" cm="1">
        <f t="array" aca="1" ref="D55" ca="1">TREND($B$2:$B$32,$A$2:$A$32,A55)</f>
        <v>56.449193548387484</v>
      </c>
      <c r="E55" s="50">
        <f t="shared" ca="1" si="2"/>
        <v>56.449193548387484</v>
      </c>
      <c r="F55" s="49">
        <f t="shared" si="3"/>
        <v>539.96000000002095</v>
      </c>
    </row>
    <row r="56" spans="1:6" ht="15" thickBot="1" x14ac:dyDescent="0.35">
      <c r="A56" s="42">
        <v>45346</v>
      </c>
      <c r="C56" s="48">
        <f t="shared" ca="1" si="1"/>
        <v>56.184274193548845</v>
      </c>
      <c r="D56" s="52" cm="1">
        <f t="array" aca="1" ref="D56" ca="1">TREND($B$2:$B$32,$A$2:$A$32,A56)</f>
        <v>56.184274193548845</v>
      </c>
      <c r="E56" s="50">
        <f t="shared" ca="1" si="2"/>
        <v>56.184274193548845</v>
      </c>
      <c r="F56" s="49">
        <f t="shared" si="3"/>
        <v>549.92800000001444</v>
      </c>
    </row>
    <row r="57" spans="1:6" ht="15" thickBot="1" x14ac:dyDescent="0.35">
      <c r="A57" s="42">
        <v>45347</v>
      </c>
      <c r="C57" s="48">
        <f t="shared" ca="1" si="1"/>
        <v>55.919354838710206</v>
      </c>
      <c r="D57" s="52" cm="1">
        <f t="array" aca="1" ref="D57" ca="1">TREND($B$2:$B$32,$A$2:$A$32,A57)</f>
        <v>55.919354838710206</v>
      </c>
      <c r="E57" s="50">
        <f t="shared" ca="1" si="2"/>
        <v>55.919354838710206</v>
      </c>
      <c r="F57" s="49">
        <f t="shared" si="3"/>
        <v>559.89600000000792</v>
      </c>
    </row>
    <row r="58" spans="1:6" ht="15" thickBot="1" x14ac:dyDescent="0.35">
      <c r="A58" s="42">
        <v>45348</v>
      </c>
      <c r="C58" s="48">
        <f t="shared" ca="1" si="1"/>
        <v>55.654435483871566</v>
      </c>
      <c r="D58" s="52" cm="1">
        <f t="array" aca="1" ref="D58" ca="1">TREND($B$2:$B$32,$A$2:$A$32,A58)</f>
        <v>55.654435483871566</v>
      </c>
      <c r="E58" s="50">
        <f t="shared" ca="1" si="2"/>
        <v>55.654435483871566</v>
      </c>
      <c r="F58" s="49">
        <f t="shared" si="3"/>
        <v>569.8640000000014</v>
      </c>
    </row>
    <row r="59" spans="1:6" ht="15" thickBot="1" x14ac:dyDescent="0.35">
      <c r="A59" s="42">
        <v>45349</v>
      </c>
      <c r="C59" s="48">
        <f t="shared" ca="1" si="1"/>
        <v>55.389516129032927</v>
      </c>
      <c r="D59" s="52" cm="1">
        <f t="array" aca="1" ref="D59" ca="1">TREND($B$2:$B$32,$A$2:$A$32,A59)</f>
        <v>55.389516129032927</v>
      </c>
      <c r="E59" s="50">
        <f t="shared" ca="1" si="2"/>
        <v>55.389516129032927</v>
      </c>
      <c r="F59" s="49">
        <f t="shared" si="3"/>
        <v>579.83199999999488</v>
      </c>
    </row>
    <row r="60" spans="1:6" ht="15" thickBot="1" x14ac:dyDescent="0.35">
      <c r="A60" s="42">
        <v>45350</v>
      </c>
      <c r="C60" s="48">
        <f t="shared" ca="1" si="1"/>
        <v>55.124596774194288</v>
      </c>
      <c r="D60" s="52" cm="1">
        <f t="array" aca="1" ref="D60" ca="1">TREND($B$2:$B$32,$A$2:$A$32,A60)</f>
        <v>55.124596774194288</v>
      </c>
      <c r="E60" s="50">
        <f t="shared" ca="1" si="2"/>
        <v>55.124596774194288</v>
      </c>
      <c r="F60" s="49">
        <f t="shared" si="3"/>
        <v>589.79999999998836</v>
      </c>
    </row>
    <row r="61" spans="1:6" ht="15" thickBot="1" x14ac:dyDescent="0.35">
      <c r="A61" s="42">
        <v>45351</v>
      </c>
      <c r="C61" s="48">
        <f t="shared" ca="1" si="1"/>
        <v>54.859677419353829</v>
      </c>
      <c r="D61" s="52" cm="1">
        <f t="array" aca="1" ref="D61" ca="1">TREND($B$2:$B$32,$A$2:$A$32,A61)</f>
        <v>54.859677419353829</v>
      </c>
      <c r="E61" s="50">
        <f t="shared" ca="1" si="2"/>
        <v>54.859677419353829</v>
      </c>
      <c r="F61" s="49">
        <f t="shared" si="3"/>
        <v>599.76799999998184</v>
      </c>
    </row>
  </sheetData>
  <mergeCells count="1">
    <mergeCell ref="H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Scenario Summary</vt:lpstr>
      <vt:lpstr>Scenario Summary 2</vt:lpstr>
      <vt:lpstr>Scenario Summary 3</vt:lpstr>
      <vt:lpstr>Scenario Summary 4</vt:lpstr>
      <vt:lpstr>Scenario manager</vt:lpstr>
      <vt:lpstr>Goal Seek</vt:lpstr>
      <vt:lpstr>Date Table</vt:lpstr>
      <vt:lpstr>Forecast sheet</vt:lpstr>
      <vt:lpstr>Price</vt:lpstr>
      <vt:lpstr>Profit</vt:lpstr>
      <vt:lpstr>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makode</dc:creator>
  <cp:lastModifiedBy>amit makode</cp:lastModifiedBy>
  <dcterms:created xsi:type="dcterms:W3CDTF">2024-09-24T18:50:06Z</dcterms:created>
  <dcterms:modified xsi:type="dcterms:W3CDTF">2024-09-24T19:57:41Z</dcterms:modified>
</cp:coreProperties>
</file>