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C0FD22C9-8211-44B6-B02D-6696B4815BF9}" xr6:coauthVersionLast="47" xr6:coauthVersionMax="47" xr10:uidLastSave="{00000000-0000-0000-0000-000000000000}"/>
  <bookViews>
    <workbookView xWindow="-108" yWindow="-108" windowWidth="23256" windowHeight="12456" activeTab="5" xr2:uid="{246FF83A-0D79-4899-A976-3A9E589EC5E6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6" l="1" a="1"/>
  <c r="G27" i="6" s="1"/>
  <c r="O22" i="6" a="1"/>
  <c r="O22" i="6" s="1"/>
  <c r="G16" i="6" a="1"/>
  <c r="G16" i="6" s="1"/>
  <c r="C13" i="6" a="1"/>
  <c r="C13" i="6" s="1"/>
  <c r="K11" i="6"/>
  <c r="H10" i="6"/>
  <c r="K5" i="6"/>
  <c r="J2" i="2"/>
  <c r="K2" i="2"/>
  <c r="L2" i="2"/>
  <c r="I2" i="2"/>
  <c r="C14" i="5"/>
  <c r="D14" i="5"/>
  <c r="E14" i="5"/>
  <c r="B14" i="5"/>
  <c r="H2" i="5"/>
  <c r="J8" i="4"/>
  <c r="J6" i="4"/>
  <c r="D23" i="4"/>
  <c r="J4" i="4"/>
  <c r="E7" i="2"/>
  <c r="D12" i="3" a="1"/>
  <c r="D12" i="3" s="1"/>
  <c r="D10" i="3"/>
  <c r="D7" i="3"/>
  <c r="D3" i="2"/>
  <c r="G32" i="1"/>
  <c r="G27" i="1"/>
  <c r="G25" i="1"/>
  <c r="B14" i="1" a="1"/>
  <c r="B14" i="1" s="1"/>
  <c r="H10" i="1"/>
  <c r="H8" i="1"/>
  <c r="H6" i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<sst xmlns="http://schemas.openxmlformats.org/spreadsheetml/2006/main" count="186" uniqueCount="54">
  <si>
    <t>Order ID</t>
  </si>
  <si>
    <t>Product</t>
  </si>
  <si>
    <t>Category</t>
  </si>
  <si>
    <t>Quantity</t>
  </si>
  <si>
    <t>Price per Unit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</si>
  <si>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</si>
  <si>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</si>
  <si>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</si>
  <si>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</si>
  <si>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</si>
  <si>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</si>
  <si>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</si>
  <si>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</si>
  <si>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</si>
  <si>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</si>
  <si>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</si>
  <si>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</si>
  <si>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</si>
  <si>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Partial Match</t>
  </si>
  <si>
    <t>ID</t>
  </si>
  <si>
    <t>First name</t>
  </si>
  <si>
    <t>last name</t>
  </si>
  <si>
    <t>salary</t>
  </si>
  <si>
    <t>emily</t>
  </si>
  <si>
    <t>smith</t>
  </si>
  <si>
    <t>first</t>
  </si>
  <si>
    <t>james</t>
  </si>
  <si>
    <t>andreson</t>
  </si>
  <si>
    <t>andrew</t>
  </si>
  <si>
    <t>flintop</t>
  </si>
  <si>
    <t>john</t>
  </si>
  <si>
    <t>lewis</t>
  </si>
  <si>
    <t>jessica</t>
  </si>
  <si>
    <t>walker</t>
  </si>
  <si>
    <t>mark</t>
  </si>
  <si>
    <t>reed</t>
  </si>
  <si>
    <t>richard</t>
  </si>
  <si>
    <t>lopez</t>
  </si>
  <si>
    <t>and</t>
  </si>
  <si>
    <t>price</t>
  </si>
  <si>
    <t>laptop</t>
  </si>
  <si>
    <t>mobile</t>
  </si>
  <si>
    <t>tablet</t>
  </si>
  <si>
    <t>Order Date</t>
  </si>
  <si>
    <t>English</t>
  </si>
  <si>
    <t>Math</t>
  </si>
  <si>
    <t>Science</t>
  </si>
  <si>
    <t>History</t>
  </si>
  <si>
    <t>Geography</t>
  </si>
  <si>
    <t>Literature</t>
  </si>
  <si>
    <t>Physics</t>
  </si>
  <si>
    <t>Score</t>
  </si>
  <si>
    <t>math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</si>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</sst>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3E3530"/>
      <name val="Arial"/>
      <family val="2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2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1" fillId="0" borderId="1" xfId="1"/>
    <xf numFmtId="0" fontId="5" fillId="0" borderId="0" xfId="0" applyFont="1" applyAlignment="1">
      <alignment horizontal="center"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5" xfId="0" applyBorder="1"/>
    <xf numFmtId="0" fontId="0" fillId="0" borderId="6" xfId="0" applyBorder="1"/>
    <xf numFmtId="0" fontId="6" fillId="4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14" fontId="6" fillId="4" borderId="6" xfId="0" applyNumberFormat="1" applyFont="1" applyFill="1" applyBorder="1"/>
    <xf numFmtId="0" fontId="0" fillId="5" borderId="4" xfId="0" applyFill="1" applyBorder="1"/>
    <xf numFmtId="14" fontId="0" fillId="5" borderId="6" xfId="0" applyNumberFormat="1" applyFill="1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2" fillId="2" borderId="2" xfId="2"/>
    <xf numFmtId="0" fontId="3" fillId="3" borderId="10" xfId="3" applyBorder="1"/>
    <xf numFmtId="0" fontId="3" fillId="3" borderId="11" xfId="3" applyBorder="1"/>
    <xf numFmtId="0" fontId="3" fillId="3" borderId="12" xfId="3" applyBorder="1"/>
    <xf numFmtId="0" fontId="3" fillId="3" borderId="3" xfId="3"/>
    <xf numFmtId="0" fontId="3" fillId="3" borderId="0" xfId="3" applyBorder="1"/>
  </cellXfs>
  <cellStyles count="4"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AA54-2819-42F4-BBF0-13AB0D6A08B0}">
  <dimension ref="A1:H32"/>
  <sheetViews>
    <sheetView zoomScale="130" zoomScaleNormal="130" workbookViewId="0">
      <selection activeCell="G2" sqref="G2:H2"/>
    </sheetView>
  </sheetViews>
  <sheetFormatPr defaultRowHeight="15.6" x14ac:dyDescent="0.3"/>
  <cols>
    <col min="1" max="1" width="7.8984375" bestFit="1" customWidth="1"/>
    <col min="2" max="2" width="11.09765625" bestFit="1" customWidth="1"/>
    <col min="3" max="3" width="13.5" bestFit="1" customWidth="1"/>
    <col min="4" max="4" width="8" bestFit="1" customWidth="1"/>
    <col min="5" max="5" width="12.19921875" bestFit="1" customWidth="1"/>
    <col min="8" max="8" width="12.1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>
        <v>1001</v>
      </c>
      <c r="B2" t="s">
        <v>5</v>
      </c>
      <c r="C2" t="s">
        <v>6</v>
      </c>
      <c r="D2">
        <v>2</v>
      </c>
      <c r="E2">
        <v>800</v>
      </c>
      <c r="G2" s="1" t="s">
        <v>0</v>
      </c>
      <c r="H2" s="1" t="s">
        <v>4</v>
      </c>
    </row>
    <row r="3" spans="1:8" x14ac:dyDescent="0.3">
      <c r="A3">
        <v>1002</v>
      </c>
      <c r="B3" t="s">
        <v>7</v>
      </c>
      <c r="C3" t="s">
        <v>6</v>
      </c>
      <c r="D3">
        <v>1</v>
      </c>
      <c r="E3">
        <v>300</v>
      </c>
      <c r="G3">
        <v>1002</v>
      </c>
      <c r="H3">
        <f>VLOOKUP(G3,A2:E11,5,0)</f>
        <v>300</v>
      </c>
    </row>
    <row r="4" spans="1:8" x14ac:dyDescent="0.3">
      <c r="A4">
        <v>1003</v>
      </c>
      <c r="B4" t="s">
        <v>8</v>
      </c>
      <c r="C4" t="s">
        <v>9</v>
      </c>
      <c r="D4">
        <v>1</v>
      </c>
      <c r="E4">
        <v>200</v>
      </c>
    </row>
    <row r="5" spans="1:8" x14ac:dyDescent="0.3">
      <c r="A5">
        <v>1004</v>
      </c>
      <c r="B5" t="s">
        <v>10</v>
      </c>
      <c r="C5" t="s">
        <v>9</v>
      </c>
      <c r="D5">
        <v>4</v>
      </c>
      <c r="E5">
        <v>50</v>
      </c>
    </row>
    <row r="6" spans="1:8" x14ac:dyDescent="0.3">
      <c r="A6">
        <v>1005</v>
      </c>
      <c r="B6" t="s">
        <v>11</v>
      </c>
      <c r="C6" t="s">
        <v>6</v>
      </c>
      <c r="D6">
        <v>3</v>
      </c>
      <c r="E6">
        <v>400</v>
      </c>
      <c r="G6">
        <v>1001</v>
      </c>
      <c r="H6">
        <f>VLOOKUP(G6,A2:E11,5,0)</f>
        <v>800</v>
      </c>
    </row>
    <row r="7" spans="1:8" x14ac:dyDescent="0.3">
      <c r="A7">
        <v>1006</v>
      </c>
      <c r="B7" t="s">
        <v>12</v>
      </c>
      <c r="C7" t="s">
        <v>6</v>
      </c>
      <c r="D7">
        <v>2</v>
      </c>
      <c r="E7">
        <v>250</v>
      </c>
    </row>
    <row r="8" spans="1:8" x14ac:dyDescent="0.3">
      <c r="A8">
        <v>1007</v>
      </c>
      <c r="B8" t="s">
        <v>13</v>
      </c>
      <c r="C8" t="s">
        <v>14</v>
      </c>
      <c r="D8">
        <v>1</v>
      </c>
      <c r="E8">
        <v>30</v>
      </c>
      <c r="G8">
        <v>10011</v>
      </c>
      <c r="H8" t="e">
        <f>VLOOKUP(G8,A2:E11,4,0)</f>
        <v>#N/A</v>
      </c>
    </row>
    <row r="9" spans="1:8" x14ac:dyDescent="0.3">
      <c r="A9">
        <v>1008</v>
      </c>
      <c r="B9" t="s">
        <v>15</v>
      </c>
      <c r="C9" t="s">
        <v>9</v>
      </c>
      <c r="D9">
        <v>2</v>
      </c>
      <c r="E9">
        <v>150</v>
      </c>
    </row>
    <row r="10" spans="1:8" x14ac:dyDescent="0.3">
      <c r="A10">
        <v>1009</v>
      </c>
      <c r="B10" t="s">
        <v>16</v>
      </c>
      <c r="C10" t="s">
        <v>6</v>
      </c>
      <c r="D10">
        <v>2</v>
      </c>
      <c r="E10">
        <v>100</v>
      </c>
      <c r="G10">
        <v>10014</v>
      </c>
      <c r="H10" t="str">
        <f>IFERROR(VLOOKUP(G10,A2:E11,5,0),"NA")</f>
        <v>NA</v>
      </c>
    </row>
    <row r="11" spans="1:8" x14ac:dyDescent="0.3">
      <c r="A11">
        <v>1010</v>
      </c>
      <c r="B11" t="s">
        <v>17</v>
      </c>
      <c r="C11" t="s">
        <v>9</v>
      </c>
      <c r="D11">
        <v>1</v>
      </c>
      <c r="E11">
        <v>120</v>
      </c>
    </row>
    <row r="14" spans="1:8" x14ac:dyDescent="0.3">
      <c r="A14">
        <v>1005</v>
      </c>
      <c r="B14" t="str" cm="1">
        <f t="array" ref="B14:E14">VLOOKUP(A14,A2:E11,{2,3,4,5},0)</f>
        <v>Smartphone</v>
      </c>
      <c r="C14" t="str">
        <v>Electronics</v>
      </c>
      <c r="D14">
        <v>3</v>
      </c>
      <c r="E14">
        <v>400</v>
      </c>
    </row>
    <row r="21" spans="1:7" x14ac:dyDescent="0.3">
      <c r="F21" s="4" t="s">
        <v>18</v>
      </c>
      <c r="G21" s="4"/>
    </row>
    <row r="22" spans="1:7" x14ac:dyDescent="0.3">
      <c r="F22" s="2"/>
      <c r="G22" s="2"/>
    </row>
    <row r="23" spans="1:7" ht="18" thickBot="1" x14ac:dyDescent="0.4">
      <c r="A23" s="3" t="s">
        <v>19</v>
      </c>
      <c r="B23" s="3" t="s">
        <v>20</v>
      </c>
      <c r="C23" s="3" t="s">
        <v>21</v>
      </c>
      <c r="D23" s="3" t="s">
        <v>22</v>
      </c>
    </row>
    <row r="24" spans="1:7" ht="16.2" thickTop="1" x14ac:dyDescent="0.3">
      <c r="A24">
        <v>72</v>
      </c>
      <c r="B24" t="s">
        <v>23</v>
      </c>
      <c r="C24" t="s">
        <v>24</v>
      </c>
      <c r="D24">
        <v>24452</v>
      </c>
      <c r="F24" t="s">
        <v>25</v>
      </c>
      <c r="G24" t="s">
        <v>38</v>
      </c>
    </row>
    <row r="25" spans="1:7" x14ac:dyDescent="0.3">
      <c r="A25">
        <v>66</v>
      </c>
      <c r="B25" t="s">
        <v>26</v>
      </c>
      <c r="C25" t="s">
        <v>27</v>
      </c>
      <c r="D25">
        <v>16020</v>
      </c>
      <c r="F25" t="s">
        <v>22</v>
      </c>
      <c r="G25">
        <f>VLOOKUP(G24&amp;"*",B24:D30,3,0)</f>
        <v>22200</v>
      </c>
    </row>
    <row r="26" spans="1:7" x14ac:dyDescent="0.3">
      <c r="A26">
        <v>30</v>
      </c>
      <c r="B26" t="s">
        <v>28</v>
      </c>
      <c r="C26" t="s">
        <v>29</v>
      </c>
      <c r="D26">
        <v>22200</v>
      </c>
    </row>
    <row r="27" spans="1:7" x14ac:dyDescent="0.3">
      <c r="A27">
        <v>53</v>
      </c>
      <c r="B27" t="s">
        <v>30</v>
      </c>
      <c r="C27" t="s">
        <v>31</v>
      </c>
      <c r="D27">
        <v>14669</v>
      </c>
      <c r="G27">
        <f>VLOOKUP(G24&amp;"*",B24:D30,3,0)</f>
        <v>22200</v>
      </c>
    </row>
    <row r="28" spans="1:7" x14ac:dyDescent="0.3">
      <c r="A28">
        <v>56</v>
      </c>
      <c r="B28" t="s">
        <v>32</v>
      </c>
      <c r="C28" t="s">
        <v>33</v>
      </c>
      <c r="D28">
        <v>23655</v>
      </c>
    </row>
    <row r="29" spans="1:7" x14ac:dyDescent="0.3">
      <c r="A29">
        <v>79</v>
      </c>
      <c r="B29" t="s">
        <v>34</v>
      </c>
      <c r="C29" t="s">
        <v>35</v>
      </c>
      <c r="D29">
        <v>18070</v>
      </c>
    </row>
    <row r="30" spans="1:7" x14ac:dyDescent="0.3">
      <c r="A30">
        <v>30</v>
      </c>
      <c r="B30" t="s">
        <v>36</v>
      </c>
      <c r="C30" t="s">
        <v>37</v>
      </c>
      <c r="D30">
        <v>21002</v>
      </c>
    </row>
    <row r="32" spans="1:7" x14ac:dyDescent="0.3">
      <c r="F32">
        <v>24452</v>
      </c>
      <c r="G32" t="e">
        <f>VLOOKUP(F32,A24:D30,-4,0)</f>
        <v>#N/A</v>
      </c>
    </row>
  </sheetData>
  <mergeCells count="2">
    <mergeCell ref="F21:G21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6592-0142-4CAA-BBE9-57BA92665ED1}">
  <dimension ref="A1:K12"/>
  <sheetViews>
    <sheetView zoomScale="130" zoomScaleNormal="130" workbookViewId="0">
      <selection activeCell="I14" sqref="I14"/>
    </sheetView>
  </sheetViews>
  <sheetFormatPr defaultRowHeight="15.6" x14ac:dyDescent="0.3"/>
  <cols>
    <col min="1" max="1" width="11" bestFit="1" customWidth="1"/>
    <col min="2" max="3" width="9.8984375" bestFit="1" customWidth="1"/>
    <col min="4" max="5" width="13.5" bestFit="1" customWidth="1"/>
    <col min="6" max="6" width="10.19921875" bestFit="1" customWidth="1"/>
    <col min="7" max="7" width="9.8984375" bestFit="1" customWidth="1"/>
    <col min="8" max="8" width="11.09765625" bestFit="1" customWidth="1"/>
    <col min="9" max="9" width="13.5" bestFit="1" customWidth="1"/>
    <col min="10" max="10" width="10.5" bestFit="1" customWidth="1"/>
    <col min="11" max="11" width="13.5" bestFit="1" customWidth="1"/>
  </cols>
  <sheetData>
    <row r="1" spans="1:11" x14ac:dyDescent="0.3">
      <c r="A1" s="5" t="s">
        <v>1</v>
      </c>
      <c r="B1" s="6" t="s">
        <v>5</v>
      </c>
      <c r="C1" s="6" t="s">
        <v>7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15</v>
      </c>
      <c r="J1" s="6" t="s">
        <v>16</v>
      </c>
      <c r="K1" s="7" t="s">
        <v>17</v>
      </c>
    </row>
    <row r="2" spans="1:11" x14ac:dyDescent="0.3">
      <c r="A2" s="5" t="s">
        <v>2</v>
      </c>
      <c r="B2" s="8" t="s">
        <v>6</v>
      </c>
      <c r="C2" s="8" t="s">
        <v>6</v>
      </c>
      <c r="D2" s="8" t="s">
        <v>9</v>
      </c>
      <c r="E2" s="8" t="s">
        <v>9</v>
      </c>
      <c r="F2" s="8" t="s">
        <v>6</v>
      </c>
      <c r="G2" s="8" t="s">
        <v>6</v>
      </c>
      <c r="H2" s="8" t="s">
        <v>14</v>
      </c>
      <c r="I2" s="8" t="s">
        <v>9</v>
      </c>
      <c r="J2" s="8" t="s">
        <v>6</v>
      </c>
      <c r="K2" s="9" t="s">
        <v>9</v>
      </c>
    </row>
    <row r="3" spans="1:11" x14ac:dyDescent="0.3">
      <c r="A3" s="5" t="s">
        <v>3</v>
      </c>
      <c r="B3" s="10">
        <v>2</v>
      </c>
      <c r="C3" s="10">
        <v>1</v>
      </c>
      <c r="D3" s="10">
        <v>1</v>
      </c>
      <c r="E3" s="10">
        <v>4</v>
      </c>
      <c r="F3" s="10">
        <v>3</v>
      </c>
      <c r="G3" s="10">
        <v>2</v>
      </c>
      <c r="H3" s="10">
        <v>1</v>
      </c>
      <c r="I3" s="10">
        <v>2</v>
      </c>
      <c r="J3" s="10">
        <v>2</v>
      </c>
      <c r="K3" s="11">
        <v>1</v>
      </c>
    </row>
    <row r="4" spans="1:11" x14ac:dyDescent="0.3">
      <c r="A4" s="12" t="s">
        <v>4</v>
      </c>
      <c r="B4" s="13">
        <v>800</v>
      </c>
      <c r="C4" s="13">
        <v>300</v>
      </c>
      <c r="D4" s="13">
        <v>200</v>
      </c>
      <c r="E4" s="13">
        <v>50</v>
      </c>
      <c r="F4" s="13">
        <v>400</v>
      </c>
      <c r="G4" s="13">
        <v>250</v>
      </c>
      <c r="H4" s="13">
        <v>30</v>
      </c>
      <c r="I4" s="13">
        <v>150</v>
      </c>
      <c r="J4" s="13">
        <v>100</v>
      </c>
      <c r="K4" s="14">
        <v>120</v>
      </c>
    </row>
    <row r="6" spans="1:11" x14ac:dyDescent="0.3">
      <c r="D6" t="s">
        <v>39</v>
      </c>
    </row>
    <row r="7" spans="1:11" x14ac:dyDescent="0.3">
      <c r="C7" s="6" t="s">
        <v>41</v>
      </c>
      <c r="D7" t="e">
        <f>HLOOKUP(C7,B1:K4,4,0)</f>
        <v>#N/A</v>
      </c>
    </row>
    <row r="10" spans="1:11" x14ac:dyDescent="0.3">
      <c r="C10" t="s">
        <v>41</v>
      </c>
      <c r="D10" t="str">
        <f>_xlfn.IFNA(HLOOKUP(C10,B1:K4,4,0),"NA")</f>
        <v>NA</v>
      </c>
    </row>
    <row r="12" spans="1:11" x14ac:dyDescent="0.3">
      <c r="C12" t="s">
        <v>40</v>
      </c>
      <c r="D12" t="str" cm="1">
        <f t="array" ref="D12:F12">HLOOKUP(C12,B1:K4,{2,3,4},0)</f>
        <v>Electronics</v>
      </c>
      <c r="E12">
        <v>2</v>
      </c>
      <c r="F1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C8E3-7359-4928-834E-F91CEE94277B}">
  <dimension ref="A1:K23"/>
  <sheetViews>
    <sheetView zoomScale="130" zoomScaleNormal="130" workbookViewId="0">
      <selection activeCell="I9" sqref="I9"/>
    </sheetView>
  </sheetViews>
  <sheetFormatPr defaultRowHeight="15.6" x14ac:dyDescent="0.3"/>
  <cols>
    <col min="1" max="1" width="11" bestFit="1" customWidth="1"/>
    <col min="2" max="2" width="11.09765625" bestFit="1" customWidth="1"/>
    <col min="3" max="5" width="13.5" bestFit="1" customWidth="1"/>
    <col min="6" max="6" width="10.69921875" bestFit="1" customWidth="1"/>
    <col min="7" max="7" width="10.09765625" bestFit="1" customWidth="1"/>
    <col min="8" max="8" width="11.09765625" bestFit="1" customWidth="1"/>
    <col min="9" max="9" width="13.5" bestFit="1" customWidth="1"/>
    <col min="10" max="10" width="11.09765625" bestFit="1" customWidth="1"/>
    <col min="11" max="11" width="13.5" bestFit="1" customWidth="1"/>
  </cols>
  <sheetData>
    <row r="1" spans="1:1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43</v>
      </c>
    </row>
    <row r="2" spans="1:11" x14ac:dyDescent="0.3">
      <c r="A2" s="16">
        <v>1001</v>
      </c>
      <c r="B2" s="8" t="s">
        <v>5</v>
      </c>
      <c r="C2" s="8" t="s">
        <v>6</v>
      </c>
      <c r="D2" s="8">
        <v>2</v>
      </c>
      <c r="E2" s="8">
        <v>800</v>
      </c>
      <c r="F2" s="17">
        <v>44931</v>
      </c>
    </row>
    <row r="3" spans="1:11" x14ac:dyDescent="0.3">
      <c r="A3" s="18">
        <v>1002</v>
      </c>
      <c r="B3" s="10" t="s">
        <v>7</v>
      </c>
      <c r="C3" s="10" t="s">
        <v>6</v>
      </c>
      <c r="D3" s="10">
        <v>7</v>
      </c>
      <c r="E3" s="10">
        <v>300</v>
      </c>
      <c r="F3" s="19">
        <v>44936</v>
      </c>
      <c r="I3" s="5" t="s">
        <v>0</v>
      </c>
      <c r="J3" s="6" t="s">
        <v>4</v>
      </c>
    </row>
    <row r="4" spans="1:11" x14ac:dyDescent="0.3">
      <c r="A4" s="16">
        <v>1003</v>
      </c>
      <c r="B4" s="8" t="s">
        <v>8</v>
      </c>
      <c r="C4" s="8" t="s">
        <v>9</v>
      </c>
      <c r="D4" s="8">
        <v>1</v>
      </c>
      <c r="E4" s="8">
        <v>200</v>
      </c>
      <c r="F4" s="17">
        <v>44941</v>
      </c>
      <c r="I4">
        <v>10013</v>
      </c>
      <c r="J4">
        <f>LOOKUP(I4,A2:E11)</f>
        <v>120</v>
      </c>
    </row>
    <row r="5" spans="1:11" x14ac:dyDescent="0.3">
      <c r="A5" s="18">
        <v>1004</v>
      </c>
      <c r="B5" s="10" t="s">
        <v>10</v>
      </c>
      <c r="C5" s="10" t="s">
        <v>9</v>
      </c>
      <c r="D5" s="10">
        <v>4</v>
      </c>
      <c r="E5" s="10">
        <v>50</v>
      </c>
      <c r="F5" s="19">
        <v>44946</v>
      </c>
    </row>
    <row r="6" spans="1:11" x14ac:dyDescent="0.3">
      <c r="A6" s="16">
        <v>1005</v>
      </c>
      <c r="B6" s="8" t="s">
        <v>11</v>
      </c>
      <c r="C6" s="8" t="s">
        <v>6</v>
      </c>
      <c r="D6" s="8">
        <v>3</v>
      </c>
      <c r="E6" s="8">
        <v>400</v>
      </c>
      <c r="F6" s="17">
        <v>44951</v>
      </c>
      <c r="I6">
        <v>10013</v>
      </c>
      <c r="J6">
        <f>IFERROR(LOOKUP(I6,A2:E11),"NAN")</f>
        <v>120</v>
      </c>
    </row>
    <row r="7" spans="1:11" x14ac:dyDescent="0.3">
      <c r="A7" s="18">
        <v>1006</v>
      </c>
      <c r="B7" s="10" t="s">
        <v>12</v>
      </c>
      <c r="C7" s="10" t="s">
        <v>6</v>
      </c>
      <c r="D7" s="10">
        <v>2</v>
      </c>
      <c r="E7" s="10">
        <v>250</v>
      </c>
      <c r="F7" s="19">
        <v>44958</v>
      </c>
    </row>
    <row r="8" spans="1:11" x14ac:dyDescent="0.3">
      <c r="A8" s="16">
        <v>1007</v>
      </c>
      <c r="B8" s="8" t="s">
        <v>13</v>
      </c>
      <c r="C8" s="8" t="s">
        <v>14</v>
      </c>
      <c r="D8" s="8">
        <v>1</v>
      </c>
      <c r="E8" s="8">
        <v>30</v>
      </c>
      <c r="F8" s="17">
        <v>44962</v>
      </c>
      <c r="I8">
        <v>10011</v>
      </c>
      <c r="J8">
        <f>LOOKUP(I8,A2:E11,E2:E11)</f>
        <v>120</v>
      </c>
    </row>
    <row r="9" spans="1:11" x14ac:dyDescent="0.3">
      <c r="A9" s="18">
        <v>1008</v>
      </c>
      <c r="B9" s="10" t="s">
        <v>15</v>
      </c>
      <c r="C9" s="10" t="s">
        <v>9</v>
      </c>
      <c r="D9" s="10">
        <v>2</v>
      </c>
      <c r="E9" s="10">
        <v>150</v>
      </c>
      <c r="F9" s="19">
        <v>44967</v>
      </c>
    </row>
    <row r="10" spans="1:11" x14ac:dyDescent="0.3">
      <c r="A10" s="16">
        <v>1009</v>
      </c>
      <c r="B10" s="8" t="s">
        <v>16</v>
      </c>
      <c r="C10" s="8" t="s">
        <v>6</v>
      </c>
      <c r="D10" s="8">
        <v>2</v>
      </c>
      <c r="E10" s="8">
        <v>100</v>
      </c>
      <c r="F10" s="17">
        <v>44972</v>
      </c>
    </row>
    <row r="11" spans="1:11" x14ac:dyDescent="0.3">
      <c r="A11" s="20">
        <v>1010</v>
      </c>
      <c r="B11" s="21" t="s">
        <v>17</v>
      </c>
      <c r="C11" s="21" t="s">
        <v>9</v>
      </c>
      <c r="D11" s="21">
        <v>10</v>
      </c>
      <c r="E11" s="21">
        <v>120</v>
      </c>
      <c r="F11" s="22">
        <v>44977</v>
      </c>
    </row>
    <row r="15" spans="1:11" x14ac:dyDescent="0.3">
      <c r="A15" s="5" t="s">
        <v>0</v>
      </c>
      <c r="B15" s="16">
        <v>1001</v>
      </c>
      <c r="C15" s="18">
        <v>1002</v>
      </c>
      <c r="D15" s="16">
        <v>1003</v>
      </c>
      <c r="E15" s="18">
        <v>1004</v>
      </c>
      <c r="F15" s="16">
        <v>1005</v>
      </c>
      <c r="G15" s="18">
        <v>1006</v>
      </c>
      <c r="H15" s="16">
        <v>1007</v>
      </c>
      <c r="I15" s="18">
        <v>1008</v>
      </c>
      <c r="J15" s="16">
        <v>1009</v>
      </c>
      <c r="K15" s="20">
        <v>1010</v>
      </c>
    </row>
    <row r="16" spans="1:11" x14ac:dyDescent="0.3">
      <c r="A16" s="6" t="s">
        <v>1</v>
      </c>
      <c r="B16" s="8" t="s">
        <v>5</v>
      </c>
      <c r="C16" s="10" t="s">
        <v>7</v>
      </c>
      <c r="D16" s="8" t="s">
        <v>8</v>
      </c>
      <c r="E16" s="10" t="s">
        <v>10</v>
      </c>
      <c r="F16" s="8" t="s">
        <v>11</v>
      </c>
      <c r="G16" s="10" t="s">
        <v>12</v>
      </c>
      <c r="H16" s="8" t="s">
        <v>13</v>
      </c>
      <c r="I16" s="10" t="s">
        <v>15</v>
      </c>
      <c r="J16" s="8" t="s">
        <v>16</v>
      </c>
      <c r="K16" s="21" t="s">
        <v>17</v>
      </c>
    </row>
    <row r="17" spans="1:11" x14ac:dyDescent="0.3">
      <c r="A17" s="6" t="s">
        <v>2</v>
      </c>
      <c r="B17" s="8" t="s">
        <v>6</v>
      </c>
      <c r="C17" s="10" t="s">
        <v>6</v>
      </c>
      <c r="D17" s="8" t="s">
        <v>9</v>
      </c>
      <c r="E17" s="10" t="s">
        <v>9</v>
      </c>
      <c r="F17" s="8" t="s">
        <v>6</v>
      </c>
      <c r="G17" s="10" t="s">
        <v>6</v>
      </c>
      <c r="H17" s="8" t="s">
        <v>14</v>
      </c>
      <c r="I17" s="10" t="s">
        <v>9</v>
      </c>
      <c r="J17" s="8" t="s">
        <v>6</v>
      </c>
      <c r="K17" s="21" t="s">
        <v>9</v>
      </c>
    </row>
    <row r="18" spans="1:11" x14ac:dyDescent="0.3">
      <c r="A18" s="6" t="s">
        <v>3</v>
      </c>
      <c r="B18" s="8">
        <v>2</v>
      </c>
      <c r="C18" s="10">
        <v>7</v>
      </c>
      <c r="D18" s="8">
        <v>1</v>
      </c>
      <c r="E18" s="10">
        <v>4</v>
      </c>
      <c r="F18" s="8">
        <v>3</v>
      </c>
      <c r="G18" s="10">
        <v>2</v>
      </c>
      <c r="H18" s="8">
        <v>1</v>
      </c>
      <c r="I18" s="10">
        <v>2</v>
      </c>
      <c r="J18" s="8">
        <v>2</v>
      </c>
      <c r="K18" s="21">
        <v>10</v>
      </c>
    </row>
    <row r="19" spans="1:11" x14ac:dyDescent="0.3">
      <c r="A19" s="6" t="s">
        <v>4</v>
      </c>
      <c r="B19" s="8">
        <v>800</v>
      </c>
      <c r="C19" s="10">
        <v>300</v>
      </c>
      <c r="D19" s="8">
        <v>200</v>
      </c>
      <c r="E19" s="10">
        <v>50</v>
      </c>
      <c r="F19" s="8">
        <v>400</v>
      </c>
      <c r="G19" s="10">
        <v>250</v>
      </c>
      <c r="H19" s="8">
        <v>30</v>
      </c>
      <c r="I19" s="10">
        <v>150</v>
      </c>
      <c r="J19" s="8">
        <v>100</v>
      </c>
      <c r="K19" s="21">
        <v>120</v>
      </c>
    </row>
    <row r="20" spans="1:11" x14ac:dyDescent="0.3">
      <c r="A20" s="15" t="s">
        <v>43</v>
      </c>
      <c r="B20" s="17">
        <v>44931</v>
      </c>
      <c r="C20" s="19">
        <v>44936</v>
      </c>
      <c r="D20" s="17">
        <v>44941</v>
      </c>
      <c r="E20" s="19">
        <v>44946</v>
      </c>
      <c r="F20" s="17">
        <v>44951</v>
      </c>
      <c r="G20" s="19">
        <v>44958</v>
      </c>
      <c r="H20" s="17">
        <v>44962</v>
      </c>
      <c r="I20" s="19">
        <v>44967</v>
      </c>
      <c r="J20" s="17">
        <v>44972</v>
      </c>
      <c r="K20" s="22">
        <v>44977</v>
      </c>
    </row>
    <row r="23" spans="1:11" x14ac:dyDescent="0.3">
      <c r="C23">
        <v>1006</v>
      </c>
      <c r="D23">
        <f>LOOKUP(C23,B15:K19)</f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5E8C-5489-45B1-89BE-D7187C1A1C52}">
  <dimension ref="A1:H14"/>
  <sheetViews>
    <sheetView zoomScale="115" zoomScaleNormal="115" workbookViewId="0">
      <selection activeCell="I13" sqref="I13"/>
    </sheetView>
  </sheetViews>
  <sheetFormatPr defaultRowHeight="15.6" x14ac:dyDescent="0.3"/>
  <cols>
    <col min="1" max="1" width="7.09765625" bestFit="1" customWidth="1"/>
    <col min="2" max="2" width="11.09765625" bestFit="1" customWidth="1"/>
    <col min="3" max="3" width="13.5" bestFit="1" customWidth="1"/>
    <col min="4" max="4" width="7.296875" bestFit="1" customWidth="1"/>
    <col min="5" max="5" width="11" bestFit="1" customWidth="1"/>
  </cols>
  <sheetData>
    <row r="1" spans="1: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8" x14ac:dyDescent="0.3">
      <c r="A2" s="16">
        <v>1001</v>
      </c>
      <c r="B2" s="8" t="s">
        <v>5</v>
      </c>
      <c r="C2" s="8" t="s">
        <v>6</v>
      </c>
      <c r="D2" s="8">
        <v>2</v>
      </c>
      <c r="E2" s="8">
        <v>800</v>
      </c>
      <c r="G2">
        <v>1999</v>
      </c>
      <c r="H2" t="str">
        <f>_xlfn.XLOOKUP(G2,A2:A11,E2:E11,"NAN")</f>
        <v>NAN</v>
      </c>
    </row>
    <row r="3" spans="1:8" x14ac:dyDescent="0.3">
      <c r="A3" s="18">
        <v>1002</v>
      </c>
      <c r="B3" s="10" t="s">
        <v>7</v>
      </c>
      <c r="C3" s="10" t="s">
        <v>6</v>
      </c>
      <c r="D3" s="10">
        <v>7</v>
      </c>
      <c r="E3" s="10">
        <v>300</v>
      </c>
    </row>
    <row r="4" spans="1:8" x14ac:dyDescent="0.3">
      <c r="A4" s="16">
        <v>1003</v>
      </c>
      <c r="B4" s="8" t="s">
        <v>8</v>
      </c>
      <c r="C4" s="8" t="s">
        <v>9</v>
      </c>
      <c r="D4" s="8">
        <v>1</v>
      </c>
      <c r="E4" s="8">
        <v>200</v>
      </c>
    </row>
    <row r="5" spans="1:8" x14ac:dyDescent="0.3">
      <c r="A5" s="18">
        <v>1004</v>
      </c>
      <c r="B5" s="10" t="s">
        <v>10</v>
      </c>
      <c r="C5" s="10" t="s">
        <v>9</v>
      </c>
      <c r="D5" s="10">
        <v>4</v>
      </c>
      <c r="E5" s="10">
        <v>50</v>
      </c>
    </row>
    <row r="6" spans="1:8" x14ac:dyDescent="0.3">
      <c r="A6" s="16">
        <v>1005</v>
      </c>
      <c r="B6" s="8" t="s">
        <v>11</v>
      </c>
      <c r="C6" s="8" t="s">
        <v>6</v>
      </c>
      <c r="D6" s="8">
        <v>3</v>
      </c>
      <c r="E6" s="8">
        <v>400</v>
      </c>
    </row>
    <row r="7" spans="1:8" x14ac:dyDescent="0.3">
      <c r="A7" s="18">
        <v>1006</v>
      </c>
      <c r="B7" s="10" t="s">
        <v>12</v>
      </c>
      <c r="C7" s="10" t="s">
        <v>6</v>
      </c>
      <c r="D7" s="10">
        <v>2</v>
      </c>
      <c r="E7" s="10">
        <v>250</v>
      </c>
    </row>
    <row r="8" spans="1:8" x14ac:dyDescent="0.3">
      <c r="A8" s="16">
        <v>1007</v>
      </c>
      <c r="B8" s="8" t="s">
        <v>13</v>
      </c>
      <c r="C8" s="8" t="s">
        <v>14</v>
      </c>
      <c r="D8" s="8">
        <v>1</v>
      </c>
      <c r="E8" s="8">
        <v>30</v>
      </c>
    </row>
    <row r="9" spans="1:8" x14ac:dyDescent="0.3">
      <c r="A9" s="18">
        <v>1008</v>
      </c>
      <c r="B9" s="10" t="s">
        <v>15</v>
      </c>
      <c r="C9" s="10" t="s">
        <v>9</v>
      </c>
      <c r="D9" s="10">
        <v>2</v>
      </c>
      <c r="E9" s="10">
        <v>150</v>
      </c>
    </row>
    <row r="10" spans="1:8" x14ac:dyDescent="0.3">
      <c r="A10" s="16">
        <v>1009</v>
      </c>
      <c r="B10" s="8" t="s">
        <v>16</v>
      </c>
      <c r="C10" s="8" t="s">
        <v>6</v>
      </c>
      <c r="D10" s="8">
        <v>2</v>
      </c>
      <c r="E10" s="8">
        <v>100</v>
      </c>
    </row>
    <row r="11" spans="1:8" x14ac:dyDescent="0.3">
      <c r="A11" s="20">
        <v>1010</v>
      </c>
      <c r="B11" s="21" t="s">
        <v>17</v>
      </c>
      <c r="C11" s="21" t="s">
        <v>9</v>
      </c>
      <c r="D11" s="21">
        <v>10</v>
      </c>
      <c r="E11" s="21">
        <v>120</v>
      </c>
    </row>
    <row r="14" spans="1:8" x14ac:dyDescent="0.3">
      <c r="A14">
        <v>1005</v>
      </c>
      <c r="B14" t="str">
        <f>_xlfn.XLOOKUP($A$14,$A$2:$A$11,B2:B11,"NA")</f>
        <v>Smartphone</v>
      </c>
      <c r="C14" t="str">
        <f t="shared" ref="C14:E14" si="0">_xlfn.XLOOKUP($A$14,$A$2:$A$11,C2:C11,"NA")</f>
        <v>Electronics</v>
      </c>
      <c r="D14">
        <f t="shared" si="0"/>
        <v>3</v>
      </c>
      <c r="E14">
        <f t="shared" si="0"/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A0BD-46FD-4934-BF2A-F552DBE386ED}">
  <dimension ref="C2:L7"/>
  <sheetViews>
    <sheetView zoomScale="130" zoomScaleNormal="130" workbookViewId="0">
      <selection activeCell="H3" sqref="H3"/>
    </sheetView>
  </sheetViews>
  <sheetFormatPr defaultRowHeight="15.6" x14ac:dyDescent="0.3"/>
  <cols>
    <col min="4" max="4" width="12.19921875" bestFit="1" customWidth="1"/>
    <col min="10" max="10" width="13.5" bestFit="1" customWidth="1"/>
  </cols>
  <sheetData>
    <row r="2" spans="3:12" x14ac:dyDescent="0.3">
      <c r="C2" s="1" t="s">
        <v>0</v>
      </c>
      <c r="D2" s="1" t="s">
        <v>4</v>
      </c>
      <c r="H2" s="16">
        <v>1212</v>
      </c>
      <c r="I2" t="str">
        <f>_xlfn.XLOOKUP($H$2,Sheet5!$A$2:$A$11,Sheet5!B2:B11,"NA")</f>
        <v>NA</v>
      </c>
      <c r="J2" t="str">
        <f>_xlfn.XLOOKUP($H$2,Sheet5!$A$2:$A$11,Sheet5!C2:C11,"NA")</f>
        <v>NA</v>
      </c>
      <c r="K2" t="str">
        <f>_xlfn.XLOOKUP($H$2,Sheet5!$A$2:$A$11,Sheet5!D2:D11,"NA")</f>
        <v>NA</v>
      </c>
      <c r="L2" t="str">
        <f>_xlfn.XLOOKUP($H$2,Sheet5!$A$2:$A$11,Sheet5!E2:E11,"NA")</f>
        <v>NA</v>
      </c>
    </row>
    <row r="3" spans="3:12" x14ac:dyDescent="0.3">
      <c r="C3">
        <v>1002</v>
      </c>
      <c r="D3">
        <f>VLOOKUP(C3,Sheet1!A2:E11,5,0)</f>
        <v>300</v>
      </c>
    </row>
    <row r="7" spans="3:12" x14ac:dyDescent="0.3">
      <c r="D7" t="s">
        <v>42</v>
      </c>
      <c r="E7">
        <f>HLOOKUP(D7,Sheet3!B1:K4,4,0)</f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FFD0-9122-4C96-8251-0D51D1CA88B2}">
  <dimension ref="A1:T41"/>
  <sheetViews>
    <sheetView tabSelected="1" topLeftCell="C22" zoomScale="115" zoomScaleNormal="115" workbookViewId="0">
      <selection activeCell="M28" sqref="M28"/>
    </sheetView>
  </sheetViews>
  <sheetFormatPr defaultRowHeight="15.6" x14ac:dyDescent="0.3"/>
  <cols>
    <col min="6" max="6" width="9.5" bestFit="1" customWidth="1"/>
  </cols>
  <sheetData>
    <row r="1" spans="1:20" x14ac:dyDescent="0.3">
      <c r="A1" s="23" t="s">
        <v>19</v>
      </c>
      <c r="B1" s="23" t="s">
        <v>44</v>
      </c>
      <c r="C1" s="23" t="s">
        <v>45</v>
      </c>
      <c r="D1" s="23" t="s">
        <v>46</v>
      </c>
      <c r="E1" s="23" t="s">
        <v>47</v>
      </c>
      <c r="F1" s="23" t="s">
        <v>48</v>
      </c>
      <c r="G1" s="23" t="s">
        <v>49</v>
      </c>
      <c r="H1" s="23" t="s">
        <v>50</v>
      </c>
      <c r="O1" t="s">
        <v>19</v>
      </c>
      <c r="P1">
        <v>101</v>
      </c>
      <c r="Q1">
        <v>102</v>
      </c>
      <c r="R1">
        <v>103</v>
      </c>
      <c r="S1">
        <v>104</v>
      </c>
      <c r="T1">
        <v>105</v>
      </c>
    </row>
    <row r="2" spans="1:20" x14ac:dyDescent="0.3">
      <c r="A2" s="24">
        <v>101</v>
      </c>
      <c r="B2" s="24">
        <v>85</v>
      </c>
      <c r="C2" s="24">
        <v>90</v>
      </c>
      <c r="D2" s="24">
        <v>88</v>
      </c>
      <c r="E2" s="24">
        <v>75</v>
      </c>
      <c r="F2" s="24">
        <v>82</v>
      </c>
      <c r="G2" s="24">
        <v>88</v>
      </c>
      <c r="H2" s="25">
        <v>85</v>
      </c>
      <c r="O2" t="s">
        <v>44</v>
      </c>
      <c r="P2">
        <v>85</v>
      </c>
      <c r="Q2">
        <v>78</v>
      </c>
      <c r="R2">
        <v>92</v>
      </c>
      <c r="S2">
        <v>88</v>
      </c>
      <c r="T2">
        <v>90</v>
      </c>
    </row>
    <row r="3" spans="1:20" x14ac:dyDescent="0.3">
      <c r="A3" s="24">
        <v>102</v>
      </c>
      <c r="B3" s="24">
        <v>78</v>
      </c>
      <c r="C3" s="24">
        <v>92</v>
      </c>
      <c r="D3" s="24">
        <v>85</v>
      </c>
      <c r="E3" s="24">
        <v>80</v>
      </c>
      <c r="F3" s="24">
        <v>90</v>
      </c>
      <c r="G3" s="24">
        <v>85</v>
      </c>
      <c r="H3" s="25">
        <v>87</v>
      </c>
      <c r="K3" s="28">
        <v>105</v>
      </c>
      <c r="O3" t="s">
        <v>45</v>
      </c>
      <c r="P3">
        <v>90</v>
      </c>
      <c r="Q3">
        <v>92</v>
      </c>
      <c r="R3">
        <v>85</v>
      </c>
      <c r="S3">
        <v>80</v>
      </c>
      <c r="T3">
        <v>88</v>
      </c>
    </row>
    <row r="4" spans="1:20" x14ac:dyDescent="0.3">
      <c r="A4" s="24">
        <v>103</v>
      </c>
      <c r="B4" s="24">
        <v>92</v>
      </c>
      <c r="C4" s="24">
        <v>85</v>
      </c>
      <c r="D4" s="24">
        <v>78</v>
      </c>
      <c r="E4" s="24">
        <v>88</v>
      </c>
      <c r="F4" s="24">
        <v>75</v>
      </c>
      <c r="G4" s="24">
        <v>90</v>
      </c>
      <c r="H4" s="25">
        <v>82</v>
      </c>
      <c r="K4" t="s">
        <v>53</v>
      </c>
      <c r="O4" t="s">
        <v>46</v>
      </c>
      <c r="P4">
        <v>88</v>
      </c>
      <c r="Q4">
        <v>85</v>
      </c>
      <c r="R4">
        <v>78</v>
      </c>
      <c r="S4">
        <v>90</v>
      </c>
      <c r="T4">
        <v>92</v>
      </c>
    </row>
    <row r="5" spans="1:20" x14ac:dyDescent="0.3">
      <c r="A5" s="24">
        <v>104</v>
      </c>
      <c r="B5" s="24">
        <v>88</v>
      </c>
      <c r="C5" s="24">
        <v>80</v>
      </c>
      <c r="D5" s="24">
        <v>90</v>
      </c>
      <c r="E5" s="24">
        <v>82</v>
      </c>
      <c r="F5" s="24">
        <v>85</v>
      </c>
      <c r="G5" s="24">
        <v>82</v>
      </c>
      <c r="H5" s="25">
        <v>88</v>
      </c>
      <c r="K5">
        <f>INDEX(B2:H6,MATCH(K3,A2:A6,0),MATCH(K4,B1:H1,0))</f>
        <v>85</v>
      </c>
      <c r="O5" t="s">
        <v>47</v>
      </c>
      <c r="P5">
        <v>75</v>
      </c>
      <c r="Q5">
        <v>80</v>
      </c>
      <c r="R5">
        <v>88</v>
      </c>
      <c r="S5">
        <v>82</v>
      </c>
      <c r="T5">
        <v>85</v>
      </c>
    </row>
    <row r="6" spans="1:20" x14ac:dyDescent="0.3">
      <c r="A6" s="26">
        <v>105</v>
      </c>
      <c r="B6" s="26">
        <v>90</v>
      </c>
      <c r="C6" s="26">
        <v>88</v>
      </c>
      <c r="D6" s="26">
        <v>92</v>
      </c>
      <c r="E6" s="26">
        <v>85</v>
      </c>
      <c r="F6" s="26">
        <v>78</v>
      </c>
      <c r="G6" s="26">
        <v>88</v>
      </c>
      <c r="H6" s="27">
        <v>90</v>
      </c>
      <c r="O6" t="s">
        <v>48</v>
      </c>
      <c r="P6">
        <v>82</v>
      </c>
      <c r="Q6">
        <v>90</v>
      </c>
      <c r="R6">
        <v>75</v>
      </c>
      <c r="S6">
        <v>85</v>
      </c>
      <c r="T6">
        <v>78</v>
      </c>
    </row>
    <row r="7" spans="1:20" x14ac:dyDescent="0.3">
      <c r="A7" s="24">
        <v>106</v>
      </c>
      <c r="O7" t="s">
        <v>49</v>
      </c>
      <c r="P7">
        <v>88</v>
      </c>
      <c r="Q7">
        <v>85</v>
      </c>
      <c r="R7">
        <v>90</v>
      </c>
      <c r="S7">
        <v>82</v>
      </c>
      <c r="T7">
        <v>88</v>
      </c>
    </row>
    <row r="8" spans="1:20" x14ac:dyDescent="0.3">
      <c r="A8" s="24">
        <v>107</v>
      </c>
      <c r="O8" t="s">
        <v>50</v>
      </c>
      <c r="P8">
        <v>85</v>
      </c>
      <c r="Q8">
        <v>87</v>
      </c>
      <c r="R8">
        <v>82</v>
      </c>
      <c r="S8">
        <v>88</v>
      </c>
      <c r="T8">
        <v>90</v>
      </c>
    </row>
    <row r="9" spans="1:20" x14ac:dyDescent="0.3">
      <c r="A9" s="24">
        <v>101</v>
      </c>
      <c r="H9" s="1" t="s">
        <v>51</v>
      </c>
    </row>
    <row r="10" spans="1:20" x14ac:dyDescent="0.3">
      <c r="A10" s="24">
        <v>102</v>
      </c>
      <c r="G10" s="1">
        <v>101</v>
      </c>
      <c r="H10">
        <f>INDEX(B2:H6,MATCH(G10,A2:A6,0),MATCH(G11,B1:H1,0))</f>
        <v>90</v>
      </c>
    </row>
    <row r="11" spans="1:20" x14ac:dyDescent="0.3">
      <c r="A11" s="24">
        <v>103</v>
      </c>
      <c r="G11" s="1" t="s">
        <v>52</v>
      </c>
      <c r="K11">
        <f>INDEX(B2:H6,MATCH(G10,A2:A6,0),MATCH(G11,B1:H1,0))</f>
        <v>90</v>
      </c>
      <c r="O11" t="s">
        <v>19</v>
      </c>
      <c r="P11">
        <v>101</v>
      </c>
      <c r="Q11">
        <v>102</v>
      </c>
      <c r="R11">
        <v>103</v>
      </c>
      <c r="S11">
        <v>104</v>
      </c>
      <c r="T11">
        <v>105</v>
      </c>
    </row>
    <row r="12" spans="1:20" x14ac:dyDescent="0.3">
      <c r="A12" s="24">
        <v>104</v>
      </c>
      <c r="O12" t="s">
        <v>44</v>
      </c>
      <c r="P12">
        <v>85</v>
      </c>
      <c r="Q12">
        <v>78</v>
      </c>
      <c r="R12">
        <v>92</v>
      </c>
      <c r="S12">
        <v>88</v>
      </c>
      <c r="T12">
        <v>90</v>
      </c>
    </row>
    <row r="13" spans="1:20" x14ac:dyDescent="0.3">
      <c r="A13" s="26">
        <v>105</v>
      </c>
      <c r="C13" cm="1">
        <f t="array" ref="C13:C19">_xlfn.UNIQUE(A2:A22)</f>
        <v>101</v>
      </c>
      <c r="O13" t="s">
        <v>45</v>
      </c>
      <c r="P13">
        <v>90</v>
      </c>
      <c r="Q13">
        <v>92</v>
      </c>
      <c r="R13">
        <v>85</v>
      </c>
      <c r="S13">
        <v>80</v>
      </c>
      <c r="T13">
        <v>88</v>
      </c>
    </row>
    <row r="14" spans="1:20" x14ac:dyDescent="0.3">
      <c r="A14" s="24">
        <v>106</v>
      </c>
      <c r="C14">
        <v>102</v>
      </c>
      <c r="O14" t="s">
        <v>46</v>
      </c>
      <c r="P14">
        <v>88</v>
      </c>
      <c r="Q14">
        <v>85</v>
      </c>
      <c r="R14">
        <v>78</v>
      </c>
      <c r="S14">
        <v>90</v>
      </c>
      <c r="T14">
        <v>92</v>
      </c>
    </row>
    <row r="15" spans="1:20" x14ac:dyDescent="0.3">
      <c r="A15" s="24">
        <v>107</v>
      </c>
      <c r="C15">
        <v>103</v>
      </c>
      <c r="O15" t="s">
        <v>47</v>
      </c>
      <c r="P15">
        <v>75</v>
      </c>
      <c r="Q15">
        <v>80</v>
      </c>
      <c r="R15">
        <v>88</v>
      </c>
      <c r="S15">
        <v>82</v>
      </c>
      <c r="T15">
        <v>85</v>
      </c>
    </row>
    <row r="16" spans="1:20" x14ac:dyDescent="0.3">
      <c r="A16" s="24">
        <v>101</v>
      </c>
      <c r="C16">
        <v>104</v>
      </c>
      <c r="G16" t="str" cm="1">
        <f t="array" ref="G16:L23">TRANSPOSE(A1:H6)</f>
        <v>ID</v>
      </c>
      <c r="H16">
        <v>101</v>
      </c>
      <c r="I16">
        <v>102</v>
      </c>
      <c r="J16">
        <v>103</v>
      </c>
      <c r="K16">
        <v>104</v>
      </c>
      <c r="L16">
        <v>105</v>
      </c>
      <c r="O16" t="s">
        <v>48</v>
      </c>
      <c r="P16">
        <v>82</v>
      </c>
      <c r="Q16">
        <v>90</v>
      </c>
      <c r="R16">
        <v>75</v>
      </c>
      <c r="S16">
        <v>85</v>
      </c>
      <c r="T16">
        <v>78</v>
      </c>
    </row>
    <row r="17" spans="1:20" x14ac:dyDescent="0.3">
      <c r="A17" s="24">
        <v>102</v>
      </c>
      <c r="C17">
        <v>105</v>
      </c>
      <c r="G17" t="str">
        <v>English</v>
      </c>
      <c r="H17">
        <v>85</v>
      </c>
      <c r="I17">
        <v>78</v>
      </c>
      <c r="J17">
        <v>92</v>
      </c>
      <c r="K17">
        <v>88</v>
      </c>
      <c r="L17">
        <v>90</v>
      </c>
      <c r="O17" t="s">
        <v>49</v>
      </c>
      <c r="P17">
        <v>88</v>
      </c>
      <c r="Q17">
        <v>85</v>
      </c>
      <c r="R17">
        <v>90</v>
      </c>
      <c r="S17">
        <v>82</v>
      </c>
      <c r="T17">
        <v>88</v>
      </c>
    </row>
    <row r="18" spans="1:20" x14ac:dyDescent="0.3">
      <c r="A18" s="24">
        <v>103</v>
      </c>
      <c r="C18">
        <v>106</v>
      </c>
      <c r="G18" t="str">
        <v>Math</v>
      </c>
      <c r="H18">
        <v>90</v>
      </c>
      <c r="I18">
        <v>92</v>
      </c>
      <c r="J18">
        <v>85</v>
      </c>
      <c r="K18">
        <v>80</v>
      </c>
      <c r="L18">
        <v>88</v>
      </c>
      <c r="O18" t="s">
        <v>50</v>
      </c>
      <c r="P18">
        <v>85</v>
      </c>
      <c r="Q18">
        <v>87</v>
      </c>
      <c r="R18">
        <v>82</v>
      </c>
      <c r="S18">
        <v>88</v>
      </c>
      <c r="T18">
        <v>90</v>
      </c>
    </row>
    <row r="19" spans="1:20" x14ac:dyDescent="0.3">
      <c r="A19" s="24">
        <v>104</v>
      </c>
      <c r="C19">
        <v>107</v>
      </c>
      <c r="G19" t="str">
        <v>Science</v>
      </c>
      <c r="H19">
        <v>88</v>
      </c>
      <c r="I19">
        <v>85</v>
      </c>
      <c r="J19">
        <v>78</v>
      </c>
      <c r="K19">
        <v>90</v>
      </c>
      <c r="L19">
        <v>92</v>
      </c>
    </row>
    <row r="20" spans="1:20" x14ac:dyDescent="0.3">
      <c r="A20" s="26">
        <v>105</v>
      </c>
      <c r="G20" t="str">
        <v>History</v>
      </c>
      <c r="H20">
        <v>75</v>
      </c>
      <c r="I20">
        <v>80</v>
      </c>
      <c r="J20">
        <v>88</v>
      </c>
      <c r="K20">
        <v>82</v>
      </c>
      <c r="L20">
        <v>85</v>
      </c>
    </row>
    <row r="21" spans="1:20" x14ac:dyDescent="0.3">
      <c r="A21" s="24">
        <v>106</v>
      </c>
      <c r="G21" t="str">
        <v>Geography</v>
      </c>
      <c r="H21">
        <v>82</v>
      </c>
      <c r="I21">
        <v>90</v>
      </c>
      <c r="J21">
        <v>75</v>
      </c>
      <c r="K21">
        <v>85</v>
      </c>
      <c r="L21">
        <v>78</v>
      </c>
    </row>
    <row r="22" spans="1:20" x14ac:dyDescent="0.3">
      <c r="A22" s="24">
        <v>107</v>
      </c>
      <c r="G22" t="str">
        <v>Literature</v>
      </c>
      <c r="H22">
        <v>88</v>
      </c>
      <c r="I22">
        <v>85</v>
      </c>
      <c r="J22">
        <v>90</v>
      </c>
      <c r="K22">
        <v>82</v>
      </c>
      <c r="L22">
        <v>88</v>
      </c>
      <c r="O22" t="str" cm="1">
        <f t="array" ref="O22:T36">_xlfn.VSTACK(O1:T8,O12:T18)</f>
        <v>ID</v>
      </c>
      <c r="P22">
        <v>101</v>
      </c>
      <c r="Q22">
        <v>102</v>
      </c>
      <c r="R22">
        <v>103</v>
      </c>
      <c r="S22">
        <v>104</v>
      </c>
      <c r="T22">
        <v>105</v>
      </c>
    </row>
    <row r="23" spans="1:20" x14ac:dyDescent="0.3">
      <c r="G23" t="str">
        <v>Physics</v>
      </c>
      <c r="H23">
        <v>85</v>
      </c>
      <c r="I23">
        <v>87</v>
      </c>
      <c r="J23">
        <v>82</v>
      </c>
      <c r="K23">
        <v>88</v>
      </c>
      <c r="L23">
        <v>90</v>
      </c>
      <c r="O23" t="str">
        <v>English</v>
      </c>
      <c r="P23">
        <v>85</v>
      </c>
      <c r="Q23">
        <v>78</v>
      </c>
      <c r="R23">
        <v>92</v>
      </c>
      <c r="S23">
        <v>88</v>
      </c>
      <c r="T23">
        <v>90</v>
      </c>
    </row>
    <row r="24" spans="1:20" x14ac:dyDescent="0.3">
      <c r="O24" t="str">
        <v>Math</v>
      </c>
      <c r="P24">
        <v>90</v>
      </c>
      <c r="Q24">
        <v>92</v>
      </c>
      <c r="R24">
        <v>85</v>
      </c>
      <c r="S24">
        <v>80</v>
      </c>
      <c r="T24">
        <v>88</v>
      </c>
    </row>
    <row r="25" spans="1:20" x14ac:dyDescent="0.3">
      <c r="O25" t="str">
        <v>Science</v>
      </c>
      <c r="P25">
        <v>88</v>
      </c>
      <c r="Q25">
        <v>85</v>
      </c>
      <c r="R25">
        <v>78</v>
      </c>
      <c r="S25">
        <v>90</v>
      </c>
      <c r="T25">
        <v>92</v>
      </c>
    </row>
    <row r="26" spans="1:20" x14ac:dyDescent="0.3">
      <c r="O26" t="str">
        <v>History</v>
      </c>
      <c r="P26">
        <v>75</v>
      </c>
      <c r="Q26">
        <v>80</v>
      </c>
      <c r="R26">
        <v>88</v>
      </c>
      <c r="S26">
        <v>82</v>
      </c>
      <c r="T26">
        <v>85</v>
      </c>
    </row>
    <row r="27" spans="1:20" x14ac:dyDescent="0.3">
      <c r="G27" t="str" cm="1">
        <f t="array" ref="G27:L41">_xlfn.VSTACK(O1:T8,O12:T18)</f>
        <v>ID</v>
      </c>
      <c r="H27">
        <v>101</v>
      </c>
      <c r="I27">
        <v>102</v>
      </c>
      <c r="J27">
        <v>103</v>
      </c>
      <c r="K27">
        <v>104</v>
      </c>
      <c r="L27">
        <v>105</v>
      </c>
      <c r="O27" t="str">
        <v>Geography</v>
      </c>
      <c r="P27">
        <v>82</v>
      </c>
      <c r="Q27">
        <v>90</v>
      </c>
      <c r="R27">
        <v>75</v>
      </c>
      <c r="S27">
        <v>85</v>
      </c>
      <c r="T27">
        <v>78</v>
      </c>
    </row>
    <row r="28" spans="1:20" x14ac:dyDescent="0.3">
      <c r="G28" t="str">
        <v>English</v>
      </c>
      <c r="H28">
        <v>85</v>
      </c>
      <c r="I28">
        <v>78</v>
      </c>
      <c r="J28">
        <v>92</v>
      </c>
      <c r="K28">
        <v>88</v>
      </c>
      <c r="L28">
        <v>90</v>
      </c>
      <c r="O28" t="str">
        <v>Literature</v>
      </c>
      <c r="P28">
        <v>88</v>
      </c>
      <c r="Q28">
        <v>85</v>
      </c>
      <c r="R28">
        <v>90</v>
      </c>
      <c r="S28">
        <v>82</v>
      </c>
      <c r="T28">
        <v>88</v>
      </c>
    </row>
    <row r="29" spans="1:20" x14ac:dyDescent="0.3">
      <c r="G29" t="str">
        <v>Math</v>
      </c>
      <c r="H29">
        <v>90</v>
      </c>
      <c r="I29">
        <v>92</v>
      </c>
      <c r="J29">
        <v>85</v>
      </c>
      <c r="K29">
        <v>80</v>
      </c>
      <c r="L29">
        <v>88</v>
      </c>
      <c r="O29" t="str">
        <v>Physics</v>
      </c>
      <c r="P29">
        <v>85</v>
      </c>
      <c r="Q29">
        <v>87</v>
      </c>
      <c r="R29">
        <v>82</v>
      </c>
      <c r="S29">
        <v>88</v>
      </c>
      <c r="T29">
        <v>90</v>
      </c>
    </row>
    <row r="30" spans="1:20" x14ac:dyDescent="0.3">
      <c r="G30" t="str">
        <v>Science</v>
      </c>
      <c r="H30">
        <v>88</v>
      </c>
      <c r="I30">
        <v>85</v>
      </c>
      <c r="J30">
        <v>78</v>
      </c>
      <c r="K30">
        <v>90</v>
      </c>
      <c r="L30">
        <v>92</v>
      </c>
      <c r="O30" t="str">
        <v>English</v>
      </c>
      <c r="P30">
        <v>85</v>
      </c>
      <c r="Q30">
        <v>78</v>
      </c>
      <c r="R30">
        <v>92</v>
      </c>
      <c r="S30">
        <v>88</v>
      </c>
      <c r="T30">
        <v>90</v>
      </c>
    </row>
    <row r="31" spans="1:20" x14ac:dyDescent="0.3">
      <c r="G31" t="str">
        <v>History</v>
      </c>
      <c r="H31">
        <v>75</v>
      </c>
      <c r="I31">
        <v>80</v>
      </c>
      <c r="J31">
        <v>88</v>
      </c>
      <c r="K31">
        <v>82</v>
      </c>
      <c r="L31">
        <v>85</v>
      </c>
      <c r="O31" t="str">
        <v>Math</v>
      </c>
      <c r="P31">
        <v>90</v>
      </c>
      <c r="Q31">
        <v>92</v>
      </c>
      <c r="R31">
        <v>85</v>
      </c>
      <c r="S31">
        <v>80</v>
      </c>
      <c r="T31">
        <v>88</v>
      </c>
    </row>
    <row r="32" spans="1:20" x14ac:dyDescent="0.3">
      <c r="G32" t="str">
        <v>Geography</v>
      </c>
      <c r="H32">
        <v>82</v>
      </c>
      <c r="I32">
        <v>90</v>
      </c>
      <c r="J32">
        <v>75</v>
      </c>
      <c r="K32">
        <v>85</v>
      </c>
      <c r="L32">
        <v>78</v>
      </c>
      <c r="O32" t="str">
        <v>Science</v>
      </c>
      <c r="P32">
        <v>88</v>
      </c>
      <c r="Q32">
        <v>85</v>
      </c>
      <c r="R32">
        <v>78</v>
      </c>
      <c r="S32">
        <v>90</v>
      </c>
      <c r="T32">
        <v>92</v>
      </c>
    </row>
    <row r="33" spans="7:20" x14ac:dyDescent="0.3">
      <c r="G33" t="str">
        <v>Literature</v>
      </c>
      <c r="H33">
        <v>88</v>
      </c>
      <c r="I33">
        <v>85</v>
      </c>
      <c r="J33">
        <v>90</v>
      </c>
      <c r="K33">
        <v>82</v>
      </c>
      <c r="L33">
        <v>88</v>
      </c>
      <c r="O33" t="str">
        <v>History</v>
      </c>
      <c r="P33">
        <v>75</v>
      </c>
      <c r="Q33">
        <v>80</v>
      </c>
      <c r="R33">
        <v>88</v>
      </c>
      <c r="S33">
        <v>82</v>
      </c>
      <c r="T33">
        <v>85</v>
      </c>
    </row>
    <row r="34" spans="7:20" x14ac:dyDescent="0.3">
      <c r="G34" t="str">
        <v>Physics</v>
      </c>
      <c r="H34">
        <v>85</v>
      </c>
      <c r="I34">
        <v>87</v>
      </c>
      <c r="J34">
        <v>82</v>
      </c>
      <c r="K34">
        <v>88</v>
      </c>
      <c r="L34">
        <v>90</v>
      </c>
      <c r="O34" t="str">
        <v>Geography</v>
      </c>
      <c r="P34">
        <v>82</v>
      </c>
      <c r="Q34">
        <v>90</v>
      </c>
      <c r="R34">
        <v>75</v>
      </c>
      <c r="S34">
        <v>85</v>
      </c>
      <c r="T34">
        <v>78</v>
      </c>
    </row>
    <row r="35" spans="7:20" x14ac:dyDescent="0.3">
      <c r="G35" t="str">
        <v>English</v>
      </c>
      <c r="H35">
        <v>85</v>
      </c>
      <c r="I35">
        <v>78</v>
      </c>
      <c r="J35">
        <v>92</v>
      </c>
      <c r="K35">
        <v>88</v>
      </c>
      <c r="L35">
        <v>90</v>
      </c>
      <c r="O35" t="str">
        <v>Literature</v>
      </c>
      <c r="P35">
        <v>88</v>
      </c>
      <c r="Q35">
        <v>85</v>
      </c>
      <c r="R35">
        <v>90</v>
      </c>
      <c r="S35">
        <v>82</v>
      </c>
      <c r="T35">
        <v>88</v>
      </c>
    </row>
    <row r="36" spans="7:20" x14ac:dyDescent="0.3">
      <c r="G36" t="str">
        <v>Math</v>
      </c>
      <c r="H36">
        <v>90</v>
      </c>
      <c r="I36">
        <v>92</v>
      </c>
      <c r="J36">
        <v>85</v>
      </c>
      <c r="K36">
        <v>80</v>
      </c>
      <c r="L36">
        <v>88</v>
      </c>
      <c r="O36" t="str">
        <v>Physics</v>
      </c>
      <c r="P36">
        <v>85</v>
      </c>
      <c r="Q36">
        <v>87</v>
      </c>
      <c r="R36">
        <v>82</v>
      </c>
      <c r="S36">
        <v>88</v>
      </c>
      <c r="T36">
        <v>90</v>
      </c>
    </row>
    <row r="37" spans="7:20" x14ac:dyDescent="0.3">
      <c r="G37" t="str">
        <v>Science</v>
      </c>
      <c r="H37">
        <v>88</v>
      </c>
      <c r="I37">
        <v>85</v>
      </c>
      <c r="J37">
        <v>78</v>
      </c>
      <c r="K37">
        <v>90</v>
      </c>
      <c r="L37">
        <v>92</v>
      </c>
    </row>
    <row r="38" spans="7:20" x14ac:dyDescent="0.3">
      <c r="G38" t="str">
        <v>History</v>
      </c>
      <c r="H38">
        <v>75</v>
      </c>
      <c r="I38">
        <v>80</v>
      </c>
      <c r="J38">
        <v>88</v>
      </c>
      <c r="K38">
        <v>82</v>
      </c>
      <c r="L38">
        <v>85</v>
      </c>
    </row>
    <row r="39" spans="7:20" x14ac:dyDescent="0.3">
      <c r="G39" t="str">
        <v>Geography</v>
      </c>
      <c r="H39">
        <v>82</v>
      </c>
      <c r="I39">
        <v>90</v>
      </c>
      <c r="J39">
        <v>75</v>
      </c>
      <c r="K39">
        <v>85</v>
      </c>
      <c r="L39">
        <v>78</v>
      </c>
    </row>
    <row r="40" spans="7:20" x14ac:dyDescent="0.3">
      <c r="G40" t="str">
        <v>Literature</v>
      </c>
      <c r="H40">
        <v>88</v>
      </c>
      <c r="I40">
        <v>85</v>
      </c>
      <c r="J40">
        <v>90</v>
      </c>
      <c r="K40">
        <v>82</v>
      </c>
      <c r="L40">
        <v>88</v>
      </c>
    </row>
    <row r="41" spans="7:20" x14ac:dyDescent="0.3">
      <c r="G41" t="str">
        <v>Physics</v>
      </c>
      <c r="H41">
        <v>85</v>
      </c>
      <c r="I41">
        <v>87</v>
      </c>
      <c r="J41">
        <v>82</v>
      </c>
      <c r="K41">
        <v>88</v>
      </c>
      <c r="L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2024-10-25T13:12:15Z</dcterms:created>
  <dcterms:modified xsi:type="dcterms:W3CDTF">2024-10-25T14:02:28Z</dcterms:modified>
</cp:coreProperties>
</file>