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8_{47AD42AB-313C-4EB7-A0EB-FD3D34146450}" xr6:coauthVersionLast="47" xr6:coauthVersionMax="47" xr10:uidLastSave="{00000000-0000-0000-0000-000000000000}"/>
  <bookViews>
    <workbookView xWindow="-108" yWindow="-108" windowWidth="23256" windowHeight="12456" xr2:uid="{DEE55A7E-D0B5-4FF0-A89E-7FA0CDC516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4" i="1"/>
  <c r="D3" i="1"/>
  <c r="D2" i="1"/>
  <c r="D16" i="2"/>
  <c r="D15" i="2"/>
  <c r="D14" i="2"/>
  <c r="D12" i="2"/>
  <c r="D11" i="2"/>
  <c r="D10" i="2"/>
  <c r="C9" i="2"/>
  <c r="D8" i="2"/>
  <c r="D7" i="2"/>
  <c r="D6" i="2"/>
  <c r="H4" i="2"/>
  <c r="H3" i="2"/>
  <c r="H2" i="2"/>
  <c r="H5" i="2" s="1"/>
  <c r="D4" i="2"/>
  <c r="D3" i="2"/>
  <c r="D2" i="2"/>
  <c r="G3" i="1"/>
  <c r="G2" i="1"/>
  <c r="C20" i="1"/>
  <c r="C19" i="1"/>
  <c r="C18" i="1"/>
  <c r="C17" i="1" a="1"/>
  <c r="C17" i="1" s="1"/>
  <c r="C13" i="1"/>
  <c r="C12" i="1"/>
  <c r="C9" i="1"/>
  <c r="C7" i="1"/>
  <c r="C8" i="1"/>
  <c r="C11" i="1"/>
  <c r="C10" i="1"/>
  <c r="C6" i="1"/>
  <c r="C5" i="1"/>
  <c r="C14" i="1"/>
  <c r="C15" i="1"/>
  <c r="C16" i="1"/>
  <c r="C4" i="1"/>
  <c r="C3" i="1"/>
  <c r="C2" i="1"/>
  <c r="D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<sst xmlns="http://schemas.openxmlformats.org/spreadsheetml/2006/main" count="58" uniqueCount="56">
  <si>
    <t>product_name</t>
  </si>
  <si>
    <t>Tenex Lockers, Blue</t>
  </si>
  <si>
    <t>Acme Trimmer, High Speed</t>
  </si>
  <si>
    <t>Hewlett Wireless Fax, Laser</t>
  </si>
  <si>
    <t>Novimex Swivel Stool, Set of Two</t>
  </si>
  <si>
    <t>Dania Corner Shelving, Traditional</t>
  </si>
  <si>
    <t>Hewlett Fax and Copier, Laser</t>
  </si>
  <si>
    <t>Hon Rocking Chair, Set of Two</t>
  </si>
  <si>
    <t>Text Functions</t>
  </si>
  <si>
    <t>Upper</t>
  </si>
  <si>
    <t>Lower</t>
  </si>
  <si>
    <t>Proper</t>
  </si>
  <si>
    <t>Mid</t>
  </si>
  <si>
    <t>Trim/clean</t>
  </si>
  <si>
    <t>Concate</t>
  </si>
  <si>
    <t>replace</t>
  </si>
  <si>
    <t>substitute</t>
  </si>
  <si>
    <t>len</t>
  </si>
  <si>
    <t>Right</t>
  </si>
  <si>
    <t>Left</t>
  </si>
  <si>
    <t>Tenex box, single width</t>
  </si>
  <si>
    <t>TenexLockers</t>
  </si>
  <si>
    <t xml:space="preserve"> </t>
  </si>
  <si>
    <t>Hello</t>
  </si>
  <si>
    <t>Rumoon</t>
  </si>
  <si>
    <t xml:space="preserve">           Eldon Light Bulb</t>
  </si>
  <si>
    <t>Enermax Note Cards, Pre mium</t>
  </si>
  <si>
    <t>Wireless</t>
  </si>
  <si>
    <t>Microwave</t>
  </si>
  <si>
    <t>rept</t>
  </si>
  <si>
    <t>find</t>
  </si>
  <si>
    <t xml:space="preserve">Computer  </t>
  </si>
  <si>
    <t>search</t>
  </si>
  <si>
    <t>Exact</t>
  </si>
  <si>
    <t>Textsplit</t>
  </si>
  <si>
    <t>Chromcraft, Round Table, Adjustable Height</t>
  </si>
  <si>
    <t>Textbefore</t>
  </si>
  <si>
    <t>Textafter</t>
  </si>
  <si>
    <t>Textjoin</t>
  </si>
  <si>
    <t>hello</t>
  </si>
  <si>
    <t>"3764"</t>
  </si>
  <si>
    <t>order_date</t>
  </si>
  <si>
    <t>ship_date</t>
  </si>
  <si>
    <t>Date</t>
  </si>
  <si>
    <t>day</t>
  </si>
  <si>
    <t>month</t>
  </si>
  <si>
    <t>year</t>
  </si>
  <si>
    <t>Time</t>
  </si>
  <si>
    <t>date</t>
  </si>
  <si>
    <t>now</t>
  </si>
  <si>
    <t>today</t>
  </si>
  <si>
    <t>Networking</t>
  </si>
  <si>
    <t>weekdays</t>
  </si>
  <si>
    <t>workdays</t>
  </si>
  <si>
    <t>edate</t>
  </si>
  <si>
    <t>eomonth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</si>
</sst>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yyyy/mm/dd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5" fontId="0" fillId="0" borderId="0" xfId="0" applyNumberFormat="1"/>
    <xf numFmtId="15" fontId="1" fillId="0" borderId="0" xfId="0" applyNumberFormat="1" applyFont="1"/>
    <xf numFmtId="21" fontId="0" fillId="0" borderId="0" xfId="0" applyNumberFormat="1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2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47D5-351A-4D19-81EB-B78409113989}">
  <dimension ref="A1:G20"/>
  <sheetViews>
    <sheetView tabSelected="1" zoomScale="115" zoomScaleNormal="115" workbookViewId="0">
      <selection activeCell="A11" sqref="A11"/>
    </sheetView>
  </sheetViews>
  <sheetFormatPr defaultRowHeight="15.6" x14ac:dyDescent="0.3"/>
  <cols>
    <col min="1" max="1" width="36.09765625" bestFit="1" customWidth="1"/>
    <col min="2" max="2" width="12.5" bestFit="1" customWidth="1"/>
    <col min="3" max="3" width="33.69921875" customWidth="1"/>
    <col min="4" max="4" width="22.8984375" bestFit="1" customWidth="1"/>
  </cols>
  <sheetData>
    <row r="1" spans="1:7" x14ac:dyDescent="0.3">
      <c r="A1" s="1" t="s">
        <v>0</v>
      </c>
      <c r="B1" s="1" t="s">
        <v>8</v>
      </c>
    </row>
    <row r="2" spans="1:7" x14ac:dyDescent="0.3">
      <c r="A2" t="s">
        <v>1</v>
      </c>
      <c r="B2" s="1" t="s">
        <v>9</v>
      </c>
      <c r="C2" t="str">
        <f>UPPER(A2)</f>
        <v>TENEX LOCKERS, BLUE</v>
      </c>
      <c r="D2" t="str">
        <f>UPPER(F3)</f>
        <v>HELLO</v>
      </c>
      <c r="F2" t="s">
        <v>40</v>
      </c>
      <c r="G2" t="str">
        <f>T(F2)</f>
        <v>"3764"</v>
      </c>
    </row>
    <row r="3" spans="1:7" x14ac:dyDescent="0.3">
      <c r="A3" t="s">
        <v>2</v>
      </c>
      <c r="B3" s="1" t="s">
        <v>10</v>
      </c>
      <c r="C3" t="str">
        <f>LOWER(A3)</f>
        <v>acme trimmer, high speed</v>
      </c>
      <c r="D3" t="str">
        <f>LOWER(C2)</f>
        <v>tenex lockers, blue</v>
      </c>
      <c r="F3" t="s">
        <v>39</v>
      </c>
      <c r="G3" t="str">
        <f>T(F3)</f>
        <v>hello</v>
      </c>
    </row>
    <row r="4" spans="1:7" x14ac:dyDescent="0.3">
      <c r="A4" t="s">
        <v>20</v>
      </c>
      <c r="B4" s="1" t="s">
        <v>11</v>
      </c>
      <c r="C4" t="str">
        <f>PROPER(A4)</f>
        <v>Tenex Box, Single Width</v>
      </c>
      <c r="D4" t="str">
        <f>PROPER(C3)</f>
        <v>Acme Trimmer, High Speed</v>
      </c>
    </row>
    <row r="5" spans="1:7" x14ac:dyDescent="0.3">
      <c r="A5" t="s">
        <v>26</v>
      </c>
      <c r="B5" s="1" t="s">
        <v>17</v>
      </c>
      <c r="C5">
        <f>LEN(A5)</f>
        <v>28</v>
      </c>
      <c r="D5">
        <f>LEN(A11)</f>
        <v>9</v>
      </c>
    </row>
    <row r="6" spans="1:7" x14ac:dyDescent="0.3">
      <c r="A6" t="s">
        <v>25</v>
      </c>
      <c r="B6" s="1" t="s">
        <v>13</v>
      </c>
      <c r="C6" t="str">
        <f>TRIM(A6)</f>
        <v>Eldon Light Bulb</v>
      </c>
    </row>
    <row r="7" spans="1:7" x14ac:dyDescent="0.3">
      <c r="A7" t="s">
        <v>23</v>
      </c>
      <c r="B7" s="1" t="s">
        <v>29</v>
      </c>
      <c r="C7" t="str">
        <f>REPT(A7,5)</f>
        <v>HelloHelloHelloHelloHello</v>
      </c>
    </row>
    <row r="8" spans="1:7" x14ac:dyDescent="0.3">
      <c r="A8" t="s">
        <v>24</v>
      </c>
      <c r="B8" s="1" t="s">
        <v>14</v>
      </c>
      <c r="C8" t="str">
        <f>_xlfn.CONCAT(A7," ", A8)</f>
        <v>Hello Rumoon</v>
      </c>
    </row>
    <row r="9" spans="1:7" x14ac:dyDescent="0.3">
      <c r="A9" t="s">
        <v>31</v>
      </c>
      <c r="B9" s="1" t="s">
        <v>30</v>
      </c>
      <c r="C9">
        <f>FIND("C",A9)</f>
        <v>1</v>
      </c>
    </row>
    <row r="10" spans="1:7" x14ac:dyDescent="0.3">
      <c r="A10" t="s">
        <v>27</v>
      </c>
      <c r="B10" s="1" t="s">
        <v>15</v>
      </c>
      <c r="C10" t="str">
        <f>REPLACE(A10,3,2,"THE")</f>
        <v>WiTHEless</v>
      </c>
    </row>
    <row r="11" spans="1:7" x14ac:dyDescent="0.3">
      <c r="A11" t="s">
        <v>28</v>
      </c>
      <c r="B11" s="1" t="s">
        <v>16</v>
      </c>
      <c r="C11" t="str">
        <f>SUBSTITUTE(A11,"cro","OOO")</f>
        <v>MiOOOwave</v>
      </c>
    </row>
    <row r="12" spans="1:7" x14ac:dyDescent="0.3">
      <c r="A12" t="s">
        <v>3</v>
      </c>
      <c r="B12" s="1" t="s">
        <v>32</v>
      </c>
      <c r="C12">
        <f>SEARCH("fax",A12)</f>
        <v>18</v>
      </c>
    </row>
    <row r="13" spans="1:7" x14ac:dyDescent="0.3">
      <c r="A13" t="s">
        <v>4</v>
      </c>
      <c r="B13" s="1" t="s">
        <v>33</v>
      </c>
      <c r="C13" t="b">
        <f>EXACT(A14,A15)</f>
        <v>1</v>
      </c>
    </row>
    <row r="14" spans="1:7" x14ac:dyDescent="0.3">
      <c r="A14" t="s">
        <v>21</v>
      </c>
      <c r="B14" s="1" t="s">
        <v>12</v>
      </c>
      <c r="C14" t="str">
        <f>MID(A14,6,4)</f>
        <v>Lock</v>
      </c>
    </row>
    <row r="15" spans="1:7" x14ac:dyDescent="0.3">
      <c r="A15" t="s">
        <v>21</v>
      </c>
      <c r="B15" s="1" t="s">
        <v>19</v>
      </c>
      <c r="C15" t="str">
        <f>LEFT(A15,5)</f>
        <v>Tenex</v>
      </c>
    </row>
    <row r="16" spans="1:7" x14ac:dyDescent="0.3">
      <c r="A16" t="s">
        <v>21</v>
      </c>
      <c r="B16" s="1" t="s">
        <v>18</v>
      </c>
      <c r="C16" t="str">
        <f>RIGHT(A16,7)</f>
        <v>Lockers</v>
      </c>
    </row>
    <row r="17" spans="1:5" x14ac:dyDescent="0.3">
      <c r="A17" t="s">
        <v>35</v>
      </c>
      <c r="B17" s="1" t="s">
        <v>34</v>
      </c>
      <c r="C17" t="str" cm="1">
        <f t="array" ref="C17:E17">_xlfn.TEXTSPLIT(A17,",")</f>
        <v>Chromcraft</v>
      </c>
      <c r="D17" t="str">
        <v xml:space="preserve"> Round Table</v>
      </c>
      <c r="E17" t="str">
        <v xml:space="preserve"> Adjustable Height</v>
      </c>
    </row>
    <row r="18" spans="1:5" x14ac:dyDescent="0.3">
      <c r="A18" t="s">
        <v>5</v>
      </c>
      <c r="B18" s="1" t="s">
        <v>36</v>
      </c>
      <c r="C18" t="str">
        <f>_xlfn.TEXTBEFORE(A18,",")</f>
        <v>Dania Corner Shelving</v>
      </c>
    </row>
    <row r="19" spans="1:5" x14ac:dyDescent="0.3">
      <c r="A19" t="s">
        <v>6</v>
      </c>
      <c r="B19" s="1" t="s">
        <v>37</v>
      </c>
      <c r="C19" t="str">
        <f>_xlfn.TEXTAFTER(A19,",")</f>
        <v xml:space="preserve"> Laser</v>
      </c>
    </row>
    <row r="20" spans="1:5" x14ac:dyDescent="0.3">
      <c r="A20" t="s">
        <v>7</v>
      </c>
      <c r="B20" s="1" t="s">
        <v>38</v>
      </c>
      <c r="C20" t="str">
        <f>_xlfn.TEXTJOIN("@",1,A7,A8,A9)</f>
        <v xml:space="preserve">Hello@Rumoon@Computer 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DE1E-7B28-4B1D-A22E-8FE5682042E5}">
  <dimension ref="A1:H28"/>
  <sheetViews>
    <sheetView topLeftCell="A9" zoomScale="130" zoomScaleNormal="130" workbookViewId="0">
      <selection activeCell="H11" sqref="H11"/>
    </sheetView>
  </sheetViews>
  <sheetFormatPr defaultRowHeight="15.6" x14ac:dyDescent="0.3"/>
  <cols>
    <col min="1" max="1" width="9.8984375" style="2" bestFit="1" customWidth="1"/>
    <col min="2" max="2" width="13.296875" style="2" bestFit="1" customWidth="1"/>
    <col min="3" max="3" width="10" bestFit="1" customWidth="1"/>
    <col min="4" max="4" width="15.09765625" bestFit="1" customWidth="1"/>
    <col min="6" max="6" width="10.09765625" bestFit="1" customWidth="1"/>
  </cols>
  <sheetData>
    <row r="1" spans="1:8" x14ac:dyDescent="0.3">
      <c r="A1" s="3" t="s">
        <v>41</v>
      </c>
      <c r="B1" s="3" t="s">
        <v>42</v>
      </c>
      <c r="C1" s="1" t="s">
        <v>43</v>
      </c>
      <c r="G1" t="s">
        <v>47</v>
      </c>
    </row>
    <row r="2" spans="1:8" x14ac:dyDescent="0.3">
      <c r="A2" s="2">
        <v>40544</v>
      </c>
      <c r="B2" s="9">
        <v>40695</v>
      </c>
      <c r="C2" s="1" t="s">
        <v>44</v>
      </c>
      <c r="D2">
        <f>DAY(A2)</f>
        <v>1</v>
      </c>
      <c r="G2" s="4">
        <v>0.4380208333333333</v>
      </c>
      <c r="H2">
        <f>HOUR(G2)</f>
        <v>10</v>
      </c>
    </row>
    <row r="3" spans="1:8" x14ac:dyDescent="0.3">
      <c r="A3" s="2">
        <v>40848</v>
      </c>
      <c r="B3" s="9">
        <v>40756</v>
      </c>
      <c r="C3" s="1" t="s">
        <v>45</v>
      </c>
      <c r="D3">
        <f>MONTH(A3)</f>
        <v>11</v>
      </c>
      <c r="G3" s="4">
        <v>0.47968749999999999</v>
      </c>
      <c r="H3">
        <f>MINUTE(G3)</f>
        <v>30</v>
      </c>
    </row>
    <row r="4" spans="1:8" x14ac:dyDescent="0.3">
      <c r="A4" s="2">
        <v>40544</v>
      </c>
      <c r="B4" s="9">
        <v>40664</v>
      </c>
      <c r="C4" s="1" t="s">
        <v>46</v>
      </c>
      <c r="D4">
        <f>YEAR(A4)</f>
        <v>2011</v>
      </c>
      <c r="G4" s="4">
        <v>0.52135416666666701</v>
      </c>
      <c r="H4">
        <f>SECOND(G4)</f>
        <v>45</v>
      </c>
    </row>
    <row r="5" spans="1:8" x14ac:dyDescent="0.3">
      <c r="A5" s="2">
        <v>40544</v>
      </c>
      <c r="B5" s="9">
        <v>40664</v>
      </c>
      <c r="C5" s="1" t="s">
        <v>48</v>
      </c>
      <c r="D5" s="5">
        <f>DATE(D4,D3,D2)</f>
        <v>40848</v>
      </c>
      <c r="H5" s="6">
        <f>TIME(H2,H3,H4)</f>
        <v>0.4380208333333333</v>
      </c>
    </row>
    <row r="6" spans="1:8" x14ac:dyDescent="0.3">
      <c r="A6" s="2">
        <v>40544</v>
      </c>
      <c r="B6" s="9">
        <v>40756</v>
      </c>
      <c r="C6" s="1" t="s">
        <v>49</v>
      </c>
      <c r="D6" s="7">
        <f ca="1">NOW()</f>
        <v>45686.484863888887</v>
      </c>
    </row>
    <row r="7" spans="1:8" x14ac:dyDescent="0.3">
      <c r="A7" s="2">
        <v>40544</v>
      </c>
      <c r="B7" s="2">
        <v>40756</v>
      </c>
      <c r="C7" s="1" t="s">
        <v>50</v>
      </c>
      <c r="D7" s="5">
        <f ca="1">TODAY()</f>
        <v>45686</v>
      </c>
      <c r="F7" s="5">
        <v>45686</v>
      </c>
    </row>
    <row r="8" spans="1:8" x14ac:dyDescent="0.3">
      <c r="A8" s="2">
        <v>40575</v>
      </c>
      <c r="B8" s="2">
        <v>40602</v>
      </c>
      <c r="C8" s="1" t="s">
        <v>51</v>
      </c>
      <c r="D8">
        <f>NETWORKDAYS(A8,B8,A9:A11)</f>
        <v>18</v>
      </c>
      <c r="F8" s="8">
        <v>0.47430555555555554</v>
      </c>
    </row>
    <row r="9" spans="1:8" x14ac:dyDescent="0.3">
      <c r="A9" s="2">
        <v>40582</v>
      </c>
      <c r="B9" s="2">
        <v>40581</v>
      </c>
      <c r="C9" s="1">
        <f>NETWORKDAYS.INTL(A8,B8,11,A9:A11)</f>
        <v>22</v>
      </c>
    </row>
    <row r="10" spans="1:8" x14ac:dyDescent="0.3">
      <c r="A10" s="2">
        <v>45683</v>
      </c>
      <c r="B10" s="2" t="s">
        <v>22</v>
      </c>
      <c r="C10" s="1" t="s">
        <v>52</v>
      </c>
      <c r="D10">
        <f>WEEKDAY(A10)</f>
        <v>1</v>
      </c>
    </row>
    <row r="11" spans="1:8" x14ac:dyDescent="0.3">
      <c r="A11" s="2">
        <v>40585</v>
      </c>
      <c r="C11" s="1" t="s">
        <v>53</v>
      </c>
      <c r="D11" s="2">
        <f>WORKDAY(A8,20)</f>
        <v>40603</v>
      </c>
    </row>
    <row r="12" spans="1:8" x14ac:dyDescent="0.3">
      <c r="C12" s="1"/>
      <c r="D12" s="2">
        <f>WORKDAY.INTL(A8,20,11)</f>
        <v>40598</v>
      </c>
    </row>
    <row r="13" spans="1:8" x14ac:dyDescent="0.3">
      <c r="C13" s="1"/>
    </row>
    <row r="14" spans="1:8" x14ac:dyDescent="0.3">
      <c r="A14" s="2">
        <v>40603</v>
      </c>
      <c r="B14" s="2">
        <v>40725</v>
      </c>
      <c r="C14" s="1" t="s">
        <v>54</v>
      </c>
      <c r="D14" s="2">
        <f>EDATE(A14,3)</f>
        <v>40695</v>
      </c>
    </row>
    <row r="15" spans="1:8" x14ac:dyDescent="0.3">
      <c r="A15" s="2">
        <v>40603</v>
      </c>
      <c r="B15" s="2">
        <v>40725</v>
      </c>
      <c r="C15" s="1"/>
      <c r="D15" s="2">
        <f>EDATE(A15,-2)</f>
        <v>40544</v>
      </c>
    </row>
    <row r="16" spans="1:8" x14ac:dyDescent="0.3">
      <c r="A16" s="2">
        <v>40603</v>
      </c>
      <c r="B16" s="2">
        <v>40725</v>
      </c>
      <c r="C16" s="1" t="s">
        <v>55</v>
      </c>
      <c r="D16" s="2">
        <f>EOMONTH(A16,2)</f>
        <v>40694</v>
      </c>
    </row>
    <row r="17" spans="1:2" x14ac:dyDescent="0.3">
      <c r="A17" s="2">
        <v>40603</v>
      </c>
      <c r="B17" s="2">
        <v>40725</v>
      </c>
    </row>
    <row r="18" spans="1:2" x14ac:dyDescent="0.3">
      <c r="A18" s="2">
        <v>40603</v>
      </c>
      <c r="B18" s="2">
        <v>40787</v>
      </c>
    </row>
    <row r="19" spans="1:2" x14ac:dyDescent="0.3">
      <c r="A19" s="2">
        <v>40603</v>
      </c>
      <c r="B19" s="2">
        <v>40787</v>
      </c>
    </row>
    <row r="20" spans="1:2" x14ac:dyDescent="0.3">
      <c r="A20" s="2">
        <v>40603</v>
      </c>
      <c r="B20" s="2">
        <v>40725</v>
      </c>
    </row>
    <row r="21" spans="1:2" x14ac:dyDescent="0.3">
      <c r="A21" s="2">
        <v>40603</v>
      </c>
      <c r="B21" s="2">
        <v>40725</v>
      </c>
    </row>
    <row r="22" spans="1:2" x14ac:dyDescent="0.3">
      <c r="A22" s="2">
        <v>40603</v>
      </c>
      <c r="B22" s="2">
        <v>40787</v>
      </c>
    </row>
    <row r="23" spans="1:2" x14ac:dyDescent="0.3">
      <c r="A23" s="2">
        <v>40603</v>
      </c>
      <c r="B23" s="2">
        <v>40787</v>
      </c>
    </row>
    <row r="24" spans="1:2" x14ac:dyDescent="0.3">
      <c r="A24" s="2">
        <v>40603</v>
      </c>
      <c r="B24" s="2">
        <v>40756</v>
      </c>
    </row>
    <row r="25" spans="1:2" x14ac:dyDescent="0.3">
      <c r="A25" s="2">
        <v>40603</v>
      </c>
      <c r="B25" s="2">
        <v>40603</v>
      </c>
    </row>
    <row r="26" spans="1:2" x14ac:dyDescent="0.3">
      <c r="A26" s="2">
        <v>40603</v>
      </c>
      <c r="B26" s="2">
        <v>40756</v>
      </c>
    </row>
    <row r="27" spans="1:2" x14ac:dyDescent="0.3">
      <c r="A27" s="2">
        <v>40603</v>
      </c>
      <c r="B27" s="2">
        <v>40725</v>
      </c>
    </row>
    <row r="28" spans="1:2" x14ac:dyDescent="0.3">
      <c r="A28" s="2">
        <v>40603</v>
      </c>
      <c r="B28" s="2">
        <v>40756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2025-01-29T05:22:12Z</dcterms:created>
  <dcterms:modified xsi:type="dcterms:W3CDTF">2025-01-29T06:16:12Z</dcterms:modified>
</cp:coreProperties>
</file>