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0.0.7. The Data Psychology\09. Excel\"/>
    </mc:Choice>
  </mc:AlternateContent>
  <xr:revisionPtr revIDLastSave="0" documentId="13_ncr:1_{D3EB6C54-63A2-464B-968D-0E0A1649C6DA}" xr6:coauthVersionLast="47" xr6:coauthVersionMax="47" xr10:uidLastSave="{00000000-0000-0000-0000-000000000000}"/>
  <bookViews>
    <workbookView xWindow="-108" yWindow="-108" windowWidth="23256" windowHeight="12456" activeTab="12" xr2:uid="{684343CC-5150-4B50-A3A9-D6EDC59D2672}"/>
  </bookViews>
  <sheets>
    <sheet name="1" sheetId="1" r:id="rId1"/>
    <sheet name="2" sheetId="4" r:id="rId2"/>
    <sheet name="3" sheetId="5" r:id="rId3"/>
    <sheet name="4" sheetId="3" r:id="rId4"/>
    <sheet name="5" sheetId="6" r:id="rId5"/>
    <sheet name="6" sheetId="7" r:id="rId6"/>
    <sheet name="7" sheetId="8" r:id="rId7"/>
    <sheet name="8" sheetId="9" r:id="rId8"/>
    <sheet name="9" sheetId="10" r:id="rId9"/>
    <sheet name="10" sheetId="2" r:id="rId10"/>
    <sheet name="INdex Match" sheetId="11" r:id="rId11"/>
    <sheet name="Lookup Formulas" sheetId="12" r:id="rId12"/>
    <sheet name="Sheet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" i="12" l="1" a="1"/>
  <c r="S24" i="12" s="1"/>
  <c r="T15" i="12" a="1"/>
  <c r="T15" i="12" s="1"/>
  <c r="J82" i="12" a="1"/>
  <c r="J82" i="12" s="1"/>
  <c r="C82" i="12" a="1"/>
  <c r="C82" i="12" s="1"/>
  <c r="K15" i="12"/>
  <c r="H81" i="12"/>
  <c r="H79" i="12"/>
  <c r="F3" i="12" a="1"/>
  <c r="F3" i="12" s="1"/>
  <c r="C62" i="12" a="1"/>
  <c r="C62" i="12" s="1"/>
  <c r="C58" i="12" a="1"/>
  <c r="C58" i="12" s="1"/>
  <c r="C52" i="12" a="1"/>
  <c r="C52" i="12" s="1"/>
  <c r="A51" i="12" a="1"/>
  <c r="A51" i="12" s="1"/>
  <c r="F38" i="12" a="1"/>
  <c r="F38" i="12" s="1"/>
  <c r="F29" i="12" a="1"/>
  <c r="F29" i="12" s="1"/>
  <c r="A29" i="12" a="1"/>
  <c r="A29" i="12" s="1"/>
  <c r="A23" i="12" a="1"/>
  <c r="A23" i="12" s="1"/>
  <c r="F21" i="9" a="1"/>
  <c r="F21" i="9" s="1"/>
  <c r="C17" i="9" a="1"/>
  <c r="C17" i="9" s="1"/>
  <c r="C12" i="9" a="1"/>
  <c r="C12" i="9" s="1"/>
  <c r="C14" i="8"/>
  <c r="D17" i="7" a="1"/>
  <c r="D17" i="7" s="1"/>
  <c r="L12" i="6" a="1"/>
  <c r="L12" i="6" s="1"/>
  <c r="I11" i="6" a="1"/>
  <c r="I11" i="6" s="1"/>
  <c r="C11" i="6" a="1"/>
  <c r="C11" i="6" s="1"/>
  <c r="D16" i="3" a="1"/>
  <c r="D16" i="3" s="1"/>
  <c r="H15" i="5" a="1"/>
  <c r="H15" i="5" s="1"/>
  <c r="C14" i="5" a="1"/>
  <c r="C14" i="5" s="1"/>
  <c r="C15" i="4" a="1"/>
  <c r="C15" i="4" s="1"/>
  <c r="C12" i="1"/>
  <c r="D14" i="11"/>
  <c r="F17" i="9" a="1"/>
  <c r="F17" i="9" s="1"/>
  <c r="D15" i="7" a="1"/>
  <c r="D15" i="7" s="1"/>
  <c r="D14" i="3" a="1"/>
  <c r="D14" i="3" s="1"/>
  <c r="C20" i="4" a="1"/>
  <c r="C20" i="4" s="1"/>
  <c r="C16" i="1"/>
  <c r="F11" i="6" a="1"/>
  <c r="F11" i="6" s="1"/>
  <c r="I5" i="2"/>
  <c r="L5" i="2"/>
  <c r="C12" i="10" a="1"/>
  <c r="C12" i="10" s="1"/>
  <c r="I4" i="8"/>
  <c r="I5" i="8"/>
  <c r="I6" i="8"/>
  <c r="I7" i="8"/>
  <c r="I8" i="8"/>
  <c r="I3" i="8"/>
  <c r="C12" i="8"/>
  <c r="D12" i="7" a="1"/>
  <c r="D12" i="7" s="1"/>
  <c r="D12" i="3" a="1"/>
  <c r="D12" i="3" s="1"/>
  <c r="D18" i="4" a="1"/>
  <c r="D18" i="4" s="1"/>
  <c r="D9" i="9"/>
  <c r="E9" i="9"/>
  <c r="F9" i="9"/>
  <c r="G9" i="9"/>
  <c r="H9" i="9"/>
  <c r="I9" i="9"/>
  <c r="C9" i="9"/>
  <c r="I3" i="10"/>
  <c r="I4" i="10"/>
  <c r="I5" i="10"/>
  <c r="I6" i="10"/>
  <c r="I7" i="10"/>
  <c r="I8" i="10"/>
  <c r="I4" i="9"/>
  <c r="I5" i="9"/>
  <c r="I6" i="9"/>
  <c r="I7" i="9"/>
  <c r="I8" i="9"/>
  <c r="I3" i="9"/>
  <c r="J8" i="6"/>
  <c r="J7" i="6"/>
  <c r="J6" i="6"/>
  <c r="J5" i="6"/>
  <c r="J4" i="6"/>
  <c r="J3" i="6"/>
  <c r="J8" i="5"/>
  <c r="J7" i="5"/>
  <c r="J6" i="5"/>
  <c r="J5" i="5"/>
  <c r="J4" i="5"/>
  <c r="J3" i="5"/>
  <c r="J8" i="4"/>
  <c r="J7" i="4"/>
  <c r="J6" i="4"/>
  <c r="J5" i="4"/>
  <c r="C13" i="4" s="1" a="1"/>
  <c r="C13" i="4" s="1"/>
  <c r="J4" i="4"/>
  <c r="J3" i="4"/>
  <c r="J8" i="3"/>
  <c r="J7" i="3"/>
  <c r="J6" i="3"/>
  <c r="J5" i="3"/>
  <c r="J4" i="3"/>
  <c r="J3" i="3"/>
  <c r="J4" i="1"/>
  <c r="J5" i="1"/>
  <c r="J6" i="1"/>
  <c r="J7" i="1"/>
  <c r="J8" i="1"/>
  <c r="J3" i="1"/>
  <c r="H13" i="5" l="1" a="1"/>
  <c r="H13" i="5" s="1"/>
  <c r="C18" i="5" a="1"/>
  <c r="C18" i="5" s="1"/>
  <c r="C12" i="5" a="1"/>
  <c r="C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<sst xmlns="http://schemas.openxmlformats.org/spreadsheetml/2006/main" count="431" uniqueCount="39">
  <si>
    <t>Product</t>
  </si>
  <si>
    <t>Jan</t>
  </si>
  <si>
    <t>Feb</t>
  </si>
  <si>
    <t>Mar</t>
  </si>
  <si>
    <t>Apr</t>
  </si>
  <si>
    <t>May</t>
  </si>
  <si>
    <t>Jun</t>
  </si>
  <si>
    <t>Microwave</t>
  </si>
  <si>
    <t>Phone</t>
  </si>
  <si>
    <t>Laptop</t>
  </si>
  <si>
    <t>Speaker</t>
  </si>
  <si>
    <t>HSN Code</t>
  </si>
  <si>
    <t>XYZ001</t>
  </si>
  <si>
    <t>XYZ002</t>
  </si>
  <si>
    <t>XYZ003</t>
  </si>
  <si>
    <t>XYZ004</t>
  </si>
  <si>
    <t>XYZ005</t>
  </si>
  <si>
    <t>XYZ006</t>
  </si>
  <si>
    <t>AC</t>
  </si>
  <si>
    <t>Oven</t>
  </si>
  <si>
    <t>Total Sale</t>
  </si>
  <si>
    <t>Month</t>
  </si>
  <si>
    <t>Total</t>
  </si>
  <si>
    <t>phone</t>
  </si>
  <si>
    <t>Amount</t>
  </si>
  <si>
    <t>ac</t>
  </si>
  <si>
    <t>Qty Sold</t>
  </si>
  <si>
    <t>VLOOKUP</t>
  </si>
  <si>
    <t>XLOOKUP</t>
  </si>
  <si>
    <t>feb</t>
  </si>
  <si>
    <t>jun</t>
  </si>
  <si>
    <t>mar</t>
  </si>
  <si>
    <t>product</t>
  </si>
  <si>
    <t>laptop</t>
  </si>
  <si>
    <t>XYZ007</t>
  </si>
  <si>
    <t>Vstack</t>
  </si>
  <si>
    <t>amit</t>
  </si>
  <si>
    <t>offset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</si>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</sst>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4" borderId="0" xfId="0" applyFill="1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8E26-8783-43BA-80EA-6903AA713A6F}">
  <dimension ref="B2:J16"/>
  <sheetViews>
    <sheetView zoomScale="115" zoomScaleNormal="115" workbookViewId="0">
      <selection activeCell="C16" sqref="C16"/>
    </sheetView>
  </sheetViews>
  <sheetFormatPr defaultRowHeight="18" x14ac:dyDescent="0.35"/>
  <cols>
    <col min="1" max="1" width="6.6640625" customWidth="1"/>
    <col min="2" max="3" width="10.25" customWidth="1"/>
    <col min="4" max="9" width="7.75" customWidth="1"/>
    <col min="10" max="10" width="9.25" customWidth="1"/>
    <col min="11" max="11" width="5.33203125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1" spans="2:10" x14ac:dyDescent="0.35">
      <c r="B11" s="1" t="s">
        <v>11</v>
      </c>
      <c r="C11" s="1" t="s">
        <v>20</v>
      </c>
    </row>
    <row r="12" spans="2:10" x14ac:dyDescent="0.35">
      <c r="B12" s="2" t="s">
        <v>34</v>
      </c>
      <c r="C12" s="3" t="str">
        <f>_xlfn.XLOOKUP(B12,B3:B8,J3:J8,"notfound")</f>
        <v>notfound</v>
      </c>
    </row>
    <row r="15" spans="2:10" x14ac:dyDescent="0.35">
      <c r="B15" s="1" t="s">
        <v>0</v>
      </c>
      <c r="C15" s="1" t="s">
        <v>11</v>
      </c>
    </row>
    <row r="16" spans="2:10" x14ac:dyDescent="0.35">
      <c r="B16" s="2" t="s">
        <v>25</v>
      </c>
      <c r="C16" s="3" t="str">
        <f>_xlfn.XLOOKUP(B16,C3:C8,B3:B8)</f>
        <v>XYZ005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4E29-E634-421C-933F-F962327BFA48}">
  <dimension ref="B2:J20"/>
  <sheetViews>
    <sheetView topLeftCell="A9" zoomScale="115" zoomScaleNormal="115" workbookViewId="0">
      <selection activeCell="C13" sqref="C13"/>
    </sheetView>
  </sheetViews>
  <sheetFormatPr defaultRowHeight="18" x14ac:dyDescent="0.35"/>
  <cols>
    <col min="1" max="1" width="6.6640625" customWidth="1"/>
    <col min="2" max="3" width="10.25" customWidth="1"/>
    <col min="4" max="9" width="7.75" customWidth="1"/>
    <col min="10" max="10" width="9.25" customWidth="1"/>
    <col min="11" max="11" width="5.33203125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2" spans="2:10" x14ac:dyDescent="0.35">
      <c r="B12" s="1" t="s">
        <v>11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20</v>
      </c>
    </row>
    <row r="13" spans="2:10" x14ac:dyDescent="0.35">
      <c r="B13" s="2" t="s">
        <v>14</v>
      </c>
      <c r="C13" s="3" t="str" cm="1">
        <f t="array" ref="C13:J13">_xlfn.XLOOKUP(B13,B3:B8,C3:J8)</f>
        <v>Laptop</v>
      </c>
      <c r="D13" s="3">
        <v>10000</v>
      </c>
      <c r="E13" s="3">
        <v>56000</v>
      </c>
      <c r="F13" s="3">
        <v>65000</v>
      </c>
      <c r="G13" s="3">
        <v>870000</v>
      </c>
      <c r="H13" s="3">
        <v>540790</v>
      </c>
      <c r="I13" s="3">
        <v>450000</v>
      </c>
      <c r="J13" s="3">
        <v>1991790</v>
      </c>
    </row>
    <row r="14" spans="2:10" x14ac:dyDescent="0.35">
      <c r="B14" s="10"/>
      <c r="C14" s="11"/>
      <c r="D14" s="11"/>
      <c r="E14" s="11"/>
      <c r="F14" s="11"/>
      <c r="G14" s="11"/>
      <c r="H14" s="11"/>
      <c r="I14" s="11"/>
      <c r="J14" s="11"/>
    </row>
    <row r="15" spans="2:10" x14ac:dyDescent="0.35">
      <c r="B15" s="2" t="s">
        <v>15</v>
      </c>
      <c r="C15" t="str" cm="1">
        <f t="array" ref="C15:J15">_xlfn.XLOOKUP(B15,B3:B8,C3:J8)</f>
        <v>Speaker</v>
      </c>
      <c r="D15">
        <v>43000</v>
      </c>
      <c r="E15">
        <v>76000</v>
      </c>
      <c r="F15">
        <v>450000</v>
      </c>
      <c r="G15">
        <v>3400</v>
      </c>
      <c r="H15">
        <v>5500</v>
      </c>
      <c r="I15">
        <v>5400</v>
      </c>
      <c r="J15">
        <v>583300</v>
      </c>
    </row>
    <row r="17" spans="2:10" x14ac:dyDescent="0.35"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20</v>
      </c>
    </row>
    <row r="18" spans="2:10" x14ac:dyDescent="0.35">
      <c r="C18" s="2" t="s">
        <v>18</v>
      </c>
      <c r="D18" s="3" cm="1">
        <f t="array" ref="D18:J18">_xlfn.XLOOKUP(C18,C3:C8,D3:J8)</f>
        <v>2300</v>
      </c>
      <c r="E18" s="3">
        <v>5500</v>
      </c>
      <c r="F18" s="3">
        <v>54000</v>
      </c>
      <c r="G18" s="3">
        <v>45230</v>
      </c>
      <c r="H18" s="3">
        <v>340000</v>
      </c>
      <c r="I18" s="3">
        <v>5000</v>
      </c>
      <c r="J18" s="3">
        <v>452030</v>
      </c>
    </row>
    <row r="20" spans="2:10" x14ac:dyDescent="0.35">
      <c r="B20" t="s">
        <v>16</v>
      </c>
      <c r="C20" t="str" cm="1">
        <f t="array" ref="C20:J20">_xlfn.XLOOKUP(B20,B3:B8,C3:J8)</f>
        <v>AC</v>
      </c>
      <c r="D20">
        <v>2300</v>
      </c>
      <c r="E20">
        <v>5500</v>
      </c>
      <c r="F20">
        <v>54000</v>
      </c>
      <c r="G20">
        <v>45230</v>
      </c>
      <c r="H20">
        <v>340000</v>
      </c>
      <c r="I20">
        <v>5000</v>
      </c>
      <c r="J20">
        <v>452030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E564-EF97-49B0-9F5C-693FFB304515}">
  <dimension ref="B2:K18"/>
  <sheetViews>
    <sheetView zoomScale="115" zoomScaleNormal="115" workbookViewId="0">
      <selection activeCell="G15" sqref="G15"/>
    </sheetView>
  </sheetViews>
  <sheetFormatPr defaultRowHeight="18" x14ac:dyDescent="0.35"/>
  <cols>
    <col min="1" max="1" width="6.6640625" customWidth="1"/>
    <col min="2" max="2" width="10.25" customWidth="1"/>
    <col min="3" max="3" width="9.5" customWidth="1"/>
    <col min="4" max="4" width="6.9140625" bestFit="1" customWidth="1"/>
    <col min="5" max="9" width="7.75" customWidth="1"/>
    <col min="10" max="10" width="9.25" customWidth="1"/>
    <col min="11" max="11" width="7.9140625" bestFit="1" customWidth="1"/>
  </cols>
  <sheetData>
    <row r="2" spans="2:11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1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1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1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1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1" x14ac:dyDescent="0.3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1" x14ac:dyDescent="0.3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1" spans="2:11" x14ac:dyDescent="0.35">
      <c r="B11" s="1" t="s">
        <v>11</v>
      </c>
      <c r="C11" s="1" t="s">
        <v>0</v>
      </c>
      <c r="D11" s="1" t="s">
        <v>22</v>
      </c>
    </row>
    <row r="12" spans="2:11" x14ac:dyDescent="0.35">
      <c r="B12" s="2" t="s">
        <v>15</v>
      </c>
      <c r="C12" s="3" t="str" cm="1">
        <f t="array" ref="C12:D12">_xlfn.XLOOKUP(B12,B3:B8,CHOOSE({1,2},C3:C8,J3:J8))</f>
        <v>Speaker</v>
      </c>
      <c r="D12" s="3">
        <v>583300</v>
      </c>
    </row>
    <row r="13" spans="2:11" x14ac:dyDescent="0.35">
      <c r="G13" s="8" t="s">
        <v>16</v>
      </c>
      <c r="H13" t="str" cm="1">
        <f t="array" ref="H13:J13">_xlfn.XLOOKUP(G13,B3:B8,CHOOSE({1,2,3},C3:C8,G3:G8,J3:J8))</f>
        <v>AC</v>
      </c>
      <c r="I13">
        <v>45230</v>
      </c>
      <c r="J13">
        <v>452030</v>
      </c>
    </row>
    <row r="14" spans="2:11" x14ac:dyDescent="0.35">
      <c r="B14" s="2" t="s">
        <v>16</v>
      </c>
      <c r="C14" t="str" cm="1">
        <f t="array" ref="C14:D14">_xlfn.XLOOKUP(B14,B3:B8,CHOOSE({1,2},C3:C8,J3:J8))</f>
        <v>AC</v>
      </c>
      <c r="D14">
        <v>452030</v>
      </c>
      <c r="G14" s="8"/>
    </row>
    <row r="15" spans="2:11" x14ac:dyDescent="0.35">
      <c r="G15" s="8" t="s">
        <v>16</v>
      </c>
      <c r="H15" cm="1">
        <f t="array" ref="H15:K15">_xlfn.XLOOKUP(G15,B3:B8,CHOOSE({1,2,3,4},D3:D8,E3:E8,F3:F8,J3:J8))</f>
        <v>2300</v>
      </c>
      <c r="I15">
        <v>5500</v>
      </c>
      <c r="J15">
        <v>54000</v>
      </c>
      <c r="K15">
        <v>452030</v>
      </c>
    </row>
    <row r="17" spans="2:4" x14ac:dyDescent="0.35">
      <c r="B17" s="1" t="s">
        <v>0</v>
      </c>
      <c r="C17" s="1" t="s">
        <v>11</v>
      </c>
      <c r="D17" s="1" t="s">
        <v>22</v>
      </c>
    </row>
    <row r="18" spans="2:4" x14ac:dyDescent="0.35">
      <c r="B18" s="2" t="s">
        <v>25</v>
      </c>
      <c r="C18" s="3" t="str" cm="1">
        <f t="array" ref="C18:D18">_xlfn.XLOOKUP(B18,C3:C8,CHOOSE({1,2},B3:B8,J3:J8))</f>
        <v>XYZ005</v>
      </c>
      <c r="D18" s="3">
        <v>452030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F754-0EC1-47C1-88E1-9272AE22133A}">
  <dimension ref="B2:J16"/>
  <sheetViews>
    <sheetView topLeftCell="A5" zoomScale="115" zoomScaleNormal="115" workbookViewId="0">
      <selection activeCell="B16" sqref="B16:C16"/>
    </sheetView>
  </sheetViews>
  <sheetFormatPr defaultRowHeight="18" x14ac:dyDescent="0.35"/>
  <cols>
    <col min="1" max="1" width="6.6640625" customWidth="1"/>
    <col min="2" max="3" width="10.25" customWidth="1"/>
    <col min="4" max="4" width="9.33203125" customWidth="1"/>
    <col min="5" max="9" width="7.75" customWidth="1"/>
    <col min="10" max="10" width="9.25" customWidth="1"/>
  </cols>
  <sheetData>
    <row r="2" spans="2:10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0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0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0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0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0" x14ac:dyDescent="0.35">
      <c r="B7" s="2" t="s">
        <v>16</v>
      </c>
      <c r="C7" s="2" t="s">
        <v>9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0" x14ac:dyDescent="0.35">
      <c r="B8" s="2" t="s">
        <v>17</v>
      </c>
      <c r="C8" s="2" t="s">
        <v>8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1" spans="2:10" x14ac:dyDescent="0.35">
      <c r="B11" s="1" t="s">
        <v>11</v>
      </c>
      <c r="C11" s="1" t="s">
        <v>0</v>
      </c>
      <c r="D11" s="1" t="s">
        <v>20</v>
      </c>
    </row>
    <row r="12" spans="2:10" x14ac:dyDescent="0.35">
      <c r="B12" s="2" t="s">
        <v>14</v>
      </c>
      <c r="C12" s="2" t="s">
        <v>9</v>
      </c>
      <c r="D12" cm="1">
        <f t="array" ref="D12">_xlfn.XLOOKUP(B12&amp;C12,B3:B8&amp;C3:C8,J3:J8)</f>
        <v>1991790</v>
      </c>
    </row>
    <row r="14" spans="2:10" x14ac:dyDescent="0.35">
      <c r="B14" s="2" t="s">
        <v>16</v>
      </c>
      <c r="C14" s="2" t="s">
        <v>23</v>
      </c>
      <c r="D14" t="str" cm="1">
        <f t="array" ref="D14">_xlfn.XLOOKUP(B14&amp;C14,B3:B8&amp;C3:C8,J3:J8, "NAN")</f>
        <v>NAN</v>
      </c>
    </row>
    <row r="16" spans="2:10" x14ac:dyDescent="0.35">
      <c r="B16" s="2" t="s">
        <v>15</v>
      </c>
      <c r="C16" s="2" t="s">
        <v>10</v>
      </c>
      <c r="D16" cm="1">
        <f t="array" ref="D16">_xlfn.XLOOKUP(B16&amp;C16,B3:B8&amp;C3:C8,J3:J8)</f>
        <v>583300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820-AB0F-452F-8312-41839B5636CE}">
  <dimension ref="B2:L18"/>
  <sheetViews>
    <sheetView topLeftCell="B9" zoomScale="115" zoomScaleNormal="115" workbookViewId="0">
      <selection activeCell="L12" sqref="L12"/>
    </sheetView>
  </sheetViews>
  <sheetFormatPr defaultRowHeight="18" x14ac:dyDescent="0.35"/>
  <cols>
    <col min="1" max="1" width="6.6640625" customWidth="1"/>
    <col min="2" max="3" width="10.25" customWidth="1"/>
    <col min="4" max="4" width="7.75" customWidth="1"/>
    <col min="5" max="5" width="9.08203125" bestFit="1" customWidth="1"/>
    <col min="6" max="7" width="7.75" customWidth="1"/>
    <col min="8" max="8" width="9.08203125" bestFit="1" customWidth="1"/>
    <col min="9" max="9" width="7.75" customWidth="1"/>
    <col min="10" max="10" width="9.25" customWidth="1"/>
    <col min="11" max="11" width="9.08203125" bestFit="1" customWidth="1"/>
  </cols>
  <sheetData>
    <row r="2" spans="2:12" x14ac:dyDescent="0.3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20</v>
      </c>
    </row>
    <row r="3" spans="2:12" x14ac:dyDescent="0.35">
      <c r="B3" s="2" t="s">
        <v>12</v>
      </c>
      <c r="C3" s="2" t="s">
        <v>7</v>
      </c>
      <c r="D3" s="3">
        <v>1200</v>
      </c>
      <c r="E3" s="3">
        <v>4500</v>
      </c>
      <c r="F3" s="3">
        <v>760040</v>
      </c>
      <c r="G3" s="3">
        <v>980000</v>
      </c>
      <c r="H3" s="3">
        <v>2300</v>
      </c>
      <c r="I3" s="3">
        <v>210500</v>
      </c>
      <c r="J3" s="3">
        <f>SUM(D3:I3)</f>
        <v>1958540</v>
      </c>
    </row>
    <row r="4" spans="2:12" x14ac:dyDescent="0.35">
      <c r="B4" s="2" t="s">
        <v>13</v>
      </c>
      <c r="C4" s="2" t="s">
        <v>8</v>
      </c>
      <c r="D4" s="3">
        <v>4300</v>
      </c>
      <c r="E4" s="3">
        <v>4000</v>
      </c>
      <c r="F4" s="3">
        <v>66000</v>
      </c>
      <c r="G4" s="3">
        <v>670000</v>
      </c>
      <c r="H4" s="3">
        <v>439800</v>
      </c>
      <c r="I4" s="3">
        <v>43900</v>
      </c>
      <c r="J4" s="3">
        <f t="shared" ref="J4:J8" si="0">SUM(D4:I4)</f>
        <v>1228000</v>
      </c>
    </row>
    <row r="5" spans="2:12" x14ac:dyDescent="0.35">
      <c r="B5" s="2" t="s">
        <v>14</v>
      </c>
      <c r="C5" s="2" t="s">
        <v>9</v>
      </c>
      <c r="D5" s="3">
        <v>10000</v>
      </c>
      <c r="E5" s="3">
        <v>56000</v>
      </c>
      <c r="F5" s="3">
        <v>65000</v>
      </c>
      <c r="G5" s="3">
        <v>870000</v>
      </c>
      <c r="H5" s="3">
        <v>540790</v>
      </c>
      <c r="I5" s="3">
        <v>450000</v>
      </c>
      <c r="J5" s="3">
        <f t="shared" si="0"/>
        <v>1991790</v>
      </c>
    </row>
    <row r="6" spans="2:12" x14ac:dyDescent="0.35">
      <c r="B6" s="2" t="s">
        <v>15</v>
      </c>
      <c r="C6" s="2" t="s">
        <v>10</v>
      </c>
      <c r="D6" s="3">
        <v>43000</v>
      </c>
      <c r="E6" s="3">
        <v>76000</v>
      </c>
      <c r="F6" s="3">
        <v>450000</v>
      </c>
      <c r="G6" s="3">
        <v>3400</v>
      </c>
      <c r="H6" s="3">
        <v>5500</v>
      </c>
      <c r="I6" s="3">
        <v>5400</v>
      </c>
      <c r="J6" s="3">
        <f t="shared" si="0"/>
        <v>583300</v>
      </c>
    </row>
    <row r="7" spans="2:12" x14ac:dyDescent="0.35">
      <c r="B7" s="2" t="s">
        <v>16</v>
      </c>
      <c r="C7" s="2" t="s">
        <v>18</v>
      </c>
      <c r="D7" s="3">
        <v>2300</v>
      </c>
      <c r="E7" s="3">
        <v>5500</v>
      </c>
      <c r="F7" s="3">
        <v>54000</v>
      </c>
      <c r="G7" s="3">
        <v>45230</v>
      </c>
      <c r="H7" s="3">
        <v>340000</v>
      </c>
      <c r="I7" s="3">
        <v>5000</v>
      </c>
      <c r="J7" s="3">
        <f t="shared" si="0"/>
        <v>452030</v>
      </c>
    </row>
    <row r="8" spans="2:12" x14ac:dyDescent="0.35">
      <c r="B8" s="2" t="s">
        <v>17</v>
      </c>
      <c r="C8" s="2" t="s">
        <v>19</v>
      </c>
      <c r="D8" s="3">
        <v>54000</v>
      </c>
      <c r="E8" s="3">
        <v>560000</v>
      </c>
      <c r="F8" s="3">
        <v>34000</v>
      </c>
      <c r="G8" s="3">
        <v>77500</v>
      </c>
      <c r="H8" s="3">
        <v>540000</v>
      </c>
      <c r="I8" s="3">
        <v>340000</v>
      </c>
      <c r="J8" s="3">
        <f t="shared" si="0"/>
        <v>1605500</v>
      </c>
    </row>
    <row r="10" spans="2:12" x14ac:dyDescent="0.35">
      <c r="B10" s="1" t="s">
        <v>11</v>
      </c>
      <c r="C10" s="2" t="s">
        <v>13</v>
      </c>
      <c r="E10" s="1" t="s">
        <v>11</v>
      </c>
      <c r="F10" s="2" t="s">
        <v>17</v>
      </c>
      <c r="H10" s="1" t="s">
        <v>11</v>
      </c>
      <c r="I10" s="2" t="s">
        <v>15</v>
      </c>
      <c r="K10" s="1" t="s">
        <v>11</v>
      </c>
      <c r="L10" s="2" t="s">
        <v>15</v>
      </c>
    </row>
    <row r="11" spans="2:12" x14ac:dyDescent="0.35">
      <c r="B11" s="1" t="s">
        <v>0</v>
      </c>
      <c r="C11" s="3" t="str" cm="1">
        <f t="array" ref="C11:C18">TRANSPOSE(_xlfn.XLOOKUP(C10,B3:B8,C3:J8))</f>
        <v>Phone</v>
      </c>
      <c r="E11" s="1" t="s">
        <v>0</v>
      </c>
      <c r="F11" t="str" cm="1">
        <f t="array" ref="F11:F18">TRANSPOSE(_xlfn.XLOOKUP(F10,B3:B8,C3:J8))</f>
        <v>Oven</v>
      </c>
      <c r="H11" s="1" t="s">
        <v>0</v>
      </c>
      <c r="I11" t="str" cm="1">
        <f t="array" ref="I11:I18">TRANSPOSE(_xlfn.XLOOKUP(I10,B3:B8,C3:J8))</f>
        <v>Speaker</v>
      </c>
      <c r="K11" s="1" t="s">
        <v>0</v>
      </c>
      <c r="L11" t="s">
        <v>10</v>
      </c>
    </row>
    <row r="12" spans="2:12" x14ac:dyDescent="0.35">
      <c r="B12" s="1" t="s">
        <v>1</v>
      </c>
      <c r="C12" s="3">
        <v>4300</v>
      </c>
      <c r="E12" s="1" t="s">
        <v>1</v>
      </c>
      <c r="F12">
        <v>54000</v>
      </c>
      <c r="H12" s="1" t="s">
        <v>1</v>
      </c>
      <c r="I12">
        <v>43000</v>
      </c>
      <c r="K12" s="1" t="s">
        <v>1</v>
      </c>
      <c r="L12" cm="1">
        <f t="array" ref="L12:L18">TRANSPOSE(_xlfn.XLOOKUP(L10&amp;L11,B3:B8&amp;C3:C8,D3:J8))</f>
        <v>43000</v>
      </c>
    </row>
    <row r="13" spans="2:12" x14ac:dyDescent="0.35">
      <c r="B13" s="1" t="s">
        <v>2</v>
      </c>
      <c r="C13" s="3">
        <v>4000</v>
      </c>
      <c r="E13" s="1" t="s">
        <v>2</v>
      </c>
      <c r="F13">
        <v>560000</v>
      </c>
      <c r="H13" s="1" t="s">
        <v>2</v>
      </c>
      <c r="I13">
        <v>76000</v>
      </c>
      <c r="K13" s="1" t="s">
        <v>2</v>
      </c>
      <c r="L13">
        <v>76000</v>
      </c>
    </row>
    <row r="14" spans="2:12" x14ac:dyDescent="0.35">
      <c r="B14" s="1" t="s">
        <v>3</v>
      </c>
      <c r="C14" s="3">
        <v>66000</v>
      </c>
      <c r="E14" s="1" t="s">
        <v>3</v>
      </c>
      <c r="F14">
        <v>34000</v>
      </c>
      <c r="H14" s="1" t="s">
        <v>3</v>
      </c>
      <c r="I14">
        <v>450000</v>
      </c>
      <c r="K14" s="1" t="s">
        <v>3</v>
      </c>
      <c r="L14">
        <v>450000</v>
      </c>
    </row>
    <row r="15" spans="2:12" x14ac:dyDescent="0.35">
      <c r="B15" s="1" t="s">
        <v>4</v>
      </c>
      <c r="C15" s="3">
        <v>670000</v>
      </c>
      <c r="E15" s="1" t="s">
        <v>4</v>
      </c>
      <c r="F15">
        <v>77500</v>
      </c>
      <c r="H15" s="1" t="s">
        <v>4</v>
      </c>
      <c r="I15">
        <v>3400</v>
      </c>
      <c r="K15" s="1" t="s">
        <v>4</v>
      </c>
      <c r="L15">
        <v>3400</v>
      </c>
    </row>
    <row r="16" spans="2:12" x14ac:dyDescent="0.35">
      <c r="B16" s="1" t="s">
        <v>5</v>
      </c>
      <c r="C16" s="3">
        <v>439800</v>
      </c>
      <c r="E16" s="1" t="s">
        <v>5</v>
      </c>
      <c r="F16">
        <v>540000</v>
      </c>
      <c r="H16" s="1" t="s">
        <v>5</v>
      </c>
      <c r="I16">
        <v>5500</v>
      </c>
      <c r="K16" s="1" t="s">
        <v>5</v>
      </c>
      <c r="L16">
        <v>5500</v>
      </c>
    </row>
    <row r="17" spans="2:12" x14ac:dyDescent="0.35">
      <c r="B17" s="1" t="s">
        <v>6</v>
      </c>
      <c r="C17" s="3">
        <v>43900</v>
      </c>
      <c r="E17" s="1" t="s">
        <v>6</v>
      </c>
      <c r="F17">
        <v>340000</v>
      </c>
      <c r="H17" s="1" t="s">
        <v>6</v>
      </c>
      <c r="I17">
        <v>5400</v>
      </c>
      <c r="K17" s="1" t="s">
        <v>6</v>
      </c>
      <c r="L17">
        <v>5400</v>
      </c>
    </row>
    <row r="18" spans="2:12" x14ac:dyDescent="0.35">
      <c r="B18" s="1" t="s">
        <v>20</v>
      </c>
      <c r="C18" s="3">
        <v>1228000</v>
      </c>
      <c r="E18" s="1" t="s">
        <v>20</v>
      </c>
      <c r="F18">
        <v>1605500</v>
      </c>
      <c r="H18" s="1" t="s">
        <v>20</v>
      </c>
      <c r="I18">
        <v>583300</v>
      </c>
      <c r="K18" s="1" t="s">
        <v>20</v>
      </c>
      <c r="L18">
        <v>583300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4F1A-2248-4DF1-A061-21E86202B756}">
  <dimension ref="B2:H17"/>
  <sheetViews>
    <sheetView zoomScale="115" zoomScaleNormal="115" workbookViewId="0">
      <selection activeCell="B18" sqref="B18"/>
    </sheetView>
  </sheetViews>
  <sheetFormatPr defaultRowHeight="18" x14ac:dyDescent="0.35"/>
  <cols>
    <col min="1" max="1" width="6.6640625" customWidth="1"/>
    <col min="2" max="2" width="10.25" customWidth="1"/>
    <col min="3" max="8" width="7.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</row>
    <row r="4" spans="2:8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</row>
    <row r="5" spans="2:8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</row>
    <row r="6" spans="2:8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</row>
    <row r="7" spans="2:8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</row>
    <row r="8" spans="2:8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</row>
    <row r="11" spans="2:8" x14ac:dyDescent="0.35">
      <c r="B11" s="1" t="s">
        <v>0</v>
      </c>
      <c r="C11" s="1" t="s">
        <v>21</v>
      </c>
      <c r="D11" s="6" t="s">
        <v>24</v>
      </c>
    </row>
    <row r="12" spans="2:8" x14ac:dyDescent="0.35">
      <c r="B12" s="5" t="s">
        <v>19</v>
      </c>
      <c r="C12" s="3" t="s">
        <v>2</v>
      </c>
      <c r="D12" s="3" cm="1">
        <f t="array" ref="D12">_xlfn.XLOOKUP(C12,C2:H2,_xlfn.XLOOKUP(B12,B3:B8,C3:H8))</f>
        <v>560000</v>
      </c>
    </row>
    <row r="13" spans="2:8" x14ac:dyDescent="0.35">
      <c r="F13" s="7"/>
    </row>
    <row r="15" spans="2:8" x14ac:dyDescent="0.35">
      <c r="B15" s="8" t="s">
        <v>25</v>
      </c>
      <c r="C15" s="8" t="s">
        <v>30</v>
      </c>
      <c r="D15" cm="1">
        <f t="array" ref="D15">_xlfn.XLOOKUP(C15,C2:H2,_xlfn.XLOOKUP(B15,B3:B8,C3:H8,"NAN"))</f>
        <v>5000</v>
      </c>
    </row>
    <row r="17" spans="2:4" x14ac:dyDescent="0.35">
      <c r="B17" t="s">
        <v>8</v>
      </c>
      <c r="C17" t="s">
        <v>3</v>
      </c>
      <c r="D17" cm="1">
        <f t="array" ref="D17">_xlfn.XLOOKUP(C17,C2:H2,_xlfn.XLOOKUP(B17,B3:B8,C3:H8))</f>
        <v>66000</v>
      </c>
    </row>
  </sheetData>
  <dataValidations count="2">
    <dataValidation type="list" allowBlank="1" showInputMessage="1" showErrorMessage="1" sqref="B12" xr:uid="{7575E87C-822C-4FE2-B40E-3CF5016C7CD6}">
      <formula1>$B$3:$B$8</formula1>
    </dataValidation>
    <dataValidation type="list" allowBlank="1" showInputMessage="1" showErrorMessage="1" sqref="C12" xr:uid="{42E682E7-0F01-45D3-9FEC-9C3B44107A11}">
      <formula1>$C$2:$H$2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CFC0-8B6B-4211-90BA-A09452391BE0}">
  <dimension ref="B2:I14"/>
  <sheetViews>
    <sheetView zoomScale="115" zoomScaleNormal="115" workbookViewId="0">
      <selection activeCell="C15" sqref="C15"/>
    </sheetView>
  </sheetViews>
  <sheetFormatPr defaultRowHeight="18" x14ac:dyDescent="0.35"/>
  <cols>
    <col min="1" max="1" width="6.6640625" customWidth="1"/>
    <col min="2" max="2" width="10.25" customWidth="1"/>
    <col min="3" max="3" width="8.83203125" customWidth="1"/>
    <col min="4" max="8" width="7.41406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9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>
        <f>SUM(C3:H3)</f>
        <v>1958540</v>
      </c>
    </row>
    <row r="4" spans="2:9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>
        <f t="shared" ref="I4:I8" si="0">SUM(C4:H4)</f>
        <v>1228000</v>
      </c>
    </row>
    <row r="5" spans="2:9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>
        <f t="shared" si="0"/>
        <v>1991790</v>
      </c>
    </row>
    <row r="6" spans="2:9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>
        <f t="shared" si="0"/>
        <v>583300</v>
      </c>
    </row>
    <row r="7" spans="2:9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>
        <f t="shared" si="0"/>
        <v>452030</v>
      </c>
    </row>
    <row r="8" spans="2:9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>
        <f t="shared" si="0"/>
        <v>1605500</v>
      </c>
    </row>
    <row r="11" spans="2:9" x14ac:dyDescent="0.35">
      <c r="B11" s="1" t="s">
        <v>0</v>
      </c>
      <c r="C11" s="1" t="s">
        <v>20</v>
      </c>
    </row>
    <row r="12" spans="2:9" x14ac:dyDescent="0.35">
      <c r="B12" s="2" t="s">
        <v>23</v>
      </c>
      <c r="C12">
        <f>SUM(_xlfn.XLOOKUP(B12,B3:B8,C3:H8))</f>
        <v>1228000</v>
      </c>
    </row>
    <row r="14" spans="2:9" x14ac:dyDescent="0.35">
      <c r="B14" s="8" t="s">
        <v>18</v>
      </c>
      <c r="C14">
        <f>AVERAGE(_xlfn.XLOOKUP(B14,B3:B8,C3:H8))</f>
        <v>75338.333333333328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D4E2-81FE-43EB-842D-F046CFD39A50}">
  <dimension ref="B2:I23"/>
  <sheetViews>
    <sheetView topLeftCell="A9" zoomScale="115" zoomScaleNormal="115" workbookViewId="0">
      <selection activeCell="E23" sqref="E23"/>
    </sheetView>
  </sheetViews>
  <sheetFormatPr defaultRowHeight="18" x14ac:dyDescent="0.35"/>
  <cols>
    <col min="1" max="1" width="6.6640625" customWidth="1"/>
    <col min="2" max="2" width="10.25" customWidth="1"/>
    <col min="3" max="8" width="9.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22</v>
      </c>
    </row>
    <row r="3" spans="2:9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 s="3">
        <f>SUM(C3:H3)</f>
        <v>1958540</v>
      </c>
    </row>
    <row r="4" spans="2:9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 s="3">
        <f t="shared" ref="I4:I8" si="0">SUM(C4:H4)</f>
        <v>1228000</v>
      </c>
    </row>
    <row r="5" spans="2:9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 s="3">
        <f t="shared" si="0"/>
        <v>1991790</v>
      </c>
    </row>
    <row r="6" spans="2:9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 s="3">
        <f t="shared" si="0"/>
        <v>583300</v>
      </c>
    </row>
    <row r="7" spans="2:9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 s="3">
        <f t="shared" si="0"/>
        <v>452030</v>
      </c>
    </row>
    <row r="8" spans="2:9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 s="3">
        <f t="shared" si="0"/>
        <v>1605500</v>
      </c>
    </row>
    <row r="9" spans="2:9" x14ac:dyDescent="0.35">
      <c r="B9" s="4" t="s">
        <v>22</v>
      </c>
      <c r="C9" s="1">
        <f>SUM(C3:C8)</f>
        <v>114800</v>
      </c>
      <c r="D9" s="1">
        <f t="shared" ref="D9:I9" si="1">SUM(D3:D8)</f>
        <v>706000</v>
      </c>
      <c r="E9" s="1">
        <f t="shared" si="1"/>
        <v>1429040</v>
      </c>
      <c r="F9" s="1">
        <f t="shared" si="1"/>
        <v>2646130</v>
      </c>
      <c r="G9" s="1">
        <f t="shared" si="1"/>
        <v>1868390</v>
      </c>
      <c r="H9" s="1">
        <f t="shared" si="1"/>
        <v>1054800</v>
      </c>
      <c r="I9" s="1">
        <f t="shared" si="1"/>
        <v>7819160</v>
      </c>
    </row>
    <row r="11" spans="2:9" x14ac:dyDescent="0.35">
      <c r="B11" s="1" t="s">
        <v>0</v>
      </c>
      <c r="C11" s="1" t="s">
        <v>22</v>
      </c>
    </row>
    <row r="12" spans="2:9" x14ac:dyDescent="0.35">
      <c r="B12" s="2" t="s">
        <v>7</v>
      </c>
      <c r="C12" s="3" cm="1">
        <f t="array" ref="C12:C14">_xlfn.XLOOKUP(B12:B14,B3:B8,I3:I8)</f>
        <v>1958540</v>
      </c>
    </row>
    <row r="13" spans="2:9" x14ac:dyDescent="0.35">
      <c r="B13" s="2" t="s">
        <v>9</v>
      </c>
      <c r="C13" s="3">
        <v>1991790</v>
      </c>
    </row>
    <row r="14" spans="2:9" x14ac:dyDescent="0.35">
      <c r="B14" s="2" t="s">
        <v>18</v>
      </c>
      <c r="C14" s="3">
        <v>452030</v>
      </c>
    </row>
    <row r="16" spans="2:9" x14ac:dyDescent="0.35">
      <c r="B16" s="1" t="s">
        <v>21</v>
      </c>
      <c r="C16" s="1" t="s">
        <v>22</v>
      </c>
    </row>
    <row r="17" spans="2:6" x14ac:dyDescent="0.35">
      <c r="B17" s="3" t="s">
        <v>2</v>
      </c>
      <c r="C17" s="3" cm="1">
        <f t="array" ref="C17:C19">_xlfn.XLOOKUP(B17:B19,C2:H2,C9:H9)</f>
        <v>706000</v>
      </c>
      <c r="E17" t="s">
        <v>31</v>
      </c>
      <c r="F17" cm="1">
        <f t="array" ref="F17:F18">_xlfn.XLOOKUP(E17:E18,C2:H2,C9:H9)</f>
        <v>1429040</v>
      </c>
    </row>
    <row r="18" spans="2:6" x14ac:dyDescent="0.35">
      <c r="B18" s="3" t="s">
        <v>6</v>
      </c>
      <c r="C18" s="3">
        <v>1054800</v>
      </c>
      <c r="E18" t="s">
        <v>29</v>
      </c>
      <c r="F18">
        <v>706000</v>
      </c>
    </row>
    <row r="19" spans="2:6" x14ac:dyDescent="0.35">
      <c r="B19" s="3" t="s">
        <v>3</v>
      </c>
      <c r="C19" s="3">
        <v>1429040</v>
      </c>
    </row>
    <row r="21" spans="2:6" x14ac:dyDescent="0.35">
      <c r="E21" s="2" t="s">
        <v>31</v>
      </c>
      <c r="F21" cm="1">
        <f t="array" ref="F21:F23">_xlfn.XLOOKUP(E21:E23,C2:H2,C9:H9)</f>
        <v>1429040</v>
      </c>
    </row>
    <row r="22" spans="2:6" x14ac:dyDescent="0.35">
      <c r="E22" s="2" t="s">
        <v>30</v>
      </c>
      <c r="F22">
        <v>1054800</v>
      </c>
    </row>
    <row r="23" spans="2:6" x14ac:dyDescent="0.35">
      <c r="E23" s="2" t="s">
        <v>29</v>
      </c>
      <c r="F23">
        <v>706000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948A-C504-41BB-BEA1-2D2383AFE323}">
  <dimension ref="B2:I12"/>
  <sheetViews>
    <sheetView zoomScale="115" zoomScaleNormal="115" workbookViewId="0">
      <selection activeCell="C12" sqref="C12"/>
    </sheetView>
  </sheetViews>
  <sheetFormatPr defaultRowHeight="18" x14ac:dyDescent="0.35"/>
  <cols>
    <col min="1" max="1" width="6.6640625" customWidth="1"/>
    <col min="2" max="2" width="10.25" customWidth="1"/>
    <col min="3" max="8" width="9.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22</v>
      </c>
    </row>
    <row r="3" spans="2:9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  <c r="I3" s="3">
        <f>SUM(C3:H3)</f>
        <v>1958540</v>
      </c>
    </row>
    <row r="4" spans="2:9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  <c r="I4" s="3">
        <f t="shared" ref="I4:I8" si="0">SUM(C4:H4)</f>
        <v>1228000</v>
      </c>
    </row>
    <row r="5" spans="2:9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  <c r="I5" s="3">
        <f t="shared" si="0"/>
        <v>1991790</v>
      </c>
    </row>
    <row r="6" spans="2:9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  <c r="I6" s="3">
        <f t="shared" si="0"/>
        <v>583300</v>
      </c>
    </row>
    <row r="7" spans="2:9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  <c r="I7" s="3">
        <f t="shared" si="0"/>
        <v>452030</v>
      </c>
    </row>
    <row r="8" spans="2:9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  <c r="I8" s="3">
        <f t="shared" si="0"/>
        <v>1605500</v>
      </c>
    </row>
    <row r="11" spans="2:9" x14ac:dyDescent="0.35">
      <c r="B11" s="1" t="s">
        <v>0</v>
      </c>
      <c r="C11" s="1" t="s">
        <v>4</v>
      </c>
      <c r="D11" s="1" t="s">
        <v>31</v>
      </c>
      <c r="E11" s="1" t="s">
        <v>6</v>
      </c>
    </row>
    <row r="12" spans="2:9" x14ac:dyDescent="0.35">
      <c r="B12" s="2" t="s">
        <v>25</v>
      </c>
      <c r="C12" cm="1">
        <f t="array" ref="C12:E12">_xlfn.XLOOKUP(C11:E11,C2:I2,_xlfn.XLOOKUP(B12,B3:B8,C3:I8))</f>
        <v>45230</v>
      </c>
      <c r="D12">
        <v>54000</v>
      </c>
      <c r="E12">
        <v>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4D15-4D5A-4A96-9492-3DAD1B2E0B98}">
  <dimension ref="B2:L8"/>
  <sheetViews>
    <sheetView zoomScale="115" zoomScaleNormal="115" workbookViewId="0">
      <selection activeCell="L5" sqref="L5"/>
    </sheetView>
  </sheetViews>
  <sheetFormatPr defaultRowHeight="18" x14ac:dyDescent="0.35"/>
  <cols>
    <col min="1" max="1" width="6.6640625" customWidth="1"/>
    <col min="2" max="4" width="9.83203125" customWidth="1"/>
    <col min="5" max="5" width="10.1640625" customWidth="1"/>
    <col min="8" max="8" width="9.83203125" customWidth="1"/>
  </cols>
  <sheetData>
    <row r="2" spans="2:12" x14ac:dyDescent="0.35">
      <c r="B2" s="1" t="s">
        <v>11</v>
      </c>
      <c r="C2" s="1"/>
      <c r="D2" s="1"/>
      <c r="E2" s="1" t="s">
        <v>0</v>
      </c>
      <c r="F2" s="1" t="s">
        <v>26</v>
      </c>
      <c r="H2" s="9" t="s">
        <v>27</v>
      </c>
      <c r="I2" s="9"/>
      <c r="K2" s="9" t="s">
        <v>28</v>
      </c>
      <c r="L2" s="9"/>
    </row>
    <row r="3" spans="2:12" x14ac:dyDescent="0.35">
      <c r="B3" s="2" t="s">
        <v>12</v>
      </c>
      <c r="C3" s="2"/>
      <c r="D3" s="2"/>
      <c r="E3" s="2" t="s">
        <v>7</v>
      </c>
      <c r="F3" s="3">
        <v>1200</v>
      </c>
    </row>
    <row r="4" spans="2:12" x14ac:dyDescent="0.35">
      <c r="B4" s="2" t="s">
        <v>13</v>
      </c>
      <c r="C4" s="2"/>
      <c r="D4" s="2"/>
      <c r="E4" s="2" t="s">
        <v>8</v>
      </c>
      <c r="F4" s="3">
        <v>4300</v>
      </c>
      <c r="H4" s="1" t="s">
        <v>11</v>
      </c>
      <c r="I4" s="1" t="s">
        <v>26</v>
      </c>
      <c r="K4" s="1" t="s">
        <v>11</v>
      </c>
      <c r="L4" s="1" t="s">
        <v>26</v>
      </c>
    </row>
    <row r="5" spans="2:12" x14ac:dyDescent="0.35">
      <c r="B5" s="2" t="s">
        <v>14</v>
      </c>
      <c r="C5" s="2"/>
      <c r="D5" s="2"/>
      <c r="E5" s="2" t="s">
        <v>9</v>
      </c>
      <c r="F5" s="3">
        <v>350</v>
      </c>
      <c r="H5" s="2" t="s">
        <v>16</v>
      </c>
      <c r="I5" s="3">
        <f>VLOOKUP(H5,B2:F8,3,0)</f>
        <v>0</v>
      </c>
      <c r="K5" s="2" t="s">
        <v>15</v>
      </c>
      <c r="L5" s="3">
        <f>_xlfn.XLOOKUP(K5,B3:B8,F3:F8)</f>
        <v>200</v>
      </c>
    </row>
    <row r="6" spans="2:12" x14ac:dyDescent="0.35">
      <c r="B6" s="2" t="s">
        <v>15</v>
      </c>
      <c r="C6" s="2"/>
      <c r="D6" s="2"/>
      <c r="E6" s="2" t="s">
        <v>10</v>
      </c>
      <c r="F6" s="3">
        <v>200</v>
      </c>
    </row>
    <row r="7" spans="2:12" x14ac:dyDescent="0.35">
      <c r="B7" s="2" t="s">
        <v>16</v>
      </c>
      <c r="C7" s="2"/>
      <c r="D7" s="2"/>
      <c r="E7" s="2" t="s">
        <v>18</v>
      </c>
      <c r="F7" s="3">
        <v>150</v>
      </c>
    </row>
    <row r="8" spans="2:12" x14ac:dyDescent="0.35">
      <c r="B8" s="2" t="s">
        <v>17</v>
      </c>
      <c r="C8" s="2"/>
      <c r="D8" s="2"/>
      <c r="E8" s="2" t="s">
        <v>19</v>
      </c>
      <c r="F8" s="3">
        <v>100</v>
      </c>
    </row>
  </sheetData>
  <mergeCells count="2">
    <mergeCell ref="K2:L2"/>
    <mergeCell ref="H2:I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041C-6A85-4154-880E-6A8FF686B2DC}">
  <dimension ref="B2:H14"/>
  <sheetViews>
    <sheetView workbookViewId="0">
      <selection activeCell="D14" sqref="D14"/>
    </sheetView>
  </sheetViews>
  <sheetFormatPr defaultRowHeight="18" x14ac:dyDescent="0.35"/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2" t="s">
        <v>7</v>
      </c>
      <c r="C3" s="3">
        <v>1200</v>
      </c>
      <c r="D3" s="3">
        <v>4500</v>
      </c>
      <c r="E3" s="3">
        <v>760040</v>
      </c>
      <c r="F3" s="3">
        <v>980000</v>
      </c>
      <c r="G3" s="3">
        <v>2300</v>
      </c>
      <c r="H3" s="3">
        <v>210500</v>
      </c>
    </row>
    <row r="4" spans="2:8" x14ac:dyDescent="0.35">
      <c r="B4" s="2" t="s">
        <v>8</v>
      </c>
      <c r="C4" s="3">
        <v>4300</v>
      </c>
      <c r="D4" s="3">
        <v>4000</v>
      </c>
      <c r="E4" s="3">
        <v>66000</v>
      </c>
      <c r="F4" s="3">
        <v>670000</v>
      </c>
      <c r="G4" s="3">
        <v>439800</v>
      </c>
      <c r="H4" s="3">
        <v>43900</v>
      </c>
    </row>
    <row r="5" spans="2:8" x14ac:dyDescent="0.35">
      <c r="B5" s="2" t="s">
        <v>9</v>
      </c>
      <c r="C5" s="3">
        <v>10000</v>
      </c>
      <c r="D5" s="3">
        <v>56000</v>
      </c>
      <c r="E5" s="3">
        <v>65000</v>
      </c>
      <c r="F5" s="3">
        <v>870000</v>
      </c>
      <c r="G5" s="3">
        <v>540790</v>
      </c>
      <c r="H5" s="3">
        <v>450000</v>
      </c>
    </row>
    <row r="6" spans="2:8" x14ac:dyDescent="0.35">
      <c r="B6" s="2" t="s">
        <v>10</v>
      </c>
      <c r="C6" s="3">
        <v>43000</v>
      </c>
      <c r="D6" s="3">
        <v>76000</v>
      </c>
      <c r="E6" s="3">
        <v>450000</v>
      </c>
      <c r="F6" s="3">
        <v>3400</v>
      </c>
      <c r="G6" s="3">
        <v>5500</v>
      </c>
      <c r="H6" s="3">
        <v>5400</v>
      </c>
    </row>
    <row r="7" spans="2:8" x14ac:dyDescent="0.35">
      <c r="B7" s="2" t="s">
        <v>18</v>
      </c>
      <c r="C7" s="3">
        <v>2300</v>
      </c>
      <c r="D7" s="3">
        <v>5500</v>
      </c>
      <c r="E7" s="3">
        <v>54000</v>
      </c>
      <c r="F7" s="3">
        <v>45230</v>
      </c>
      <c r="G7" s="3">
        <v>340000</v>
      </c>
      <c r="H7" s="3">
        <v>5000</v>
      </c>
    </row>
    <row r="8" spans="2:8" x14ac:dyDescent="0.35">
      <c r="B8" s="2" t="s">
        <v>19</v>
      </c>
      <c r="C8" s="3">
        <v>54000</v>
      </c>
      <c r="D8" s="3">
        <v>560000</v>
      </c>
      <c r="E8" s="3">
        <v>34000</v>
      </c>
      <c r="F8" s="3">
        <v>77500</v>
      </c>
      <c r="G8" s="3">
        <v>540000</v>
      </c>
      <c r="H8" s="3">
        <v>340000</v>
      </c>
    </row>
    <row r="12" spans="2:8" x14ac:dyDescent="0.35">
      <c r="B12" t="s">
        <v>32</v>
      </c>
      <c r="C12" t="s">
        <v>33</v>
      </c>
    </row>
    <row r="13" spans="2:8" x14ac:dyDescent="0.35">
      <c r="B13" t="s">
        <v>21</v>
      </c>
      <c r="C13" t="s">
        <v>29</v>
      </c>
    </row>
    <row r="14" spans="2:8" x14ac:dyDescent="0.35">
      <c r="D14">
        <f>INDEX(C3:H8,MATCH(C12,B3:B8,0),MATCH(C13,C2:H2,0))</f>
        <v>56000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DFF0-4595-47AA-91BA-796E31E8D6A3}">
  <dimension ref="A1:AD101"/>
  <sheetViews>
    <sheetView topLeftCell="A5" workbookViewId="0">
      <selection sqref="A1:D13"/>
    </sheetView>
  </sheetViews>
  <sheetFormatPr defaultRowHeight="18" x14ac:dyDescent="0.35"/>
  <sheetData>
    <row r="1" spans="1:20" x14ac:dyDescent="0.35">
      <c r="A1" s="1" t="s">
        <v>11</v>
      </c>
      <c r="B1" s="1" t="s">
        <v>0</v>
      </c>
      <c r="C1" s="1" t="s">
        <v>1</v>
      </c>
      <c r="D1" s="1" t="s">
        <v>2</v>
      </c>
    </row>
    <row r="2" spans="1:20" x14ac:dyDescent="0.35">
      <c r="A2" s="2" t="s">
        <v>12</v>
      </c>
      <c r="B2" s="2" t="s">
        <v>7</v>
      </c>
      <c r="C2" s="3">
        <v>1200</v>
      </c>
      <c r="D2" s="3">
        <v>4500</v>
      </c>
      <c r="J2" s="1" t="s">
        <v>11</v>
      </c>
      <c r="K2" s="1" t="s">
        <v>0</v>
      </c>
      <c r="L2" s="1" t="s">
        <v>1</v>
      </c>
      <c r="M2" s="1" t="s">
        <v>2</v>
      </c>
    </row>
    <row r="3" spans="1:20" x14ac:dyDescent="0.35">
      <c r="A3" s="2" t="s">
        <v>13</v>
      </c>
      <c r="B3" s="2" t="s">
        <v>8</v>
      </c>
      <c r="C3" s="3">
        <v>4300</v>
      </c>
      <c r="D3" s="3">
        <v>4000</v>
      </c>
      <c r="F3" t="str" cm="1">
        <f t="array" ref="F3:F6">_xlfn.UNIQUE(B2:B13)</f>
        <v>Microwave</v>
      </c>
      <c r="J3" s="2" t="s">
        <v>12</v>
      </c>
      <c r="K3" s="2" t="s">
        <v>7</v>
      </c>
      <c r="L3" s="3">
        <v>1200</v>
      </c>
      <c r="M3" s="3">
        <v>4500</v>
      </c>
    </row>
    <row r="4" spans="1:20" x14ac:dyDescent="0.35">
      <c r="A4" s="2" t="s">
        <v>14</v>
      </c>
      <c r="B4" s="2" t="s">
        <v>9</v>
      </c>
      <c r="C4" s="3">
        <v>10000</v>
      </c>
      <c r="D4" s="3">
        <v>56000</v>
      </c>
      <c r="F4" t="str">
        <v>Phone</v>
      </c>
      <c r="J4" s="2" t="s">
        <v>13</v>
      </c>
      <c r="K4" s="2" t="s">
        <v>8</v>
      </c>
      <c r="L4" s="3">
        <v>4300</v>
      </c>
      <c r="M4" s="3">
        <v>4000</v>
      </c>
    </row>
    <row r="5" spans="1:20" x14ac:dyDescent="0.35">
      <c r="A5" s="2" t="s">
        <v>15</v>
      </c>
      <c r="B5" s="2" t="s">
        <v>10</v>
      </c>
      <c r="C5" s="3">
        <v>43000</v>
      </c>
      <c r="D5" s="3">
        <v>76000</v>
      </c>
      <c r="F5" t="str">
        <v>Laptop</v>
      </c>
      <c r="J5" s="2" t="s">
        <v>14</v>
      </c>
      <c r="K5" s="2" t="s">
        <v>9</v>
      </c>
      <c r="L5" s="3">
        <v>10000</v>
      </c>
      <c r="M5" s="3">
        <v>56000</v>
      </c>
    </row>
    <row r="6" spans="1:20" x14ac:dyDescent="0.35">
      <c r="A6" s="2" t="s">
        <v>16</v>
      </c>
      <c r="B6" s="2" t="s">
        <v>9</v>
      </c>
      <c r="C6" s="3">
        <v>2300</v>
      </c>
      <c r="D6" s="3">
        <v>5500</v>
      </c>
      <c r="F6" t="str">
        <v>Speaker</v>
      </c>
      <c r="J6" s="2" t="s">
        <v>15</v>
      </c>
      <c r="K6" s="2" t="s">
        <v>10</v>
      </c>
      <c r="L6" s="3">
        <v>43000</v>
      </c>
      <c r="M6" s="3">
        <v>76000</v>
      </c>
    </row>
    <row r="7" spans="1:20" x14ac:dyDescent="0.35">
      <c r="A7" s="2" t="s">
        <v>17</v>
      </c>
      <c r="B7" s="2" t="s">
        <v>8</v>
      </c>
      <c r="C7" s="3">
        <v>54000</v>
      </c>
      <c r="D7" s="3">
        <v>560000</v>
      </c>
      <c r="J7" s="2" t="s">
        <v>16</v>
      </c>
      <c r="K7" s="2" t="s">
        <v>9</v>
      </c>
      <c r="L7" s="3">
        <v>2300</v>
      </c>
      <c r="M7" s="3">
        <v>5500</v>
      </c>
    </row>
    <row r="8" spans="1:20" x14ac:dyDescent="0.35">
      <c r="A8" s="2" t="s">
        <v>12</v>
      </c>
      <c r="B8" s="2" t="s">
        <v>7</v>
      </c>
      <c r="C8" s="3">
        <v>1200</v>
      </c>
      <c r="D8" s="3">
        <v>4500</v>
      </c>
      <c r="J8" s="2" t="s">
        <v>17</v>
      </c>
      <c r="K8" s="2" t="s">
        <v>8</v>
      </c>
      <c r="L8" s="3">
        <v>54000</v>
      </c>
      <c r="M8" s="3">
        <v>560000</v>
      </c>
    </row>
    <row r="9" spans="1:20" x14ac:dyDescent="0.35">
      <c r="A9" s="2" t="s">
        <v>13</v>
      </c>
      <c r="B9" s="2" t="s">
        <v>8</v>
      </c>
      <c r="C9" s="3">
        <v>4300</v>
      </c>
      <c r="D9" s="3">
        <v>4000</v>
      </c>
    </row>
    <row r="10" spans="1:20" x14ac:dyDescent="0.35">
      <c r="A10" s="2" t="s">
        <v>14</v>
      </c>
      <c r="B10" s="2" t="s">
        <v>9</v>
      </c>
      <c r="C10" s="3">
        <v>10000</v>
      </c>
      <c r="D10" s="3">
        <v>56000</v>
      </c>
    </row>
    <row r="11" spans="1:20" x14ac:dyDescent="0.35">
      <c r="A11" s="2" t="s">
        <v>15</v>
      </c>
      <c r="B11" s="2" t="s">
        <v>10</v>
      </c>
      <c r="C11" s="3">
        <v>43000</v>
      </c>
      <c r="D11" s="3">
        <v>76000</v>
      </c>
    </row>
    <row r="12" spans="1:20" x14ac:dyDescent="0.35">
      <c r="A12" s="2" t="s">
        <v>16</v>
      </c>
      <c r="B12" s="2" t="s">
        <v>9</v>
      </c>
      <c r="C12" s="3">
        <v>2300</v>
      </c>
      <c r="D12" s="3">
        <v>5500</v>
      </c>
    </row>
    <row r="13" spans="1:20" x14ac:dyDescent="0.35">
      <c r="A13" s="2" t="s">
        <v>17</v>
      </c>
      <c r="B13" s="2" t="s">
        <v>8</v>
      </c>
      <c r="C13" s="3">
        <v>54000</v>
      </c>
      <c r="D13" s="3">
        <v>560000</v>
      </c>
    </row>
    <row r="14" spans="1:20" x14ac:dyDescent="0.35">
      <c r="F14" s="1" t="s">
        <v>11</v>
      </c>
      <c r="G14" s="1" t="s">
        <v>0</v>
      </c>
      <c r="H14" s="1" t="s">
        <v>1</v>
      </c>
      <c r="I14" s="1" t="s">
        <v>2</v>
      </c>
      <c r="O14" s="1" t="s">
        <v>11</v>
      </c>
      <c r="P14" s="1" t="s">
        <v>0</v>
      </c>
      <c r="Q14" s="1" t="s">
        <v>1</v>
      </c>
      <c r="R14" s="1" t="s">
        <v>2</v>
      </c>
    </row>
    <row r="15" spans="1:20" x14ac:dyDescent="0.35">
      <c r="F15" s="2" t="s">
        <v>12</v>
      </c>
      <c r="G15" s="2" t="s">
        <v>7</v>
      </c>
      <c r="H15" s="3">
        <v>1200</v>
      </c>
      <c r="I15" s="3">
        <v>4500</v>
      </c>
      <c r="K15" t="b">
        <f>EXACT(F15,J3)</f>
        <v>1</v>
      </c>
      <c r="O15" s="2" t="s">
        <v>12</v>
      </c>
      <c r="P15" s="2" t="s">
        <v>7</v>
      </c>
      <c r="Q15" s="3">
        <v>1200</v>
      </c>
      <c r="R15" s="3">
        <v>4500</v>
      </c>
      <c r="T15" t="str" cm="1">
        <f t="array" ref="T15:T21">_xlfn.CHOOSECOLS(O14:R20,2)</f>
        <v>Product</v>
      </c>
    </row>
    <row r="16" spans="1:20" x14ac:dyDescent="0.35">
      <c r="F16" s="2" t="s">
        <v>13</v>
      </c>
      <c r="G16" s="2" t="s">
        <v>8</v>
      </c>
      <c r="H16" s="3">
        <v>4300</v>
      </c>
      <c r="I16" s="3">
        <v>4000</v>
      </c>
      <c r="O16" s="2" t="s">
        <v>13</v>
      </c>
      <c r="P16" s="2" t="s">
        <v>8</v>
      </c>
      <c r="Q16" s="3">
        <v>4300</v>
      </c>
      <c r="R16" s="3">
        <v>4000</v>
      </c>
      <c r="T16" t="str">
        <v>Microwave</v>
      </c>
    </row>
    <row r="17" spans="1:22" x14ac:dyDescent="0.35">
      <c r="F17" s="2" t="s">
        <v>14</v>
      </c>
      <c r="G17" s="2" t="s">
        <v>9</v>
      </c>
      <c r="H17" s="3">
        <v>10000</v>
      </c>
      <c r="I17" s="3">
        <v>56000</v>
      </c>
      <c r="O17" s="2" t="s">
        <v>14</v>
      </c>
      <c r="P17" s="2" t="s">
        <v>9</v>
      </c>
      <c r="Q17" s="3">
        <v>10000</v>
      </c>
      <c r="R17" s="3">
        <v>56000</v>
      </c>
      <c r="T17" t="str">
        <v>Phone</v>
      </c>
    </row>
    <row r="18" spans="1:22" x14ac:dyDescent="0.35">
      <c r="F18" s="2" t="s">
        <v>15</v>
      </c>
      <c r="G18" s="2" t="s">
        <v>10</v>
      </c>
      <c r="H18" s="3">
        <v>43000</v>
      </c>
      <c r="I18" s="3">
        <v>76000</v>
      </c>
      <c r="O18" s="2" t="s">
        <v>15</v>
      </c>
      <c r="P18" s="2" t="s">
        <v>10</v>
      </c>
      <c r="Q18" s="3">
        <v>43000</v>
      </c>
      <c r="R18" s="3">
        <v>76000</v>
      </c>
      <c r="T18" t="str">
        <v>Laptop</v>
      </c>
    </row>
    <row r="19" spans="1:22" x14ac:dyDescent="0.35">
      <c r="F19" s="2" t="s">
        <v>16</v>
      </c>
      <c r="G19" s="2" t="s">
        <v>9</v>
      </c>
      <c r="H19" s="3">
        <v>2300</v>
      </c>
      <c r="I19" s="3">
        <v>5500</v>
      </c>
      <c r="O19" s="2" t="s">
        <v>16</v>
      </c>
      <c r="P19" s="2" t="s">
        <v>9</v>
      </c>
      <c r="Q19" s="3">
        <v>2300</v>
      </c>
      <c r="R19" s="3">
        <v>5500</v>
      </c>
      <c r="T19" t="str">
        <v>Speaker</v>
      </c>
    </row>
    <row r="20" spans="1:22" x14ac:dyDescent="0.35">
      <c r="F20" s="2" t="s">
        <v>17</v>
      </c>
      <c r="G20" s="2" t="s">
        <v>8</v>
      </c>
      <c r="H20" s="3">
        <v>54000</v>
      </c>
      <c r="I20" s="3">
        <v>560000</v>
      </c>
      <c r="O20" s="2" t="s">
        <v>17</v>
      </c>
      <c r="P20" s="2" t="s">
        <v>8</v>
      </c>
      <c r="Q20" s="3">
        <v>54000</v>
      </c>
      <c r="R20" s="3">
        <v>560000</v>
      </c>
      <c r="T20" t="str">
        <v>Laptop</v>
      </c>
    </row>
    <row r="21" spans="1:22" x14ac:dyDescent="0.35">
      <c r="T21" t="str">
        <v>Phone</v>
      </c>
    </row>
    <row r="23" spans="1:22" x14ac:dyDescent="0.35">
      <c r="A23" t="str" cm="1">
        <f t="array" ref="A23:G26">TRANSPOSE(A1:D7)</f>
        <v>HSN Code</v>
      </c>
      <c r="B23" t="str">
        <v>XYZ001</v>
      </c>
      <c r="C23" t="str">
        <v>XYZ002</v>
      </c>
      <c r="D23" t="str">
        <v>XYZ003</v>
      </c>
      <c r="E23" t="str">
        <v>XYZ004</v>
      </c>
      <c r="F23" t="str">
        <v>XYZ005</v>
      </c>
      <c r="G23" t="str">
        <v>XYZ006</v>
      </c>
    </row>
    <row r="24" spans="1:22" x14ac:dyDescent="0.35">
      <c r="A24" t="str">
        <v>Product</v>
      </c>
      <c r="B24" t="str">
        <v>Microwave</v>
      </c>
      <c r="C24" t="str">
        <v>Phone</v>
      </c>
      <c r="D24" t="str">
        <v>Laptop</v>
      </c>
      <c r="E24" t="str">
        <v>Speaker</v>
      </c>
      <c r="F24" t="str">
        <v>Laptop</v>
      </c>
      <c r="G24" t="str">
        <v>Phone</v>
      </c>
      <c r="S24" t="str" cm="1">
        <f t="array" ref="S24:V24">_xlfn.CHOOSEROWS(O14:R20,5)</f>
        <v>XYZ004</v>
      </c>
      <c r="T24" t="str">
        <v>Speaker</v>
      </c>
      <c r="U24">
        <v>43000</v>
      </c>
      <c r="V24">
        <v>76000</v>
      </c>
    </row>
    <row r="25" spans="1:22" x14ac:dyDescent="0.35">
      <c r="A25" t="str">
        <v>Jan</v>
      </c>
      <c r="B25">
        <v>1200</v>
      </c>
      <c r="C25">
        <v>4300</v>
      </c>
      <c r="D25">
        <v>10000</v>
      </c>
      <c r="E25">
        <v>43000</v>
      </c>
      <c r="F25">
        <v>2300</v>
      </c>
      <c r="G25">
        <v>54000</v>
      </c>
    </row>
    <row r="26" spans="1:22" x14ac:dyDescent="0.35">
      <c r="A26" t="str">
        <v>Feb</v>
      </c>
      <c r="B26">
        <v>4500</v>
      </c>
      <c r="C26">
        <v>4000</v>
      </c>
      <c r="D26">
        <v>56000</v>
      </c>
      <c r="E26">
        <v>76000</v>
      </c>
      <c r="F26">
        <v>5500</v>
      </c>
      <c r="G26">
        <v>560000</v>
      </c>
    </row>
    <row r="28" spans="1:22" x14ac:dyDescent="0.35">
      <c r="A28" s="7" t="s">
        <v>35</v>
      </c>
    </row>
    <row r="29" spans="1:22" x14ac:dyDescent="0.35">
      <c r="A29" t="str" cm="1">
        <f t="array" ref="A29:D47">_xlfn.VSTACK(A1:D7,F15:I20,J3:M8)</f>
        <v>HSN Code</v>
      </c>
      <c r="B29" t="str">
        <v>Product</v>
      </c>
      <c r="C29" t="str">
        <v>Jan</v>
      </c>
      <c r="D29" t="str">
        <v>Feb</v>
      </c>
      <c r="F29" t="str" cm="1">
        <f t="array" ref="F29:M35">_xlfn.HSTACK(A1:D7,F14:I20)</f>
        <v>HSN Code</v>
      </c>
      <c r="G29" t="str">
        <v>Product</v>
      </c>
      <c r="H29" t="str">
        <v>Jan</v>
      </c>
      <c r="I29" t="str">
        <v>Feb</v>
      </c>
      <c r="J29" t="str">
        <v>HSN Code</v>
      </c>
      <c r="K29" t="str">
        <v>Product</v>
      </c>
      <c r="L29" t="str">
        <v>Jan</v>
      </c>
      <c r="M29" t="str">
        <v>Feb</v>
      </c>
    </row>
    <row r="30" spans="1:22" x14ac:dyDescent="0.35">
      <c r="A30" t="str">
        <v>XYZ001</v>
      </c>
      <c r="B30" t="str">
        <v>Microwave</v>
      </c>
      <c r="C30">
        <v>1200</v>
      </c>
      <c r="D30">
        <v>4500</v>
      </c>
      <c r="F30" t="str">
        <v>XYZ001</v>
      </c>
      <c r="G30" t="str">
        <v>Microwave</v>
      </c>
      <c r="H30">
        <v>1200</v>
      </c>
      <c r="I30">
        <v>4500</v>
      </c>
      <c r="J30" t="str">
        <v>XYZ001</v>
      </c>
      <c r="K30" t="str">
        <v>Microwave</v>
      </c>
      <c r="L30">
        <v>1200</v>
      </c>
      <c r="M30">
        <v>4500</v>
      </c>
    </row>
    <row r="31" spans="1:22" x14ac:dyDescent="0.35">
      <c r="A31" t="str">
        <v>XYZ002</v>
      </c>
      <c r="B31" t="str">
        <v>Phone</v>
      </c>
      <c r="C31">
        <v>4300</v>
      </c>
      <c r="D31">
        <v>4000</v>
      </c>
      <c r="F31" t="str">
        <v>XYZ002</v>
      </c>
      <c r="G31" t="str">
        <v>Phone</v>
      </c>
      <c r="H31">
        <v>4300</v>
      </c>
      <c r="I31">
        <v>4000</v>
      </c>
      <c r="J31" t="str">
        <v>XYZ002</v>
      </c>
      <c r="K31" t="str">
        <v>Phone</v>
      </c>
      <c r="L31">
        <v>4300</v>
      </c>
      <c r="M31">
        <v>4000</v>
      </c>
    </row>
    <row r="32" spans="1:22" x14ac:dyDescent="0.35">
      <c r="A32" t="str">
        <v>XYZ003</v>
      </c>
      <c r="B32" t="str">
        <v>Laptop</v>
      </c>
      <c r="C32">
        <v>10000</v>
      </c>
      <c r="D32">
        <v>56000</v>
      </c>
      <c r="F32" t="str">
        <v>XYZ003</v>
      </c>
      <c r="G32" t="str">
        <v>Laptop</v>
      </c>
      <c r="H32">
        <v>10000</v>
      </c>
      <c r="I32">
        <v>56000</v>
      </c>
      <c r="J32" t="str">
        <v>XYZ003</v>
      </c>
      <c r="K32" t="str">
        <v>Laptop</v>
      </c>
      <c r="L32">
        <v>10000</v>
      </c>
      <c r="M32">
        <v>56000</v>
      </c>
    </row>
    <row r="33" spans="1:18" x14ac:dyDescent="0.35">
      <c r="A33" t="str">
        <v>XYZ004</v>
      </c>
      <c r="B33" t="str">
        <v>Speaker</v>
      </c>
      <c r="C33">
        <v>43000</v>
      </c>
      <c r="D33">
        <v>76000</v>
      </c>
      <c r="F33" t="str">
        <v>XYZ004</v>
      </c>
      <c r="G33" t="str">
        <v>Speaker</v>
      </c>
      <c r="H33">
        <v>43000</v>
      </c>
      <c r="I33">
        <v>76000</v>
      </c>
      <c r="J33" t="str">
        <v>XYZ004</v>
      </c>
      <c r="K33" t="str">
        <v>Speaker</v>
      </c>
      <c r="L33">
        <v>43000</v>
      </c>
      <c r="M33">
        <v>76000</v>
      </c>
    </row>
    <row r="34" spans="1:18" x14ac:dyDescent="0.35">
      <c r="A34" t="str">
        <v>XYZ005</v>
      </c>
      <c r="B34" t="str">
        <v>Laptop</v>
      </c>
      <c r="C34">
        <v>2300</v>
      </c>
      <c r="D34">
        <v>5500</v>
      </c>
      <c r="F34" t="str">
        <v>XYZ005</v>
      </c>
      <c r="G34" t="str">
        <v>Laptop</v>
      </c>
      <c r="H34">
        <v>2300</v>
      </c>
      <c r="I34">
        <v>5500</v>
      </c>
      <c r="J34" t="str">
        <v>XYZ005</v>
      </c>
      <c r="K34" t="str">
        <v>Laptop</v>
      </c>
      <c r="L34">
        <v>2300</v>
      </c>
      <c r="M34">
        <v>5500</v>
      </c>
    </row>
    <row r="35" spans="1:18" x14ac:dyDescent="0.35">
      <c r="A35" t="str">
        <v>XYZ006</v>
      </c>
      <c r="B35" t="str">
        <v>Phone</v>
      </c>
      <c r="C35">
        <v>54000</v>
      </c>
      <c r="D35">
        <v>560000</v>
      </c>
      <c r="F35" t="str">
        <v>XYZ006</v>
      </c>
      <c r="G35" t="str">
        <v>Phone</v>
      </c>
      <c r="H35">
        <v>54000</v>
      </c>
      <c r="I35">
        <v>560000</v>
      </c>
      <c r="J35" t="str">
        <v>XYZ006</v>
      </c>
      <c r="K35" t="str">
        <v>Phone</v>
      </c>
      <c r="L35">
        <v>54000</v>
      </c>
      <c r="M35">
        <v>560000</v>
      </c>
    </row>
    <row r="36" spans="1:18" x14ac:dyDescent="0.35">
      <c r="A36" t="str">
        <v>XYZ001</v>
      </c>
      <c r="B36" t="str">
        <v>Microwave</v>
      </c>
      <c r="C36">
        <v>1200</v>
      </c>
      <c r="D36">
        <v>4500</v>
      </c>
    </row>
    <row r="37" spans="1:18" x14ac:dyDescent="0.35">
      <c r="A37" t="str">
        <v>XYZ002</v>
      </c>
      <c r="B37" t="str">
        <v>Phone</v>
      </c>
      <c r="C37">
        <v>4300</v>
      </c>
      <c r="D37">
        <v>4000</v>
      </c>
    </row>
    <row r="38" spans="1:18" x14ac:dyDescent="0.35">
      <c r="A38" t="str">
        <v>XYZ003</v>
      </c>
      <c r="B38" t="str">
        <v>Laptop</v>
      </c>
      <c r="C38">
        <v>10000</v>
      </c>
      <c r="D38">
        <v>56000</v>
      </c>
      <c r="F38" t="str" cm="1">
        <f t="array" ref="F38:R41">_xlfn.HSTACK(_xlfn.ANCHORARRAY(A23),B23:G26)</f>
        <v>HSN Code</v>
      </c>
      <c r="G38" t="str">
        <v>XYZ001</v>
      </c>
      <c r="H38" t="str">
        <v>XYZ002</v>
      </c>
      <c r="I38" t="str">
        <v>XYZ003</v>
      </c>
      <c r="J38" t="str">
        <v>XYZ004</v>
      </c>
      <c r="K38" t="str">
        <v>XYZ005</v>
      </c>
      <c r="L38" t="str">
        <v>XYZ006</v>
      </c>
      <c r="M38" t="str">
        <v>XYZ001</v>
      </c>
      <c r="N38" t="str">
        <v>XYZ002</v>
      </c>
      <c r="O38" t="str">
        <v>XYZ003</v>
      </c>
      <c r="P38" t="str">
        <v>XYZ004</v>
      </c>
      <c r="Q38" t="str">
        <v>XYZ005</v>
      </c>
      <c r="R38" t="str">
        <v>XYZ006</v>
      </c>
    </row>
    <row r="39" spans="1:18" x14ac:dyDescent="0.35">
      <c r="A39" t="str">
        <v>XYZ004</v>
      </c>
      <c r="B39" t="str">
        <v>Speaker</v>
      </c>
      <c r="C39">
        <v>43000</v>
      </c>
      <c r="D39">
        <v>76000</v>
      </c>
      <c r="F39" t="str">
        <v>Product</v>
      </c>
      <c r="G39" t="str">
        <v>Microwave</v>
      </c>
      <c r="H39" t="str">
        <v>Phone</v>
      </c>
      <c r="I39" t="str">
        <v>Laptop</v>
      </c>
      <c r="J39" t="str">
        <v>Speaker</v>
      </c>
      <c r="K39" t="str">
        <v>Laptop</v>
      </c>
      <c r="L39" t="str">
        <v>Phone</v>
      </c>
      <c r="M39" t="str">
        <v>Microwave</v>
      </c>
      <c r="N39" t="str">
        <v>Phone</v>
      </c>
      <c r="O39" t="str">
        <v>Laptop</v>
      </c>
      <c r="P39" t="str">
        <v>Speaker</v>
      </c>
      <c r="Q39" t="str">
        <v>Laptop</v>
      </c>
      <c r="R39" t="str">
        <v>Phone</v>
      </c>
    </row>
    <row r="40" spans="1:18" x14ac:dyDescent="0.35">
      <c r="A40" t="str">
        <v>XYZ005</v>
      </c>
      <c r="B40" t="str">
        <v>Laptop</v>
      </c>
      <c r="C40">
        <v>2300</v>
      </c>
      <c r="D40">
        <v>5500</v>
      </c>
      <c r="F40" t="str">
        <v>Jan</v>
      </c>
      <c r="G40">
        <v>1200</v>
      </c>
      <c r="H40">
        <v>4300</v>
      </c>
      <c r="I40">
        <v>10000</v>
      </c>
      <c r="J40">
        <v>43000</v>
      </c>
      <c r="K40">
        <v>2300</v>
      </c>
      <c r="L40">
        <v>54000</v>
      </c>
      <c r="M40">
        <v>1200</v>
      </c>
      <c r="N40">
        <v>4300</v>
      </c>
      <c r="O40">
        <v>10000</v>
      </c>
      <c r="P40">
        <v>43000</v>
      </c>
      <c r="Q40">
        <v>2300</v>
      </c>
      <c r="R40">
        <v>54000</v>
      </c>
    </row>
    <row r="41" spans="1:18" x14ac:dyDescent="0.35">
      <c r="A41" t="str">
        <v>XYZ006</v>
      </c>
      <c r="B41" t="str">
        <v>Phone</v>
      </c>
      <c r="C41">
        <v>54000</v>
      </c>
      <c r="D41">
        <v>560000</v>
      </c>
      <c r="F41" t="str">
        <v>Feb</v>
      </c>
      <c r="G41">
        <v>4500</v>
      </c>
      <c r="H41">
        <v>4000</v>
      </c>
      <c r="I41">
        <v>56000</v>
      </c>
      <c r="J41">
        <v>76000</v>
      </c>
      <c r="K41">
        <v>5500</v>
      </c>
      <c r="L41">
        <v>560000</v>
      </c>
      <c r="M41">
        <v>4500</v>
      </c>
      <c r="N41">
        <v>4000</v>
      </c>
      <c r="O41">
        <v>56000</v>
      </c>
      <c r="P41">
        <v>76000</v>
      </c>
      <c r="Q41">
        <v>5500</v>
      </c>
      <c r="R41">
        <v>560000</v>
      </c>
    </row>
    <row r="42" spans="1:18" x14ac:dyDescent="0.35">
      <c r="A42" t="str">
        <v>XYZ001</v>
      </c>
      <c r="B42" t="str">
        <v>Microwave</v>
      </c>
      <c r="C42">
        <v>1200</v>
      </c>
      <c r="D42">
        <v>4500</v>
      </c>
    </row>
    <row r="43" spans="1:18" x14ac:dyDescent="0.35">
      <c r="A43" t="str">
        <v>XYZ002</v>
      </c>
      <c r="B43" t="str">
        <v>Phone</v>
      </c>
      <c r="C43">
        <v>4300</v>
      </c>
      <c r="D43">
        <v>4000</v>
      </c>
    </row>
    <row r="44" spans="1:18" x14ac:dyDescent="0.35">
      <c r="A44" t="str">
        <v>XYZ003</v>
      </c>
      <c r="B44" t="str">
        <v>Laptop</v>
      </c>
      <c r="C44">
        <v>10000</v>
      </c>
      <c r="D44">
        <v>56000</v>
      </c>
    </row>
    <row r="45" spans="1:18" x14ac:dyDescent="0.35">
      <c r="A45" t="str">
        <v>XYZ004</v>
      </c>
      <c r="B45" t="str">
        <v>Speaker</v>
      </c>
      <c r="C45">
        <v>43000</v>
      </c>
      <c r="D45">
        <v>76000</v>
      </c>
    </row>
    <row r="46" spans="1:18" x14ac:dyDescent="0.35">
      <c r="A46" t="str">
        <v>XYZ005</v>
      </c>
      <c r="B46" t="str">
        <v>Laptop</v>
      </c>
      <c r="C46">
        <v>2300</v>
      </c>
      <c r="D46">
        <v>5500</v>
      </c>
    </row>
    <row r="47" spans="1:18" x14ac:dyDescent="0.35">
      <c r="A47" t="str">
        <v>XYZ006</v>
      </c>
      <c r="B47" t="str">
        <v>Phone</v>
      </c>
      <c r="C47">
        <v>54000</v>
      </c>
      <c r="D47">
        <v>560000</v>
      </c>
    </row>
    <row r="51" spans="1:30" x14ac:dyDescent="0.35">
      <c r="A51" t="str" cm="1">
        <f t="array" ref="A51:A78">_xlfn.TOCOL(F14:I20)</f>
        <v>HSN Code</v>
      </c>
    </row>
    <row r="52" spans="1:30" x14ac:dyDescent="0.35">
      <c r="A52" t="str">
        <v>Product</v>
      </c>
      <c r="C52" t="str" cm="1">
        <f t="array" ref="C52:I55">_xlfn.WRAPCOLS(_xlfn.ANCHORARRAY(A51),4)</f>
        <v>HSN Code</v>
      </c>
      <c r="D52" t="str">
        <v>XYZ001</v>
      </c>
      <c r="E52" t="str">
        <v>XYZ002</v>
      </c>
      <c r="F52" t="str">
        <v>XYZ003</v>
      </c>
      <c r="G52" t="str">
        <v>XYZ004</v>
      </c>
      <c r="H52" t="str">
        <v>XYZ005</v>
      </c>
      <c r="I52" t="str">
        <v>XYZ006</v>
      </c>
    </row>
    <row r="53" spans="1:30" x14ac:dyDescent="0.35">
      <c r="A53" t="str">
        <v>Jan</v>
      </c>
      <c r="C53" t="str">
        <v>Product</v>
      </c>
      <c r="D53" t="str">
        <v>Microwave</v>
      </c>
      <c r="E53" t="str">
        <v>Phone</v>
      </c>
      <c r="F53" t="str">
        <v>Laptop</v>
      </c>
      <c r="G53" t="str">
        <v>Speaker</v>
      </c>
      <c r="H53" t="str">
        <v>Laptop</v>
      </c>
      <c r="I53" t="str">
        <v>Phone</v>
      </c>
    </row>
    <row r="54" spans="1:30" x14ac:dyDescent="0.35">
      <c r="A54" t="str">
        <v>Feb</v>
      </c>
      <c r="C54" t="str">
        <v>Jan</v>
      </c>
      <c r="D54">
        <v>1200</v>
      </c>
      <c r="E54">
        <v>4300</v>
      </c>
      <c r="F54">
        <v>10000</v>
      </c>
      <c r="G54">
        <v>43000</v>
      </c>
      <c r="H54">
        <v>2300</v>
      </c>
      <c r="I54">
        <v>54000</v>
      </c>
    </row>
    <row r="55" spans="1:30" x14ac:dyDescent="0.35">
      <c r="A55" t="str">
        <v>XYZ001</v>
      </c>
      <c r="C55" t="str">
        <v>Feb</v>
      </c>
      <c r="D55">
        <v>4500</v>
      </c>
      <c r="E55">
        <v>4000</v>
      </c>
      <c r="F55">
        <v>56000</v>
      </c>
      <c r="G55">
        <v>76000</v>
      </c>
      <c r="H55">
        <v>5500</v>
      </c>
      <c r="I55">
        <v>560000</v>
      </c>
    </row>
    <row r="56" spans="1:30" x14ac:dyDescent="0.35">
      <c r="A56" t="str">
        <v>Microwave</v>
      </c>
    </row>
    <row r="57" spans="1:30" x14ac:dyDescent="0.35">
      <c r="A57">
        <v>1200</v>
      </c>
    </row>
    <row r="58" spans="1:30" x14ac:dyDescent="0.35">
      <c r="A58">
        <v>4500</v>
      </c>
      <c r="C58" t="str" cm="1">
        <f t="array" ref="C58:AD58">_xlfn.TOROW(F14:I20)</f>
        <v>HSN Code</v>
      </c>
      <c r="D58" t="str">
        <v>Product</v>
      </c>
      <c r="E58" t="str">
        <v>Jan</v>
      </c>
      <c r="F58" t="str">
        <v>Feb</v>
      </c>
      <c r="G58" t="str">
        <v>XYZ001</v>
      </c>
      <c r="H58" t="str">
        <v>Microwave</v>
      </c>
      <c r="I58">
        <v>1200</v>
      </c>
      <c r="J58">
        <v>4500</v>
      </c>
      <c r="K58" t="str">
        <v>XYZ002</v>
      </c>
      <c r="L58" t="str">
        <v>Phone</v>
      </c>
      <c r="M58">
        <v>4300</v>
      </c>
      <c r="N58">
        <v>4000</v>
      </c>
      <c r="O58" t="str">
        <v>XYZ003</v>
      </c>
      <c r="P58" t="str">
        <v>Laptop</v>
      </c>
      <c r="Q58">
        <v>10000</v>
      </c>
      <c r="R58">
        <v>56000</v>
      </c>
      <c r="S58" t="str">
        <v>XYZ004</v>
      </c>
      <c r="T58" t="str">
        <v>Speaker</v>
      </c>
      <c r="U58">
        <v>43000</v>
      </c>
      <c r="V58">
        <v>76000</v>
      </c>
      <c r="W58" t="str">
        <v>XYZ005</v>
      </c>
      <c r="X58" t="str">
        <v>Laptop</v>
      </c>
      <c r="Y58">
        <v>2300</v>
      </c>
      <c r="Z58">
        <v>5500</v>
      </c>
      <c r="AA58" t="str">
        <v>XYZ006</v>
      </c>
      <c r="AB58" t="str">
        <v>Phone</v>
      </c>
      <c r="AC58">
        <v>54000</v>
      </c>
      <c r="AD58">
        <v>560000</v>
      </c>
    </row>
    <row r="59" spans="1:30" x14ac:dyDescent="0.35">
      <c r="A59" t="str">
        <v>XYZ002</v>
      </c>
    </row>
    <row r="60" spans="1:30" x14ac:dyDescent="0.35">
      <c r="A60" t="str">
        <v>Phone</v>
      </c>
    </row>
    <row r="61" spans="1:30" x14ac:dyDescent="0.35">
      <c r="A61">
        <v>4300</v>
      </c>
    </row>
    <row r="62" spans="1:30" x14ac:dyDescent="0.35">
      <c r="A62">
        <v>4000</v>
      </c>
      <c r="C62" t="str" cm="1">
        <f t="array" ref="C62:F68">_xlfn.WRAPROWS(_xlfn.ANCHORARRAY(C58),4)</f>
        <v>HSN Code</v>
      </c>
      <c r="D62" t="str">
        <v>Product</v>
      </c>
      <c r="E62" t="str">
        <v>Jan</v>
      </c>
      <c r="F62" t="str">
        <v>Feb</v>
      </c>
    </row>
    <row r="63" spans="1:30" x14ac:dyDescent="0.35">
      <c r="A63" t="str">
        <v>XYZ003</v>
      </c>
      <c r="C63" t="str">
        <v>XYZ001</v>
      </c>
      <c r="D63" t="str">
        <v>Microwave</v>
      </c>
      <c r="E63">
        <v>1200</v>
      </c>
      <c r="F63">
        <v>4500</v>
      </c>
    </row>
    <row r="64" spans="1:30" x14ac:dyDescent="0.35">
      <c r="A64" t="str">
        <v>Laptop</v>
      </c>
      <c r="C64" t="str">
        <v>XYZ002</v>
      </c>
      <c r="D64" t="str">
        <v>Phone</v>
      </c>
      <c r="E64">
        <v>4300</v>
      </c>
      <c r="F64">
        <v>4000</v>
      </c>
    </row>
    <row r="65" spans="1:11" x14ac:dyDescent="0.35">
      <c r="A65">
        <v>10000</v>
      </c>
      <c r="C65" t="str">
        <v>XYZ003</v>
      </c>
      <c r="D65" t="str">
        <v>Laptop</v>
      </c>
      <c r="E65">
        <v>10000</v>
      </c>
      <c r="F65">
        <v>56000</v>
      </c>
    </row>
    <row r="66" spans="1:11" x14ac:dyDescent="0.35">
      <c r="A66">
        <v>56000</v>
      </c>
      <c r="C66" t="str">
        <v>XYZ004</v>
      </c>
      <c r="D66" t="str">
        <v>Speaker</v>
      </c>
      <c r="E66">
        <v>43000</v>
      </c>
      <c r="F66">
        <v>76000</v>
      </c>
    </row>
    <row r="67" spans="1:11" x14ac:dyDescent="0.35">
      <c r="A67" t="str">
        <v>XYZ004</v>
      </c>
      <c r="C67" t="str">
        <v>XYZ005</v>
      </c>
      <c r="D67" t="str">
        <v>Laptop</v>
      </c>
      <c r="E67">
        <v>2300</v>
      </c>
      <c r="F67">
        <v>5500</v>
      </c>
    </row>
    <row r="68" spans="1:11" x14ac:dyDescent="0.35">
      <c r="A68" t="str">
        <v>Speaker</v>
      </c>
      <c r="C68" t="str">
        <v>XYZ006</v>
      </c>
      <c r="D68" t="str">
        <v>Phone</v>
      </c>
      <c r="E68">
        <v>54000</v>
      </c>
      <c r="F68">
        <v>560000</v>
      </c>
    </row>
    <row r="69" spans="1:11" x14ac:dyDescent="0.35">
      <c r="A69">
        <v>43000</v>
      </c>
    </row>
    <row r="70" spans="1:11" x14ac:dyDescent="0.35">
      <c r="A70">
        <v>76000</v>
      </c>
    </row>
    <row r="71" spans="1:11" x14ac:dyDescent="0.35">
      <c r="A71" t="str">
        <v>XYZ005</v>
      </c>
    </row>
    <row r="72" spans="1:11" x14ac:dyDescent="0.35">
      <c r="A72" t="str">
        <v>Laptop</v>
      </c>
    </row>
    <row r="73" spans="1:11" x14ac:dyDescent="0.35">
      <c r="A73">
        <v>2300</v>
      </c>
    </row>
    <row r="74" spans="1:11" x14ac:dyDescent="0.35">
      <c r="A74">
        <v>5500</v>
      </c>
      <c r="F74" t="s">
        <v>36</v>
      </c>
    </row>
    <row r="75" spans="1:11" x14ac:dyDescent="0.35">
      <c r="A75" t="str">
        <v>XYZ006</v>
      </c>
    </row>
    <row r="76" spans="1:11" x14ac:dyDescent="0.35">
      <c r="A76" t="str">
        <v>Phone</v>
      </c>
      <c r="I76" s="12">
        <v>78</v>
      </c>
    </row>
    <row r="77" spans="1:11" x14ac:dyDescent="0.35">
      <c r="A77">
        <v>54000</v>
      </c>
    </row>
    <row r="78" spans="1:11" x14ac:dyDescent="0.35">
      <c r="A78">
        <v>560000</v>
      </c>
      <c r="K78" t="s">
        <v>38</v>
      </c>
    </row>
    <row r="79" spans="1:11" x14ac:dyDescent="0.35">
      <c r="G79" t="s">
        <v>37</v>
      </c>
      <c r="H79" s="8" t="str">
        <f ca="1">UPPER(OFFSET(I76,-2,-3))</f>
        <v>AMIT</v>
      </c>
    </row>
    <row r="81" spans="3:10" x14ac:dyDescent="0.35">
      <c r="H81" t="str">
        <f ca="1">LOWER(OFFSET(I76,2,2))</f>
        <v>python</v>
      </c>
    </row>
    <row r="82" spans="3:10" x14ac:dyDescent="0.35">
      <c r="C82" t="str" cm="1">
        <f t="array" ref="C82:H101">_xlfn.EXPAND(F14:I20,20,6)</f>
        <v>HSN Code</v>
      </c>
      <c r="D82" t="str">
        <v>Product</v>
      </c>
      <c r="E82" t="str">
        <v>Jan</v>
      </c>
      <c r="F82" t="str">
        <v>Feb</v>
      </c>
      <c r="G82" t="e">
        <v>#N/A</v>
      </c>
      <c r="H82" t="e">
        <v>#N/A</v>
      </c>
      <c r="J82" t="str" cm="1">
        <f t="array" ref="J82:J88">_xlfn.CHOOSECOLS(J2:M8,2)</f>
        <v>Product</v>
      </c>
    </row>
    <row r="83" spans="3:10" x14ac:dyDescent="0.35">
      <c r="C83" t="str">
        <v>XYZ001</v>
      </c>
      <c r="D83" t="str">
        <v>Microwave</v>
      </c>
      <c r="E83">
        <v>1200</v>
      </c>
      <c r="F83">
        <v>4500</v>
      </c>
      <c r="G83" t="e">
        <v>#N/A</v>
      </c>
      <c r="H83" t="e">
        <v>#N/A</v>
      </c>
      <c r="J83" t="str">
        <v>Microwave</v>
      </c>
    </row>
    <row r="84" spans="3:10" x14ac:dyDescent="0.35">
      <c r="C84" t="str">
        <v>XYZ002</v>
      </c>
      <c r="D84" t="str">
        <v>Phone</v>
      </c>
      <c r="E84">
        <v>4300</v>
      </c>
      <c r="F84">
        <v>4000</v>
      </c>
      <c r="G84" t="e">
        <v>#N/A</v>
      </c>
      <c r="H84" t="e">
        <v>#N/A</v>
      </c>
      <c r="J84" t="str">
        <v>Phone</v>
      </c>
    </row>
    <row r="85" spans="3:10" x14ac:dyDescent="0.35">
      <c r="C85" t="str">
        <v>XYZ003</v>
      </c>
      <c r="D85" t="str">
        <v>Laptop</v>
      </c>
      <c r="E85">
        <v>10000</v>
      </c>
      <c r="F85">
        <v>56000</v>
      </c>
      <c r="G85" t="e">
        <v>#N/A</v>
      </c>
      <c r="H85" t="e">
        <v>#N/A</v>
      </c>
      <c r="J85" t="str">
        <v>Laptop</v>
      </c>
    </row>
    <row r="86" spans="3:10" x14ac:dyDescent="0.35">
      <c r="C86" t="str">
        <v>XYZ004</v>
      </c>
      <c r="D86" t="str">
        <v>Speaker</v>
      </c>
      <c r="E86">
        <v>43000</v>
      </c>
      <c r="F86">
        <v>76000</v>
      </c>
      <c r="G86" t="e">
        <v>#N/A</v>
      </c>
      <c r="H86" t="e">
        <v>#N/A</v>
      </c>
      <c r="J86" t="str">
        <v>Speaker</v>
      </c>
    </row>
    <row r="87" spans="3:10" x14ac:dyDescent="0.35">
      <c r="C87" t="str">
        <v>XYZ005</v>
      </c>
      <c r="D87" t="str">
        <v>Laptop</v>
      </c>
      <c r="E87">
        <v>2300</v>
      </c>
      <c r="F87">
        <v>5500</v>
      </c>
      <c r="G87" t="e">
        <v>#N/A</v>
      </c>
      <c r="H87" t="e">
        <v>#N/A</v>
      </c>
      <c r="J87" t="str">
        <v>Laptop</v>
      </c>
    </row>
    <row r="88" spans="3:10" x14ac:dyDescent="0.35">
      <c r="C88" t="str">
        <v>XYZ006</v>
      </c>
      <c r="D88" t="str">
        <v>Phone</v>
      </c>
      <c r="E88">
        <v>54000</v>
      </c>
      <c r="F88">
        <v>560000</v>
      </c>
      <c r="G88" t="e">
        <v>#N/A</v>
      </c>
      <c r="H88" t="e">
        <v>#N/A</v>
      </c>
      <c r="J88" t="str">
        <v>Phone</v>
      </c>
    </row>
    <row r="89" spans="3:10" x14ac:dyDescent="0.35"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 spans="3:10" x14ac:dyDescent="0.35"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 spans="3:10" x14ac:dyDescent="0.35"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 spans="3:10" x14ac:dyDescent="0.35"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 spans="3:10" x14ac:dyDescent="0.35"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 spans="3:10" x14ac:dyDescent="0.35">
      <c r="C94" s="7" t="e">
        <v>#N/A</v>
      </c>
      <c r="D94" s="7" t="e">
        <v>#N/A</v>
      </c>
      <c r="E94" s="7" t="e">
        <v>#N/A</v>
      </c>
      <c r="F94" s="7" t="e">
        <v>#N/A</v>
      </c>
      <c r="G94" t="e">
        <v>#N/A</v>
      </c>
      <c r="H94" t="e">
        <v>#N/A</v>
      </c>
    </row>
    <row r="95" spans="3:10" x14ac:dyDescent="0.35"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 spans="3:10" x14ac:dyDescent="0.35"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 spans="3:8" x14ac:dyDescent="0.35"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 spans="3:8" x14ac:dyDescent="0.35"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 spans="3:8" x14ac:dyDescent="0.35"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 spans="3:8" x14ac:dyDescent="0.35"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 spans="3:8" x14ac:dyDescent="0.35"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EB98-8FA4-41AC-A6E9-7ED6CFE9D2FA}">
  <dimension ref="A1:F13"/>
  <sheetViews>
    <sheetView tabSelected="1" workbookViewId="0">
      <selection activeCell="I7" sqref="I7"/>
    </sheetView>
  </sheetViews>
  <sheetFormatPr defaultRowHeight="18" x14ac:dyDescent="0.35"/>
  <sheetData>
    <row r="1" spans="1:6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</row>
    <row r="2" spans="1:6" x14ac:dyDescent="0.35">
      <c r="A2" s="2" t="s">
        <v>12</v>
      </c>
      <c r="B2" s="2" t="s">
        <v>7</v>
      </c>
      <c r="C2" s="3">
        <v>1200</v>
      </c>
      <c r="D2" s="3">
        <v>4500</v>
      </c>
      <c r="E2" s="3">
        <v>1200</v>
      </c>
      <c r="F2" s="3">
        <v>4500</v>
      </c>
    </row>
    <row r="3" spans="1:6" x14ac:dyDescent="0.35">
      <c r="A3" s="2" t="s">
        <v>13</v>
      </c>
      <c r="B3" s="2" t="s">
        <v>8</v>
      </c>
      <c r="C3" s="3">
        <v>4300</v>
      </c>
      <c r="D3" s="3">
        <v>4000</v>
      </c>
      <c r="E3" s="3">
        <v>4300</v>
      </c>
      <c r="F3" s="3">
        <v>4000</v>
      </c>
    </row>
    <row r="4" spans="1:6" x14ac:dyDescent="0.35">
      <c r="A4" s="2" t="s">
        <v>14</v>
      </c>
      <c r="B4" s="2" t="s">
        <v>9</v>
      </c>
      <c r="C4" s="3">
        <v>10000</v>
      </c>
      <c r="D4" s="3">
        <v>56000</v>
      </c>
      <c r="E4" s="3">
        <v>10000</v>
      </c>
      <c r="F4" s="3">
        <v>56000</v>
      </c>
    </row>
    <row r="5" spans="1:6" x14ac:dyDescent="0.35">
      <c r="A5" s="2" t="s">
        <v>15</v>
      </c>
      <c r="B5" s="2" t="s">
        <v>10</v>
      </c>
      <c r="C5" s="3">
        <v>43000</v>
      </c>
      <c r="D5" s="3">
        <v>76000</v>
      </c>
      <c r="E5" s="3">
        <v>43000</v>
      </c>
      <c r="F5" s="3">
        <v>76000</v>
      </c>
    </row>
    <row r="6" spans="1:6" x14ac:dyDescent="0.35">
      <c r="A6" s="2" t="s">
        <v>16</v>
      </c>
      <c r="B6" s="2" t="s">
        <v>9</v>
      </c>
      <c r="C6" s="3">
        <v>2300</v>
      </c>
      <c r="D6" s="3">
        <v>5500</v>
      </c>
      <c r="E6" s="3">
        <v>2300</v>
      </c>
      <c r="F6" s="3">
        <v>5500</v>
      </c>
    </row>
    <row r="7" spans="1:6" x14ac:dyDescent="0.35">
      <c r="A7" s="2" t="s">
        <v>17</v>
      </c>
      <c r="B7" s="2" t="s">
        <v>8</v>
      </c>
      <c r="C7" s="3">
        <v>54000</v>
      </c>
      <c r="D7" s="3">
        <v>560000</v>
      </c>
      <c r="E7" s="3">
        <v>54000</v>
      </c>
      <c r="F7" s="3">
        <v>560000</v>
      </c>
    </row>
    <row r="8" spans="1:6" x14ac:dyDescent="0.35">
      <c r="A8" s="2" t="s">
        <v>12</v>
      </c>
      <c r="B8" s="2" t="s">
        <v>7</v>
      </c>
      <c r="C8" s="3">
        <v>1200</v>
      </c>
      <c r="D8" s="3">
        <v>4500</v>
      </c>
      <c r="E8" s="3">
        <v>1200</v>
      </c>
      <c r="F8" s="3">
        <v>4500</v>
      </c>
    </row>
    <row r="9" spans="1:6" x14ac:dyDescent="0.35">
      <c r="A9" s="2" t="s">
        <v>13</v>
      </c>
      <c r="B9" s="2" t="s">
        <v>8</v>
      </c>
      <c r="C9" s="3">
        <v>4300</v>
      </c>
      <c r="D9" s="3">
        <v>4000</v>
      </c>
      <c r="E9" s="3">
        <v>4300</v>
      </c>
      <c r="F9" s="3">
        <v>4000</v>
      </c>
    </row>
    <row r="10" spans="1:6" x14ac:dyDescent="0.35">
      <c r="A10" s="2" t="s">
        <v>14</v>
      </c>
      <c r="B10" s="2" t="s">
        <v>9</v>
      </c>
      <c r="C10" s="3">
        <v>10000</v>
      </c>
      <c r="D10" s="3">
        <v>56000</v>
      </c>
      <c r="E10" s="3">
        <v>10000</v>
      </c>
      <c r="F10" s="3">
        <v>56000</v>
      </c>
    </row>
    <row r="11" spans="1:6" x14ac:dyDescent="0.35">
      <c r="A11" s="2" t="s">
        <v>15</v>
      </c>
      <c r="B11" s="2" t="s">
        <v>10</v>
      </c>
      <c r="C11" s="3">
        <v>43000</v>
      </c>
      <c r="D11" s="3">
        <v>76000</v>
      </c>
      <c r="E11" s="3">
        <v>43000</v>
      </c>
      <c r="F11" s="3">
        <v>76000</v>
      </c>
    </row>
    <row r="12" spans="1:6" x14ac:dyDescent="0.35">
      <c r="A12" s="2" t="s">
        <v>16</v>
      </c>
      <c r="B12" s="2" t="s">
        <v>9</v>
      </c>
      <c r="C12" s="3">
        <v>2300</v>
      </c>
      <c r="D12" s="3">
        <v>5500</v>
      </c>
      <c r="E12" s="3">
        <v>2300</v>
      </c>
      <c r="F12" s="3">
        <v>5500</v>
      </c>
    </row>
    <row r="13" spans="1:6" x14ac:dyDescent="0.35">
      <c r="A13" s="2" t="s">
        <v>17</v>
      </c>
      <c r="B13" s="2" t="s">
        <v>8</v>
      </c>
      <c r="C13" s="3">
        <v>54000</v>
      </c>
      <c r="D13" s="3">
        <v>560000</v>
      </c>
      <c r="E13" s="3">
        <v>54000</v>
      </c>
      <c r="F13" s="3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INdex Match</vt:lpstr>
      <vt:lpstr>Lookup Formulas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nehra</dc:creator>
  <cp:lastModifiedBy>amit makode</cp:lastModifiedBy>
  <dcterms:created xsi:type="dcterms:W3CDTF">2024-03-19T13:00:22Z</dcterms:created>
  <dcterms:modified xsi:type="dcterms:W3CDTF">2024-12-21T07:43:00Z</dcterms:modified>
</cp:coreProperties>
</file>