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FD690669-207C-4004-B684-9A38FB6B2D7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inear" sheetId="1" r:id="rId1"/>
    <sheet name="Synthetic Non-Linear Model" sheetId="2" r:id="rId2"/>
    <sheet name="Lorenz Attr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7" i="1"/>
  <c r="G24" i="1"/>
  <c r="C24" i="1"/>
  <c r="G22" i="1"/>
  <c r="G20" i="1"/>
  <c r="G11" i="1"/>
  <c r="G62" i="1"/>
  <c r="G59" i="1"/>
  <c r="G56" i="1"/>
  <c r="G53" i="1"/>
  <c r="G42" i="1"/>
  <c r="G41" i="1"/>
  <c r="G9" i="1"/>
  <c r="G7" i="1"/>
  <c r="G5" i="1"/>
</calcChain>
</file>

<file path=xl/sharedStrings.xml><?xml version="1.0" encoding="utf-8"?>
<sst xmlns="http://schemas.openxmlformats.org/spreadsheetml/2006/main" count="131" uniqueCount="89">
  <si>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</si>
  <si>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</si>
  <si>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</si>
  <si>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</si>
  <si>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</si>
  <si>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</si>
  <si>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</si>
  <si>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</si>
  <si>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</si>
  <si>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</si>
  <si>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</si>
  <si>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</si>
  <si>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</si>
  <si>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</si>
  <si>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</si>
  <si>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</si>
  <si>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</si>
  <si>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</si>
  <si>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</si>
  <si>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</si>
  <si>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</si>
  <si>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</si>
  <si>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</si>
  <si>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</si>
  <si>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</si>
  <si>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</si>
  <si>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</si>
  <si>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</si>
  <si>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</si>
  <si>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</si>
  <si>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</si>
  <si>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</si>
  <si>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</si>
  <si>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</si>
  <si>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</si>
  <si>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</si>
  <si>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</si>
  <si>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</si>
  <si>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</si>
  <si>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</si>
  <si>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</si>
  <si>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</si>
  <si>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</si>
  <si>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</si>
  <si>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</si>
  <si>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</si>
  <si>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</si>
  <si>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</si>
  <si>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</si>
  <si>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</si>
  <si>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</si>
  <si>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</si>
  <si>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RNN true [dB] (n_Epochs=1000, n_Batch=50, learningRate=5e-3, weightDecay=1e-5)</t>
  </si>
  <si>
    <t>1) Full info, RTSNet converges to RTS</t>
  </si>
  <si>
    <t xml:space="preserve">RTSNet true [dB] </t>
  </si>
  <si>
    <t>Random initial conditions</t>
  </si>
  <si>
    <t>N_E=1000, N_CV=100, N_T=200, 2x2, H=I</t>
  </si>
  <si>
    <t>When filters know the initial condition, the test results don't change. So here I show the situation when filters don't know initial condition.</t>
  </si>
  <si>
    <t>T= 100, N_E=1000, N_CV=100, N_T=200, 2x2, H=I</t>
  </si>
  <si>
    <t>Trajectory Length T=100, Dataset size: N_E=1000, N_CV=100, N_T=200</t>
  </si>
  <si>
    <t>Gneralization to long sequence (T_train = 100, T_test = 1000)</t>
  </si>
  <si>
    <t>RunTime (s/traj) (colab GPU, high RAM)</t>
  </si>
  <si>
    <t xml:space="preserve">RTSNet mismatch (trained on init state = [0,0] and init variance = 0) [dB] 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</si>
  <si>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</si>
  <si>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</si>
  <si>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</si>
  <si>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</si>
  <si>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 xml:space="preserve">Welling true std [linear] </t>
  </si>
  <si>
    <t xml:space="preserve">Welling true [dB] </t>
  </si>
  <si>
    <t>EKF mismatch(fed with false init state [0,0] and init variance=100^2*Identity) [dB]</t>
  </si>
  <si>
    <t>RTS mismatch(fed with false init state [0,0] and init variance=100^2*Identity) [dB]</t>
  </si>
  <si>
    <t xml:space="preserve">RTSNet mismatch(fed with false init state [0,0]) [dB] </t>
  </si>
  <si>
    <t>EKF std [linear]</t>
  </si>
  <si>
    <t>RTS std [linear]</t>
  </si>
  <si>
    <t>RTSNet std [linear]</t>
  </si>
  <si>
    <t>RNN std [linear]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</si>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</sst>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opLeftCell="A10" workbookViewId="0">
      <selection activeCell="K16" sqref="K16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53</v>
      </c>
    </row>
    <row r="2" spans="1:7" x14ac:dyDescent="0.35">
      <c r="A2" s="1" t="s">
        <v>59</v>
      </c>
    </row>
    <row r="3" spans="1:7" ht="15" thickBot="1" x14ac:dyDescent="0.4">
      <c r="A3" s="17" t="s">
        <v>21</v>
      </c>
    </row>
    <row r="4" spans="1:7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61</v>
      </c>
    </row>
    <row r="5" spans="1:7" x14ac:dyDescent="0.35">
      <c r="A5" s="12" t="s">
        <v>8</v>
      </c>
      <c r="B5" s="9">
        <v>2.7555999999999998</v>
      </c>
      <c r="C5" s="9">
        <v>-7.2537000000000003</v>
      </c>
      <c r="D5" s="9">
        <v>-17.338799999999999</v>
      </c>
      <c r="E5" s="9">
        <v>-27.194199999999999</v>
      </c>
      <c r="F5" s="9">
        <v>-37.323900000000002</v>
      </c>
      <c r="G5" s="8">
        <f>6.41488122940063/200</f>
        <v>3.2074406147003152E-2</v>
      </c>
    </row>
    <row r="6" spans="1:7" x14ac:dyDescent="0.35">
      <c r="A6" s="12" t="s">
        <v>72</v>
      </c>
      <c r="B6" s="9">
        <v>0.53600000000000003</v>
      </c>
      <c r="C6" s="9">
        <v>4.9399999999999999E-2</v>
      </c>
      <c r="D6" s="9">
        <v>4.5999999999999999E-3</v>
      </c>
      <c r="E6" s="9">
        <v>5.0000000000000001E-4</v>
      </c>
      <c r="F6" s="33">
        <v>4.5952999999999999E-5</v>
      </c>
      <c r="G6" s="8"/>
    </row>
    <row r="7" spans="1:7" x14ac:dyDescent="0.35">
      <c r="A7" s="12" t="s">
        <v>9</v>
      </c>
      <c r="B7" s="9">
        <f>-1.7902</f>
        <v>-1.7902</v>
      </c>
      <c r="C7" s="9">
        <v>-11.8467</v>
      </c>
      <c r="D7" s="9">
        <v>-21.738299999999999</v>
      </c>
      <c r="E7" s="9">
        <v>-31.619900000000001</v>
      </c>
      <c r="F7" s="9">
        <v>-41.830800000000004</v>
      </c>
      <c r="G7" s="8">
        <f xml:space="preserve"> 13.3679509162902/200</f>
        <v>6.6839754581451E-2</v>
      </c>
    </row>
    <row r="8" spans="1:7" x14ac:dyDescent="0.35">
      <c r="A8" s="12" t="s">
        <v>73</v>
      </c>
      <c r="B8" s="9">
        <v>0.21920000000000001</v>
      </c>
      <c r="C8" s="9">
        <v>2.06E-2</v>
      </c>
      <c r="D8" s="9">
        <v>2.3E-3</v>
      </c>
      <c r="E8" s="9">
        <v>2.0000000000000001E-4</v>
      </c>
      <c r="F8" s="33">
        <v>2.2665999999999999E-5</v>
      </c>
      <c r="G8" s="8"/>
    </row>
    <row r="9" spans="1:7" x14ac:dyDescent="0.35">
      <c r="A9" s="12" t="s">
        <v>10</v>
      </c>
      <c r="B9" s="22">
        <v>-1.64</v>
      </c>
      <c r="C9" s="22">
        <v>-11.7117</v>
      </c>
      <c r="D9" s="22">
        <v>-21.543399999999998</v>
      </c>
      <c r="E9" s="22">
        <v>-31.816700000000001</v>
      </c>
      <c r="F9" s="22">
        <v>-41.504600000000003</v>
      </c>
      <c r="G9" s="8">
        <f>56.4998171329498/200</f>
        <v>0.28249908566474902</v>
      </c>
    </row>
    <row r="10" spans="1:7" x14ac:dyDescent="0.35">
      <c r="A10" s="12" t="s">
        <v>74</v>
      </c>
      <c r="B10" s="22">
        <v>0.21790000000000001</v>
      </c>
      <c r="C10" s="22">
        <v>2.0899999999999998E-2</v>
      </c>
      <c r="D10" s="22">
        <v>2.3999999999999998E-3</v>
      </c>
      <c r="E10" s="22">
        <v>2.0000000000000001E-4</v>
      </c>
      <c r="F10" s="34">
        <v>2.3122999999999999E-5</v>
      </c>
      <c r="G10" s="8"/>
    </row>
    <row r="11" spans="1:7" x14ac:dyDescent="0.35">
      <c r="A11" s="12" t="s">
        <v>52</v>
      </c>
      <c r="B11" s="22">
        <v>35.489800000000002</v>
      </c>
      <c r="C11" s="22">
        <v>24.462700000000002</v>
      </c>
      <c r="D11" s="22">
        <v>13.6477</v>
      </c>
      <c r="E11" s="22">
        <v>5.7971000000000004</v>
      </c>
      <c r="F11" s="22">
        <v>-6.4617000000000004</v>
      </c>
      <c r="G11" s="8">
        <f>28.904328584671/200</f>
        <v>0.14452164292335501</v>
      </c>
    </row>
    <row r="12" spans="1:7" x14ac:dyDescent="0.35">
      <c r="A12" s="12" t="s">
        <v>75</v>
      </c>
      <c r="B12" s="22"/>
      <c r="C12" s="22"/>
      <c r="D12" s="22"/>
      <c r="E12" s="22"/>
      <c r="F12" s="22"/>
      <c r="G12" s="8"/>
    </row>
    <row r="13" spans="1:7" x14ac:dyDescent="0.35">
      <c r="A13" s="12" t="s">
        <v>68</v>
      </c>
      <c r="B13" s="22"/>
      <c r="C13" s="22"/>
      <c r="D13" s="22"/>
      <c r="E13" s="22"/>
      <c r="F13" s="22"/>
      <c r="G13" s="8"/>
    </row>
    <row r="14" spans="1:7" ht="15" thickBot="1" x14ac:dyDescent="0.4">
      <c r="A14" s="13" t="s">
        <v>67</v>
      </c>
      <c r="B14" s="10"/>
      <c r="C14" s="10"/>
      <c r="D14" s="10"/>
      <c r="E14" s="10"/>
      <c r="F14" s="10"/>
      <c r="G14" s="11"/>
    </row>
    <row r="15" spans="1:7" x14ac:dyDescent="0.35">
      <c r="A15" s="22"/>
      <c r="B15" s="22"/>
      <c r="C15" s="22"/>
      <c r="D15" s="22"/>
      <c r="E15" s="22"/>
      <c r="F15" s="22"/>
      <c r="G15" s="22"/>
    </row>
    <row r="16" spans="1:7" x14ac:dyDescent="0.35">
      <c r="A16" s="22"/>
      <c r="B16" s="22"/>
      <c r="C16" s="22"/>
      <c r="D16" s="22"/>
      <c r="E16" s="22"/>
      <c r="F16" s="22"/>
      <c r="G16" s="22"/>
    </row>
    <row r="17" spans="1:8" x14ac:dyDescent="0.35">
      <c r="A17" s="18" t="s">
        <v>60</v>
      </c>
      <c r="B17" s="22"/>
      <c r="C17" s="22"/>
      <c r="D17" s="22"/>
      <c r="E17" s="22"/>
      <c r="F17" s="22"/>
      <c r="G17" s="22"/>
    </row>
    <row r="18" spans="1:8" ht="15" thickBot="1" x14ac:dyDescent="0.4">
      <c r="A18" s="22" t="s">
        <v>56</v>
      </c>
      <c r="B18" s="22"/>
      <c r="C18" s="22"/>
      <c r="D18" s="22"/>
      <c r="E18" s="22"/>
      <c r="F18" s="22"/>
      <c r="G18" s="22"/>
    </row>
    <row r="19" spans="1:8" x14ac:dyDescent="0.35">
      <c r="A19" s="2" t="s">
        <v>2</v>
      </c>
      <c r="B19" s="26"/>
      <c r="C19" s="3" t="s">
        <v>4</v>
      </c>
      <c r="D19" s="26"/>
      <c r="E19" s="26"/>
      <c r="F19" s="26"/>
      <c r="G19" s="4" t="s">
        <v>61</v>
      </c>
    </row>
    <row r="20" spans="1:8" x14ac:dyDescent="0.35">
      <c r="A20" s="12" t="s">
        <v>8</v>
      </c>
      <c r="B20" s="22"/>
      <c r="C20" s="22">
        <v>-7.1620999999999997</v>
      </c>
      <c r="D20" s="22"/>
      <c r="E20" s="22"/>
      <c r="F20" s="22"/>
      <c r="G20" s="8">
        <f>19.1064960956573/200</f>
        <v>9.5532480478286497E-2</v>
      </c>
    </row>
    <row r="21" spans="1:8" x14ac:dyDescent="0.35">
      <c r="A21" s="12" t="s">
        <v>72</v>
      </c>
      <c r="B21" s="22"/>
      <c r="C21" s="22">
        <v>1.54E-2</v>
      </c>
      <c r="D21" s="22"/>
      <c r="E21" s="22"/>
      <c r="F21" s="22"/>
      <c r="G21" s="8"/>
    </row>
    <row r="22" spans="1:8" x14ac:dyDescent="0.35">
      <c r="A22" s="12" t="s">
        <v>9</v>
      </c>
      <c r="B22" s="22"/>
      <c r="C22" s="22">
        <v>-11.8101</v>
      </c>
      <c r="D22" s="22"/>
      <c r="E22" s="22"/>
      <c r="F22" s="22"/>
      <c r="G22" s="8">
        <f>39.3029329776763/200</f>
        <v>0.19651466488838149</v>
      </c>
    </row>
    <row r="23" spans="1:8" x14ac:dyDescent="0.35">
      <c r="A23" s="12" t="s">
        <v>73</v>
      </c>
      <c r="B23" s="22"/>
      <c r="C23" s="22">
        <v>7.1999999999999998E-3</v>
      </c>
      <c r="D23" s="22"/>
      <c r="E23" s="22"/>
      <c r="F23" s="22"/>
      <c r="G23" s="8"/>
    </row>
    <row r="24" spans="1:8" x14ac:dyDescent="0.35">
      <c r="A24" s="12" t="s">
        <v>54</v>
      </c>
      <c r="B24" s="22"/>
      <c r="C24" s="22">
        <f>(-11.7224-11.7828)/2</f>
        <v>-11.752600000000001</v>
      </c>
      <c r="D24" s="22"/>
      <c r="E24" s="22"/>
      <c r="F24" s="22"/>
      <c r="G24" s="8">
        <f>297.675692081451/100</f>
        <v>2.9767569208145104</v>
      </c>
    </row>
    <row r="25" spans="1:8" ht="15" thickBot="1" x14ac:dyDescent="0.4">
      <c r="A25" s="13" t="s">
        <v>74</v>
      </c>
      <c r="B25" s="10"/>
      <c r="C25" s="10">
        <f>(0.0068*50+0.0086*50+0.0066*50+0.0071*50)/200</f>
        <v>7.2750000000000002E-3</v>
      </c>
      <c r="D25" s="10"/>
      <c r="E25" s="10"/>
      <c r="F25" s="10"/>
      <c r="G25" s="11"/>
    </row>
    <row r="26" spans="1:8" x14ac:dyDescent="0.35">
      <c r="A26" s="22"/>
      <c r="B26" s="22"/>
      <c r="C26" s="22"/>
      <c r="D26" s="22"/>
      <c r="E26" s="22"/>
      <c r="F26" s="22"/>
      <c r="G26" s="22"/>
    </row>
    <row r="27" spans="1:8" x14ac:dyDescent="0.35">
      <c r="A27" s="18" t="s">
        <v>55</v>
      </c>
      <c r="B27" s="22"/>
      <c r="C27" s="22"/>
      <c r="D27" s="22"/>
      <c r="E27" s="22"/>
      <c r="F27" s="22"/>
      <c r="G27" s="22"/>
    </row>
    <row r="28" spans="1:8" x14ac:dyDescent="0.35">
      <c r="A28" s="22" t="s">
        <v>58</v>
      </c>
      <c r="B28" s="22"/>
      <c r="C28" s="22"/>
      <c r="D28" s="22"/>
      <c r="E28" s="22"/>
      <c r="F28" s="22"/>
      <c r="G28" s="22"/>
    </row>
    <row r="29" spans="1:8" ht="15" thickBot="1" x14ac:dyDescent="0.4">
      <c r="A29" s="22" t="s">
        <v>57</v>
      </c>
      <c r="B29" s="22"/>
      <c r="C29" s="22"/>
      <c r="D29" s="22"/>
      <c r="E29" s="22"/>
      <c r="F29" s="22"/>
      <c r="G29" s="22"/>
      <c r="H29" s="27"/>
    </row>
    <row r="30" spans="1:8" x14ac:dyDescent="0.35">
      <c r="A30" s="2" t="s">
        <v>2</v>
      </c>
      <c r="B30" s="26"/>
      <c r="C30" s="28" t="s">
        <v>4</v>
      </c>
      <c r="D30" s="22"/>
      <c r="E30" s="22"/>
      <c r="F30" s="2" t="s">
        <v>2</v>
      </c>
      <c r="G30" s="26"/>
      <c r="H30" s="28" t="s">
        <v>4</v>
      </c>
    </row>
    <row r="31" spans="1:8" x14ac:dyDescent="0.35">
      <c r="A31" s="12" t="s">
        <v>69</v>
      </c>
      <c r="B31" s="22"/>
      <c r="C31" s="8">
        <v>-6.7045000000000003</v>
      </c>
      <c r="D31" s="22"/>
      <c r="E31" s="22"/>
      <c r="F31" s="12" t="s">
        <v>64</v>
      </c>
      <c r="G31" s="22"/>
      <c r="H31" s="8">
        <v>30.081099999999999</v>
      </c>
    </row>
    <row r="32" spans="1:8" x14ac:dyDescent="0.35">
      <c r="A32" s="12" t="s">
        <v>70</v>
      </c>
      <c r="B32" s="22"/>
      <c r="C32" s="8">
        <v>-11.539099999999999</v>
      </c>
      <c r="D32" s="22"/>
      <c r="E32" s="22"/>
      <c r="F32" s="12" t="s">
        <v>63</v>
      </c>
      <c r="G32" s="22"/>
      <c r="H32" s="8">
        <v>26.237500000000001</v>
      </c>
    </row>
    <row r="33" spans="1:8" ht="15" thickBot="1" x14ac:dyDescent="0.4">
      <c r="A33" s="13" t="s">
        <v>71</v>
      </c>
      <c r="B33" s="10"/>
      <c r="C33" s="29"/>
      <c r="D33" s="22"/>
      <c r="F33" s="13" t="s">
        <v>62</v>
      </c>
      <c r="G33" s="10"/>
      <c r="H33" s="11">
        <v>11.6327</v>
      </c>
    </row>
    <row r="34" spans="1:8" x14ac:dyDescent="0.35">
      <c r="A34" s="22"/>
      <c r="B34" s="22"/>
      <c r="C34" s="25"/>
      <c r="D34" s="22"/>
      <c r="E34" s="22"/>
      <c r="F34" s="22"/>
      <c r="G34" s="22"/>
      <c r="H34" s="27"/>
    </row>
    <row r="35" spans="1:8" x14ac:dyDescent="0.35">
      <c r="A35" s="22"/>
      <c r="B35" s="22"/>
      <c r="C35" s="24"/>
      <c r="D35" s="22"/>
      <c r="E35" s="22"/>
      <c r="F35" s="22"/>
      <c r="G35" s="22"/>
    </row>
    <row r="36" spans="1:8" x14ac:dyDescent="0.35">
      <c r="A36" s="1" t="s">
        <v>0</v>
      </c>
    </row>
    <row r="37" spans="1:8" x14ac:dyDescent="0.35">
      <c r="A37" s="1" t="s">
        <v>1</v>
      </c>
    </row>
    <row r="38" spans="1:8" x14ac:dyDescent="0.35">
      <c r="A38" s="17" t="s">
        <v>22</v>
      </c>
    </row>
    <row r="39" spans="1:8" ht="15" thickBot="1" x14ac:dyDescent="0.4">
      <c r="A39" s="1" t="s">
        <v>11</v>
      </c>
    </row>
    <row r="40" spans="1:8" x14ac:dyDescent="0.35">
      <c r="A40" s="2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4" t="s">
        <v>12</v>
      </c>
    </row>
    <row r="41" spans="1:8" x14ac:dyDescent="0.35">
      <c r="A41" s="12" t="s">
        <v>8</v>
      </c>
      <c r="B41" s="9">
        <v>0.37009999999999998</v>
      </c>
      <c r="C41" s="9">
        <v>-9.5507000000000009</v>
      </c>
      <c r="D41" s="9">
        <v>-19.614100000000001</v>
      </c>
      <c r="E41" s="9">
        <v>-29.642099999999999</v>
      </c>
      <c r="F41" s="9">
        <v>-39.517699999999998</v>
      </c>
      <c r="G41" s="8">
        <f>6.71297335624694/200</f>
        <v>3.3564866781234701E-2</v>
      </c>
    </row>
    <row r="42" spans="1:8" x14ac:dyDescent="0.35">
      <c r="A42" s="12" t="s">
        <v>9</v>
      </c>
      <c r="B42" s="9">
        <v>-2.0627</v>
      </c>
      <c r="C42" s="9">
        <v>-12.234</v>
      </c>
      <c r="D42" s="9">
        <v>-22.131499999999999</v>
      </c>
      <c r="E42" s="9">
        <v>-32.137099999999997</v>
      </c>
      <c r="F42" s="9">
        <v>-42.033499999999997</v>
      </c>
      <c r="G42" s="8">
        <f>13.8022818565368/200</f>
        <v>6.9011409282683997E-2</v>
      </c>
    </row>
    <row r="43" spans="1:8" ht="15" thickBot="1" x14ac:dyDescent="0.4">
      <c r="A43" s="13" t="s">
        <v>10</v>
      </c>
      <c r="B43" s="10"/>
      <c r="C43" s="10"/>
      <c r="D43" s="10"/>
      <c r="E43" s="10"/>
      <c r="F43" s="10"/>
      <c r="G43" s="11"/>
    </row>
    <row r="48" spans="1:8" x14ac:dyDescent="0.35">
      <c r="A48" s="7" t="s">
        <v>17</v>
      </c>
    </row>
    <row r="49" spans="1:7" x14ac:dyDescent="0.35">
      <c r="A49" t="s">
        <v>13</v>
      </c>
    </row>
    <row r="50" spans="1:7" x14ac:dyDescent="0.35">
      <c r="A50" t="s">
        <v>14</v>
      </c>
    </row>
    <row r="51" spans="1:7" ht="15" thickBot="1" x14ac:dyDescent="0.4"/>
    <row r="52" spans="1:7" x14ac:dyDescent="0.35">
      <c r="A52" s="14" t="s">
        <v>2</v>
      </c>
      <c r="B52" s="15" t="s">
        <v>3</v>
      </c>
      <c r="C52" s="15" t="s">
        <v>4</v>
      </c>
      <c r="D52" s="15" t="s">
        <v>5</v>
      </c>
      <c r="E52" s="15" t="s">
        <v>6</v>
      </c>
      <c r="F52" s="15" t="s">
        <v>7</v>
      </c>
      <c r="G52" s="16" t="s">
        <v>15</v>
      </c>
    </row>
    <row r="53" spans="1:7" x14ac:dyDescent="0.35">
      <c r="A53" s="5" t="s">
        <v>18</v>
      </c>
      <c r="B53" s="22">
        <v>2.7021000000000002</v>
      </c>
      <c r="C53" s="22">
        <v>-7.3941999999999997</v>
      </c>
      <c r="D53" s="22">
        <v>-17.366499999999998</v>
      </c>
      <c r="E53" s="22">
        <v>-27.2926</v>
      </c>
      <c r="F53" s="22">
        <v>-37.272500000000001</v>
      </c>
      <c r="G53" s="8">
        <f>6.50587582588195/200</f>
        <v>3.2529379129409751E-2</v>
      </c>
    </row>
    <row r="54" spans="1:7" x14ac:dyDescent="0.35">
      <c r="A54" s="5" t="s">
        <v>19</v>
      </c>
      <c r="B54" s="22">
        <v>-3.7565</v>
      </c>
      <c r="C54" s="22">
        <v>-13.7667</v>
      </c>
      <c r="D54" s="22">
        <v>-23.4497</v>
      </c>
      <c r="E54" s="22">
        <v>-33.330800000000004</v>
      </c>
      <c r="F54" s="22">
        <v>-43</v>
      </c>
      <c r="G54" s="19"/>
    </row>
    <row r="55" spans="1:7" x14ac:dyDescent="0.35">
      <c r="A55" s="5"/>
      <c r="B55" s="18"/>
      <c r="C55" s="22"/>
      <c r="D55" s="22"/>
      <c r="E55" s="22"/>
      <c r="F55" s="22"/>
      <c r="G55" s="19"/>
    </row>
    <row r="56" spans="1:7" x14ac:dyDescent="0.35">
      <c r="A56" s="5" t="s">
        <v>20</v>
      </c>
      <c r="B56" s="22">
        <v>11.153700000000001</v>
      </c>
      <c r="C56" s="22">
        <v>0.92630000000000001</v>
      </c>
      <c r="D56" s="22">
        <v>-9.1595999999999993</v>
      </c>
      <c r="E56" s="22">
        <v>-18.4282</v>
      </c>
      <c r="F56" s="22">
        <v>-28.785699999999999</v>
      </c>
      <c r="G56" s="8">
        <f>6.49999380111694/200</f>
        <v>3.2499969005584696E-2</v>
      </c>
    </row>
    <row r="57" spans="1:7" x14ac:dyDescent="0.35">
      <c r="A57" s="5" t="s">
        <v>16</v>
      </c>
      <c r="B57" s="22">
        <v>11.1798</v>
      </c>
      <c r="C57" s="22">
        <v>1.0333000000000001</v>
      </c>
      <c r="D57" s="22">
        <v>-7.9607999999999999</v>
      </c>
      <c r="E57" s="22">
        <v>-17.954899999999999</v>
      </c>
      <c r="F57" s="22">
        <v>-28.222899999999999</v>
      </c>
      <c r="G57" s="19"/>
    </row>
    <row r="58" spans="1:7" x14ac:dyDescent="0.35">
      <c r="A58" s="5"/>
      <c r="B58" s="18"/>
      <c r="C58" s="22"/>
      <c r="D58" s="22"/>
      <c r="E58" s="22"/>
      <c r="F58" s="22"/>
      <c r="G58" s="19"/>
    </row>
    <row r="59" spans="1:7" x14ac:dyDescent="0.35">
      <c r="A59" s="5" t="s">
        <v>29</v>
      </c>
      <c r="B59" s="22">
        <v>-1.8754</v>
      </c>
      <c r="C59" s="22">
        <v>-11.879799999999999</v>
      </c>
      <c r="D59" s="22">
        <v>-21.812200000000001</v>
      </c>
      <c r="E59" s="22">
        <v>-31.9605</v>
      </c>
      <c r="F59" s="22">
        <v>-41.809899999999999</v>
      </c>
      <c r="G59" s="8">
        <f>13.4261772632598/200</f>
        <v>6.7130886316299002E-2</v>
      </c>
    </row>
    <row r="60" spans="1:7" x14ac:dyDescent="0.35">
      <c r="A60" s="5" t="s">
        <v>30</v>
      </c>
      <c r="B60" s="22">
        <v>-6.5049000000000001</v>
      </c>
      <c r="C60" s="22">
        <v>-16.561499999999999</v>
      </c>
      <c r="D60" s="22">
        <v>-27.001000000000001</v>
      </c>
      <c r="E60" s="22">
        <v>-36.670699999999997</v>
      </c>
      <c r="F60" s="22">
        <v>-46.9679</v>
      </c>
      <c r="G60" s="8"/>
    </row>
    <row r="61" spans="1:7" x14ac:dyDescent="0.35">
      <c r="A61" s="5"/>
      <c r="B61" s="18"/>
      <c r="C61" s="22"/>
      <c r="D61" s="22"/>
      <c r="E61" s="22"/>
      <c r="F61" s="22"/>
      <c r="G61" s="8"/>
    </row>
    <row r="62" spans="1:7" x14ac:dyDescent="0.35">
      <c r="A62" s="5" t="s">
        <v>31</v>
      </c>
      <c r="B62" s="22">
        <v>5.5016999999999996</v>
      </c>
      <c r="C62" s="22">
        <v>-4.8254000000000001</v>
      </c>
      <c r="D62" s="22">
        <v>-15.061500000000001</v>
      </c>
      <c r="E62" s="22">
        <v>-24.198</v>
      </c>
      <c r="F62" s="22">
        <v>-34.591799999999999</v>
      </c>
      <c r="G62" s="8">
        <f>13.4844782352447/200</f>
        <v>6.7422391176223492E-2</v>
      </c>
    </row>
    <row r="63" spans="1:7" x14ac:dyDescent="0.35">
      <c r="A63" s="5" t="s">
        <v>32</v>
      </c>
      <c r="B63" s="22">
        <v>5.3632</v>
      </c>
      <c r="C63" s="22">
        <v>-4.4451000000000001</v>
      </c>
      <c r="D63" s="22">
        <v>-14.241</v>
      </c>
      <c r="E63" s="22">
        <v>-23.9832</v>
      </c>
      <c r="F63" s="22">
        <v>-34.349800000000002</v>
      </c>
      <c r="G63" s="19"/>
    </row>
    <row r="64" spans="1:7" x14ac:dyDescent="0.35">
      <c r="A64" s="5"/>
      <c r="B64" s="18"/>
      <c r="C64" s="18"/>
      <c r="D64" s="18"/>
      <c r="E64" s="18"/>
      <c r="F64" s="18"/>
      <c r="G64" s="19"/>
    </row>
    <row r="65" spans="1:7" x14ac:dyDescent="0.35">
      <c r="A65" s="5" t="s">
        <v>33</v>
      </c>
      <c r="B65" s="22">
        <v>2.8641000000000001</v>
      </c>
      <c r="C65" s="22">
        <v>-7.1985999999999999</v>
      </c>
      <c r="D65" s="22">
        <v>-17.209299999999999</v>
      </c>
      <c r="E65" s="22">
        <v>-27.149699999999999</v>
      </c>
      <c r="F65" s="22">
        <v>-36.924700000000001</v>
      </c>
      <c r="G65" s="8">
        <v>0.116083519</v>
      </c>
    </row>
    <row r="66" spans="1:7" x14ac:dyDescent="0.35">
      <c r="A66" s="5" t="s">
        <v>34</v>
      </c>
      <c r="B66" s="22">
        <v>-3.4102999999999999</v>
      </c>
      <c r="C66" s="22">
        <v>-13.260999999999999</v>
      </c>
      <c r="D66" s="22">
        <v>-23.144600000000001</v>
      </c>
      <c r="E66" s="22">
        <v>-33.285899999999998</v>
      </c>
      <c r="F66" s="22">
        <v>-42.896900000000002</v>
      </c>
      <c r="G66" s="8"/>
    </row>
    <row r="67" spans="1:7" x14ac:dyDescent="0.35">
      <c r="A67" s="5"/>
      <c r="B67" s="18"/>
      <c r="C67" s="18"/>
      <c r="D67" s="18"/>
      <c r="E67" s="18"/>
      <c r="F67" s="18"/>
      <c r="G67" s="19"/>
    </row>
    <row r="68" spans="1:7" x14ac:dyDescent="0.35">
      <c r="A68" s="5" t="s">
        <v>35</v>
      </c>
      <c r="B68" s="22">
        <v>4.5346000000000002</v>
      </c>
      <c r="C68" s="22">
        <v>-6.2085999999999997</v>
      </c>
      <c r="D68" s="22">
        <v>-16.321000000000002</v>
      </c>
      <c r="E68" s="22">
        <v>-26.735700000000001</v>
      </c>
      <c r="F68" s="22">
        <v>-36.0501</v>
      </c>
      <c r="G68" s="8">
        <v>0.1187723</v>
      </c>
    </row>
    <row r="69" spans="1:7" x14ac:dyDescent="0.35">
      <c r="A69" s="5" t="s">
        <v>36</v>
      </c>
      <c r="B69" s="22">
        <v>-1.4903</v>
      </c>
      <c r="C69" s="22">
        <v>-12.162599999999999</v>
      </c>
      <c r="D69" s="22">
        <v>-22.052</v>
      </c>
      <c r="E69" s="22">
        <v>-33.043300000000002</v>
      </c>
      <c r="F69" s="22">
        <v>-42.5334</v>
      </c>
      <c r="G69" s="8"/>
    </row>
    <row r="70" spans="1:7" x14ac:dyDescent="0.35">
      <c r="A70" s="5"/>
      <c r="B70" s="18"/>
      <c r="C70" s="18"/>
      <c r="D70" s="18"/>
      <c r="E70" s="18"/>
      <c r="F70" s="18"/>
      <c r="G70" s="19"/>
    </row>
    <row r="71" spans="1:7" x14ac:dyDescent="0.35">
      <c r="A71" s="5" t="s">
        <v>37</v>
      </c>
      <c r="B71" s="22">
        <v>2.9352999999999998</v>
      </c>
      <c r="C71" s="22">
        <v>-7.2027999999999999</v>
      </c>
      <c r="D71" s="22">
        <v>-17.222799999999999</v>
      </c>
      <c r="E71" s="22">
        <v>-26.9771</v>
      </c>
      <c r="F71" s="22">
        <v>-37.169800000000002</v>
      </c>
      <c r="G71" s="19"/>
    </row>
    <row r="72" spans="1:7" x14ac:dyDescent="0.35">
      <c r="A72" s="5" t="s">
        <v>38</v>
      </c>
      <c r="B72" s="22">
        <v>-3.2262</v>
      </c>
      <c r="C72" s="22">
        <v>-13.405900000000001</v>
      </c>
      <c r="D72" s="22">
        <v>-23.091999999999999</v>
      </c>
      <c r="E72" s="22">
        <v>-33.152799999999999</v>
      </c>
      <c r="F72" s="22">
        <v>-42.952599999999997</v>
      </c>
      <c r="G72" s="19"/>
    </row>
    <row r="73" spans="1:7" x14ac:dyDescent="0.35">
      <c r="A73" s="5"/>
      <c r="B73" s="18"/>
      <c r="C73" s="18"/>
      <c r="D73" s="18"/>
      <c r="E73" s="18"/>
      <c r="F73" s="18"/>
      <c r="G73" s="19"/>
    </row>
    <row r="74" spans="1:7" x14ac:dyDescent="0.35">
      <c r="A74" s="5" t="s">
        <v>23</v>
      </c>
      <c r="B74" s="18"/>
      <c r="C74" s="18"/>
      <c r="D74" s="18"/>
      <c r="E74" s="18"/>
      <c r="F74" s="18"/>
      <c r="G74" s="19"/>
    </row>
    <row r="75" spans="1:7" x14ac:dyDescent="0.35">
      <c r="A75" s="5" t="s">
        <v>24</v>
      </c>
      <c r="B75" s="18"/>
      <c r="C75" s="18"/>
      <c r="D75" s="18"/>
      <c r="E75" s="18"/>
      <c r="F75" s="18"/>
      <c r="G75" s="19"/>
    </row>
    <row r="76" spans="1:7" x14ac:dyDescent="0.35">
      <c r="A76" s="5"/>
      <c r="B76" s="18"/>
      <c r="C76" s="18"/>
      <c r="D76" s="18"/>
      <c r="E76" s="18"/>
      <c r="F76" s="18"/>
      <c r="G76" s="19"/>
    </row>
    <row r="77" spans="1:7" x14ac:dyDescent="0.35">
      <c r="A77" s="5" t="s">
        <v>25</v>
      </c>
      <c r="B77" s="18"/>
      <c r="C77" s="18"/>
      <c r="D77" s="18"/>
      <c r="E77" s="18"/>
      <c r="F77" s="18"/>
      <c r="G77" s="19"/>
    </row>
    <row r="78" spans="1:7" x14ac:dyDescent="0.35">
      <c r="A78" s="5" t="s">
        <v>26</v>
      </c>
      <c r="B78" s="18"/>
      <c r="C78" s="18"/>
      <c r="D78" s="18"/>
      <c r="E78" s="18"/>
      <c r="F78" s="18"/>
      <c r="G78" s="19"/>
    </row>
    <row r="79" spans="1:7" x14ac:dyDescent="0.35">
      <c r="A79" s="5"/>
      <c r="B79" s="18"/>
      <c r="C79" s="18"/>
      <c r="D79" s="18"/>
      <c r="E79" s="18"/>
      <c r="F79" s="18"/>
      <c r="G79" s="19"/>
    </row>
    <row r="80" spans="1:7" x14ac:dyDescent="0.35">
      <c r="A80" s="5" t="s">
        <v>27</v>
      </c>
      <c r="B80" s="18"/>
      <c r="C80" s="18"/>
      <c r="D80" s="18"/>
      <c r="E80" s="18"/>
      <c r="F80" s="18"/>
      <c r="G80" s="19"/>
    </row>
    <row r="81" spans="1:7" ht="15" thickBot="1" x14ac:dyDescent="0.4">
      <c r="A81" s="6" t="s">
        <v>28</v>
      </c>
      <c r="B81" s="20"/>
      <c r="C81" s="20"/>
      <c r="D81" s="20"/>
      <c r="E81" s="20"/>
      <c r="F81" s="20"/>
      <c r="G81" s="21"/>
    </row>
    <row r="84" spans="1:7" x14ac:dyDescent="0.35">
      <c r="A84" s="7" t="s">
        <v>39</v>
      </c>
      <c r="C84" s="23"/>
    </row>
    <row r="85" spans="1:7" x14ac:dyDescent="0.35">
      <c r="A85" t="s">
        <v>40</v>
      </c>
    </row>
    <row r="86" spans="1:7" x14ac:dyDescent="0.35">
      <c r="A86" t="s">
        <v>41</v>
      </c>
    </row>
    <row r="87" spans="1:7" ht="15" thickBot="1" x14ac:dyDescent="0.4"/>
    <row r="88" spans="1:7" x14ac:dyDescent="0.35">
      <c r="A88" s="14" t="s">
        <v>2</v>
      </c>
      <c r="B88" s="15" t="s">
        <v>3</v>
      </c>
      <c r="C88" s="15" t="s">
        <v>4</v>
      </c>
      <c r="D88" s="15" t="s">
        <v>5</v>
      </c>
      <c r="E88" s="15" t="s">
        <v>6</v>
      </c>
      <c r="F88" s="15" t="s">
        <v>7</v>
      </c>
      <c r="G88" s="16" t="s">
        <v>15</v>
      </c>
    </row>
    <row r="89" spans="1:7" x14ac:dyDescent="0.35">
      <c r="A89" s="5" t="s">
        <v>44</v>
      </c>
      <c r="B89" s="22"/>
      <c r="C89" s="22"/>
      <c r="D89" s="22"/>
      <c r="E89" s="22"/>
      <c r="F89" s="22"/>
      <c r="G89" s="8"/>
    </row>
    <row r="90" spans="1:7" x14ac:dyDescent="0.35">
      <c r="A90" s="5" t="s">
        <v>19</v>
      </c>
      <c r="B90" s="22"/>
      <c r="C90" s="22"/>
      <c r="D90" s="22"/>
      <c r="E90" s="22"/>
      <c r="F90" s="22"/>
      <c r="G90" s="19"/>
    </row>
    <row r="91" spans="1:7" x14ac:dyDescent="0.35">
      <c r="A91" s="5"/>
      <c r="B91" s="18"/>
      <c r="C91" s="22"/>
      <c r="D91" s="22"/>
      <c r="E91" s="22"/>
      <c r="F91" s="22"/>
      <c r="G91" s="19"/>
    </row>
    <row r="92" spans="1:7" x14ac:dyDescent="0.35">
      <c r="A92" s="5" t="s">
        <v>45</v>
      </c>
      <c r="B92" s="22"/>
      <c r="C92" s="22"/>
      <c r="D92" s="22"/>
      <c r="E92" s="22"/>
      <c r="F92" s="22"/>
      <c r="G92" s="8"/>
    </row>
    <row r="93" spans="1:7" x14ac:dyDescent="0.35">
      <c r="A93" s="5" t="s">
        <v>46</v>
      </c>
      <c r="B93" s="22"/>
      <c r="C93" s="22"/>
      <c r="D93" s="22"/>
      <c r="E93" s="22"/>
      <c r="F93" s="22"/>
      <c r="G93" s="19"/>
    </row>
    <row r="94" spans="1:7" x14ac:dyDescent="0.35">
      <c r="A94" s="5"/>
      <c r="B94" s="18"/>
      <c r="C94" s="22"/>
      <c r="D94" s="22"/>
      <c r="E94" s="22"/>
      <c r="F94" s="22"/>
      <c r="G94" s="19"/>
    </row>
    <row r="95" spans="1:7" x14ac:dyDescent="0.35">
      <c r="A95" s="5" t="s">
        <v>47</v>
      </c>
      <c r="B95" s="22"/>
      <c r="C95" s="22"/>
      <c r="D95" s="22"/>
      <c r="E95" s="22"/>
      <c r="F95" s="22"/>
      <c r="G95" s="8"/>
    </row>
    <row r="96" spans="1:7" x14ac:dyDescent="0.35">
      <c r="A96" s="5" t="s">
        <v>30</v>
      </c>
      <c r="B96" s="22"/>
      <c r="C96" s="22"/>
      <c r="D96" s="22"/>
      <c r="E96" s="22"/>
      <c r="F96" s="22"/>
      <c r="G96" s="8"/>
    </row>
    <row r="97" spans="1:7" x14ac:dyDescent="0.35">
      <c r="A97" s="5"/>
      <c r="B97" s="18"/>
      <c r="C97" s="22"/>
      <c r="D97" s="22"/>
      <c r="E97" s="22"/>
      <c r="F97" s="22"/>
      <c r="G97" s="8"/>
    </row>
    <row r="98" spans="1:7" x14ac:dyDescent="0.35">
      <c r="A98" s="5" t="s">
        <v>48</v>
      </c>
      <c r="B98" s="22"/>
      <c r="C98" s="22"/>
      <c r="D98" s="22"/>
      <c r="E98" s="22"/>
      <c r="F98" s="22"/>
      <c r="G98" s="8"/>
    </row>
    <row r="99" spans="1:7" x14ac:dyDescent="0.35">
      <c r="A99" s="5" t="s">
        <v>49</v>
      </c>
      <c r="B99" s="22"/>
      <c r="C99" s="22"/>
      <c r="D99" s="22"/>
      <c r="E99" s="22"/>
      <c r="F99" s="22"/>
      <c r="G99" s="19"/>
    </row>
    <row r="100" spans="1:7" x14ac:dyDescent="0.35">
      <c r="A100" s="5"/>
      <c r="B100" s="18"/>
      <c r="C100" s="18"/>
      <c r="D100" s="18"/>
      <c r="E100" s="18"/>
      <c r="F100" s="18"/>
      <c r="G100" s="19"/>
    </row>
    <row r="101" spans="1:7" x14ac:dyDescent="0.35">
      <c r="A101" s="5" t="s">
        <v>23</v>
      </c>
      <c r="B101" s="18"/>
      <c r="C101" s="18"/>
      <c r="D101" s="18"/>
      <c r="E101" s="18"/>
      <c r="F101" s="18"/>
      <c r="G101" s="19"/>
    </row>
    <row r="102" spans="1:7" x14ac:dyDescent="0.35">
      <c r="A102" s="5" t="s">
        <v>24</v>
      </c>
      <c r="B102" s="18"/>
      <c r="C102" s="18"/>
      <c r="D102" s="18"/>
      <c r="E102" s="18"/>
      <c r="F102" s="18"/>
      <c r="G102" s="19"/>
    </row>
    <row r="103" spans="1:7" x14ac:dyDescent="0.35">
      <c r="A103" s="5"/>
      <c r="B103" s="18"/>
      <c r="C103" s="18"/>
      <c r="D103" s="18"/>
      <c r="E103" s="18"/>
      <c r="F103" s="18"/>
      <c r="G103" s="19"/>
    </row>
    <row r="104" spans="1:7" x14ac:dyDescent="0.35">
      <c r="A104" s="5" t="s">
        <v>50</v>
      </c>
      <c r="B104" s="18"/>
      <c r="C104" s="18"/>
      <c r="D104" s="18"/>
      <c r="E104" s="18"/>
      <c r="F104" s="18"/>
      <c r="G104" s="19"/>
    </row>
    <row r="105" spans="1:7" x14ac:dyDescent="0.35">
      <c r="A105" s="5" t="s">
        <v>51</v>
      </c>
      <c r="B105" s="18"/>
      <c r="C105" s="18"/>
      <c r="D105" s="18"/>
      <c r="E105" s="18"/>
      <c r="F105" s="18"/>
      <c r="G105" s="19"/>
    </row>
    <row r="106" spans="1:7" x14ac:dyDescent="0.35">
      <c r="A106" s="5"/>
      <c r="B106" s="18"/>
      <c r="C106" s="18"/>
      <c r="D106" s="18"/>
      <c r="E106" s="18"/>
      <c r="F106" s="18"/>
      <c r="G106" s="19"/>
    </row>
    <row r="107" spans="1:7" x14ac:dyDescent="0.35">
      <c r="A107" s="5" t="s">
        <v>42</v>
      </c>
      <c r="B107" s="18"/>
      <c r="C107" s="18"/>
      <c r="D107" s="18"/>
      <c r="E107" s="18"/>
      <c r="F107" s="18"/>
      <c r="G107" s="19"/>
    </row>
    <row r="108" spans="1:7" ht="15" thickBot="1" x14ac:dyDescent="0.4">
      <c r="A108" s="6" t="s">
        <v>43</v>
      </c>
      <c r="B108" s="20"/>
      <c r="C108" s="20"/>
      <c r="D108" s="20"/>
      <c r="E108" s="20"/>
      <c r="F108" s="20"/>
      <c r="G108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EF7-12A8-4AD9-A9A3-5FC3C4E27F43}">
  <dimension ref="A1"/>
  <sheetViews>
    <sheetView workbookViewId="0">
      <selection activeCell="B22" sqref="B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tabSelected="1" workbookViewId="0">
      <selection activeCell="E12" sqref="E12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88</v>
      </c>
      <c r="B1" t="s">
        <v>0</v>
      </c>
    </row>
    <row r="2" spans="1:5" ht="15" thickBot="1" x14ac:dyDescent="0.4"/>
    <row r="3" spans="1:5" x14ac:dyDescent="0.35">
      <c r="A3" s="14" t="s">
        <v>65</v>
      </c>
      <c r="B3" s="15" t="s">
        <v>66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78</v>
      </c>
      <c r="B4" s="27">
        <v>-10.4223</v>
      </c>
      <c r="C4" s="27">
        <v>-20.546399999999998</v>
      </c>
      <c r="D4" s="27">
        <v>-30.565899999999999</v>
      </c>
      <c r="E4" s="30">
        <v>-40.424100000000003</v>
      </c>
    </row>
    <row r="5" spans="1:5" x14ac:dyDescent="0.35">
      <c r="A5" s="5"/>
      <c r="B5" s="27"/>
      <c r="C5" s="27"/>
      <c r="D5" s="27"/>
      <c r="E5" s="30"/>
    </row>
    <row r="6" spans="1:5" x14ac:dyDescent="0.35">
      <c r="A6" s="5" t="s">
        <v>79</v>
      </c>
      <c r="B6" s="27">
        <v>-13.8728</v>
      </c>
      <c r="C6" s="27">
        <v>-23.9254</v>
      </c>
      <c r="D6" s="27">
        <v>-34.028799999999997</v>
      </c>
      <c r="E6" s="30">
        <v>-43.958799999999997</v>
      </c>
    </row>
    <row r="7" spans="1:5" x14ac:dyDescent="0.35">
      <c r="A7" s="5"/>
      <c r="B7" s="27"/>
      <c r="C7" s="27"/>
      <c r="D7" s="27"/>
      <c r="E7" s="30"/>
    </row>
    <row r="8" spans="1:5" x14ac:dyDescent="0.35">
      <c r="A8" s="5" t="s">
        <v>80</v>
      </c>
      <c r="B8" s="27">
        <v>-9.6765000000000008</v>
      </c>
      <c r="C8" s="27">
        <v>-15.9671</v>
      </c>
      <c r="D8" s="27">
        <v>-17.5745</v>
      </c>
      <c r="E8" s="30">
        <v>-17.808599999999998</v>
      </c>
    </row>
    <row r="9" spans="1:5" x14ac:dyDescent="0.35">
      <c r="A9" s="5"/>
      <c r="B9" s="27"/>
      <c r="C9" s="27"/>
      <c r="D9" s="27"/>
      <c r="E9" s="30"/>
    </row>
    <row r="10" spans="1:5" x14ac:dyDescent="0.35">
      <c r="A10" s="5" t="s">
        <v>81</v>
      </c>
      <c r="B10" s="27">
        <v>-13.1538</v>
      </c>
      <c r="C10" s="27">
        <v>-19.496200000000002</v>
      </c>
      <c r="D10" s="27">
        <v>-21.472899999999999</v>
      </c>
      <c r="E10" s="30">
        <v>-21.748200000000001</v>
      </c>
    </row>
    <row r="11" spans="1:5" x14ac:dyDescent="0.35">
      <c r="A11" s="5"/>
      <c r="B11" s="27"/>
      <c r="C11" s="27"/>
      <c r="D11" s="27"/>
      <c r="E11" s="30"/>
    </row>
    <row r="12" spans="1:5" x14ac:dyDescent="0.35">
      <c r="A12" s="5" t="s">
        <v>82</v>
      </c>
      <c r="B12" s="27">
        <v>-13.4038</v>
      </c>
      <c r="C12" s="27">
        <v>-23.161000000000001</v>
      </c>
      <c r="D12" s="27">
        <v>-33.494199999999999</v>
      </c>
      <c r="E12" s="30">
        <v>-42.509599999999999</v>
      </c>
    </row>
    <row r="13" spans="1:5" ht="15" thickBot="1" x14ac:dyDescent="0.4">
      <c r="A13" s="6" t="s">
        <v>83</v>
      </c>
      <c r="B13" s="31">
        <v>-12.888500000000001</v>
      </c>
      <c r="C13" s="31">
        <v>-22.598099999999999</v>
      </c>
      <c r="D13" s="31">
        <v>-29.8276</v>
      </c>
      <c r="E13" s="32">
        <v>-36.738900000000001</v>
      </c>
    </row>
    <row r="14" spans="1:5" x14ac:dyDescent="0.35">
      <c r="A14" t="s">
        <v>77</v>
      </c>
    </row>
    <row r="15" spans="1:5" x14ac:dyDescent="0.35">
      <c r="A15" t="s">
        <v>76</v>
      </c>
    </row>
    <row r="16" spans="1:5" ht="15" thickBot="1" x14ac:dyDescent="0.4"/>
    <row r="17" spans="1:2" x14ac:dyDescent="0.35">
      <c r="A17" s="14"/>
      <c r="B17" s="16" t="s">
        <v>84</v>
      </c>
    </row>
    <row r="18" spans="1:2" x14ac:dyDescent="0.35">
      <c r="A18" s="5" t="s">
        <v>85</v>
      </c>
      <c r="B18" s="30">
        <v>0.30146958000000001</v>
      </c>
    </row>
    <row r="19" spans="1:2" x14ac:dyDescent="0.35">
      <c r="A19" s="5" t="s">
        <v>86</v>
      </c>
      <c r="B19" s="30">
        <v>0.61430751900000002</v>
      </c>
    </row>
    <row r="20" spans="1:2" ht="15" thickBot="1" x14ac:dyDescent="0.4">
      <c r="A20" s="6" t="s">
        <v>87</v>
      </c>
      <c r="B20" s="32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Synthetic Non-Linear Model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2022-04-06T17:43:46Z</dcterms:modified>
</cp:coreProperties>
</file>