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63D1C26F-2364-4765-86D6-BE2FC0B02BE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<sst xmlns="http://schemas.openxmlformats.org/spreadsheetml/2006/main" count="233" uniqueCount="151">
  <si>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</si>
  <si>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</si>
  <si>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</si>
  <si>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</si>
  <si>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</si>
  <si>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</si>
  <si>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</si>
  <si>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</si>
  <si>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</si>
  <si>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</si>
  <si>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</si>
  <si>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</si>
  <si>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</si>
  <si>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</si>
  <si>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</si>
  <si>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</si>
  <si>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</si>
  <si>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</si>
  <si>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</si>
  <si>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</si>
  <si>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</si>
  <si>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</si>
  <si>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</si>
  <si>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</si>
  <si>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</si>
  <si>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</si>
  <si>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</si>
  <si>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</si>
  <si>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</si>
  <si>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</si>
  <si>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</si>
  <si>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</si>
  <si>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</si>
  <si>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</si>
  <si>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</si>
  <si>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</si>
  <si>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</si>
  <si>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</si>
  <si>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</si>
  <si>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</si>
  <si>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</si>
  <si>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</si>
  <si>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</si>
  <si>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</si>
  <si>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</si>
  <si>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</si>
  <si>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</si>
  <si>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</si>
  <si>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</si>
  <si>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</si>
  <si>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</si>
  <si>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</si>
  <si>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</si>
  <si>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</si>
  <si>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</si>
  <si>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</si>
  <si>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</si>
  <si>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</si>
  <si>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</si>
  <si>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</si>
  <si>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</si>
  <si>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</si>
  <si>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</si>
  <si>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</si>
  <si>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</si>
  <si>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</si>
  <si>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</si>
  <si>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</si>
  <si>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</si>
  <si>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</si>
  <si>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</si>
  <si>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</si>
  <si>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</si>
  <si>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</si>
  <si>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</si>
  <si>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</si>
  <si>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</si>
  <si>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</si>
  <si>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</si>
  <si>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</si>
  <si>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</si>
  <si>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</si>
  <si>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</si>
  <si>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</si>
  <si>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</si>
  <si>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</si>
  <si>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</si>
  <si>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</si>
  <si>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</si>
  <si>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</si>
  <si>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</si>
  <si>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</si>
  <si>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</si>
  <si>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</si>
  <si>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</si>
  <si>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</si>
  <si>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</si>
  <si>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</si>
  <si>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</si>
  <si>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</si>
  <si>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</si>
  <si>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</si>
  <si>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</si>
  <si>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</si>
  <si>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</si>
  <si>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</si>
  <si>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</si>
  <si>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</si>
  <si>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</si>
  <si>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</si>
  <si>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</si>
  <si>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</si>
  <si>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</si>
  <si>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</si>
  <si>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</si>
  <si>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</si>
  <si>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</si>
  <si>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</si>
  <si>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</si>
  <si>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</si>
  <si>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</si>
  <si>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</si>
  <si>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</si>
  <si>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</si>
  <si>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</si>
  <si>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RTS J=5, optimized q [dB]</t>
  </si>
  <si>
    <t>optimal 1/q2 [dB]</t>
    <phoneticPr fontId="1" type="noConversion"/>
  </si>
  <si>
    <t>EKF J=2, optimized q [dB]</t>
    <phoneticPr fontId="1" type="noConversion"/>
  </si>
  <si>
    <t>RTS J=2, optimized q [dB]</t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</si>
  <si>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</si>
  <si>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</si>
  <si>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</si>
  <si>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</si>
  <si>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</si>
  <si>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On our dataset: -15.5314, On Welling's dataset: -15.56</t>
  </si>
  <si>
    <t xml:space="preserve">4-gain RTSNet </t>
  </si>
  <si>
    <t>On our dataset: -16.2564,On Welling's -15.1758</t>
  </si>
  <si>
    <t>Hybrid</t>
  </si>
  <si>
    <t>On Welling's dataset: -15.346</t>
  </si>
  <si>
    <t>this column is the MSE for the traj drawing (both hybrid and RTSNet converge to their optimal)</t>
  </si>
  <si>
    <t xml:space="preserve">2) Decimation </t>
  </si>
  <si>
    <t>1) Discrete-Time</t>
  </si>
  <si>
    <t>dB: -11.1840 #parameters:101264280</t>
  </si>
  <si>
    <t xml:space="preserve">T=20, T_test=20 (Trajectory Length) 1/r2 [dB], 1/q2 [dB]=[0,20] </t>
  </si>
  <si>
    <t>T_train=20, T_test=200</t>
  </si>
  <si>
    <t>RTSNet [dB] (n_Epochs=5000, n_Batch=5, learningRate=1E-4, weightDecay=1E-3)</t>
  </si>
  <si>
    <t>3) Scaling towards large models (Change date:5.15 colored in red)</t>
  </si>
  <si>
    <t>dB:-12.0443 #parameters:57085100</t>
  </si>
  <si>
    <t>dB:-11.9546 #parameters:237950</t>
  </si>
  <si>
    <t>dB: -11.9332 #parameters: 3636450</t>
  </si>
  <si>
    <t>second-pass, train on obs noise -15.5dB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</si>
</sst>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4" fillId="0" borderId="7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opLeftCell="A105" workbookViewId="0">
      <selection activeCell="D83" sqref="D83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34</v>
      </c>
    </row>
    <row r="2" spans="1:7" x14ac:dyDescent="0.35">
      <c r="A2" t="s">
        <v>60</v>
      </c>
    </row>
    <row r="3" spans="1:7" ht="15" thickBot="1" x14ac:dyDescent="0.4">
      <c r="A3" s="19" t="s">
        <v>63</v>
      </c>
    </row>
    <row r="4" spans="1:7" x14ac:dyDescent="0.35">
      <c r="A4" s="2" t="s">
        <v>1</v>
      </c>
      <c r="B4" s="3" t="s">
        <v>61</v>
      </c>
      <c r="C4" s="3" t="s">
        <v>62</v>
      </c>
      <c r="D4" s="3" t="s">
        <v>70</v>
      </c>
      <c r="E4" s="3" t="s">
        <v>71</v>
      </c>
      <c r="F4" s="22" t="s">
        <v>72</v>
      </c>
    </row>
    <row r="5" spans="1:7" x14ac:dyDescent="0.35">
      <c r="A5" s="38" t="s">
        <v>81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82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7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64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8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65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35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74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75</v>
      </c>
      <c r="G14" s="18"/>
    </row>
    <row r="15" spans="1:7" x14ac:dyDescent="0.35">
      <c r="A15" s="2" t="s">
        <v>1</v>
      </c>
      <c r="B15" s="3" t="s">
        <v>76</v>
      </c>
      <c r="C15" s="3" t="s">
        <v>77</v>
      </c>
      <c r="D15" s="3" t="s">
        <v>78</v>
      </c>
      <c r="E15" s="3" t="s">
        <v>79</v>
      </c>
      <c r="F15" s="22" t="s">
        <v>80</v>
      </c>
      <c r="G15" s="18"/>
    </row>
    <row r="16" spans="1:7" x14ac:dyDescent="0.35">
      <c r="A16" s="38" t="s">
        <v>81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82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7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64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8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65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95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74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73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39</v>
      </c>
    </row>
    <row r="27" spans="1:7" x14ac:dyDescent="0.35">
      <c r="A27" s="38" t="s">
        <v>81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82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7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64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8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65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9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74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102</v>
      </c>
      <c r="B37" s="18"/>
      <c r="C37" s="18"/>
      <c r="D37" s="18"/>
      <c r="E37" s="18"/>
      <c r="F37" s="18"/>
      <c r="G37" s="18"/>
    </row>
    <row r="38" spans="1:7" x14ac:dyDescent="0.35">
      <c r="A38" s="17" t="s">
        <v>38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36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39</v>
      </c>
    </row>
    <row r="41" spans="1:7" x14ac:dyDescent="0.35">
      <c r="A41" s="12" t="s">
        <v>7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64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8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65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35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74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92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36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91</v>
      </c>
    </row>
    <row r="51" spans="1:9" x14ac:dyDescent="0.35">
      <c r="A51" s="12" t="s">
        <v>7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64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8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65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93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74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103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37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41</v>
      </c>
      <c r="G60" s="47">
        <v>30.081099999999999</v>
      </c>
      <c r="H60" s="36"/>
      <c r="I60" s="33"/>
    </row>
    <row r="61" spans="1:9" x14ac:dyDescent="0.35">
      <c r="A61" s="51" t="s">
        <v>81</v>
      </c>
      <c r="B61" s="18"/>
      <c r="C61" s="52">
        <v>-1.0999999999999999E-2</v>
      </c>
      <c r="D61" s="18"/>
      <c r="E61" s="35"/>
      <c r="F61" s="12" t="s">
        <v>40</v>
      </c>
      <c r="G61" s="8">
        <v>26.237500000000001</v>
      </c>
      <c r="H61" s="36"/>
      <c r="I61" s="33"/>
    </row>
    <row r="62" spans="1:9" x14ac:dyDescent="0.35">
      <c r="A62" s="51" t="s">
        <v>82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90</v>
      </c>
      <c r="B63" s="18"/>
      <c r="C63" s="30">
        <v>-7.2916999999999996</v>
      </c>
      <c r="D63" s="18"/>
      <c r="E63" s="35"/>
      <c r="F63" s="12" t="s">
        <v>88</v>
      </c>
      <c r="G63" s="8">
        <v>-6.7626999999999997</v>
      </c>
      <c r="H63" s="9"/>
      <c r="I63" s="33"/>
    </row>
    <row r="64" spans="1:9" x14ac:dyDescent="0.35">
      <c r="A64" s="12" t="s">
        <v>89</v>
      </c>
      <c r="B64" s="18"/>
      <c r="C64" s="30">
        <v>0.90980000000000005</v>
      </c>
      <c r="D64" s="18"/>
      <c r="E64" s="35"/>
      <c r="F64" s="12" t="s">
        <v>89</v>
      </c>
      <c r="G64" s="8">
        <v>0.88480000000000003</v>
      </c>
      <c r="H64" s="9"/>
      <c r="I64" s="33"/>
    </row>
    <row r="65" spans="1:11" x14ac:dyDescent="0.35">
      <c r="A65" s="12" t="s">
        <v>86</v>
      </c>
      <c r="B65" s="18"/>
      <c r="C65" s="30">
        <v>-11.7737</v>
      </c>
      <c r="D65" s="18"/>
      <c r="E65" s="35"/>
      <c r="F65" s="12" t="s">
        <v>87</v>
      </c>
      <c r="G65" s="8">
        <v>-11.523199999999999</v>
      </c>
      <c r="H65" s="9"/>
      <c r="I65" s="33"/>
    </row>
    <row r="66" spans="1:11" x14ac:dyDescent="0.35">
      <c r="A66" s="12" t="s">
        <v>65</v>
      </c>
      <c r="B66" s="18"/>
      <c r="C66" s="30">
        <v>1.2115</v>
      </c>
      <c r="D66" s="18"/>
      <c r="E66" s="35"/>
      <c r="F66" s="12" t="s">
        <v>65</v>
      </c>
      <c r="G66" s="8">
        <v>1.1852</v>
      </c>
      <c r="H66" s="9"/>
      <c r="I66" s="33"/>
    </row>
    <row r="67" spans="1:11" x14ac:dyDescent="0.35">
      <c r="A67" s="53" t="s">
        <v>83</v>
      </c>
      <c r="B67" s="35"/>
      <c r="C67" s="54">
        <v>-11.471500000000001</v>
      </c>
      <c r="D67" s="18"/>
      <c r="E67" s="33"/>
      <c r="F67" s="12" t="s">
        <v>85</v>
      </c>
      <c r="G67" s="8">
        <v>9.0884</v>
      </c>
      <c r="H67" s="35"/>
      <c r="I67" s="33"/>
    </row>
    <row r="68" spans="1:11" ht="15" thickBot="1" x14ac:dyDescent="0.4">
      <c r="A68" s="53" t="s">
        <v>67</v>
      </c>
      <c r="B68" s="35"/>
      <c r="C68" s="54">
        <v>1.2063999999999999</v>
      </c>
      <c r="D68" s="18"/>
      <c r="E68" s="35"/>
      <c r="F68" s="13" t="s">
        <v>66</v>
      </c>
      <c r="G68" s="11">
        <v>2.7212000000000001</v>
      </c>
      <c r="H68" s="35"/>
      <c r="I68" s="33"/>
    </row>
    <row r="69" spans="1:11" x14ac:dyDescent="0.35">
      <c r="A69" s="53" t="s">
        <v>84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66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146</v>
      </c>
      <c r="B72" s="18"/>
      <c r="C72" s="18"/>
      <c r="D72" s="18"/>
      <c r="E72" s="18"/>
      <c r="F72" s="18"/>
      <c r="G72" s="18"/>
    </row>
    <row r="73" spans="1:11" x14ac:dyDescent="0.35">
      <c r="A73" s="19" t="s">
        <v>108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143</v>
      </c>
      <c r="B75" s="1"/>
      <c r="F75" s="28"/>
    </row>
    <row r="76" spans="1:11" x14ac:dyDescent="0.35">
      <c r="A76" s="2"/>
      <c r="B76" s="3" t="s">
        <v>111</v>
      </c>
      <c r="C76" s="15" t="s">
        <v>112</v>
      </c>
      <c r="D76" s="3" t="s">
        <v>57</v>
      </c>
      <c r="E76" s="15" t="s">
        <v>110</v>
      </c>
      <c r="F76" s="3" t="s">
        <v>58</v>
      </c>
      <c r="G76" s="64" t="s">
        <v>109</v>
      </c>
      <c r="H76" s="3" t="s">
        <v>113</v>
      </c>
      <c r="I76" s="64" t="s">
        <v>114</v>
      </c>
      <c r="J76" s="3" t="s">
        <v>119</v>
      </c>
      <c r="K76" s="65" t="s">
        <v>120</v>
      </c>
    </row>
    <row r="77" spans="1:11" x14ac:dyDescent="0.35">
      <c r="A77" s="5" t="s">
        <v>7</v>
      </c>
      <c r="B77" s="63">
        <v>-7.7907000000000002</v>
      </c>
      <c r="C77" s="63">
        <f>0.38149070739746/200</f>
        <v>1.9074535369873E-3</v>
      </c>
      <c r="D77" s="63">
        <v>-10.930999999999999</v>
      </c>
      <c r="E77" s="63">
        <f>0.393565416336059/200</f>
        <v>1.967827081680295E-3</v>
      </c>
      <c r="F77" s="63">
        <v>-11.0616</v>
      </c>
      <c r="G77" s="50">
        <f>1.41515588760375/200</f>
        <v>7.0757794380187497E-3</v>
      </c>
      <c r="H77" s="63">
        <v>-11.5398</v>
      </c>
      <c r="I77" s="50">
        <f>1.7515857219696/200</f>
        <v>8.7579286098480001E-3</v>
      </c>
      <c r="J77" s="63">
        <v>-11.533899999999999</v>
      </c>
      <c r="K77" s="66">
        <f>1.83847570419311/200</f>
        <v>9.1923785209655495E-3</v>
      </c>
    </row>
    <row r="78" spans="1:11" x14ac:dyDescent="0.35">
      <c r="A78" s="5" t="s">
        <v>64</v>
      </c>
      <c r="B78" s="63">
        <v>2.2039</v>
      </c>
      <c r="C78" s="63"/>
      <c r="D78" s="63">
        <v>1.4112</v>
      </c>
      <c r="E78" s="63"/>
      <c r="F78" s="63">
        <v>0.95120000000000005</v>
      </c>
      <c r="G78" s="50"/>
      <c r="H78" s="63">
        <v>0.77070000000000005</v>
      </c>
      <c r="I78" s="50"/>
      <c r="J78" s="63">
        <v>0.59950000000000003</v>
      </c>
      <c r="K78" s="66"/>
    </row>
    <row r="79" spans="1:11" x14ac:dyDescent="0.35">
      <c r="A79" s="5" t="s">
        <v>8</v>
      </c>
      <c r="B79" s="63">
        <v>-11.7315</v>
      </c>
      <c r="C79" s="63">
        <f>0.743644952774047/200</f>
        <v>3.7182247638702349E-3</v>
      </c>
      <c r="D79" s="63">
        <v>-12.350300000000001</v>
      </c>
      <c r="E79" s="63">
        <f>0.808241128921508/200</f>
        <v>4.0412056446075401E-3</v>
      </c>
      <c r="F79" s="63">
        <v>-12.4358</v>
      </c>
      <c r="G79" s="50">
        <f xml:space="preserve"> 2.81512689590454/200</f>
        <v>1.4075634479522701E-2</v>
      </c>
      <c r="H79" s="63">
        <v>-12.7623</v>
      </c>
      <c r="I79" s="50">
        <f>3.38718914985656/200</f>
        <v>1.69359457492828E-2</v>
      </c>
      <c r="J79" s="63">
        <v>-12.7544</v>
      </c>
      <c r="K79" s="66">
        <f>3.5751347541809/200</f>
        <v>1.7875673770904502E-2</v>
      </c>
    </row>
    <row r="80" spans="1:11" ht="16.5" customHeight="1" x14ac:dyDescent="0.35">
      <c r="A80" s="5" t="s">
        <v>65</v>
      </c>
      <c r="B80" s="63">
        <v>2.4887999999999999</v>
      </c>
      <c r="C80" s="63"/>
      <c r="D80" s="63">
        <v>1.5609</v>
      </c>
      <c r="E80" s="63"/>
      <c r="F80" s="63">
        <v>1.0578000000000001</v>
      </c>
      <c r="G80" s="63"/>
      <c r="H80" s="63">
        <v>0.8075</v>
      </c>
      <c r="I80" s="50"/>
      <c r="J80" s="63">
        <v>0.63580000000000003</v>
      </c>
      <c r="K80" s="66"/>
    </row>
    <row r="81" spans="1:11" x14ac:dyDescent="0.35">
      <c r="A81" s="5" t="s">
        <v>145</v>
      </c>
      <c r="B81" s="63">
        <v>-11.2082</v>
      </c>
      <c r="C81" s="63">
        <f>8.5537621974945/200</f>
        <v>4.2768810987472497E-2</v>
      </c>
      <c r="D81" s="50" t="s">
        <v>148</v>
      </c>
      <c r="E81" s="63">
        <f>8.43400382995605/200</f>
        <v>4.2170019149780247E-2</v>
      </c>
      <c r="F81" s="50" t="s">
        <v>149</v>
      </c>
      <c r="G81" s="63">
        <f>10.424521446228/200</f>
        <v>5.2122607231140004E-2</v>
      </c>
      <c r="H81" s="50" t="s">
        <v>147</v>
      </c>
      <c r="I81" s="50">
        <f>13.5266025066375/200</f>
        <v>6.76330125331875E-2</v>
      </c>
      <c r="J81" s="63"/>
      <c r="K81" s="66"/>
    </row>
    <row r="82" spans="1:11" x14ac:dyDescent="0.35">
      <c r="A82" s="5" t="s">
        <v>66</v>
      </c>
      <c r="B82" s="63">
        <v>2.4382999999999999</v>
      </c>
      <c r="C82" s="63"/>
      <c r="D82" s="78">
        <v>1.5701000000000001</v>
      </c>
      <c r="E82" s="63"/>
      <c r="F82" s="50">
        <v>1.0585</v>
      </c>
      <c r="G82" s="63"/>
      <c r="H82" s="17"/>
      <c r="I82" s="21"/>
      <c r="J82" s="21"/>
      <c r="K82" s="23"/>
    </row>
    <row r="83" spans="1:11" x14ac:dyDescent="0.35">
      <c r="A83" s="69" t="s">
        <v>115</v>
      </c>
      <c r="B83" s="21"/>
      <c r="C83" s="21"/>
      <c r="D83" s="21" t="s">
        <v>117</v>
      </c>
      <c r="E83" s="21">
        <f>8.48960757255554/200</f>
        <v>4.2448037862777704E-2</v>
      </c>
      <c r="F83" s="21" t="s">
        <v>118</v>
      </c>
      <c r="G83" s="21">
        <f>9.56008505821228/200</f>
        <v>4.7800425291061405E-2</v>
      </c>
      <c r="H83" s="68" t="s">
        <v>116</v>
      </c>
      <c r="I83" s="21">
        <f>11.0999789237976/200</f>
        <v>5.5499894618988001E-2</v>
      </c>
      <c r="J83" s="68" t="s">
        <v>142</v>
      </c>
      <c r="K83" s="23">
        <f>12.9774138927459/200</f>
        <v>6.4887069463729505E-2</v>
      </c>
    </row>
    <row r="84" spans="1:11" ht="15" thickBot="1" x14ac:dyDescent="0.4">
      <c r="A84" s="70" t="s">
        <v>74</v>
      </c>
      <c r="B84" s="24"/>
      <c r="C84" s="24"/>
      <c r="D84" s="67">
        <v>1.597</v>
      </c>
      <c r="E84" s="24"/>
      <c r="F84" s="67">
        <v>1.0552999999999999</v>
      </c>
      <c r="G84" s="24"/>
      <c r="H84" s="67">
        <v>0.82789999999999997</v>
      </c>
      <c r="I84" s="24"/>
      <c r="J84" s="67">
        <v>0.61240000000000006</v>
      </c>
      <c r="K84" s="25"/>
    </row>
    <row r="85" spans="1:11" x14ac:dyDescent="0.35">
      <c r="A85" s="33"/>
      <c r="B85" s="21"/>
      <c r="C85" s="21"/>
      <c r="D85" s="68"/>
      <c r="E85" s="21"/>
      <c r="F85" s="68"/>
      <c r="G85" s="21"/>
      <c r="H85" s="68"/>
      <c r="I85" s="21"/>
      <c r="J85" s="68"/>
      <c r="K85" s="21"/>
    </row>
    <row r="86" spans="1:11" ht="15" thickBot="1" x14ac:dyDescent="0.4">
      <c r="A86" s="79" t="s">
        <v>144</v>
      </c>
      <c r="B86" s="19"/>
      <c r="C86" s="19"/>
      <c r="D86" s="19"/>
      <c r="E86" s="19"/>
      <c r="F86" s="19"/>
      <c r="G86" s="19"/>
      <c r="H86" s="19"/>
      <c r="I86" s="19"/>
    </row>
    <row r="87" spans="1:11" x14ac:dyDescent="0.35">
      <c r="A87" s="80"/>
      <c r="B87" s="81" t="s">
        <v>111</v>
      </c>
      <c r="C87" s="82" t="s">
        <v>112</v>
      </c>
      <c r="D87" s="81" t="s">
        <v>57</v>
      </c>
      <c r="E87" s="82" t="s">
        <v>110</v>
      </c>
      <c r="F87" s="81" t="s">
        <v>58</v>
      </c>
      <c r="G87" s="83" t="s">
        <v>109</v>
      </c>
      <c r="H87" s="81" t="s">
        <v>113</v>
      </c>
      <c r="I87" s="84" t="s">
        <v>114</v>
      </c>
      <c r="J87" s="36"/>
      <c r="K87" s="33"/>
    </row>
    <row r="88" spans="1:11" x14ac:dyDescent="0.35">
      <c r="A88" s="85" t="s">
        <v>7</v>
      </c>
      <c r="B88" s="50"/>
      <c r="C88" s="50"/>
      <c r="D88" s="50"/>
      <c r="E88" s="50"/>
      <c r="F88" s="50"/>
      <c r="G88" s="50"/>
      <c r="H88" s="50"/>
      <c r="I88" s="49"/>
      <c r="J88" s="63"/>
      <c r="K88" s="63"/>
    </row>
    <row r="89" spans="1:11" x14ac:dyDescent="0.35">
      <c r="A89" s="85" t="s">
        <v>64</v>
      </c>
      <c r="B89" s="50"/>
      <c r="C89" s="50"/>
      <c r="D89" s="50"/>
      <c r="E89" s="50"/>
      <c r="F89" s="50"/>
      <c r="G89" s="50"/>
      <c r="H89" s="50"/>
      <c r="I89" s="49"/>
      <c r="J89" s="63"/>
      <c r="K89" s="63"/>
    </row>
    <row r="90" spans="1:11" x14ac:dyDescent="0.35">
      <c r="A90" s="85" t="s">
        <v>8</v>
      </c>
      <c r="B90" s="50"/>
      <c r="C90" s="50"/>
      <c r="D90" s="50"/>
      <c r="E90" s="50"/>
      <c r="F90" s="50"/>
      <c r="G90" s="50"/>
      <c r="H90" s="50"/>
      <c r="I90" s="49"/>
      <c r="J90" s="63"/>
      <c r="K90" s="63"/>
    </row>
    <row r="91" spans="1:11" x14ac:dyDescent="0.35">
      <c r="A91" s="85" t="s">
        <v>65</v>
      </c>
      <c r="B91" s="50"/>
      <c r="C91" s="50"/>
      <c r="D91" s="50"/>
      <c r="E91" s="50"/>
      <c r="F91" s="50"/>
      <c r="G91" s="50"/>
      <c r="H91" s="50"/>
      <c r="I91" s="49"/>
      <c r="J91" s="63"/>
      <c r="K91" s="63"/>
    </row>
    <row r="92" spans="1:11" x14ac:dyDescent="0.35">
      <c r="A92" s="85" t="s">
        <v>35</v>
      </c>
      <c r="B92" s="50"/>
      <c r="C92" s="50"/>
      <c r="D92" s="50"/>
      <c r="E92" s="50"/>
      <c r="F92" s="50"/>
      <c r="G92" s="50"/>
      <c r="H92" s="50"/>
      <c r="I92" s="49"/>
      <c r="J92" s="63"/>
      <c r="K92" s="63"/>
    </row>
    <row r="93" spans="1:11" ht="15" thickBot="1" x14ac:dyDescent="0.4">
      <c r="A93" s="86" t="s">
        <v>66</v>
      </c>
      <c r="B93" s="87"/>
      <c r="C93" s="87"/>
      <c r="D93" s="88"/>
      <c r="E93" s="87"/>
      <c r="F93" s="87"/>
      <c r="G93" s="87"/>
      <c r="H93" s="77"/>
      <c r="I93" s="89"/>
      <c r="J93" s="21"/>
      <c r="K93" s="21"/>
    </row>
    <row r="98" spans="1:7" x14ac:dyDescent="0.35">
      <c r="A98" s="7" t="s">
        <v>104</v>
      </c>
    </row>
    <row r="99" spans="1:7" x14ac:dyDescent="0.35">
      <c r="A99" s="19" t="s">
        <v>106</v>
      </c>
    </row>
    <row r="100" spans="1:7" x14ac:dyDescent="0.35">
      <c r="A100" s="28" t="s">
        <v>10</v>
      </c>
    </row>
    <row r="101" spans="1:7" ht="15" thickBot="1" x14ac:dyDescent="0.4">
      <c r="A101" t="s">
        <v>11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12</v>
      </c>
    </row>
    <row r="103" spans="1:7" x14ac:dyDescent="0.35">
      <c r="A103" s="5" t="s">
        <v>14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15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16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13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23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24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25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26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17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18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19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20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21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22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68</v>
      </c>
      <c r="D124" s="17"/>
      <c r="E124" s="17"/>
      <c r="F124" s="17"/>
      <c r="G124" s="17"/>
    </row>
    <row r="125" spans="1:7" x14ac:dyDescent="0.35">
      <c r="A125" s="21"/>
      <c r="B125" s="18" t="s">
        <v>69</v>
      </c>
      <c r="C125" s="18"/>
      <c r="D125" s="17"/>
      <c r="E125" s="17"/>
      <c r="F125" s="17"/>
      <c r="G125" s="17"/>
    </row>
    <row r="128" spans="1:7" x14ac:dyDescent="0.35">
      <c r="A128" s="19" t="s">
        <v>105</v>
      </c>
      <c r="C128" s="19"/>
    </row>
    <row r="129" spans="1:7" x14ac:dyDescent="0.35">
      <c r="A129" t="s">
        <v>59</v>
      </c>
    </row>
    <row r="130" spans="1:7" ht="15" thickBot="1" x14ac:dyDescent="0.4">
      <c r="A130" t="s">
        <v>98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94</v>
      </c>
    </row>
    <row r="132" spans="1:7" x14ac:dyDescent="0.35">
      <c r="A132" s="5" t="s">
        <v>29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15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99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30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31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24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100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32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17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18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101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33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27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28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96</v>
      </c>
    </row>
    <row r="154" spans="1:7" x14ac:dyDescent="0.35">
      <c r="B154" t="s">
        <v>97</v>
      </c>
    </row>
    <row r="157" spans="1:7" x14ac:dyDescent="0.35">
      <c r="A157" s="7" t="s">
        <v>107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G44"/>
  <sheetViews>
    <sheetView tabSelected="1" topLeftCell="A31" workbookViewId="0">
      <selection activeCell="B44" sqref="B44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s="7" t="s">
        <v>141</v>
      </c>
    </row>
    <row r="2" spans="1:5" x14ac:dyDescent="0.35">
      <c r="A2" t="s">
        <v>56</v>
      </c>
      <c r="B2" t="s">
        <v>0</v>
      </c>
    </row>
    <row r="3" spans="1:5" ht="15" thickBot="1" x14ac:dyDescent="0.4"/>
    <row r="4" spans="1:5" x14ac:dyDescent="0.35">
      <c r="A4" s="14" t="s">
        <v>42</v>
      </c>
      <c r="B4" s="15" t="s">
        <v>43</v>
      </c>
      <c r="C4" s="15" t="s">
        <v>4</v>
      </c>
      <c r="D4" s="15" t="s">
        <v>5</v>
      </c>
      <c r="E4" s="16" t="s">
        <v>6</v>
      </c>
    </row>
    <row r="5" spans="1:5" x14ac:dyDescent="0.35">
      <c r="A5" s="5" t="s">
        <v>46</v>
      </c>
      <c r="B5" s="21">
        <v>-10.4223</v>
      </c>
      <c r="C5" s="21">
        <v>-20.546399999999998</v>
      </c>
      <c r="D5" s="21">
        <v>-30.565899999999999</v>
      </c>
      <c r="E5" s="23">
        <v>-40.424100000000003</v>
      </c>
    </row>
    <row r="6" spans="1:5" x14ac:dyDescent="0.35">
      <c r="A6" s="5"/>
      <c r="B6" s="21"/>
      <c r="C6" s="21"/>
      <c r="D6" s="21"/>
      <c r="E6" s="23"/>
    </row>
    <row r="7" spans="1:5" x14ac:dyDescent="0.35">
      <c r="A7" s="5" t="s">
        <v>47</v>
      </c>
      <c r="B7" s="21">
        <v>-13.8728</v>
      </c>
      <c r="C7" s="21">
        <v>-23.9254</v>
      </c>
      <c r="D7" s="21">
        <v>-34.028799999999997</v>
      </c>
      <c r="E7" s="23">
        <v>-43.958799999999997</v>
      </c>
    </row>
    <row r="8" spans="1:5" x14ac:dyDescent="0.35">
      <c r="A8" s="5"/>
      <c r="B8" s="21"/>
      <c r="C8" s="21"/>
      <c r="D8" s="21"/>
      <c r="E8" s="23"/>
    </row>
    <row r="9" spans="1:5" x14ac:dyDescent="0.35">
      <c r="A9" s="5" t="s">
        <v>48</v>
      </c>
      <c r="B9" s="21">
        <v>-9.6765000000000008</v>
      </c>
      <c r="C9" s="21">
        <v>-15.9671</v>
      </c>
      <c r="D9" s="21">
        <v>-17.5745</v>
      </c>
      <c r="E9" s="23">
        <v>-17.808599999999998</v>
      </c>
    </row>
    <row r="10" spans="1:5" x14ac:dyDescent="0.35">
      <c r="A10" s="5"/>
      <c r="B10" s="21"/>
      <c r="C10" s="21"/>
      <c r="D10" s="21"/>
      <c r="E10" s="23"/>
    </row>
    <row r="11" spans="1:5" x14ac:dyDescent="0.35">
      <c r="A11" s="5" t="s">
        <v>49</v>
      </c>
      <c r="B11" s="21">
        <v>-13.1538</v>
      </c>
      <c r="C11" s="21">
        <v>-19.496200000000002</v>
      </c>
      <c r="D11" s="21">
        <v>-21.472899999999999</v>
      </c>
      <c r="E11" s="23">
        <v>-21.748200000000001</v>
      </c>
    </row>
    <row r="12" spans="1:5" x14ac:dyDescent="0.35">
      <c r="A12" s="5"/>
      <c r="B12" s="21"/>
      <c r="C12" s="21"/>
      <c r="D12" s="21"/>
      <c r="E12" s="23"/>
    </row>
    <row r="13" spans="1:5" x14ac:dyDescent="0.35">
      <c r="A13" s="5" t="s">
        <v>50</v>
      </c>
      <c r="B13" s="21">
        <v>-13.4038</v>
      </c>
      <c r="C13" s="21">
        <v>-23.161000000000001</v>
      </c>
      <c r="D13" s="21">
        <v>-33.494199999999999</v>
      </c>
      <c r="E13" s="23">
        <v>-42.509599999999999</v>
      </c>
    </row>
    <row r="14" spans="1:5" ht="15" thickBot="1" x14ac:dyDescent="0.4">
      <c r="A14" s="6" t="s">
        <v>51</v>
      </c>
      <c r="B14" s="24">
        <v>-12.888500000000001</v>
      </c>
      <c r="C14" s="24">
        <v>-22.598099999999999</v>
      </c>
      <c r="D14" s="24">
        <v>-29.8276</v>
      </c>
      <c r="E14" s="25">
        <v>-36.738900000000001</v>
      </c>
    </row>
    <row r="15" spans="1:5" x14ac:dyDescent="0.35">
      <c r="A15" t="s">
        <v>45</v>
      </c>
    </row>
    <row r="16" spans="1:5" x14ac:dyDescent="0.35">
      <c r="A16" t="s">
        <v>44</v>
      </c>
    </row>
    <row r="17" spans="1:7" ht="15" thickBot="1" x14ac:dyDescent="0.4"/>
    <row r="18" spans="1:7" x14ac:dyDescent="0.35">
      <c r="A18" s="14"/>
      <c r="B18" s="16" t="s">
        <v>52</v>
      </c>
    </row>
    <row r="19" spans="1:7" x14ac:dyDescent="0.35">
      <c r="A19" s="5" t="s">
        <v>53</v>
      </c>
      <c r="B19" s="23">
        <v>0.30146958000000001</v>
      </c>
    </row>
    <row r="20" spans="1:7" x14ac:dyDescent="0.35">
      <c r="A20" s="5" t="s">
        <v>54</v>
      </c>
      <c r="B20" s="23">
        <v>0.61430751900000002</v>
      </c>
    </row>
    <row r="21" spans="1:7" ht="15" thickBot="1" x14ac:dyDescent="0.4">
      <c r="A21" s="6" t="s">
        <v>55</v>
      </c>
      <c r="B21" s="25">
        <v>0.39500000000000002</v>
      </c>
    </row>
    <row r="24" spans="1:7" x14ac:dyDescent="0.35">
      <c r="A24" s="7" t="s">
        <v>140</v>
      </c>
    </row>
    <row r="25" spans="1:7" x14ac:dyDescent="0.35">
      <c r="A25" t="s">
        <v>121</v>
      </c>
    </row>
    <row r="26" spans="1:7" ht="15" thickBot="1" x14ac:dyDescent="0.4">
      <c r="A26" t="s">
        <v>122</v>
      </c>
    </row>
    <row r="27" spans="1:7" x14ac:dyDescent="0.35">
      <c r="A27" s="71" t="s">
        <v>123</v>
      </c>
      <c r="B27" s="72">
        <v>-10</v>
      </c>
      <c r="C27" s="72">
        <v>0</v>
      </c>
      <c r="D27" s="72">
        <v>10</v>
      </c>
      <c r="E27" s="72">
        <v>20</v>
      </c>
      <c r="F27" s="72">
        <v>30</v>
      </c>
      <c r="G27" s="73">
        <v>40</v>
      </c>
    </row>
    <row r="28" spans="1:7" x14ac:dyDescent="0.35">
      <c r="A28" s="5" t="s">
        <v>124</v>
      </c>
      <c r="B28">
        <v>0.64659999999999995</v>
      </c>
      <c r="C28">
        <v>-6.6333000000000002</v>
      </c>
      <c r="D28">
        <v>-13.3081</v>
      </c>
      <c r="E28">
        <v>-21.162199999999999</v>
      </c>
      <c r="F28">
        <v>-30.135000000000002</v>
      </c>
      <c r="G28" s="23">
        <v>-39.999699999999997</v>
      </c>
    </row>
    <row r="29" spans="1:7" x14ac:dyDescent="0.35">
      <c r="A29" s="5" t="s">
        <v>125</v>
      </c>
      <c r="C29">
        <v>-10.303504943847599</v>
      </c>
      <c r="G29" s="23"/>
    </row>
    <row r="30" spans="1:7" x14ac:dyDescent="0.35">
      <c r="A30" s="74" t="s">
        <v>126</v>
      </c>
      <c r="B30" s="75">
        <v>3.8721999999999999</v>
      </c>
      <c r="C30" s="75">
        <v>8.2391000000000005</v>
      </c>
      <c r="D30" s="75">
        <v>11.548999999999999</v>
      </c>
      <c r="E30" s="75">
        <v>15.2288</v>
      </c>
      <c r="F30" s="75">
        <v>16.989699999999999</v>
      </c>
      <c r="G30" s="76">
        <v>15.2288</v>
      </c>
    </row>
    <row r="31" spans="1:7" x14ac:dyDescent="0.35">
      <c r="A31" s="5" t="s">
        <v>127</v>
      </c>
      <c r="B31">
        <v>0.68859999999999999</v>
      </c>
      <c r="C31">
        <v>-6.6078925132751403</v>
      </c>
      <c r="D31">
        <v>-13.2858</v>
      </c>
      <c r="E31">
        <v>-21.145</v>
      </c>
      <c r="F31">
        <v>-30.131799999999998</v>
      </c>
      <c r="G31" s="23">
        <v>-39.999499999999998</v>
      </c>
    </row>
    <row r="32" spans="1:7" x14ac:dyDescent="0.35">
      <c r="A32" s="5" t="s">
        <v>128</v>
      </c>
      <c r="C32">
        <v>-10.2645196914672</v>
      </c>
      <c r="G32" s="23"/>
    </row>
    <row r="33" spans="1:7" x14ac:dyDescent="0.35">
      <c r="A33" s="74" t="s">
        <v>126</v>
      </c>
      <c r="B33" s="75">
        <v>3.9794</v>
      </c>
      <c r="C33" s="75">
        <v>8.2391000000000005</v>
      </c>
      <c r="D33" s="75">
        <v>11.548999999999999</v>
      </c>
      <c r="E33" s="75">
        <v>15.2288</v>
      </c>
      <c r="F33" s="75">
        <v>16.989699999999999</v>
      </c>
      <c r="G33" s="76">
        <v>15.2288</v>
      </c>
    </row>
    <row r="34" spans="1:7" x14ac:dyDescent="0.35">
      <c r="A34" s="5" t="s">
        <v>129</v>
      </c>
      <c r="C34">
        <v>-5.3365</v>
      </c>
      <c r="G34" s="23"/>
    </row>
    <row r="35" spans="1:7" x14ac:dyDescent="0.35">
      <c r="A35" s="5" t="s">
        <v>130</v>
      </c>
      <c r="C35">
        <v>-5.3365</v>
      </c>
      <c r="G35" s="23"/>
    </row>
    <row r="36" spans="1:7" x14ac:dyDescent="0.35">
      <c r="A36" s="5" t="s">
        <v>131</v>
      </c>
      <c r="C36" s="28">
        <v>-11.2842</v>
      </c>
      <c r="G36" s="23"/>
    </row>
    <row r="37" spans="1:7" x14ac:dyDescent="0.35">
      <c r="A37" s="5" t="s">
        <v>132</v>
      </c>
      <c r="C37">
        <v>-7.2462999999999997</v>
      </c>
      <c r="G37" s="23"/>
    </row>
    <row r="38" spans="1:7" x14ac:dyDescent="0.35">
      <c r="A38" s="5" t="s">
        <v>133</v>
      </c>
      <c r="C38" s="19" t="s">
        <v>134</v>
      </c>
      <c r="G38" s="23"/>
    </row>
    <row r="39" spans="1:7" x14ac:dyDescent="0.35">
      <c r="A39" s="5" t="s">
        <v>135</v>
      </c>
      <c r="C39" s="19" t="s">
        <v>136</v>
      </c>
      <c r="G39" s="23"/>
    </row>
    <row r="40" spans="1:7" ht="15" thickBot="1" x14ac:dyDescent="0.4">
      <c r="A40" s="6" t="s">
        <v>137</v>
      </c>
      <c r="B40" s="24"/>
      <c r="C40" s="77" t="s">
        <v>138</v>
      </c>
      <c r="D40" s="24"/>
      <c r="E40" s="24"/>
      <c r="F40" s="24"/>
      <c r="G40" s="25"/>
    </row>
    <row r="41" spans="1:7" x14ac:dyDescent="0.35">
      <c r="C41" t="s">
        <v>139</v>
      </c>
    </row>
    <row r="43" spans="1:7" x14ac:dyDescent="0.35">
      <c r="B43" t="s">
        <v>150</v>
      </c>
      <c r="C43">
        <v>-26.867899999999999</v>
      </c>
    </row>
    <row r="44" spans="1:7" x14ac:dyDescent="0.35">
      <c r="C44">
        <v>0.214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2022-05-17T09:05:39Z</dcterms:modified>
</cp:coreProperties>
</file>