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7DD7906D-E0F3-4FF7-9305-CAA16918279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inear" sheetId="1" r:id="rId1"/>
    <sheet name="Synthetic Non-Linear Model" sheetId="2" r:id="rId2"/>
    <sheet name="Lorenz Attra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C16" i="1"/>
  <c r="G15" i="1"/>
  <c r="G14" i="1"/>
  <c r="G8" i="1"/>
  <c r="G53" i="1"/>
  <c r="G50" i="1"/>
  <c r="G47" i="1"/>
  <c r="G44" i="1"/>
  <c r="G33" i="1"/>
  <c r="G32" i="1"/>
  <c r="G7" i="1"/>
  <c r="G6" i="1"/>
  <c r="G5" i="1"/>
</calcChain>
</file>

<file path=xl/sharedStrings.xml><?xml version="1.0" encoding="utf-8"?>
<sst xmlns="http://schemas.openxmlformats.org/spreadsheetml/2006/main" count="133" uniqueCount="88">
  <si>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</si>
  <si>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</si>
  <si>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</si>
  <si>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</si>
  <si>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</si>
  <si>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</si>
  <si>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</si>
  <si>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</si>
  <si>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</si>
  <si>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</si>
  <si>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</si>
  <si>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</si>
  <si>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</si>
  <si>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</si>
  <si>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</si>
  <si>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</si>
  <si>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</si>
  <si>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</si>
  <si>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</si>
  <si>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</si>
  <si>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</si>
  <si>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</si>
  <si>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</si>
  <si>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</si>
  <si>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</si>
  <si>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</si>
  <si>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</si>
  <si>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</si>
  <si>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</si>
  <si>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</si>
  <si>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</si>
  <si>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</si>
  <si>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</si>
  <si>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KNet full [dB]</t>
  </si>
  <si>
    <t>KNet full std [dB]</t>
  </si>
  <si>
    <t>KNet partial(H=I) [dB]</t>
  </si>
  <si>
    <t>KNet partial(H=I) std [dB]</t>
  </si>
  <si>
    <t>KNet H_hat [dB]</t>
  </si>
  <si>
    <t>KNet H_hat std [dB]</t>
  </si>
  <si>
    <t xml:space="preserve">3) State evolution model mismatch </t>
  </si>
  <si>
    <t>F rotate 10 degree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</si>
  <si>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</si>
  <si>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</si>
  <si>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</si>
  <si>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</si>
  <si>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</si>
  <si>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</si>
  <si>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</si>
  <si>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</si>
  <si>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</si>
  <si>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</si>
  <si>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</si>
  <si>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Welling true [dB] (n_Epochs=500, n_Batch=30, learningRate=1E-3, weightDecay=1E-9)</t>
  </si>
  <si>
    <t>RNN true [dB] (n_Epochs=1000, n_Batch=50, learningRate=5e-3, weightDecay=1e-5)</t>
  </si>
  <si>
    <t>1) Full info, RTSNet converges to RTS</t>
  </si>
  <si>
    <t xml:space="preserve">RTSNet true [dB] </t>
  </si>
  <si>
    <t>Random initial conditions</t>
  </si>
  <si>
    <t>N_E=1000, N_CV=100, N_T=200, 2x2, H=I</t>
  </si>
  <si>
    <t>When filters know the initial condition, the test results don't change. So here I show the situation when filters don't know initial condition.</t>
  </si>
  <si>
    <t>T= 100, N_E=1000, N_CV=100, N_T=200, 2x2, H=I</t>
  </si>
  <si>
    <t>Trajectory Length T=100, Dataset size: N_E=1000, N_CV=100, N_T=200</t>
  </si>
  <si>
    <t>Gneralization to long sequence (T_train = 100, T_test = 1000)</t>
  </si>
  <si>
    <t>RunTime (s/traj) (colab GPU, high RAM)</t>
  </si>
  <si>
    <t xml:space="preserve">RTSNet mismatch (trained on init state = [0,0] and init variance = 0) [dB] </t>
  </si>
  <si>
    <t>RTS mismatch(fed with false init state [0,0] and false init variance=0) [dB]</t>
  </si>
  <si>
    <t>EKF mismatch(fed with false init state [0,0] and false init variance=0) [dB]</t>
  </si>
  <si>
    <t>Traj length T=2000,  test set size N_T=100</t>
  </si>
  <si>
    <t>[1/r2 [dB], 1/q^2 [dB]]</t>
  </si>
  <si>
    <t>[0, 20]</t>
  </si>
  <si>
    <t>40,60</t>
  </si>
  <si>
    <t>EKF J=5 [dB]</t>
  </si>
  <si>
    <t>EKF J=5 std [dB]</t>
  </si>
  <si>
    <t>optimal 1/q2 [dB] for J=5</t>
  </si>
  <si>
    <t xml:space="preserve">EKF J=2 [dB] </t>
  </si>
  <si>
    <t xml:space="preserve">EKF J=2 std [dB] </t>
  </si>
  <si>
    <t>optimal 1/q2 [dB] for J=2</t>
  </si>
  <si>
    <t xml:space="preserve">UKF J=5 [dB] </t>
  </si>
  <si>
    <t xml:space="preserve">UKF J=5 std [dB] </t>
  </si>
  <si>
    <t xml:space="preserve">UKF J=2 [dB] </t>
  </si>
  <si>
    <t xml:space="preserve">UKF J=2 std [dB] </t>
  </si>
  <si>
    <t>PF J=5 [dB]</t>
  </si>
  <si>
    <t>PF J=5 std [dB]</t>
  </si>
  <si>
    <t xml:space="preserve">PF J=2 [dB] </t>
  </si>
  <si>
    <t xml:space="preserve">PF J=2 std [dB] </t>
  </si>
  <si>
    <t xml:space="preserve">Knet New architecture J=2, train on T=2000 (n_Epochs=200, n_Batch=10, learningRate=1e-3, weightDecay=1e-6) [dB] </t>
  </si>
  <si>
    <t xml:space="preserve">Knet New architecture J=2 std [dB] </t>
  </si>
  <si>
    <t xml:space="preserve">KNet J=5, train on T=100 (n_Epochs=500, n_Batch=100, learningRate=5e-3, weightDecay=1e-4) [dB] </t>
  </si>
  <si>
    <t>RTS J=5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</si>
</sst>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7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0" fontId="7" fillId="0" borderId="0" xfId="0" applyFont="1" applyBorder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opLeftCell="A7" workbookViewId="0">
      <selection activeCell="D9" sqref="D9"/>
    </sheetView>
  </sheetViews>
  <sheetFormatPr defaultRowHeight="14.5" x14ac:dyDescent="0.35"/>
  <cols>
    <col min="1" max="1" width="18.36328125" customWidth="1"/>
  </cols>
  <sheetData>
    <row r="1" spans="1:7" x14ac:dyDescent="0.35">
      <c r="A1" s="7" t="s">
        <v>54</v>
      </c>
    </row>
    <row r="2" spans="1:7" x14ac:dyDescent="0.35">
      <c r="A2" s="1" t="s">
        <v>60</v>
      </c>
    </row>
    <row r="3" spans="1:7" ht="15" thickBot="1" x14ac:dyDescent="0.4">
      <c r="A3" s="17" t="s">
        <v>21</v>
      </c>
    </row>
    <row r="4" spans="1:7" x14ac:dyDescent="0.3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62</v>
      </c>
    </row>
    <row r="5" spans="1:7" x14ac:dyDescent="0.35">
      <c r="A5" s="12" t="s">
        <v>8</v>
      </c>
      <c r="B5" s="9">
        <v>2.7555999999999998</v>
      </c>
      <c r="C5" s="9">
        <v>-7.2537000000000003</v>
      </c>
      <c r="D5" s="9">
        <v>-17.338799999999999</v>
      </c>
      <c r="E5" s="9">
        <v>-27.194199999999999</v>
      </c>
      <c r="F5" s="9">
        <v>-37.323900000000002</v>
      </c>
      <c r="G5" s="8">
        <f>6.41488122940063/200</f>
        <v>3.2074406147003152E-2</v>
      </c>
    </row>
    <row r="6" spans="1:7" x14ac:dyDescent="0.35">
      <c r="A6" s="12" t="s">
        <v>9</v>
      </c>
      <c r="B6" s="9">
        <v>-1.7902</v>
      </c>
      <c r="C6" s="9">
        <v>-11.8467</v>
      </c>
      <c r="D6" s="9">
        <v>-21.738299999999999</v>
      </c>
      <c r="E6" s="9">
        <v>-31.619900000000001</v>
      </c>
      <c r="F6" s="9">
        <v>-41.830800000000004</v>
      </c>
      <c r="G6" s="8">
        <f xml:space="preserve"> 13.3679509162902/200</f>
        <v>6.6839754581451E-2</v>
      </c>
    </row>
    <row r="7" spans="1:7" x14ac:dyDescent="0.35">
      <c r="A7" s="12" t="s">
        <v>10</v>
      </c>
      <c r="B7" s="22">
        <v>-1.64</v>
      </c>
      <c r="C7" s="22">
        <v>-11.7117</v>
      </c>
      <c r="D7" s="22">
        <v>-21.543399999999998</v>
      </c>
      <c r="E7" s="22">
        <v>-31.816700000000001</v>
      </c>
      <c r="F7" s="22">
        <v>-41.504600000000003</v>
      </c>
      <c r="G7" s="8">
        <f>56.4998171329498/200</f>
        <v>0.28249908566474902</v>
      </c>
    </row>
    <row r="8" spans="1:7" x14ac:dyDescent="0.35">
      <c r="A8" s="12" t="s">
        <v>53</v>
      </c>
      <c r="B8" s="22">
        <v>35.489800000000002</v>
      </c>
      <c r="C8" s="22">
        <v>24.462700000000002</v>
      </c>
      <c r="D8" s="22">
        <v>13.6477</v>
      </c>
      <c r="E8" s="22">
        <v>5.7971000000000004</v>
      </c>
      <c r="F8" s="22">
        <v>-6.4617000000000004</v>
      </c>
      <c r="G8" s="8">
        <f>28.904328584671/200</f>
        <v>0.14452164292335501</v>
      </c>
    </row>
    <row r="9" spans="1:7" ht="15" thickBot="1" x14ac:dyDescent="0.4">
      <c r="A9" s="13" t="s">
        <v>52</v>
      </c>
      <c r="B9" s="10"/>
      <c r="C9" s="10"/>
      <c r="D9" s="10"/>
      <c r="E9" s="10"/>
      <c r="F9" s="10"/>
      <c r="G9" s="11"/>
    </row>
    <row r="10" spans="1:7" x14ac:dyDescent="0.35">
      <c r="A10" s="22"/>
      <c r="B10" s="22"/>
      <c r="C10" s="22"/>
      <c r="D10" s="22"/>
      <c r="E10" s="22"/>
      <c r="F10" s="22"/>
      <c r="G10" s="22"/>
    </row>
    <row r="11" spans="1:7" x14ac:dyDescent="0.35">
      <c r="A11" s="18" t="s">
        <v>61</v>
      </c>
      <c r="B11" s="22"/>
      <c r="C11" s="22"/>
      <c r="D11" s="22"/>
      <c r="E11" s="22"/>
      <c r="F11" s="22"/>
      <c r="G11" s="22"/>
    </row>
    <row r="12" spans="1:7" ht="15" thickBot="1" x14ac:dyDescent="0.4">
      <c r="A12" s="22" t="s">
        <v>57</v>
      </c>
      <c r="B12" s="22"/>
      <c r="C12" s="22"/>
      <c r="D12" s="22"/>
      <c r="E12" s="22"/>
      <c r="F12" s="22"/>
      <c r="G12" s="22"/>
    </row>
    <row r="13" spans="1:7" x14ac:dyDescent="0.35">
      <c r="A13" s="2" t="s">
        <v>2</v>
      </c>
      <c r="B13" s="26"/>
      <c r="C13" s="3" t="s">
        <v>4</v>
      </c>
      <c r="D13" s="26"/>
      <c r="E13" s="26"/>
      <c r="F13" s="26"/>
      <c r="G13" s="4" t="s">
        <v>62</v>
      </c>
    </row>
    <row r="14" spans="1:7" x14ac:dyDescent="0.35">
      <c r="A14" s="12" t="s">
        <v>8</v>
      </c>
      <c r="B14" s="22"/>
      <c r="C14" s="22">
        <v>-7.1620999999999997</v>
      </c>
      <c r="D14" s="22"/>
      <c r="E14" s="22"/>
      <c r="F14" s="22"/>
      <c r="G14" s="8">
        <f>19.1064960956573/200</f>
        <v>9.5532480478286497E-2</v>
      </c>
    </row>
    <row r="15" spans="1:7" x14ac:dyDescent="0.35">
      <c r="A15" s="12" t="s">
        <v>9</v>
      </c>
      <c r="B15" s="22"/>
      <c r="C15" s="22">
        <v>-11.8101</v>
      </c>
      <c r="D15" s="22"/>
      <c r="E15" s="22"/>
      <c r="F15" s="22"/>
      <c r="G15" s="8">
        <f>39.3029329776763/200</f>
        <v>0.19651466488838149</v>
      </c>
    </row>
    <row r="16" spans="1:7" ht="15" thickBot="1" x14ac:dyDescent="0.4">
      <c r="A16" s="13" t="s">
        <v>55</v>
      </c>
      <c r="B16" s="10"/>
      <c r="C16" s="10">
        <f>(-11.7224-11.7828)/2</f>
        <v>-11.752600000000001</v>
      </c>
      <c r="D16" s="10"/>
      <c r="E16" s="10"/>
      <c r="F16" s="10"/>
      <c r="G16" s="11">
        <f>297.675692081451/100</f>
        <v>2.9767569208145104</v>
      </c>
    </row>
    <row r="17" spans="1:8" x14ac:dyDescent="0.35">
      <c r="A17" s="22"/>
      <c r="B17" s="22"/>
      <c r="C17" s="24"/>
      <c r="D17" s="22"/>
      <c r="E17" s="22"/>
      <c r="F17" s="22"/>
      <c r="G17" s="22"/>
    </row>
    <row r="18" spans="1:8" x14ac:dyDescent="0.35">
      <c r="A18" s="18" t="s">
        <v>56</v>
      </c>
      <c r="B18" s="22"/>
      <c r="C18" s="22"/>
      <c r="D18" s="22"/>
      <c r="E18" s="22"/>
      <c r="F18" s="22"/>
      <c r="G18" s="22"/>
    </row>
    <row r="19" spans="1:8" x14ac:dyDescent="0.35">
      <c r="A19" s="22" t="s">
        <v>59</v>
      </c>
      <c r="B19" s="22"/>
      <c r="C19" s="22"/>
      <c r="D19" s="22"/>
      <c r="E19" s="22"/>
      <c r="F19" s="22"/>
      <c r="G19" s="22"/>
    </row>
    <row r="20" spans="1:8" ht="15" thickBot="1" x14ac:dyDescent="0.4">
      <c r="A20" s="22" t="s">
        <v>58</v>
      </c>
      <c r="B20" s="22"/>
      <c r="C20" s="22"/>
      <c r="D20" s="22"/>
      <c r="E20" s="22"/>
      <c r="F20" s="22"/>
      <c r="G20" s="22"/>
      <c r="H20" s="27"/>
    </row>
    <row r="21" spans="1:8" x14ac:dyDescent="0.35">
      <c r="A21" s="2" t="s">
        <v>2</v>
      </c>
      <c r="B21" s="26"/>
      <c r="C21" s="28" t="s">
        <v>4</v>
      </c>
      <c r="D21" s="22"/>
      <c r="E21" s="22"/>
      <c r="F21" s="2" t="s">
        <v>2</v>
      </c>
      <c r="G21" s="26"/>
      <c r="H21" s="28" t="s">
        <v>4</v>
      </c>
    </row>
    <row r="22" spans="1:8" x14ac:dyDescent="0.35">
      <c r="A22" s="12" t="s">
        <v>8</v>
      </c>
      <c r="B22" s="22"/>
      <c r="C22" s="8">
        <v>-6.7045000000000003</v>
      </c>
      <c r="D22" s="22"/>
      <c r="E22" s="22"/>
      <c r="F22" s="12" t="s">
        <v>65</v>
      </c>
      <c r="G22" s="22"/>
      <c r="H22" s="8">
        <v>30.081099999999999</v>
      </c>
    </row>
    <row r="23" spans="1:8" x14ac:dyDescent="0.35">
      <c r="A23" s="12" t="s">
        <v>9</v>
      </c>
      <c r="B23" s="22"/>
      <c r="C23" s="8">
        <v>-11.539099999999999</v>
      </c>
      <c r="D23" s="22"/>
      <c r="E23" s="22"/>
      <c r="F23" s="12" t="s">
        <v>64</v>
      </c>
      <c r="G23" s="22"/>
      <c r="H23" s="8">
        <v>26.237500000000001</v>
      </c>
    </row>
    <row r="24" spans="1:8" ht="15" thickBot="1" x14ac:dyDescent="0.4">
      <c r="A24" s="13" t="s">
        <v>55</v>
      </c>
      <c r="B24" s="10"/>
      <c r="C24" s="29"/>
      <c r="D24" s="22"/>
      <c r="F24" s="13" t="s">
        <v>63</v>
      </c>
      <c r="G24" s="10"/>
      <c r="H24" s="11">
        <v>11.6327</v>
      </c>
    </row>
    <row r="25" spans="1:8" x14ac:dyDescent="0.35">
      <c r="A25" s="22"/>
      <c r="B25" s="22"/>
      <c r="C25" s="25"/>
      <c r="D25" s="22"/>
      <c r="E25" s="22"/>
      <c r="F25" s="22"/>
      <c r="G25" s="22"/>
      <c r="H25" s="27"/>
    </row>
    <row r="26" spans="1:8" x14ac:dyDescent="0.35">
      <c r="A26" s="22"/>
      <c r="B26" s="22"/>
      <c r="C26" s="24"/>
      <c r="D26" s="22"/>
      <c r="E26" s="22"/>
      <c r="F26" s="22"/>
      <c r="G26" s="22"/>
    </row>
    <row r="27" spans="1:8" x14ac:dyDescent="0.35">
      <c r="A27" s="1" t="s">
        <v>0</v>
      </c>
    </row>
    <row r="28" spans="1:8" x14ac:dyDescent="0.35">
      <c r="A28" s="1" t="s">
        <v>1</v>
      </c>
    </row>
    <row r="29" spans="1:8" x14ac:dyDescent="0.35">
      <c r="A29" s="17" t="s">
        <v>22</v>
      </c>
    </row>
    <row r="30" spans="1:8" ht="15" thickBot="1" x14ac:dyDescent="0.4">
      <c r="A30" s="1" t="s">
        <v>11</v>
      </c>
    </row>
    <row r="31" spans="1:8" x14ac:dyDescent="0.35">
      <c r="A31" s="2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4" t="s">
        <v>12</v>
      </c>
    </row>
    <row r="32" spans="1:8" x14ac:dyDescent="0.35">
      <c r="A32" s="12" t="s">
        <v>8</v>
      </c>
      <c r="B32" s="9">
        <v>0.37009999999999998</v>
      </c>
      <c r="C32" s="9">
        <v>-9.5507000000000009</v>
      </c>
      <c r="D32" s="9">
        <v>-19.614100000000001</v>
      </c>
      <c r="E32" s="9">
        <v>-29.642099999999999</v>
      </c>
      <c r="F32" s="9">
        <v>-39.517699999999998</v>
      </c>
      <c r="G32" s="8">
        <f>6.71297335624694/200</f>
        <v>3.3564866781234701E-2</v>
      </c>
    </row>
    <row r="33" spans="1:7" x14ac:dyDescent="0.35">
      <c r="A33" s="12" t="s">
        <v>9</v>
      </c>
      <c r="B33" s="9">
        <v>-2.0627</v>
      </c>
      <c r="C33" s="9">
        <v>-12.234</v>
      </c>
      <c r="D33" s="9">
        <v>-22.131499999999999</v>
      </c>
      <c r="E33" s="9">
        <v>-32.137099999999997</v>
      </c>
      <c r="F33" s="9">
        <v>-42.033499999999997</v>
      </c>
      <c r="G33" s="8">
        <f>13.8022818565368/200</f>
        <v>6.9011409282683997E-2</v>
      </c>
    </row>
    <row r="34" spans="1:7" ht="15" thickBot="1" x14ac:dyDescent="0.4">
      <c r="A34" s="13" t="s">
        <v>10</v>
      </c>
      <c r="B34" s="10"/>
      <c r="C34" s="10"/>
      <c r="D34" s="10"/>
      <c r="E34" s="10"/>
      <c r="F34" s="10"/>
      <c r="G34" s="11"/>
    </row>
    <row r="39" spans="1:7" x14ac:dyDescent="0.35">
      <c r="A39" s="7" t="s">
        <v>17</v>
      </c>
    </row>
    <row r="40" spans="1:7" x14ac:dyDescent="0.35">
      <c r="A40" t="s">
        <v>13</v>
      </c>
    </row>
    <row r="41" spans="1:7" x14ac:dyDescent="0.35">
      <c r="A41" t="s">
        <v>14</v>
      </c>
    </row>
    <row r="42" spans="1:7" ht="15" thickBot="1" x14ac:dyDescent="0.4"/>
    <row r="43" spans="1:7" x14ac:dyDescent="0.35">
      <c r="A43" s="14" t="s">
        <v>2</v>
      </c>
      <c r="B43" s="15" t="s">
        <v>3</v>
      </c>
      <c r="C43" s="15" t="s">
        <v>4</v>
      </c>
      <c r="D43" s="15" t="s">
        <v>5</v>
      </c>
      <c r="E43" s="15" t="s">
        <v>6</v>
      </c>
      <c r="F43" s="15" t="s">
        <v>7</v>
      </c>
      <c r="G43" s="16" t="s">
        <v>15</v>
      </c>
    </row>
    <row r="44" spans="1:7" x14ac:dyDescent="0.35">
      <c r="A44" s="5" t="s">
        <v>18</v>
      </c>
      <c r="B44" s="22">
        <v>2.7021000000000002</v>
      </c>
      <c r="C44" s="22">
        <v>-7.3941999999999997</v>
      </c>
      <c r="D44" s="22">
        <v>-17.366499999999998</v>
      </c>
      <c r="E44" s="22">
        <v>-27.2926</v>
      </c>
      <c r="F44" s="22">
        <v>-37.272500000000001</v>
      </c>
      <c r="G44" s="8">
        <f>6.50587582588195/200</f>
        <v>3.2529379129409751E-2</v>
      </c>
    </row>
    <row r="45" spans="1:7" x14ac:dyDescent="0.35">
      <c r="A45" s="5" t="s">
        <v>19</v>
      </c>
      <c r="B45" s="22">
        <v>-3.7565</v>
      </c>
      <c r="C45" s="22">
        <v>-13.7667</v>
      </c>
      <c r="D45" s="22">
        <v>-23.4497</v>
      </c>
      <c r="E45" s="22">
        <v>-33.330800000000004</v>
      </c>
      <c r="F45" s="22">
        <v>-43</v>
      </c>
      <c r="G45" s="19"/>
    </row>
    <row r="46" spans="1:7" x14ac:dyDescent="0.35">
      <c r="A46" s="5"/>
      <c r="B46" s="18"/>
      <c r="C46" s="22"/>
      <c r="D46" s="22"/>
      <c r="E46" s="22"/>
      <c r="F46" s="22"/>
      <c r="G46" s="19"/>
    </row>
    <row r="47" spans="1:7" x14ac:dyDescent="0.35">
      <c r="A47" s="5" t="s">
        <v>20</v>
      </c>
      <c r="B47" s="22">
        <v>11.153700000000001</v>
      </c>
      <c r="C47" s="22">
        <v>0.92630000000000001</v>
      </c>
      <c r="D47" s="22">
        <v>-9.1595999999999993</v>
      </c>
      <c r="E47" s="22">
        <v>-18.4282</v>
      </c>
      <c r="F47" s="22">
        <v>-28.785699999999999</v>
      </c>
      <c r="G47" s="8">
        <f>6.49999380111694/200</f>
        <v>3.2499969005584696E-2</v>
      </c>
    </row>
    <row r="48" spans="1:7" x14ac:dyDescent="0.35">
      <c r="A48" s="5" t="s">
        <v>16</v>
      </c>
      <c r="B48" s="22">
        <v>11.1798</v>
      </c>
      <c r="C48" s="22">
        <v>1.0333000000000001</v>
      </c>
      <c r="D48" s="22">
        <v>-7.9607999999999999</v>
      </c>
      <c r="E48" s="22">
        <v>-17.954899999999999</v>
      </c>
      <c r="F48" s="22">
        <v>-28.222899999999999</v>
      </c>
      <c r="G48" s="19"/>
    </row>
    <row r="49" spans="1:7" x14ac:dyDescent="0.35">
      <c r="A49" s="5"/>
      <c r="B49" s="18"/>
      <c r="C49" s="22"/>
      <c r="D49" s="22"/>
      <c r="E49" s="22"/>
      <c r="F49" s="22"/>
      <c r="G49" s="19"/>
    </row>
    <row r="50" spans="1:7" x14ac:dyDescent="0.35">
      <c r="A50" s="5" t="s">
        <v>29</v>
      </c>
      <c r="B50" s="22">
        <v>-1.8754</v>
      </c>
      <c r="C50" s="22">
        <v>-11.879799999999999</v>
      </c>
      <c r="D50" s="22">
        <v>-21.812200000000001</v>
      </c>
      <c r="E50" s="22">
        <v>-31.9605</v>
      </c>
      <c r="F50" s="22">
        <v>-41.809899999999999</v>
      </c>
      <c r="G50" s="8">
        <f>13.4261772632598/200</f>
        <v>6.7130886316299002E-2</v>
      </c>
    </row>
    <row r="51" spans="1:7" x14ac:dyDescent="0.35">
      <c r="A51" s="5" t="s">
        <v>30</v>
      </c>
      <c r="B51" s="22">
        <v>-6.5049000000000001</v>
      </c>
      <c r="C51" s="22">
        <v>-16.561499999999999</v>
      </c>
      <c r="D51" s="22">
        <v>-27.001000000000001</v>
      </c>
      <c r="E51" s="22">
        <v>-36.670699999999997</v>
      </c>
      <c r="F51" s="22">
        <v>-46.9679</v>
      </c>
      <c r="G51" s="8"/>
    </row>
    <row r="52" spans="1:7" x14ac:dyDescent="0.35">
      <c r="A52" s="5"/>
      <c r="B52" s="18"/>
      <c r="C52" s="22"/>
      <c r="D52" s="22"/>
      <c r="E52" s="22"/>
      <c r="F52" s="22"/>
      <c r="G52" s="8"/>
    </row>
    <row r="53" spans="1:7" x14ac:dyDescent="0.35">
      <c r="A53" s="5" t="s">
        <v>31</v>
      </c>
      <c r="B53" s="22">
        <v>5.5016999999999996</v>
      </c>
      <c r="C53" s="22">
        <v>-4.8254000000000001</v>
      </c>
      <c r="D53" s="22">
        <v>-15.061500000000001</v>
      </c>
      <c r="E53" s="22">
        <v>-24.198</v>
      </c>
      <c r="F53" s="22">
        <v>-34.591799999999999</v>
      </c>
      <c r="G53" s="8">
        <f>13.4844782352447/200</f>
        <v>6.7422391176223492E-2</v>
      </c>
    </row>
    <row r="54" spans="1:7" x14ac:dyDescent="0.35">
      <c r="A54" s="5" t="s">
        <v>32</v>
      </c>
      <c r="B54" s="22">
        <v>5.3632</v>
      </c>
      <c r="C54" s="22">
        <v>-4.4451000000000001</v>
      </c>
      <c r="D54" s="22">
        <v>-14.241</v>
      </c>
      <c r="E54" s="22">
        <v>-23.9832</v>
      </c>
      <c r="F54" s="22">
        <v>-34.349800000000002</v>
      </c>
      <c r="G54" s="19"/>
    </row>
    <row r="55" spans="1:7" x14ac:dyDescent="0.35">
      <c r="A55" s="5"/>
      <c r="B55" s="18"/>
      <c r="C55" s="18"/>
      <c r="D55" s="18"/>
      <c r="E55" s="18"/>
      <c r="F55" s="18"/>
      <c r="G55" s="19"/>
    </row>
    <row r="56" spans="1:7" x14ac:dyDescent="0.35">
      <c r="A56" s="5" t="s">
        <v>33</v>
      </c>
      <c r="B56" s="22">
        <v>2.8641000000000001</v>
      </c>
      <c r="C56" s="22">
        <v>-7.1985999999999999</v>
      </c>
      <c r="D56" s="22">
        <v>-17.209299999999999</v>
      </c>
      <c r="E56" s="22">
        <v>-27.149699999999999</v>
      </c>
      <c r="F56" s="22">
        <v>-36.924700000000001</v>
      </c>
      <c r="G56" s="8">
        <v>0.116083519</v>
      </c>
    </row>
    <row r="57" spans="1:7" x14ac:dyDescent="0.35">
      <c r="A57" s="5" t="s">
        <v>34</v>
      </c>
      <c r="B57" s="22">
        <v>-3.4102999999999999</v>
      </c>
      <c r="C57" s="22">
        <v>-13.260999999999999</v>
      </c>
      <c r="D57" s="22">
        <v>-23.144600000000001</v>
      </c>
      <c r="E57" s="22">
        <v>-33.285899999999998</v>
      </c>
      <c r="F57" s="22">
        <v>-42.896900000000002</v>
      </c>
      <c r="G57" s="8"/>
    </row>
    <row r="58" spans="1:7" x14ac:dyDescent="0.35">
      <c r="A58" s="5"/>
      <c r="B58" s="18"/>
      <c r="C58" s="18"/>
      <c r="D58" s="18"/>
      <c r="E58" s="18"/>
      <c r="F58" s="18"/>
      <c r="G58" s="19"/>
    </row>
    <row r="59" spans="1:7" x14ac:dyDescent="0.35">
      <c r="A59" s="5" t="s">
        <v>35</v>
      </c>
      <c r="B59" s="22">
        <v>4.5346000000000002</v>
      </c>
      <c r="C59" s="22">
        <v>-6.2085999999999997</v>
      </c>
      <c r="D59" s="22">
        <v>-16.321000000000002</v>
      </c>
      <c r="E59" s="22">
        <v>-26.735700000000001</v>
      </c>
      <c r="F59" s="22">
        <v>-36.0501</v>
      </c>
      <c r="G59" s="8">
        <v>0.1187723</v>
      </c>
    </row>
    <row r="60" spans="1:7" x14ac:dyDescent="0.35">
      <c r="A60" s="5" t="s">
        <v>36</v>
      </c>
      <c r="B60" s="22">
        <v>-1.4903</v>
      </c>
      <c r="C60" s="22">
        <v>-12.162599999999999</v>
      </c>
      <c r="D60" s="22">
        <v>-22.052</v>
      </c>
      <c r="E60" s="22">
        <v>-33.043300000000002</v>
      </c>
      <c r="F60" s="22">
        <v>-42.5334</v>
      </c>
      <c r="G60" s="8"/>
    </row>
    <row r="61" spans="1:7" x14ac:dyDescent="0.35">
      <c r="A61" s="5"/>
      <c r="B61" s="18"/>
      <c r="C61" s="18"/>
      <c r="D61" s="18"/>
      <c r="E61" s="18"/>
      <c r="F61" s="18"/>
      <c r="G61" s="19"/>
    </row>
    <row r="62" spans="1:7" x14ac:dyDescent="0.35">
      <c r="A62" s="5" t="s">
        <v>37</v>
      </c>
      <c r="B62" s="22">
        <v>2.9352999999999998</v>
      </c>
      <c r="C62" s="22">
        <v>-7.2027999999999999</v>
      </c>
      <c r="D62" s="22">
        <v>-17.222799999999999</v>
      </c>
      <c r="E62" s="22">
        <v>-26.9771</v>
      </c>
      <c r="F62" s="22">
        <v>-37.169800000000002</v>
      </c>
      <c r="G62" s="19"/>
    </row>
    <row r="63" spans="1:7" x14ac:dyDescent="0.35">
      <c r="A63" s="5" t="s">
        <v>38</v>
      </c>
      <c r="B63" s="22">
        <v>-3.2262</v>
      </c>
      <c r="C63" s="22">
        <v>-13.405900000000001</v>
      </c>
      <c r="D63" s="22">
        <v>-23.091999999999999</v>
      </c>
      <c r="E63" s="22">
        <v>-33.152799999999999</v>
      </c>
      <c r="F63" s="22">
        <v>-42.952599999999997</v>
      </c>
      <c r="G63" s="19"/>
    </row>
    <row r="64" spans="1:7" x14ac:dyDescent="0.35">
      <c r="A64" s="5"/>
      <c r="B64" s="18"/>
      <c r="C64" s="18"/>
      <c r="D64" s="18"/>
      <c r="E64" s="18"/>
      <c r="F64" s="18"/>
      <c r="G64" s="19"/>
    </row>
    <row r="65" spans="1:7" x14ac:dyDescent="0.35">
      <c r="A65" s="5" t="s">
        <v>23</v>
      </c>
      <c r="B65" s="18"/>
      <c r="C65" s="18"/>
      <c r="D65" s="18"/>
      <c r="E65" s="18"/>
      <c r="F65" s="18"/>
      <c r="G65" s="19"/>
    </row>
    <row r="66" spans="1:7" x14ac:dyDescent="0.35">
      <c r="A66" s="5" t="s">
        <v>24</v>
      </c>
      <c r="B66" s="18"/>
      <c r="C66" s="18"/>
      <c r="D66" s="18"/>
      <c r="E66" s="18"/>
      <c r="F66" s="18"/>
      <c r="G66" s="19"/>
    </row>
    <row r="67" spans="1:7" x14ac:dyDescent="0.35">
      <c r="A67" s="5"/>
      <c r="B67" s="18"/>
      <c r="C67" s="18"/>
      <c r="D67" s="18"/>
      <c r="E67" s="18"/>
      <c r="F67" s="18"/>
      <c r="G67" s="19"/>
    </row>
    <row r="68" spans="1:7" x14ac:dyDescent="0.35">
      <c r="A68" s="5" t="s">
        <v>25</v>
      </c>
      <c r="B68" s="18"/>
      <c r="C68" s="18"/>
      <c r="D68" s="18"/>
      <c r="E68" s="18"/>
      <c r="F68" s="18"/>
      <c r="G68" s="19"/>
    </row>
    <row r="69" spans="1:7" x14ac:dyDescent="0.35">
      <c r="A69" s="5" t="s">
        <v>26</v>
      </c>
      <c r="B69" s="18"/>
      <c r="C69" s="18"/>
      <c r="D69" s="18"/>
      <c r="E69" s="18"/>
      <c r="F69" s="18"/>
      <c r="G69" s="19"/>
    </row>
    <row r="70" spans="1:7" x14ac:dyDescent="0.35">
      <c r="A70" s="5"/>
      <c r="B70" s="18"/>
      <c r="C70" s="18"/>
      <c r="D70" s="18"/>
      <c r="E70" s="18"/>
      <c r="F70" s="18"/>
      <c r="G70" s="19"/>
    </row>
    <row r="71" spans="1:7" x14ac:dyDescent="0.35">
      <c r="A71" s="5" t="s">
        <v>27</v>
      </c>
      <c r="B71" s="18"/>
      <c r="C71" s="18"/>
      <c r="D71" s="18"/>
      <c r="E71" s="18"/>
      <c r="F71" s="18"/>
      <c r="G71" s="19"/>
    </row>
    <row r="72" spans="1:7" ht="15" thickBot="1" x14ac:dyDescent="0.4">
      <c r="A72" s="6" t="s">
        <v>28</v>
      </c>
      <c r="B72" s="20"/>
      <c r="C72" s="20"/>
      <c r="D72" s="20"/>
      <c r="E72" s="20"/>
      <c r="F72" s="20"/>
      <c r="G72" s="21"/>
    </row>
    <row r="75" spans="1:7" x14ac:dyDescent="0.35">
      <c r="A75" s="7" t="s">
        <v>39</v>
      </c>
      <c r="C75" s="23"/>
    </row>
    <row r="76" spans="1:7" x14ac:dyDescent="0.35">
      <c r="A76" t="s">
        <v>40</v>
      </c>
    </row>
    <row r="77" spans="1:7" x14ac:dyDescent="0.35">
      <c r="A77" t="s">
        <v>41</v>
      </c>
    </row>
    <row r="78" spans="1:7" ht="15" thickBot="1" x14ac:dyDescent="0.4"/>
    <row r="79" spans="1:7" x14ac:dyDescent="0.35">
      <c r="A79" s="14" t="s">
        <v>2</v>
      </c>
      <c r="B79" s="15" t="s">
        <v>3</v>
      </c>
      <c r="C79" s="15" t="s">
        <v>4</v>
      </c>
      <c r="D79" s="15" t="s">
        <v>5</v>
      </c>
      <c r="E79" s="15" t="s">
        <v>6</v>
      </c>
      <c r="F79" s="15" t="s">
        <v>7</v>
      </c>
      <c r="G79" s="16" t="s">
        <v>15</v>
      </c>
    </row>
    <row r="80" spans="1:7" x14ac:dyDescent="0.35">
      <c r="A80" s="5" t="s">
        <v>44</v>
      </c>
      <c r="B80" s="22"/>
      <c r="C80" s="22"/>
      <c r="D80" s="22"/>
      <c r="E80" s="22"/>
      <c r="F80" s="22"/>
      <c r="G80" s="8"/>
    </row>
    <row r="81" spans="1:7" x14ac:dyDescent="0.35">
      <c r="A81" s="5" t="s">
        <v>19</v>
      </c>
      <c r="B81" s="22"/>
      <c r="C81" s="22"/>
      <c r="D81" s="22"/>
      <c r="E81" s="22"/>
      <c r="F81" s="22"/>
      <c r="G81" s="19"/>
    </row>
    <row r="82" spans="1:7" x14ac:dyDescent="0.35">
      <c r="A82" s="5"/>
      <c r="B82" s="18"/>
      <c r="C82" s="22"/>
      <c r="D82" s="22"/>
      <c r="E82" s="22"/>
      <c r="F82" s="22"/>
      <c r="G82" s="19"/>
    </row>
    <row r="83" spans="1:7" x14ac:dyDescent="0.35">
      <c r="A83" s="5" t="s">
        <v>45</v>
      </c>
      <c r="B83" s="22"/>
      <c r="C83" s="22"/>
      <c r="D83" s="22"/>
      <c r="E83" s="22"/>
      <c r="F83" s="22"/>
      <c r="G83" s="8"/>
    </row>
    <row r="84" spans="1:7" x14ac:dyDescent="0.35">
      <c r="A84" s="5" t="s">
        <v>46</v>
      </c>
      <c r="B84" s="22"/>
      <c r="C84" s="22"/>
      <c r="D84" s="22"/>
      <c r="E84" s="22"/>
      <c r="F84" s="22"/>
      <c r="G84" s="19"/>
    </row>
    <row r="85" spans="1:7" x14ac:dyDescent="0.35">
      <c r="A85" s="5"/>
      <c r="B85" s="18"/>
      <c r="C85" s="22"/>
      <c r="D85" s="22"/>
      <c r="E85" s="22"/>
      <c r="F85" s="22"/>
      <c r="G85" s="19"/>
    </row>
    <row r="86" spans="1:7" x14ac:dyDescent="0.35">
      <c r="A86" s="5" t="s">
        <v>47</v>
      </c>
      <c r="B86" s="22"/>
      <c r="C86" s="22"/>
      <c r="D86" s="22"/>
      <c r="E86" s="22"/>
      <c r="F86" s="22"/>
      <c r="G86" s="8"/>
    </row>
    <row r="87" spans="1:7" x14ac:dyDescent="0.35">
      <c r="A87" s="5" t="s">
        <v>30</v>
      </c>
      <c r="B87" s="22"/>
      <c r="C87" s="22"/>
      <c r="D87" s="22"/>
      <c r="E87" s="22"/>
      <c r="F87" s="22"/>
      <c r="G87" s="8"/>
    </row>
    <row r="88" spans="1:7" x14ac:dyDescent="0.35">
      <c r="A88" s="5"/>
      <c r="B88" s="18"/>
      <c r="C88" s="22"/>
      <c r="D88" s="22"/>
      <c r="E88" s="22"/>
      <c r="F88" s="22"/>
      <c r="G88" s="8"/>
    </row>
    <row r="89" spans="1:7" x14ac:dyDescent="0.35">
      <c r="A89" s="5" t="s">
        <v>48</v>
      </c>
      <c r="B89" s="22"/>
      <c r="C89" s="22"/>
      <c r="D89" s="22"/>
      <c r="E89" s="22"/>
      <c r="F89" s="22"/>
      <c r="G89" s="8"/>
    </row>
    <row r="90" spans="1:7" x14ac:dyDescent="0.35">
      <c r="A90" s="5" t="s">
        <v>49</v>
      </c>
      <c r="B90" s="22"/>
      <c r="C90" s="22"/>
      <c r="D90" s="22"/>
      <c r="E90" s="22"/>
      <c r="F90" s="22"/>
      <c r="G90" s="19"/>
    </row>
    <row r="91" spans="1:7" x14ac:dyDescent="0.35">
      <c r="A91" s="5"/>
      <c r="B91" s="18"/>
      <c r="C91" s="18"/>
      <c r="D91" s="18"/>
      <c r="E91" s="18"/>
      <c r="F91" s="18"/>
      <c r="G91" s="19"/>
    </row>
    <row r="92" spans="1:7" x14ac:dyDescent="0.35">
      <c r="A92" s="5" t="s">
        <v>23</v>
      </c>
      <c r="B92" s="18"/>
      <c r="C92" s="18"/>
      <c r="D92" s="18"/>
      <c r="E92" s="18"/>
      <c r="F92" s="18"/>
      <c r="G92" s="19"/>
    </row>
    <row r="93" spans="1:7" x14ac:dyDescent="0.35">
      <c r="A93" s="5" t="s">
        <v>24</v>
      </c>
      <c r="B93" s="18"/>
      <c r="C93" s="18"/>
      <c r="D93" s="18"/>
      <c r="E93" s="18"/>
      <c r="F93" s="18"/>
      <c r="G93" s="19"/>
    </row>
    <row r="94" spans="1:7" x14ac:dyDescent="0.35">
      <c r="A94" s="5"/>
      <c r="B94" s="18"/>
      <c r="C94" s="18"/>
      <c r="D94" s="18"/>
      <c r="E94" s="18"/>
      <c r="F94" s="18"/>
      <c r="G94" s="19"/>
    </row>
    <row r="95" spans="1:7" x14ac:dyDescent="0.35">
      <c r="A95" s="5" t="s">
        <v>50</v>
      </c>
      <c r="B95" s="18"/>
      <c r="C95" s="18"/>
      <c r="D95" s="18"/>
      <c r="E95" s="18"/>
      <c r="F95" s="18"/>
      <c r="G95" s="19"/>
    </row>
    <row r="96" spans="1:7" x14ac:dyDescent="0.35">
      <c r="A96" s="5" t="s">
        <v>51</v>
      </c>
      <c r="B96" s="18"/>
      <c r="C96" s="18"/>
      <c r="D96" s="18"/>
      <c r="E96" s="18"/>
      <c r="F96" s="18"/>
      <c r="G96" s="19"/>
    </row>
    <row r="97" spans="1:7" x14ac:dyDescent="0.35">
      <c r="A97" s="5"/>
      <c r="B97" s="18"/>
      <c r="C97" s="18"/>
      <c r="D97" s="18"/>
      <c r="E97" s="18"/>
      <c r="F97" s="18"/>
      <c r="G97" s="19"/>
    </row>
    <row r="98" spans="1:7" x14ac:dyDescent="0.35">
      <c r="A98" s="5" t="s">
        <v>42</v>
      </c>
      <c r="B98" s="18"/>
      <c r="C98" s="18"/>
      <c r="D98" s="18"/>
      <c r="E98" s="18"/>
      <c r="F98" s="18"/>
      <c r="G98" s="19"/>
    </row>
    <row r="99" spans="1:7" ht="15" thickBot="1" x14ac:dyDescent="0.4">
      <c r="A99" s="6" t="s">
        <v>43</v>
      </c>
      <c r="B99" s="20"/>
      <c r="C99" s="20"/>
      <c r="D99" s="20"/>
      <c r="E99" s="20"/>
      <c r="F99" s="20"/>
      <c r="G99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BEF7-12A8-4AD9-A9A3-5FC3C4E27F43}">
  <dimension ref="A1"/>
  <sheetViews>
    <sheetView workbookViewId="0">
      <selection activeCell="B22" sqref="B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F25"/>
  <sheetViews>
    <sheetView tabSelected="1" topLeftCell="A16" workbookViewId="0">
      <selection activeCell="B29" sqref="B29"/>
    </sheetView>
  </sheetViews>
  <sheetFormatPr defaultRowHeight="14.5" x14ac:dyDescent="0.35"/>
  <cols>
    <col min="1" max="1" width="37.1796875" customWidth="1"/>
  </cols>
  <sheetData>
    <row r="1" spans="1:6" ht="15" thickBot="1" x14ac:dyDescent="0.4">
      <c r="A1" t="s">
        <v>66</v>
      </c>
    </row>
    <row r="2" spans="1:6" x14ac:dyDescent="0.35">
      <c r="A2" s="14" t="s">
        <v>67</v>
      </c>
      <c r="B2" s="15" t="s">
        <v>68</v>
      </c>
      <c r="C2" s="15" t="s">
        <v>5</v>
      </c>
      <c r="D2" s="15" t="s">
        <v>6</v>
      </c>
      <c r="E2" s="15" t="s">
        <v>7</v>
      </c>
      <c r="F2" s="16" t="s">
        <v>69</v>
      </c>
    </row>
    <row r="3" spans="1:6" x14ac:dyDescent="0.35">
      <c r="A3" s="5" t="s">
        <v>70</v>
      </c>
      <c r="B3" s="27">
        <v>-10.4472</v>
      </c>
      <c r="C3" s="27">
        <v>-20.370799999999999</v>
      </c>
      <c r="D3" s="27">
        <v>-30.398399999999999</v>
      </c>
      <c r="E3" s="27">
        <v>-40.393700000000003</v>
      </c>
      <c r="F3" s="30">
        <v>-49.8947</v>
      </c>
    </row>
    <row r="4" spans="1:6" x14ac:dyDescent="0.35">
      <c r="A4" s="5" t="s">
        <v>71</v>
      </c>
      <c r="B4" s="27">
        <v>-23.1279</v>
      </c>
      <c r="C4" s="27">
        <v>-32.644799999999996</v>
      </c>
      <c r="D4" s="27">
        <v>-42.8185</v>
      </c>
      <c r="E4" s="27">
        <v>-52.9345</v>
      </c>
      <c r="F4" s="30">
        <v>-63.1145</v>
      </c>
    </row>
    <row r="5" spans="1:6" x14ac:dyDescent="0.35">
      <c r="A5" s="5" t="s">
        <v>72</v>
      </c>
      <c r="B5" s="27">
        <v>18.239100000000001</v>
      </c>
      <c r="C5" s="27">
        <v>28.239100000000001</v>
      </c>
      <c r="D5" s="27">
        <v>38.239100000000001</v>
      </c>
      <c r="E5" s="27">
        <v>48</v>
      </c>
      <c r="F5" s="30">
        <v>55</v>
      </c>
    </row>
    <row r="6" spans="1:6" x14ac:dyDescent="0.35">
      <c r="A6" s="5" t="s">
        <v>73</v>
      </c>
      <c r="B6" s="27">
        <v>-10.364599999999999</v>
      </c>
      <c r="C6" s="27">
        <v>-19.473500000000001</v>
      </c>
      <c r="D6" s="27">
        <v>-23.626000000000001</v>
      </c>
      <c r="E6" s="27">
        <v>-33.509500000000003</v>
      </c>
      <c r="F6" s="30">
        <v>-41.149799999999999</v>
      </c>
    </row>
    <row r="7" spans="1:6" x14ac:dyDescent="0.35">
      <c r="A7" s="5" t="s">
        <v>74</v>
      </c>
      <c r="B7" s="27">
        <v>-21.3749</v>
      </c>
      <c r="C7" s="27">
        <v>-31.677499999999998</v>
      </c>
      <c r="D7" s="27">
        <v>-39.564999999999998</v>
      </c>
      <c r="E7" s="27">
        <v>-47.318899999999999</v>
      </c>
      <c r="F7" s="30">
        <v>-56.848700000000001</v>
      </c>
    </row>
    <row r="8" spans="1:6" x14ac:dyDescent="0.35">
      <c r="A8" s="5" t="s">
        <v>75</v>
      </c>
      <c r="B8" s="27">
        <v>18.239100000000001</v>
      </c>
      <c r="C8" s="27">
        <v>28.239100000000001</v>
      </c>
      <c r="D8" s="27">
        <v>30.969100000000001</v>
      </c>
      <c r="E8" s="27">
        <v>33.010300000000001</v>
      </c>
      <c r="F8" s="30">
        <v>35.2288</v>
      </c>
    </row>
    <row r="9" spans="1:6" x14ac:dyDescent="0.35">
      <c r="A9" s="5" t="s">
        <v>76</v>
      </c>
      <c r="B9" s="27">
        <v>-5.6181000000000001</v>
      </c>
      <c r="C9" s="27">
        <v>-12.0389</v>
      </c>
      <c r="D9" s="27">
        <v>-20.452500000000001</v>
      </c>
      <c r="E9" s="27">
        <v>-30.0549</v>
      </c>
      <c r="F9" s="30">
        <v>-40.004899999999999</v>
      </c>
    </row>
    <row r="10" spans="1:6" x14ac:dyDescent="0.35">
      <c r="A10" s="5" t="s">
        <v>77</v>
      </c>
      <c r="B10" s="27">
        <v>-12.022600000000001</v>
      </c>
      <c r="C10" s="27">
        <v>-20.712599999999998</v>
      </c>
      <c r="D10" s="27">
        <v>-32.408700000000003</v>
      </c>
      <c r="E10" s="27">
        <v>-46.951999999999998</v>
      </c>
      <c r="F10" s="30">
        <v>-57.283099999999997</v>
      </c>
    </row>
    <row r="11" spans="1:6" x14ac:dyDescent="0.35">
      <c r="A11" s="5" t="s">
        <v>72</v>
      </c>
      <c r="B11" s="27">
        <v>8</v>
      </c>
      <c r="C11" s="27">
        <v>8</v>
      </c>
      <c r="D11" s="27">
        <v>10</v>
      </c>
      <c r="E11" s="27">
        <v>10</v>
      </c>
      <c r="F11" s="30">
        <v>10</v>
      </c>
    </row>
    <row r="12" spans="1:6" x14ac:dyDescent="0.35">
      <c r="A12" s="5" t="s">
        <v>78</v>
      </c>
      <c r="B12" s="27">
        <v>-5.6073000000000004</v>
      </c>
      <c r="C12" s="27">
        <v>-11.949199999999999</v>
      </c>
      <c r="D12" s="27">
        <v>-20.449400000000001</v>
      </c>
      <c r="E12" s="27">
        <v>-30.054300000000001</v>
      </c>
      <c r="F12" s="30">
        <v>-39.9771</v>
      </c>
    </row>
    <row r="13" spans="1:6" x14ac:dyDescent="0.35">
      <c r="A13" s="5" t="s">
        <v>79</v>
      </c>
      <c r="B13" s="27">
        <v>-12.0246</v>
      </c>
      <c r="C13" s="27">
        <v>-18.514199999999999</v>
      </c>
      <c r="D13" s="27">
        <v>-32.425600000000003</v>
      </c>
      <c r="E13" s="27">
        <v>-46.9529</v>
      </c>
      <c r="F13" s="30">
        <v>-56.845199999999998</v>
      </c>
    </row>
    <row r="14" spans="1:6" x14ac:dyDescent="0.35">
      <c r="A14" s="5" t="s">
        <v>75</v>
      </c>
      <c r="B14" s="27">
        <v>8</v>
      </c>
      <c r="C14" s="27">
        <v>10</v>
      </c>
      <c r="D14" s="27">
        <v>10</v>
      </c>
      <c r="E14" s="27">
        <v>10</v>
      </c>
      <c r="F14" s="30">
        <v>15</v>
      </c>
    </row>
    <row r="15" spans="1:6" x14ac:dyDescent="0.35">
      <c r="A15" s="5" t="s">
        <v>80</v>
      </c>
      <c r="B15" s="27">
        <v>-9.7801298939999999</v>
      </c>
      <c r="C15" s="27">
        <v>-18.12679808</v>
      </c>
      <c r="D15" s="27">
        <v>-23.542873570000001</v>
      </c>
      <c r="E15" s="27">
        <v>-30.158300000000001</v>
      </c>
      <c r="F15" s="30">
        <v>-33.947899999999997</v>
      </c>
    </row>
    <row r="16" spans="1:6" x14ac:dyDescent="0.35">
      <c r="A16" s="5" t="s">
        <v>81</v>
      </c>
      <c r="B16" s="27">
        <v>-17.3626</v>
      </c>
      <c r="C16" s="27">
        <v>-32.033700000000003</v>
      </c>
      <c r="D16" s="27">
        <v>-40.044400000000003</v>
      </c>
      <c r="E16" s="27">
        <v>-47.186999999999998</v>
      </c>
      <c r="F16" s="30">
        <v>-49.0274</v>
      </c>
    </row>
    <row r="17" spans="1:6" x14ac:dyDescent="0.35">
      <c r="A17" s="5" t="s">
        <v>72</v>
      </c>
      <c r="B17" s="27">
        <v>15</v>
      </c>
      <c r="C17" s="27">
        <v>20</v>
      </c>
      <c r="D17" s="27">
        <v>20</v>
      </c>
      <c r="E17" s="27">
        <v>20</v>
      </c>
      <c r="F17" s="30">
        <v>20</v>
      </c>
    </row>
    <row r="18" spans="1:6" x14ac:dyDescent="0.35">
      <c r="A18" s="5" t="s">
        <v>82</v>
      </c>
      <c r="B18" s="27">
        <v>-9.6328417179999999</v>
      </c>
      <c r="C18" s="27">
        <v>-17.95149254</v>
      </c>
      <c r="D18" s="27">
        <v>-23.466352789999998</v>
      </c>
      <c r="E18" s="27">
        <v>-30.110199999999999</v>
      </c>
      <c r="F18" s="30">
        <v>-33.805129010000002</v>
      </c>
    </row>
    <row r="19" spans="1:6" x14ac:dyDescent="0.35">
      <c r="A19" s="5" t="s">
        <v>83</v>
      </c>
      <c r="B19" s="27">
        <v>-18.3842</v>
      </c>
      <c r="C19" s="27">
        <v>-31.8005</v>
      </c>
      <c r="D19" s="27">
        <v>-40.051200000000001</v>
      </c>
      <c r="E19" s="27">
        <v>-46.649900000000002</v>
      </c>
      <c r="F19" s="30">
        <v>-48.9452</v>
      </c>
    </row>
    <row r="20" spans="1:6" x14ac:dyDescent="0.35">
      <c r="A20" s="5" t="s">
        <v>75</v>
      </c>
      <c r="B20" s="27">
        <v>15</v>
      </c>
      <c r="C20" s="27">
        <v>20</v>
      </c>
      <c r="D20" s="27">
        <v>20</v>
      </c>
      <c r="E20" s="27">
        <v>20</v>
      </c>
      <c r="F20" s="30">
        <v>20</v>
      </c>
    </row>
    <row r="21" spans="1:6" x14ac:dyDescent="0.35">
      <c r="A21" s="5" t="s">
        <v>84</v>
      </c>
      <c r="B21" s="27">
        <v>-9.3295999999999992</v>
      </c>
      <c r="C21" s="27">
        <v>-19.7074</v>
      </c>
      <c r="D21" s="27">
        <v>-27.0731</v>
      </c>
      <c r="E21" s="27">
        <v>-35.414900000000003</v>
      </c>
      <c r="F21" s="30">
        <v>-41.743099999999998</v>
      </c>
    </row>
    <row r="22" spans="1:6" x14ac:dyDescent="0.35">
      <c r="A22" s="5" t="s">
        <v>85</v>
      </c>
      <c r="B22" s="27">
        <v>-21.508299999999998</v>
      </c>
      <c r="C22" s="27">
        <v>-31.377800000000001</v>
      </c>
      <c r="D22" s="27">
        <v>-40.8187</v>
      </c>
      <c r="E22" s="27">
        <v>-48.7545</v>
      </c>
      <c r="F22" s="30">
        <v>-57.733800000000002</v>
      </c>
    </row>
    <row r="23" spans="1:6" ht="15" thickBot="1" x14ac:dyDescent="0.4">
      <c r="A23" s="6" t="s">
        <v>86</v>
      </c>
      <c r="B23" s="31">
        <v>-9.7865000000000002</v>
      </c>
      <c r="C23" s="31">
        <v>-19.745899999999999</v>
      </c>
      <c r="D23" s="31">
        <v>-29.374300000000002</v>
      </c>
      <c r="E23" s="31">
        <v>-39.676200000000001</v>
      </c>
      <c r="F23" s="32">
        <v>-48.985799999999998</v>
      </c>
    </row>
    <row r="25" spans="1:6" x14ac:dyDescent="0.35">
      <c r="A25" t="s">
        <v>87</v>
      </c>
      <c r="B25">
        <v>-13.9579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Synthetic Non-Linear Model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2022-04-01T18:51:12Z</dcterms:modified>
</cp:coreProperties>
</file>