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FAAFF4C3-051E-4810-ACFE-54A57E9A546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9" i="1" l="1"/>
  <c r="I77" i="1"/>
  <c r="G81" i="1"/>
  <c r="G79" i="1"/>
  <c r="G77" i="1"/>
  <c r="E81" i="1"/>
  <c r="E79" i="1"/>
  <c r="E77" i="1"/>
  <c r="C79" i="1"/>
  <c r="C77" i="1"/>
  <c r="G131" i="1"/>
  <c r="G125" i="1"/>
  <c r="G119" i="1"/>
  <c r="G45" i="1"/>
  <c r="G55" i="1"/>
  <c r="G53" i="1"/>
  <c r="G51" i="1"/>
  <c r="B102" i="1"/>
  <c r="G102" i="1"/>
  <c r="G99" i="1"/>
  <c r="G96" i="1"/>
  <c r="G93" i="1"/>
  <c r="G90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<sst xmlns="http://schemas.openxmlformats.org/spreadsheetml/2006/main" count="184" uniqueCount="118">
  <si>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</si>
  <si>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</si>
  <si>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</si>
  <si>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</si>
  <si>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</si>
  <si>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</si>
  <si>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</si>
  <si>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</si>
  <si>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</si>
  <si>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</si>
  <si>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</si>
  <si>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</si>
  <si>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</si>
  <si>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</si>
  <si>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</si>
  <si>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</si>
  <si>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</si>
  <si>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</si>
  <si>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</si>
  <si>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</si>
  <si>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</si>
  <si>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</si>
  <si>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</si>
  <si>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</si>
  <si>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</si>
  <si>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</si>
  <si>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</si>
  <si>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</si>
  <si>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</si>
  <si>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</si>
  <si>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</si>
  <si>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</si>
  <si>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</si>
  <si>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</si>
  <si>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</si>
  <si>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</si>
  <si>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</si>
  <si>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</si>
  <si>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</si>
  <si>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</si>
  <si>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</si>
  <si>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</si>
  <si>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</si>
  <si>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</si>
  <si>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</si>
  <si>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</si>
  <si>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</si>
  <si>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</si>
  <si>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</si>
  <si>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</si>
  <si>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</si>
  <si>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</si>
  <si>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</si>
  <si>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</si>
  <si>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</si>
  <si>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</si>
  <si>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</si>
  <si>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</si>
  <si>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</si>
  <si>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</si>
  <si>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</si>
  <si>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</si>
  <si>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</si>
  <si>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</si>
  <si>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</si>
  <si>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</si>
  <si>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</si>
  <si>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</si>
  <si>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</si>
  <si>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</si>
  <si>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</si>
  <si>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</si>
  <si>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</si>
  <si>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</si>
  <si>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</si>
  <si>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</si>
  <si>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</si>
  <si>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</si>
  <si>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</si>
  <si>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</si>
  <si>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</si>
  <si>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</si>
  <si>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</si>
  <si>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</si>
  <si>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</si>
  <si>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</si>
  <si>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</si>
  <si>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</si>
  <si>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</si>
  <si>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</si>
  <si>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</si>
  <si>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</si>
  <si>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</si>
  <si>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</si>
  <si>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</si>
  <si>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</si>
  <si>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</si>
  <si>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</si>
  <si>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</si>
  <si>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</si>
  <si>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</si>
  <si>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</si>
  <si>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</si>
  <si>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</si>
  <si>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>3) Scaling towards large models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</si>
  <si>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</si>
  <si>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</si>
  <si>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</si>
  <si>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</si>
  <si>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</si>
  <si>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</si>
  <si>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</si>
  <si>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 xml:space="preserve">T=20 (Trajectory Length) 1/r2 [dB], 1/q2 [dB]=[0,20] </t>
  </si>
  <si>
    <t>MSE2x2</t>
  </si>
  <si>
    <t>RunTime for 2x2 (s)</t>
  </si>
  <si>
    <t>RTSNet true [dB] (n_Epochs=5000, n_Batch=5, learningRate=1E-4, weightDecay=1E-3)</t>
  </si>
  <si>
    <t>MSE 20x20</t>
  </si>
  <si>
    <t>RunTime for 20x20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</si>
</sst>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"/>
  <sheetViews>
    <sheetView tabSelected="1" topLeftCell="A67" workbookViewId="0">
      <selection activeCell="I80" sqref="I80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</cols>
  <sheetData>
    <row r="1" spans="1:7" x14ac:dyDescent="0.35">
      <c r="A1" s="7" t="s">
        <v>34</v>
      </c>
    </row>
    <row r="2" spans="1:7" x14ac:dyDescent="0.35">
      <c r="A2" t="s">
        <v>60</v>
      </c>
    </row>
    <row r="3" spans="1:7" ht="15" thickBot="1" x14ac:dyDescent="0.4">
      <c r="A3" s="19" t="s">
        <v>63</v>
      </c>
    </row>
    <row r="4" spans="1:7" x14ac:dyDescent="0.35">
      <c r="A4" s="2" t="s">
        <v>1</v>
      </c>
      <c r="B4" s="3" t="s">
        <v>61</v>
      </c>
      <c r="C4" s="3" t="s">
        <v>62</v>
      </c>
      <c r="D4" s="3" t="s">
        <v>70</v>
      </c>
      <c r="E4" s="3" t="s">
        <v>71</v>
      </c>
      <c r="F4" s="22" t="s">
        <v>72</v>
      </c>
    </row>
    <row r="5" spans="1:7" x14ac:dyDescent="0.35">
      <c r="A5" s="38" t="s">
        <v>81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82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7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64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8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65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35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74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75</v>
      </c>
      <c r="G14" s="18"/>
    </row>
    <row r="15" spans="1:7" x14ac:dyDescent="0.35">
      <c r="A15" s="2" t="s">
        <v>1</v>
      </c>
      <c r="B15" s="3" t="s">
        <v>76</v>
      </c>
      <c r="C15" s="3" t="s">
        <v>77</v>
      </c>
      <c r="D15" s="3" t="s">
        <v>78</v>
      </c>
      <c r="E15" s="3" t="s">
        <v>79</v>
      </c>
      <c r="F15" s="22" t="s">
        <v>80</v>
      </c>
      <c r="G15" s="18"/>
    </row>
    <row r="16" spans="1:7" x14ac:dyDescent="0.35">
      <c r="A16" s="38" t="s">
        <v>81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82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7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64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8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65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95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74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73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39</v>
      </c>
    </row>
    <row r="27" spans="1:7" x14ac:dyDescent="0.35">
      <c r="A27" s="38" t="s">
        <v>81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82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7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64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8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65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9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74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102</v>
      </c>
      <c r="B37" s="18"/>
      <c r="C37" s="18"/>
      <c r="D37" s="18"/>
      <c r="E37" s="18"/>
      <c r="F37" s="18"/>
      <c r="G37" s="18"/>
    </row>
    <row r="38" spans="1:7" x14ac:dyDescent="0.35">
      <c r="A38" s="17" t="s">
        <v>38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36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39</v>
      </c>
    </row>
    <row r="41" spans="1:7" x14ac:dyDescent="0.35">
      <c r="A41" s="12" t="s">
        <v>7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64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8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65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35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74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92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36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91</v>
      </c>
    </row>
    <row r="51" spans="1:9" x14ac:dyDescent="0.35">
      <c r="A51" s="12" t="s">
        <v>7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64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8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65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93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74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103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37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41</v>
      </c>
      <c r="G60" s="47">
        <v>30.081099999999999</v>
      </c>
      <c r="H60" s="36"/>
      <c r="I60" s="33"/>
    </row>
    <row r="61" spans="1:9" x14ac:dyDescent="0.35">
      <c r="A61" s="51" t="s">
        <v>81</v>
      </c>
      <c r="B61" s="18"/>
      <c r="C61" s="52">
        <v>-1.0999999999999999E-2</v>
      </c>
      <c r="D61" s="18"/>
      <c r="E61" s="35"/>
      <c r="F61" s="12" t="s">
        <v>40</v>
      </c>
      <c r="G61" s="8">
        <v>26.237500000000001</v>
      </c>
      <c r="H61" s="36"/>
      <c r="I61" s="33"/>
    </row>
    <row r="62" spans="1:9" x14ac:dyDescent="0.35">
      <c r="A62" s="51" t="s">
        <v>82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90</v>
      </c>
      <c r="B63" s="18"/>
      <c r="C63" s="30">
        <v>-7.2916999999999996</v>
      </c>
      <c r="D63" s="18"/>
      <c r="E63" s="35"/>
      <c r="F63" s="12" t="s">
        <v>88</v>
      </c>
      <c r="G63" s="8">
        <v>-6.7626999999999997</v>
      </c>
      <c r="H63" s="9"/>
      <c r="I63" s="33"/>
    </row>
    <row r="64" spans="1:9" x14ac:dyDescent="0.35">
      <c r="A64" s="12" t="s">
        <v>89</v>
      </c>
      <c r="B64" s="18"/>
      <c r="C64" s="30">
        <v>0.90980000000000005</v>
      </c>
      <c r="D64" s="18"/>
      <c r="E64" s="35"/>
      <c r="F64" s="12" t="s">
        <v>89</v>
      </c>
      <c r="G64" s="8">
        <v>0.88480000000000003</v>
      </c>
      <c r="H64" s="9"/>
      <c r="I64" s="33"/>
    </row>
    <row r="65" spans="1:9" x14ac:dyDescent="0.35">
      <c r="A65" s="12" t="s">
        <v>86</v>
      </c>
      <c r="B65" s="18"/>
      <c r="C65" s="30">
        <v>-11.7737</v>
      </c>
      <c r="D65" s="18"/>
      <c r="E65" s="35"/>
      <c r="F65" s="12" t="s">
        <v>87</v>
      </c>
      <c r="G65" s="8">
        <v>-11.523199999999999</v>
      </c>
      <c r="H65" s="9"/>
      <c r="I65" s="33"/>
    </row>
    <row r="66" spans="1:9" x14ac:dyDescent="0.35">
      <c r="A66" s="12" t="s">
        <v>65</v>
      </c>
      <c r="B66" s="18"/>
      <c r="C66" s="30">
        <v>1.2115</v>
      </c>
      <c r="D66" s="18"/>
      <c r="E66" s="35"/>
      <c r="F66" s="12" t="s">
        <v>65</v>
      </c>
      <c r="G66" s="8">
        <v>1.1852</v>
      </c>
      <c r="H66" s="9"/>
      <c r="I66" s="33"/>
    </row>
    <row r="67" spans="1:9" x14ac:dyDescent="0.35">
      <c r="A67" s="53" t="s">
        <v>83</v>
      </c>
      <c r="B67" s="35"/>
      <c r="C67" s="54">
        <v>-11.471500000000001</v>
      </c>
      <c r="D67" s="18"/>
      <c r="E67" s="33"/>
      <c r="F67" s="12" t="s">
        <v>85</v>
      </c>
      <c r="G67" s="8">
        <v>9.0884</v>
      </c>
      <c r="H67" s="35"/>
      <c r="I67" s="33"/>
    </row>
    <row r="68" spans="1:9" ht="15" thickBot="1" x14ac:dyDescent="0.4">
      <c r="A68" s="53" t="s">
        <v>67</v>
      </c>
      <c r="B68" s="35"/>
      <c r="C68" s="54">
        <v>1.2063999999999999</v>
      </c>
      <c r="D68" s="18"/>
      <c r="E68" s="35"/>
      <c r="F68" s="13" t="s">
        <v>66</v>
      </c>
      <c r="G68" s="11">
        <v>2.7212000000000001</v>
      </c>
      <c r="H68" s="35"/>
      <c r="I68" s="33"/>
    </row>
    <row r="69" spans="1:9" x14ac:dyDescent="0.35">
      <c r="A69" s="53" t="s">
        <v>84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9" ht="15" thickBot="1" x14ac:dyDescent="0.4">
      <c r="A70" s="56" t="s">
        <v>66</v>
      </c>
      <c r="B70" s="57"/>
      <c r="C70" s="58">
        <v>1.1716</v>
      </c>
      <c r="D70" s="18"/>
      <c r="E70" s="18"/>
      <c r="F70" s="18"/>
      <c r="G70" s="18"/>
      <c r="H70" s="18"/>
    </row>
    <row r="71" spans="1:9" x14ac:dyDescent="0.35">
      <c r="A71" s="18"/>
      <c r="B71" s="18"/>
      <c r="C71" s="18"/>
      <c r="D71" s="18"/>
      <c r="E71" s="18"/>
      <c r="F71" s="18"/>
      <c r="G71" s="18"/>
    </row>
    <row r="72" spans="1:9" x14ac:dyDescent="0.35">
      <c r="A72" s="62" t="s">
        <v>104</v>
      </c>
      <c r="B72" s="18"/>
      <c r="C72" s="18"/>
      <c r="D72" s="18"/>
      <c r="E72" s="18"/>
      <c r="F72" s="18"/>
      <c r="G72" s="18"/>
    </row>
    <row r="73" spans="1:9" x14ac:dyDescent="0.35">
      <c r="A73" s="19" t="s">
        <v>109</v>
      </c>
      <c r="D73" s="28"/>
    </row>
    <row r="74" spans="1:9" x14ac:dyDescent="0.35">
      <c r="A74" s="28" t="s">
        <v>0</v>
      </c>
      <c r="D74" s="28"/>
    </row>
    <row r="75" spans="1:9" x14ac:dyDescent="0.35">
      <c r="A75" s="1" t="s">
        <v>112</v>
      </c>
      <c r="B75" s="1"/>
      <c r="F75" s="28"/>
    </row>
    <row r="76" spans="1:9" x14ac:dyDescent="0.35">
      <c r="A76" s="63"/>
      <c r="B76" s="64" t="s">
        <v>113</v>
      </c>
      <c r="C76" s="21" t="s">
        <v>114</v>
      </c>
      <c r="D76" s="64" t="s">
        <v>57</v>
      </c>
      <c r="E76" s="21" t="s">
        <v>111</v>
      </c>
      <c r="F76" s="64" t="s">
        <v>58</v>
      </c>
      <c r="G76" s="33" t="s">
        <v>110</v>
      </c>
      <c r="H76" s="64" t="s">
        <v>116</v>
      </c>
      <c r="I76" s="33" t="s">
        <v>117</v>
      </c>
    </row>
    <row r="77" spans="1:9" x14ac:dyDescent="0.35">
      <c r="A77" s="21" t="s">
        <v>7</v>
      </c>
      <c r="B77" s="65">
        <v>-7.7907000000000002</v>
      </c>
      <c r="C77" s="65">
        <f>0.38149070739746/200</f>
        <v>1.9074535369873E-3</v>
      </c>
      <c r="D77" s="65">
        <v>-10.930999999999999</v>
      </c>
      <c r="E77" s="65">
        <f>0.393565416336059/200</f>
        <v>1.967827081680295E-3</v>
      </c>
      <c r="F77" s="65">
        <v>-11.0616</v>
      </c>
      <c r="G77" s="65">
        <f>0.399958848953247/200</f>
        <v>1.9997942447662351E-3</v>
      </c>
      <c r="H77" s="65">
        <v>-11.5398</v>
      </c>
      <c r="I77" s="65">
        <f>0.682828903198242/200</f>
        <v>3.4141445159912099E-3</v>
      </c>
    </row>
    <row r="78" spans="1:9" x14ac:dyDescent="0.35">
      <c r="A78" s="21" t="s">
        <v>64</v>
      </c>
      <c r="B78" s="65">
        <v>2.2039</v>
      </c>
      <c r="C78" s="65"/>
      <c r="D78" s="65">
        <v>1.4112</v>
      </c>
      <c r="E78" s="65"/>
      <c r="F78" s="65">
        <v>0.95120000000000005</v>
      </c>
      <c r="G78" s="65"/>
      <c r="H78" s="65">
        <v>0.77070000000000005</v>
      </c>
      <c r="I78" s="65"/>
    </row>
    <row r="79" spans="1:9" x14ac:dyDescent="0.35">
      <c r="A79" s="21" t="s">
        <v>8</v>
      </c>
      <c r="B79" s="65">
        <v>-11.7315</v>
      </c>
      <c r="C79" s="65">
        <f>0.743644952774047/200</f>
        <v>3.7182247638702349E-3</v>
      </c>
      <c r="D79" s="65">
        <v>-12.350300000000001</v>
      </c>
      <c r="E79" s="65">
        <f>0.808241128921508/200</f>
        <v>4.0412056446075401E-3</v>
      </c>
      <c r="F79" s="65">
        <v>-12.4358</v>
      </c>
      <c r="G79" s="65">
        <f xml:space="preserve"> 0.831526041030883/200</f>
        <v>4.157630205154415E-3</v>
      </c>
      <c r="H79" s="65">
        <v>-12.7623</v>
      </c>
      <c r="I79" s="65">
        <f>1.39217519760131/200</f>
        <v>6.9608759880065499E-3</v>
      </c>
    </row>
    <row r="80" spans="1:9" x14ac:dyDescent="0.35">
      <c r="A80" s="21" t="s">
        <v>65</v>
      </c>
      <c r="B80" s="65">
        <v>2.4887999999999999</v>
      </c>
      <c r="C80" s="65"/>
      <c r="D80" s="65">
        <v>1.5609</v>
      </c>
      <c r="E80" s="65"/>
      <c r="F80" s="65">
        <v>1.0578000000000001</v>
      </c>
      <c r="G80" s="65"/>
      <c r="H80" s="65">
        <v>0.8075</v>
      </c>
      <c r="I80" s="65"/>
    </row>
    <row r="81" spans="1:9" x14ac:dyDescent="0.35">
      <c r="A81" s="21" t="s">
        <v>115</v>
      </c>
      <c r="B81" s="65"/>
      <c r="C81" s="65"/>
      <c r="D81" s="65">
        <v>-11.8744</v>
      </c>
      <c r="E81" s="65">
        <f>8.43400382995605/200</f>
        <v>4.2170019149780247E-2</v>
      </c>
      <c r="F81" s="65">
        <v>-12.076599999999999</v>
      </c>
      <c r="G81" s="65">
        <f>10.424521446228/200</f>
        <v>5.2122607231140004E-2</v>
      </c>
      <c r="H81" s="65"/>
      <c r="I81" s="65"/>
    </row>
    <row r="82" spans="1:9" x14ac:dyDescent="0.35">
      <c r="A82" s="21" t="s">
        <v>66</v>
      </c>
      <c r="B82" s="65"/>
      <c r="C82" s="65"/>
      <c r="D82" s="66">
        <v>1.573</v>
      </c>
      <c r="E82" s="65"/>
      <c r="F82" s="65"/>
      <c r="G82" s="65"/>
    </row>
    <row r="85" spans="1:9" x14ac:dyDescent="0.35">
      <c r="A85" s="7" t="s">
        <v>105</v>
      </c>
    </row>
    <row r="86" spans="1:9" x14ac:dyDescent="0.35">
      <c r="A86" s="19" t="s">
        <v>107</v>
      </c>
    </row>
    <row r="87" spans="1:9" x14ac:dyDescent="0.35">
      <c r="A87" s="28" t="s">
        <v>10</v>
      </c>
    </row>
    <row r="88" spans="1:9" ht="15" thickBot="1" x14ac:dyDescent="0.4">
      <c r="A88" t="s">
        <v>11</v>
      </c>
    </row>
    <row r="89" spans="1:9" x14ac:dyDescent="0.35">
      <c r="A89" s="14" t="s">
        <v>1</v>
      </c>
      <c r="B89" s="37" t="s">
        <v>2</v>
      </c>
      <c r="C89" s="37" t="s">
        <v>3</v>
      </c>
      <c r="D89" s="37" t="s">
        <v>4</v>
      </c>
      <c r="E89" s="37" t="s">
        <v>5</v>
      </c>
      <c r="F89" s="37" t="s">
        <v>6</v>
      </c>
      <c r="G89" s="48" t="s">
        <v>12</v>
      </c>
    </row>
    <row r="90" spans="1:9" x14ac:dyDescent="0.35">
      <c r="A90" s="5" t="s">
        <v>14</v>
      </c>
      <c r="B90" s="9">
        <v>2.7021000000000002</v>
      </c>
      <c r="C90" s="9">
        <v>-7.3941999999999997</v>
      </c>
      <c r="D90" s="9">
        <v>-17.366499999999998</v>
      </c>
      <c r="E90" s="9">
        <v>-27.2926</v>
      </c>
      <c r="F90" s="9">
        <v>-37.272500000000001</v>
      </c>
      <c r="G90" s="30">
        <f>1.87291026115417/200</f>
        <v>9.3645513057708501E-3</v>
      </c>
    </row>
    <row r="91" spans="1:9" x14ac:dyDescent="0.35">
      <c r="A91" s="5" t="s">
        <v>15</v>
      </c>
      <c r="B91" s="9">
        <v>0.88500000000000001</v>
      </c>
      <c r="C91" s="9">
        <v>0.90100000000000002</v>
      </c>
      <c r="D91" s="9">
        <v>0.95669999999999999</v>
      </c>
      <c r="E91" s="9">
        <v>0.96560000000000001</v>
      </c>
      <c r="F91" s="9">
        <v>1.0293000000000001</v>
      </c>
      <c r="G91" s="49"/>
    </row>
    <row r="92" spans="1:9" x14ac:dyDescent="0.35">
      <c r="A92" s="5"/>
      <c r="B92" s="50"/>
      <c r="C92" s="9"/>
      <c r="D92" s="9"/>
      <c r="E92" s="9"/>
      <c r="F92" s="9"/>
      <c r="G92" s="49"/>
    </row>
    <row r="93" spans="1:9" x14ac:dyDescent="0.35">
      <c r="A93" s="5" t="s">
        <v>16</v>
      </c>
      <c r="B93" s="9">
        <v>11.153700000000001</v>
      </c>
      <c r="C93" s="9">
        <v>0.92630000000000001</v>
      </c>
      <c r="D93" s="9">
        <v>-9.1595999999999993</v>
      </c>
      <c r="E93" s="9">
        <v>-18.4282</v>
      </c>
      <c r="F93" s="9">
        <v>-28.785699999999999</v>
      </c>
      <c r="G93" s="30">
        <f>1.73989057540893/200</f>
        <v>8.6994528770446503E-3</v>
      </c>
    </row>
    <row r="94" spans="1:9" x14ac:dyDescent="0.35">
      <c r="A94" s="5" t="s">
        <v>13</v>
      </c>
      <c r="B94" s="9">
        <v>3.0234000000000001</v>
      </c>
      <c r="C94" s="9">
        <v>3.0640999999999998</v>
      </c>
      <c r="D94" s="9">
        <v>3.6509</v>
      </c>
      <c r="E94" s="9">
        <v>3.2534000000000001</v>
      </c>
      <c r="F94" s="9">
        <v>3.3008000000000002</v>
      </c>
      <c r="G94" s="49"/>
    </row>
    <row r="95" spans="1:9" x14ac:dyDescent="0.35">
      <c r="A95" s="5"/>
      <c r="B95" s="50"/>
      <c r="C95" s="9"/>
      <c r="D95" s="9"/>
      <c r="E95" s="9"/>
      <c r="F95" s="9"/>
      <c r="G95" s="49"/>
    </row>
    <row r="96" spans="1:9" x14ac:dyDescent="0.35">
      <c r="A96" s="5" t="s">
        <v>23</v>
      </c>
      <c r="B96" s="9">
        <v>-1.8754</v>
      </c>
      <c r="C96" s="9">
        <v>-11.879799999999999</v>
      </c>
      <c r="D96" s="9">
        <v>-21.812200000000001</v>
      </c>
      <c r="E96" s="9">
        <v>-31.9605</v>
      </c>
      <c r="F96" s="9">
        <v>-41.809899999999999</v>
      </c>
      <c r="G96" s="30">
        <f>3.64388179779052/200</f>
        <v>1.82194089889526E-2</v>
      </c>
    </row>
    <row r="97" spans="1:7" x14ac:dyDescent="0.35">
      <c r="A97" s="5" t="s">
        <v>24</v>
      </c>
      <c r="B97" s="9">
        <v>1.2853000000000001</v>
      </c>
      <c r="C97" s="9">
        <v>1.2719</v>
      </c>
      <c r="D97" s="9">
        <v>1.1487000000000001</v>
      </c>
      <c r="E97" s="9">
        <v>1.2646999999999999</v>
      </c>
      <c r="F97" s="9">
        <v>1.1558999999999999</v>
      </c>
      <c r="G97" s="30"/>
    </row>
    <row r="98" spans="1:7" x14ac:dyDescent="0.35">
      <c r="A98" s="5"/>
      <c r="B98" s="50"/>
      <c r="C98" s="9"/>
      <c r="D98" s="9"/>
      <c r="E98" s="9"/>
      <c r="F98" s="9"/>
      <c r="G98" s="30"/>
    </row>
    <row r="99" spans="1:7" x14ac:dyDescent="0.35">
      <c r="A99" s="5" t="s">
        <v>25</v>
      </c>
      <c r="B99" s="9">
        <v>5.5016999999999996</v>
      </c>
      <c r="C99" s="9">
        <v>-4.8254000000000001</v>
      </c>
      <c r="D99" s="9">
        <v>-15.061500000000001</v>
      </c>
      <c r="E99" s="9">
        <v>-24.198</v>
      </c>
      <c r="F99" s="9">
        <v>-34.591799999999999</v>
      </c>
      <c r="G99" s="30">
        <f>3.63707900047302/200</f>
        <v>1.8185395002365098E-2</v>
      </c>
    </row>
    <row r="100" spans="1:7" x14ac:dyDescent="0.35">
      <c r="A100" s="5" t="s">
        <v>26</v>
      </c>
      <c r="B100" s="9">
        <v>2.9416000000000002</v>
      </c>
      <c r="C100" s="9">
        <v>3.2046000000000001</v>
      </c>
      <c r="D100" s="9">
        <v>3.4399000000000002</v>
      </c>
      <c r="E100" s="9">
        <v>3.1190000000000002</v>
      </c>
      <c r="F100" s="9">
        <v>3.133</v>
      </c>
      <c r="G100" s="49"/>
    </row>
    <row r="101" spans="1:7" x14ac:dyDescent="0.35">
      <c r="A101" s="5"/>
      <c r="B101" s="50"/>
      <c r="C101" s="50"/>
      <c r="D101" s="50"/>
      <c r="E101" s="50"/>
      <c r="F101" s="50"/>
      <c r="G101" s="49"/>
    </row>
    <row r="102" spans="1:7" x14ac:dyDescent="0.35">
      <c r="A102" s="5" t="s">
        <v>17</v>
      </c>
      <c r="B102" s="9">
        <f>-1.7902</f>
        <v>-1.7902</v>
      </c>
      <c r="C102" s="9">
        <v>-11.8467</v>
      </c>
      <c r="D102" s="9">
        <v>-21.738299999999999</v>
      </c>
      <c r="E102" s="9">
        <v>-31.619900000000001</v>
      </c>
      <c r="F102" s="9">
        <v>-41.830800000000004</v>
      </c>
      <c r="G102" s="30">
        <f>43.5942468643188/200</f>
        <v>0.21797123432159399</v>
      </c>
    </row>
    <row r="103" spans="1:7" x14ac:dyDescent="0.35">
      <c r="A103" s="5" t="s">
        <v>18</v>
      </c>
      <c r="B103" s="9">
        <v>1.2419</v>
      </c>
      <c r="C103" s="9">
        <v>1.1898</v>
      </c>
      <c r="D103" s="9">
        <v>1.2814000000000001</v>
      </c>
      <c r="E103" s="9">
        <v>1.1073</v>
      </c>
      <c r="F103" s="26">
        <v>1.2888999999999999</v>
      </c>
      <c r="G103" s="30"/>
    </row>
    <row r="104" spans="1:7" x14ac:dyDescent="0.35">
      <c r="A104" s="5"/>
      <c r="B104" s="9"/>
      <c r="C104" s="9"/>
      <c r="D104" s="9"/>
      <c r="E104" s="9"/>
      <c r="F104" s="9"/>
      <c r="G104" s="30"/>
    </row>
    <row r="105" spans="1:7" x14ac:dyDescent="0.35">
      <c r="A105" s="5" t="s">
        <v>19</v>
      </c>
      <c r="B105" s="9">
        <v>-0.77390000000000003</v>
      </c>
      <c r="C105" s="9">
        <v>-10.8522</v>
      </c>
      <c r="D105" s="9">
        <v>-21.103899999999999</v>
      </c>
      <c r="E105" s="9">
        <v>-29.667200000000001</v>
      </c>
      <c r="F105" s="9">
        <v>-38.0655</v>
      </c>
      <c r="G105" s="30"/>
    </row>
    <row r="106" spans="1:7" x14ac:dyDescent="0.35">
      <c r="A106" s="5" t="s">
        <v>20</v>
      </c>
      <c r="B106" s="9">
        <v>1.2433000000000001</v>
      </c>
      <c r="C106" s="9">
        <v>1.1579999999999999</v>
      </c>
      <c r="D106" s="9">
        <v>1.2155</v>
      </c>
      <c r="E106" s="9">
        <v>1.2145999999999999</v>
      </c>
      <c r="F106" s="9">
        <v>1.1361000000000001</v>
      </c>
      <c r="G106" s="30"/>
    </row>
    <row r="107" spans="1:7" x14ac:dyDescent="0.35">
      <c r="A107" s="5"/>
      <c r="B107" s="9"/>
      <c r="C107" s="9"/>
      <c r="D107" s="9"/>
      <c r="E107" s="9"/>
      <c r="F107" s="9"/>
      <c r="G107" s="30"/>
    </row>
    <row r="108" spans="1:7" x14ac:dyDescent="0.35">
      <c r="A108" s="5" t="s">
        <v>21</v>
      </c>
      <c r="B108" s="9">
        <v>-1.7432000000000001</v>
      </c>
      <c r="C108" s="9">
        <v>-11.6966</v>
      </c>
      <c r="D108" s="9">
        <v>-21.720500000000001</v>
      </c>
      <c r="E108" s="9">
        <v>-31.185500000000001</v>
      </c>
      <c r="F108" s="9">
        <v>-40.300899999999999</v>
      </c>
      <c r="G108" s="30"/>
    </row>
    <row r="109" spans="1:7" ht="15" thickBot="1" x14ac:dyDescent="0.4">
      <c r="A109" s="6" t="s">
        <v>22</v>
      </c>
      <c r="B109" s="31">
        <v>1.2693000000000001</v>
      </c>
      <c r="C109" s="31">
        <v>1.2414000000000001</v>
      </c>
      <c r="D109" s="31">
        <v>1.1528</v>
      </c>
      <c r="E109" s="31">
        <v>1.2195</v>
      </c>
      <c r="F109" s="31">
        <v>1.1687000000000001</v>
      </c>
      <c r="G109" s="32"/>
    </row>
    <row r="110" spans="1:7" x14ac:dyDescent="0.35">
      <c r="A110" s="21"/>
      <c r="B110" s="17"/>
      <c r="C110" s="17"/>
      <c r="D110" s="17"/>
      <c r="E110" s="17"/>
      <c r="F110" s="17"/>
      <c r="G110" s="17"/>
    </row>
    <row r="111" spans="1:7" x14ac:dyDescent="0.35">
      <c r="A111" s="33"/>
      <c r="B111" s="33" t="s">
        <v>68</v>
      </c>
      <c r="D111" s="17"/>
      <c r="E111" s="17"/>
      <c r="F111" s="17"/>
      <c r="G111" s="17"/>
    </row>
    <row r="112" spans="1:7" x14ac:dyDescent="0.35">
      <c r="A112" s="21"/>
      <c r="B112" s="18" t="s">
        <v>69</v>
      </c>
      <c r="C112" s="18"/>
      <c r="D112" s="17"/>
      <c r="E112" s="17"/>
      <c r="F112" s="17"/>
      <c r="G112" s="17"/>
    </row>
    <row r="115" spans="1:7" x14ac:dyDescent="0.35">
      <c r="A115" s="19" t="s">
        <v>106</v>
      </c>
      <c r="C115" s="19"/>
    </row>
    <row r="116" spans="1:7" x14ac:dyDescent="0.35">
      <c r="A116" t="s">
        <v>59</v>
      </c>
    </row>
    <row r="117" spans="1:7" ht="15" thickBot="1" x14ac:dyDescent="0.4">
      <c r="A117" t="s">
        <v>98</v>
      </c>
    </row>
    <row r="118" spans="1:7" x14ac:dyDescent="0.35">
      <c r="A118" s="14" t="s">
        <v>1</v>
      </c>
      <c r="B118" s="37" t="s">
        <v>2</v>
      </c>
      <c r="C118" s="37" t="s">
        <v>3</v>
      </c>
      <c r="D118" s="37" t="s">
        <v>4</v>
      </c>
      <c r="E118" s="37" t="s">
        <v>5</v>
      </c>
      <c r="F118" s="37" t="s">
        <v>6</v>
      </c>
      <c r="G118" s="48" t="s">
        <v>94</v>
      </c>
    </row>
    <row r="119" spans="1:7" x14ac:dyDescent="0.35">
      <c r="A119" s="5" t="s">
        <v>29</v>
      </c>
      <c r="B119" s="9">
        <v>3.4502999999999999</v>
      </c>
      <c r="C119" s="9">
        <v>-6.5942999999999996</v>
      </c>
      <c r="D119" s="9">
        <v>-16.561499999999999</v>
      </c>
      <c r="E119" s="9">
        <v>-26.6008</v>
      </c>
      <c r="F119" s="9">
        <v>-36.565199999999997</v>
      </c>
      <c r="G119" s="30">
        <f>1.81720042228698/1000</f>
        <v>1.8172004222869801E-3</v>
      </c>
    </row>
    <row r="120" spans="1:7" x14ac:dyDescent="0.35">
      <c r="A120" s="5" t="s">
        <v>15</v>
      </c>
      <c r="B120" s="9">
        <v>1.8456999999999999</v>
      </c>
      <c r="C120" s="9">
        <v>1.8831</v>
      </c>
      <c r="D120" s="9">
        <v>1.8754999999999999</v>
      </c>
      <c r="E120" s="9">
        <v>1.9067000000000001</v>
      </c>
      <c r="F120" s="9">
        <v>1.8309</v>
      </c>
      <c r="G120" s="49"/>
    </row>
    <row r="121" spans="1:7" x14ac:dyDescent="0.35">
      <c r="A121" s="5"/>
      <c r="B121" s="50"/>
      <c r="C121" s="9"/>
      <c r="D121" s="9"/>
      <c r="E121" s="9"/>
      <c r="F121" s="9"/>
      <c r="G121" s="49"/>
    </row>
    <row r="122" spans="1:7" x14ac:dyDescent="0.35">
      <c r="A122" s="5" t="s">
        <v>99</v>
      </c>
      <c r="B122" s="9">
        <v>33.961399999999998</v>
      </c>
      <c r="C122" s="9">
        <v>23.832799999999999</v>
      </c>
      <c r="D122" s="9">
        <v>13.8483</v>
      </c>
      <c r="E122" s="9">
        <v>4.1989999999999998</v>
      </c>
      <c r="F122" s="9">
        <v>-6.4336000000000002</v>
      </c>
      <c r="G122" s="30"/>
    </row>
    <row r="123" spans="1:7" x14ac:dyDescent="0.35">
      <c r="A123" s="5" t="s">
        <v>30</v>
      </c>
      <c r="B123" s="9">
        <v>3.9329999999999998</v>
      </c>
      <c r="C123" s="9">
        <v>3.8573</v>
      </c>
      <c r="D123" s="9">
        <v>3.6829000000000001</v>
      </c>
      <c r="E123" s="9">
        <v>3.8494999999999999</v>
      </c>
      <c r="F123" s="9">
        <v>3.8119000000000001</v>
      </c>
      <c r="G123" s="49"/>
    </row>
    <row r="124" spans="1:7" x14ac:dyDescent="0.35">
      <c r="A124" s="5"/>
      <c r="B124" s="50"/>
      <c r="C124" s="9"/>
      <c r="D124" s="9"/>
      <c r="E124" s="9"/>
      <c r="F124" s="9"/>
      <c r="G124" s="49"/>
    </row>
    <row r="125" spans="1:7" x14ac:dyDescent="0.35">
      <c r="A125" s="5" t="s">
        <v>31</v>
      </c>
      <c r="B125" s="9">
        <v>-3.8433999999999999</v>
      </c>
      <c r="C125" s="9">
        <v>-13.9133</v>
      </c>
      <c r="D125" s="9">
        <v>-23.5916</v>
      </c>
      <c r="E125" s="9">
        <v>-33.8613</v>
      </c>
      <c r="F125" s="9">
        <v>-43.593000000000004</v>
      </c>
      <c r="G125" s="30">
        <f>3.73042225837707/1000</f>
        <v>3.7304222583770699E-3</v>
      </c>
    </row>
    <row r="126" spans="1:7" x14ac:dyDescent="0.35">
      <c r="A126" s="5" t="s">
        <v>24</v>
      </c>
      <c r="B126" s="9">
        <v>2.6547999999999998</v>
      </c>
      <c r="C126" s="9">
        <v>2.7086999999999999</v>
      </c>
      <c r="D126" s="9">
        <v>2.7507000000000001</v>
      </c>
      <c r="E126" s="9">
        <v>2.7532999999999999</v>
      </c>
      <c r="F126" s="9">
        <v>2.7458</v>
      </c>
      <c r="G126" s="30"/>
    </row>
    <row r="127" spans="1:7" x14ac:dyDescent="0.35">
      <c r="A127" s="5"/>
      <c r="B127" s="50"/>
      <c r="C127" s="9"/>
      <c r="D127" s="9"/>
      <c r="E127" s="9"/>
      <c r="F127" s="9"/>
      <c r="G127" s="30"/>
    </row>
    <row r="128" spans="1:7" x14ac:dyDescent="0.35">
      <c r="A128" s="5" t="s">
        <v>100</v>
      </c>
      <c r="B128" s="9">
        <v>32.962600000000002</v>
      </c>
      <c r="C128" s="9">
        <v>22.838000000000001</v>
      </c>
      <c r="D128" s="9">
        <v>12.853400000000001</v>
      </c>
      <c r="E128" s="9">
        <v>3.2014</v>
      </c>
      <c r="F128" s="9">
        <v>-7.4305000000000003</v>
      </c>
      <c r="G128" s="30"/>
    </row>
    <row r="129" spans="1:7" x14ac:dyDescent="0.35">
      <c r="A129" s="5" t="s">
        <v>32</v>
      </c>
      <c r="B129" s="9">
        <v>3.9333999999999998</v>
      </c>
      <c r="C129" s="9">
        <v>3.859</v>
      </c>
      <c r="D129" s="9">
        <v>3.6848999999999998</v>
      </c>
      <c r="E129" s="9">
        <v>3.851</v>
      </c>
      <c r="F129" s="9">
        <v>3.8092000000000001</v>
      </c>
      <c r="G129" s="49"/>
    </row>
    <row r="130" spans="1:7" x14ac:dyDescent="0.35">
      <c r="A130" s="5"/>
      <c r="B130" s="50"/>
      <c r="C130" s="50"/>
      <c r="D130" s="50"/>
      <c r="E130" s="50"/>
      <c r="F130" s="50"/>
      <c r="G130" s="49"/>
    </row>
    <row r="131" spans="1:7" x14ac:dyDescent="0.35">
      <c r="A131" s="5" t="s">
        <v>17</v>
      </c>
      <c r="B131" s="9">
        <v>-3.3506</v>
      </c>
      <c r="C131" s="9">
        <v>-13.5854</v>
      </c>
      <c r="D131" s="9">
        <v>-23.3325</v>
      </c>
      <c r="E131" s="9">
        <v>-33.126199999999997</v>
      </c>
      <c r="F131" s="9">
        <v>-43.1599</v>
      </c>
      <c r="G131" s="30">
        <f>44.6756930351257/1000</f>
        <v>4.4675693035125696E-2</v>
      </c>
    </row>
    <row r="132" spans="1:7" x14ac:dyDescent="0.35">
      <c r="A132" s="5" t="s">
        <v>18</v>
      </c>
      <c r="B132" s="9">
        <v>2.6993</v>
      </c>
      <c r="C132" s="9">
        <v>2.6728000000000001</v>
      </c>
      <c r="D132" s="9">
        <v>2.6707000000000001</v>
      </c>
      <c r="E132" s="9">
        <v>2.6284000000000001</v>
      </c>
      <c r="F132" s="9">
        <v>2.6488</v>
      </c>
      <c r="G132" s="30"/>
    </row>
    <row r="133" spans="1:7" x14ac:dyDescent="0.35">
      <c r="A133" s="5"/>
      <c r="B133" s="9"/>
      <c r="C133" s="9"/>
      <c r="D133" s="9"/>
      <c r="E133" s="9"/>
      <c r="F133" s="9"/>
      <c r="G133" s="30"/>
    </row>
    <row r="134" spans="1:7" x14ac:dyDescent="0.35">
      <c r="A134" s="5" t="s">
        <v>101</v>
      </c>
      <c r="B134" s="9">
        <v>10.5525</v>
      </c>
      <c r="C134" s="9">
        <v>-2.0112999999999999</v>
      </c>
      <c r="D134" s="9">
        <v>-10.688499999999999</v>
      </c>
      <c r="E134" s="9">
        <v>-21.682500000000001</v>
      </c>
      <c r="F134" s="9">
        <v>-31.886700000000001</v>
      </c>
      <c r="G134" s="30"/>
    </row>
    <row r="135" spans="1:7" x14ac:dyDescent="0.35">
      <c r="A135" s="5" t="s">
        <v>33</v>
      </c>
      <c r="B135" s="9">
        <v>3.1505999999999998</v>
      </c>
      <c r="C135" s="9">
        <v>1.9450000000000001</v>
      </c>
      <c r="D135" s="9">
        <v>1.9343999999999999</v>
      </c>
      <c r="E135" s="9">
        <v>1.6428</v>
      </c>
      <c r="F135" s="9">
        <v>1.2435</v>
      </c>
      <c r="G135" s="30"/>
    </row>
    <row r="136" spans="1:7" x14ac:dyDescent="0.35">
      <c r="A136" s="5"/>
      <c r="B136" s="9"/>
      <c r="C136" s="9"/>
      <c r="D136" s="9"/>
      <c r="E136" s="9"/>
      <c r="F136" s="9"/>
      <c r="G136" s="30"/>
    </row>
    <row r="137" spans="1:7" x14ac:dyDescent="0.35">
      <c r="A137" s="5" t="s">
        <v>27</v>
      </c>
      <c r="B137" s="9">
        <v>-3.4333999999999998</v>
      </c>
      <c r="C137" s="9">
        <v>-12.944599999999999</v>
      </c>
      <c r="D137" s="9">
        <v>-23.013100000000001</v>
      </c>
      <c r="E137" s="9">
        <v>-32.932000000000002</v>
      </c>
      <c r="F137" s="9">
        <v>-41.863900000000001</v>
      </c>
      <c r="G137" s="30"/>
    </row>
    <row r="138" spans="1:7" ht="15" thickBot="1" x14ac:dyDescent="0.4">
      <c r="A138" s="6" t="s">
        <v>28</v>
      </c>
      <c r="B138" s="31">
        <v>2.6326999999999998</v>
      </c>
      <c r="C138" s="31">
        <v>2.6817000000000002</v>
      </c>
      <c r="D138" s="31">
        <v>2.7978000000000001</v>
      </c>
      <c r="E138" s="31">
        <v>2.4706999999999999</v>
      </c>
      <c r="F138" s="31">
        <v>2.6570999999999998</v>
      </c>
      <c r="G138" s="32"/>
    </row>
    <row r="139" spans="1:7" x14ac:dyDescent="0.35">
      <c r="B139" s="29"/>
      <c r="C139" s="29"/>
      <c r="D139" s="29"/>
      <c r="E139" s="29"/>
      <c r="F139" s="29"/>
      <c r="G139" s="29"/>
    </row>
    <row r="140" spans="1:7" x14ac:dyDescent="0.35">
      <c r="B140" s="61" t="s">
        <v>96</v>
      </c>
    </row>
    <row r="141" spans="1:7" x14ac:dyDescent="0.35">
      <c r="B141" t="s">
        <v>97</v>
      </c>
    </row>
    <row r="144" spans="1:7" x14ac:dyDescent="0.35">
      <c r="A144" s="7" t="s">
        <v>108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D20" sqref="D20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56</v>
      </c>
      <c r="B1" t="s">
        <v>0</v>
      </c>
    </row>
    <row r="2" spans="1:5" ht="15" thickBot="1" x14ac:dyDescent="0.4"/>
    <row r="3" spans="1:5" x14ac:dyDescent="0.35">
      <c r="A3" s="14" t="s">
        <v>42</v>
      </c>
      <c r="B3" s="15" t="s">
        <v>43</v>
      </c>
      <c r="C3" s="15" t="s">
        <v>4</v>
      </c>
      <c r="D3" s="15" t="s">
        <v>5</v>
      </c>
      <c r="E3" s="16" t="s">
        <v>6</v>
      </c>
    </row>
    <row r="4" spans="1:5" x14ac:dyDescent="0.35">
      <c r="A4" s="5" t="s">
        <v>46</v>
      </c>
      <c r="B4" s="21">
        <v>-10.4223</v>
      </c>
      <c r="C4" s="21">
        <v>-20.546399999999998</v>
      </c>
      <c r="D4" s="21">
        <v>-30.565899999999999</v>
      </c>
      <c r="E4" s="23">
        <v>-40.424100000000003</v>
      </c>
    </row>
    <row r="5" spans="1:5" x14ac:dyDescent="0.35">
      <c r="A5" s="5"/>
      <c r="B5" s="21"/>
      <c r="C5" s="21"/>
      <c r="D5" s="21"/>
      <c r="E5" s="23"/>
    </row>
    <row r="6" spans="1:5" x14ac:dyDescent="0.35">
      <c r="A6" s="5" t="s">
        <v>47</v>
      </c>
      <c r="B6" s="21">
        <v>-13.8728</v>
      </c>
      <c r="C6" s="21">
        <v>-23.9254</v>
      </c>
      <c r="D6" s="21">
        <v>-34.028799999999997</v>
      </c>
      <c r="E6" s="23">
        <v>-43.958799999999997</v>
      </c>
    </row>
    <row r="7" spans="1:5" x14ac:dyDescent="0.35">
      <c r="A7" s="5"/>
      <c r="B7" s="21"/>
      <c r="C7" s="21"/>
      <c r="D7" s="21"/>
      <c r="E7" s="23"/>
    </row>
    <row r="8" spans="1:5" x14ac:dyDescent="0.35">
      <c r="A8" s="5" t="s">
        <v>48</v>
      </c>
      <c r="B8" s="21">
        <v>-9.6765000000000008</v>
      </c>
      <c r="C8" s="21">
        <v>-15.9671</v>
      </c>
      <c r="D8" s="21">
        <v>-17.5745</v>
      </c>
      <c r="E8" s="23">
        <v>-17.808599999999998</v>
      </c>
    </row>
    <row r="9" spans="1:5" x14ac:dyDescent="0.35">
      <c r="A9" s="5"/>
      <c r="B9" s="21"/>
      <c r="C9" s="21"/>
      <c r="D9" s="21"/>
      <c r="E9" s="23"/>
    </row>
    <row r="10" spans="1:5" x14ac:dyDescent="0.35">
      <c r="A10" s="5" t="s">
        <v>49</v>
      </c>
      <c r="B10" s="21">
        <v>-13.1538</v>
      </c>
      <c r="C10" s="21">
        <v>-19.496200000000002</v>
      </c>
      <c r="D10" s="21">
        <v>-21.472899999999999</v>
      </c>
      <c r="E10" s="23">
        <v>-21.748200000000001</v>
      </c>
    </row>
    <row r="11" spans="1:5" x14ac:dyDescent="0.35">
      <c r="A11" s="5"/>
      <c r="B11" s="21"/>
      <c r="C11" s="21"/>
      <c r="D11" s="21"/>
      <c r="E11" s="23"/>
    </row>
    <row r="12" spans="1:5" x14ac:dyDescent="0.35">
      <c r="A12" s="5" t="s">
        <v>50</v>
      </c>
      <c r="B12" s="21">
        <v>-13.4038</v>
      </c>
      <c r="C12" s="21">
        <v>-23.161000000000001</v>
      </c>
      <c r="D12" s="21">
        <v>-33.494199999999999</v>
      </c>
      <c r="E12" s="23">
        <v>-42.509599999999999</v>
      </c>
    </row>
    <row r="13" spans="1:5" ht="15" thickBot="1" x14ac:dyDescent="0.4">
      <c r="A13" s="6" t="s">
        <v>51</v>
      </c>
      <c r="B13" s="24">
        <v>-12.888500000000001</v>
      </c>
      <c r="C13" s="24">
        <v>-22.598099999999999</v>
      </c>
      <c r="D13" s="24">
        <v>-29.8276</v>
      </c>
      <c r="E13" s="25">
        <v>-36.738900000000001</v>
      </c>
    </row>
    <row r="14" spans="1:5" x14ac:dyDescent="0.35">
      <c r="A14" t="s">
        <v>45</v>
      </c>
    </row>
    <row r="15" spans="1:5" x14ac:dyDescent="0.35">
      <c r="A15" t="s">
        <v>44</v>
      </c>
    </row>
    <row r="16" spans="1:5" ht="15" thickBot="1" x14ac:dyDescent="0.4"/>
    <row r="17" spans="1:2" x14ac:dyDescent="0.35">
      <c r="A17" s="14"/>
      <c r="B17" s="16" t="s">
        <v>52</v>
      </c>
    </row>
    <row r="18" spans="1:2" x14ac:dyDescent="0.35">
      <c r="A18" s="5" t="s">
        <v>53</v>
      </c>
      <c r="B18" s="23">
        <v>0.30146958000000001</v>
      </c>
    </row>
    <row r="19" spans="1:2" x14ac:dyDescent="0.35">
      <c r="A19" s="5" t="s">
        <v>54</v>
      </c>
      <c r="B19" s="23">
        <v>0.61430751900000002</v>
      </c>
    </row>
    <row r="20" spans="1:2" ht="15" thickBot="1" x14ac:dyDescent="0.4">
      <c r="A20" s="6" t="s">
        <v>55</v>
      </c>
      <c r="B20" s="25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2022-05-10T19:56:33Z</dcterms:modified>
</cp:coreProperties>
</file>