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filterPrivacy="1"/>
  <xr:revisionPtr revIDLastSave="0" documentId="13_ncr:1_{F5869DE1-F704-4E44-8200-08025C5B45F0}" xr6:coauthVersionLast="47" xr6:coauthVersionMax="47" xr10:uidLastSave="{00000000-0000-0000-0000-000000000000}"/>
  <bookViews>
    <workbookView xWindow="-108" yWindow="-108" windowWidth="23256" windowHeight="12576" firstSheet="5" activeTab="9" xr2:uid="{00000000-000D-0000-FFFF-FFFF00000000}"/>
  </bookViews>
  <sheets>
    <sheet name="PMP_Review" sheetId="1" r:id="rId1"/>
    <sheet name="Options" sheetId="5" state="hidden" r:id="rId2"/>
    <sheet name="Risk_Managment_Plan_Review" sheetId="7" r:id="rId3"/>
    <sheet name="WireFrame_Review" sheetId="12" r:id="rId4"/>
    <sheet name="Implementation_Review" sheetId="13" r:id="rId5"/>
    <sheet name="SRS_Review" sheetId="3" r:id="rId6"/>
    <sheet name="Sequence_Diagrams_Review" sheetId="10" r:id="rId7"/>
    <sheet name="Audit_Review" sheetId="11" r:id="rId8"/>
    <sheet name="TestCase_Review" sheetId="14" r:id="rId9"/>
    <sheet name="BugReport_Review" sheetId="15" r:id="rId10"/>
    <sheet name="Progress_Chart" sheetId="4" r:id="rId11"/>
  </sheets>
  <externalReferences>
    <externalReference r:id="rId12"/>
  </externalReferences>
  <definedNames>
    <definedName name="_xlnm._FilterDatabase" localSheetId="7" hidden="1">Audit_Review!$A$1:$L$1</definedName>
    <definedName name="Options">Options!$B$1:$B$2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6" i="4" l="1"/>
  <c r="C25" i="4"/>
  <c r="C24" i="4"/>
  <c r="C23" i="4"/>
  <c r="N45" i="4" l="1"/>
  <c r="N44" i="4"/>
  <c r="N43" i="4"/>
  <c r="N42" i="4"/>
  <c r="N46" i="4" l="1"/>
  <c r="C45" i="4"/>
  <c r="C44" i="4"/>
  <c r="C43" i="4"/>
  <c r="C42" i="4"/>
  <c r="C46" i="4" l="1"/>
  <c r="N26" i="4"/>
  <c r="N25" i="4"/>
  <c r="N24" i="4"/>
  <c r="N23" i="4"/>
  <c r="C4" i="4"/>
  <c r="N4" i="4"/>
  <c r="N3" i="4"/>
  <c r="N27" i="4" l="1"/>
  <c r="C27" i="4" l="1"/>
  <c r="N6" i="4"/>
  <c r="C6" i="4"/>
  <c r="N5" i="4"/>
  <c r="C5" i="4"/>
  <c r="C3" i="4"/>
  <c r="C7" i="4" l="1"/>
  <c r="N7" i="4"/>
</calcChain>
</file>

<file path=xl/sharedStrings.xml><?xml version="1.0" encoding="utf-8"?>
<sst xmlns="http://schemas.openxmlformats.org/spreadsheetml/2006/main" count="1067" uniqueCount="349">
  <si>
    <t>Raised By</t>
  </si>
  <si>
    <t>Issue</t>
  </si>
  <si>
    <t>Issue Date</t>
  </si>
  <si>
    <t>Status</t>
  </si>
  <si>
    <t>Approved By</t>
  </si>
  <si>
    <t>Closed date</t>
  </si>
  <si>
    <t>Closed</t>
  </si>
  <si>
    <t>Open</t>
  </si>
  <si>
    <t>PMP</t>
  </si>
  <si>
    <t>Total</t>
  </si>
  <si>
    <t>SRS</t>
  </si>
  <si>
    <t>Hager Hany</t>
  </si>
  <si>
    <t>in section 3.11.3 field constrantions the last one must be phone number not full name</t>
  </si>
  <si>
    <t xml:space="preserve">there is a missing admin function which is update user </t>
  </si>
  <si>
    <t>there is a issue in 3.16 in functional requirments it doesn't match the actual requirment fo adding an admin</t>
  </si>
  <si>
    <t>there is a issue in the numbering starts from 3.15 subtitles till the end of the section 3</t>
  </si>
  <si>
    <t xml:space="preserve">the usage of the admin and user keywords interchangably is not applicable
 so please revise the functionality of the adim as whole </t>
  </si>
  <si>
    <t>missing admin function which is update add delete menu</t>
  </si>
  <si>
    <t>the add item /delete /update item is not in our scope</t>
  </si>
  <si>
    <t>in section 5.3 the authorization some functions of admin is forgotten which is add/update/delet menus</t>
  </si>
  <si>
    <t>in section 5.1 I think we need to remove the part of the delay of  5 seconds</t>
  </si>
  <si>
    <t>in section 5.4 we need to express the avialibilty in nines 
we can review this link to help 
https://www.blameless.com/sre/availability-maintainability-reliability-whats-the-difference</t>
  </si>
  <si>
    <t>Hagar EL-Sayed</t>
  </si>
  <si>
    <t xml:space="preserve">in the first page the prepared by section font and arrage of the members names is not right  </t>
  </si>
  <si>
    <t xml:space="preserve">in section 1.1, the Purpose there is a problem in the sequence espcially here "The customers can get their order delivered" and then the rest </t>
  </si>
  <si>
    <t>in section 1.2 , it is better to mention that changing the content is called "tailoring"</t>
  </si>
  <si>
    <t>in section 1.4 the last sentence "based on ….." it needs declaration.</t>
  </si>
  <si>
    <t>in section 2.5 it is recommended to specify how the system is going to know the near by restaurants is it by using the GPS or the user insert the required place or any other methods</t>
  </si>
  <si>
    <t xml:space="preserve">in section 3.2 there is a missing error message if the user insert a wrong data </t>
  </si>
  <si>
    <t>in section 3.6 there are missing steps  what happen after the user "view the restaurant’s menu"</t>
  </si>
  <si>
    <t>in section 3.6.3, REQ-2 the user has to select the restaurant to" View their menu then choose te meal".</t>
  </si>
  <si>
    <t>Marina Hatem</t>
  </si>
  <si>
    <t>Please provide the project name at the top of all pages.</t>
  </si>
  <si>
    <t xml:space="preserve">In section 3.3, There are clear copied text. For example: "Set your quality standards.
Decide which quality standards to focus on.
. Get feedback." Please adjust it. </t>
  </si>
  <si>
    <t>Please remove the unnecessary blue text in all the sheet.</t>
  </si>
  <si>
    <t>Please provide a definition for the ISTQB in Appendix B</t>
  </si>
  <si>
    <t>In page 11 the versions of the mentioned files should be updated when changed</t>
  </si>
  <si>
    <t>IN 1.1 the purpose of risk management plan in the "Internet Banking System" part should be modified</t>
  </si>
  <si>
    <t xml:space="preserve">In 2.1 the process &lt;project manager or other designee&gt;  a specific role should replace the brackets </t>
  </si>
  <si>
    <t>In 2.2  Risk identification "will be stored electronically in the project library located at Risk_Management_Log.xls." should be checked for the actual storage place.</t>
  </si>
  <si>
    <t>In page 6 mention the people who need to sign</t>
  </si>
  <si>
    <t>In page 7 in the appendix mention the place for Risk log</t>
  </si>
  <si>
    <t>Closed By</t>
  </si>
  <si>
    <t xml:space="preserve">section 3.22 has a conflict topic </t>
  </si>
  <si>
    <t>Assigned To</t>
  </si>
  <si>
    <t>Marina&amp;Noura</t>
  </si>
  <si>
    <t>In Progress</t>
  </si>
  <si>
    <t>F_REVIEW_SRS_V1.0_001</t>
  </si>
  <si>
    <t>F_REVIEW_SRS_V1.0_002</t>
  </si>
  <si>
    <t>F_REVIEW_SRS_V1.0_003</t>
  </si>
  <si>
    <t>F_REVIEW_SRS_V1.0_004</t>
  </si>
  <si>
    <t>F_REVIEW_SRS_V1.0_005</t>
  </si>
  <si>
    <t>F_REVIEW_SRS_V1.0_006</t>
  </si>
  <si>
    <t>F_REVIEW_SRS_V1.0_007</t>
  </si>
  <si>
    <t>F_REVIEW_SRS_V1.0_008</t>
  </si>
  <si>
    <t>F_REVIEW_SRS_V1.0_009</t>
  </si>
  <si>
    <t>F_REVIEW_SRS_V1.0_010</t>
  </si>
  <si>
    <t>F_REVIEW_SRS_V1.0_011</t>
  </si>
  <si>
    <t>F_REVIEW_SRS_V1.0_012</t>
  </si>
  <si>
    <t>F_REVIEW_SRS_V1.0_013</t>
  </si>
  <si>
    <t>F_REVIEW_SRS_V1.0_014</t>
  </si>
  <si>
    <t>F_REVIEW_SRS_V1.0_015</t>
  </si>
  <si>
    <t>F_REVIEW_SRS_V1.0_016</t>
  </si>
  <si>
    <t>F_REVIEW_SRS_V1.0_017</t>
  </si>
  <si>
    <t>F_REVIEW_SRS_V1.0_018</t>
  </si>
  <si>
    <t>F_REVIEW_SRS_V1.0_019</t>
  </si>
  <si>
    <t>Need Approval</t>
  </si>
  <si>
    <t>Aml Nasser</t>
  </si>
  <si>
    <t>F_REVIEW_RMP_V1.0_001</t>
  </si>
  <si>
    <t>F_REVIEW_RMP_V1.0_002</t>
  </si>
  <si>
    <t>F_REVIEW_RMP_V1.0_003</t>
  </si>
  <si>
    <t>F_REVIEW_RMP_V1.0_004</t>
  </si>
  <si>
    <t>F_REVIEW_RMP_V1.0_005</t>
  </si>
  <si>
    <t>F_REVIEW_RMP_V1.0_006</t>
  </si>
  <si>
    <t>Comments From Reviewer</t>
  </si>
  <si>
    <t>No need To specify Location, will mention the location at the appendix Page</t>
  </si>
  <si>
    <t>Risk Plan</t>
  </si>
  <si>
    <t>Please provide a definition for the following terms in Appendix C: "Dark Data" , "Email Bounce" , "Gap Analysis".</t>
  </si>
  <si>
    <t>F_REVIEW_PMP_V1.0_001</t>
  </si>
  <si>
    <t>F_REVIEW_PMP_V1.0_002</t>
  </si>
  <si>
    <t>F_REVIEW_PMP_V1.0_003</t>
  </si>
  <si>
    <t>F_REVIEW_PMP_V1.0_004</t>
  </si>
  <si>
    <t>F_REVIEW_PMP_V1.0_005</t>
  </si>
  <si>
    <t>F_REVIEW_PMP_V1.0_006</t>
  </si>
  <si>
    <t>In page 3 unique solution Cancel the nearby restaurants feature</t>
  </si>
  <si>
    <t>In assumptions section in page 4 we need to add a confirmation page or message at least for orders</t>
  </si>
  <si>
    <t>No Need it will be Fully descriptive at SRS document + it's not an assumption</t>
  </si>
  <si>
    <t>Comments From Doc. Author</t>
  </si>
  <si>
    <t>In 3.1, please provide the specific section of Quality Control you are following in ISTQB</t>
  </si>
  <si>
    <t>In our vision in page 3 we need to add our industry in the description "food delivery"</t>
  </si>
  <si>
    <t>In 1.1 the purpose of risk management plan in the risk definition it is written as "have a positive or negative " we should eliminate "positive".</t>
  </si>
  <si>
    <t>CI List should be included in PMP document file there is no need to be separate</t>
  </si>
  <si>
    <t>F_REVIEW_PMP_V1.1_007</t>
  </si>
  <si>
    <t>F_REVIEW_PMP_V1.1_009</t>
  </si>
  <si>
    <t>F_REVIEW_PMP_V1.1_010</t>
  </si>
  <si>
    <t>F_REVIEW_PMP_V1.1_011</t>
  </si>
  <si>
    <t>F_REVIEW_PMP_V1.1_012</t>
  </si>
  <si>
    <t>F_REVIEW_PMP_V1.1_013</t>
  </si>
  <si>
    <t>F_REVIEW_PMP_V1.1_014</t>
  </si>
  <si>
    <t>F_REVIEW_PMP_V1.1_015</t>
  </si>
  <si>
    <t>Hagar Hany</t>
  </si>
  <si>
    <t>Noura</t>
  </si>
  <si>
    <t>absence of invalid case (bad sequence) in all sequence diagrams for admin features</t>
  </si>
  <si>
    <t>in 3.4 search sequence diagaram (users function) bad sequence :in case restaurant name that is not available 
System reapones  “Restaurant not found”</t>
  </si>
  <si>
    <t>F_REVIEW_Sequence_V1.0_001</t>
  </si>
  <si>
    <t>F_REVIEW_Sequence_V1.0_002</t>
  </si>
  <si>
    <t xml:space="preserve">is not an issue the sequence diagram is done for the happy scenarios only </t>
  </si>
  <si>
    <t>Agreed</t>
  </si>
  <si>
    <t>In 3.1 Milestones update the second week plan in the Schedule and in page 7 update Screenshot for Schedule</t>
  </si>
  <si>
    <t>In 6.1 Communication Matrix the customer meeting row in the audience remove the product owner role</t>
  </si>
  <si>
    <t>In 3.3 Dependencies add that we are using some agile methodologies in reviewing and daily meetings</t>
  </si>
  <si>
    <t>sequence Diagrams</t>
  </si>
  <si>
    <t>F_REVIEW_Audit_V1.0_001</t>
  </si>
  <si>
    <t>F_REVIEW_Audit_V1.0_002</t>
  </si>
  <si>
    <t>Eng. Mohamed Hassan</t>
  </si>
  <si>
    <t xml:space="preserve">Need CI List for Naming </t>
  </si>
  <si>
    <t>Whole Team</t>
  </si>
  <si>
    <t>Need RTM</t>
  </si>
  <si>
    <t>F_REVIEW_Audit_V1.0_003</t>
  </si>
  <si>
    <t xml:space="preserve">Documents Version </t>
  </si>
  <si>
    <t>F_REVIEW_Audit_V1.0_004</t>
  </si>
  <si>
    <t>F_REVIEW_Audit_V1.0_005</t>
  </si>
  <si>
    <t>Consistency of Dates between Dev. and Master branch</t>
  </si>
  <si>
    <t>SRS( give more details for each Requirement)</t>
  </si>
  <si>
    <t>SRS (ID is required)</t>
  </si>
  <si>
    <t>Noura/Marina</t>
  </si>
  <si>
    <t>F_REVIEW_Audit_V1.0_006</t>
  </si>
  <si>
    <t>F_REVIEW_Audit_V1.0_007</t>
  </si>
  <si>
    <t>Wireframe is not matched with SRS</t>
  </si>
  <si>
    <t>Audit_Review</t>
  </si>
  <si>
    <t>General for all teams</t>
  </si>
  <si>
    <t>Note</t>
  </si>
  <si>
    <t>Our Team</t>
  </si>
  <si>
    <t>F_REVIEW_Audit_V1.0_008</t>
  </si>
  <si>
    <t xml:space="preserve">The Project end date is not specified yet as we can drop week in between (mention that project duration is 5 weeks without any dates) </t>
  </si>
  <si>
    <t>F_REVIEW_Audit_V1.0_009</t>
  </si>
  <si>
    <t>Document</t>
  </si>
  <si>
    <t>RTM</t>
  </si>
  <si>
    <t>GitHub</t>
  </si>
  <si>
    <t>General</t>
  </si>
  <si>
    <t>Wireframe</t>
  </si>
  <si>
    <t>Eng. Amr Helal</t>
  </si>
  <si>
    <t>As per Eng. Amr request add Finish-date of the project in PMP and it can be shifted.</t>
  </si>
  <si>
    <t>In Section 1.3 Assumptions and Constraints 
-Assumption (add Log in and Tracking Order Pages) is not an assumption and customer wouldn't care about them
- Constraints should be more clear for System used and Admin features</t>
  </si>
  <si>
    <t>No revision history Table to show versions date</t>
  </si>
  <si>
    <t>F_REVIEW_Audit_V1.0_010</t>
  </si>
  <si>
    <t>RASI chart what is the difference between accountable and responsible</t>
  </si>
  <si>
    <t>The different is
Responsible for executing the work on this particular task Accountable is the person who will be responsible for ensuring that the task is done properly</t>
  </si>
  <si>
    <t>Agreed that we will use Approval instead of Accountable</t>
  </si>
  <si>
    <t>F_REVIEW_Audit_V1.0_011</t>
  </si>
  <si>
    <t>Milestone 3 is assumed and it is not correct</t>
  </si>
  <si>
    <t>F_REVIEW_Audit_V1.0_012</t>
  </si>
  <si>
    <t>F_REVIEW_Audit_V1.0_013</t>
  </si>
  <si>
    <t>Dependency section it is better to be done via drawing</t>
  </si>
  <si>
    <t>F_REVIEW_Audit_V1.0_014</t>
  </si>
  <si>
    <t>For external references please mention the path where the document is stored</t>
  </si>
  <si>
    <t xml:space="preserve">It’s mentioned in (APPENDIX A: REFERENCES) Section the location of each external reference  Should I mention it in each section </t>
  </si>
  <si>
    <t>Agreed that we will mention the location Link in each section and accumulate all lonks in (APPENDIX A: REFERENCES) Section</t>
  </si>
  <si>
    <t>Conf. management section needs to be re-written</t>
  </si>
  <si>
    <t>Conf. management please add folder description</t>
  </si>
  <si>
    <t>F_REVIEW_Audit_V1.0_015</t>
  </si>
  <si>
    <t>F_REVIEW_Audit_V1.0_016</t>
  </si>
  <si>
    <t>F_REVIEW_Audit_V1.0_017</t>
  </si>
  <si>
    <t>Naming convention needs more details</t>
  </si>
  <si>
    <t>Most of the review comments are still open</t>
  </si>
  <si>
    <t>Audit Comments will be Need Approval till the next Audit</t>
  </si>
  <si>
    <t>F_REVIEW_Audit_V1.0_018</t>
  </si>
  <si>
    <t>no review comment from customer is added</t>
  </si>
  <si>
    <t>F_REVIEW_Audit_V1.0_019</t>
  </si>
  <si>
    <t>how you will handle more than one review of PMP</t>
  </si>
  <si>
    <t>F_REVIEW_Audit_V1.0_020</t>
  </si>
  <si>
    <t xml:space="preserve">Handled by review sheet We mention the version in the Review ID
</t>
  </si>
  <si>
    <t>Review ID</t>
  </si>
  <si>
    <t>F_REVIEW_WFrame_V1.0_001</t>
  </si>
  <si>
    <t>F_REVIEW_WFrame_V1.0_002</t>
  </si>
  <si>
    <t>Marina</t>
  </si>
  <si>
    <t>Hagar El Sayed</t>
  </si>
  <si>
    <t>The nav bar contains unnecessary tabs that are not mentioned in the requirements. Those tabs are: "Destination", "Category, "Tours", "Holidays", "About us", "Branches", "Contact us". Please remove them.</t>
  </si>
  <si>
    <t>F_REVIEW_WFrame_V1.0_003</t>
  </si>
  <si>
    <t>In the Login page wireframe, Remove "Forgot password?" hyperlink because it is not mentioned in the Requirements.</t>
  </si>
  <si>
    <t>In the menu items page, please make sure to update the nav bar as the one mentioned in review "F_REVIEW_WFrame_V1.0_002".</t>
  </si>
  <si>
    <t>F_REVIEW_WFrame_V1.0_004</t>
  </si>
  <si>
    <t>F_REVIEW_WFrame_V1.0_005</t>
  </si>
  <si>
    <t>F_REVIEW_WFrame_V1.0_006</t>
  </si>
  <si>
    <t>In the menu items page, please elaborate to the customer the '-' button meaning as you did with the '+' button.</t>
  </si>
  <si>
    <t>F_REVIEW_WFrame_V1.0_007</t>
  </si>
  <si>
    <t>In the menu items page, there is a button at the button right of the page that has no words and is not needed in the reguirements. Please remove it.</t>
  </si>
  <si>
    <t>F_REVIEW_WFrame_V1.0_008</t>
  </si>
  <si>
    <t>In the order confirmation page, please make sure to update the nav bar as the one mentioned in review "F_REVIEW_WFrame_V1.0_002".</t>
  </si>
  <si>
    <t>In the order confirmation page, remove the button that says "Apply your point's discount" as it is not mentioned in the requirements.</t>
  </si>
  <si>
    <t>F_REVIEW_WFrame_V1.0_009</t>
  </si>
  <si>
    <t>In the offers page, The loyalty points must take the first horizontal card in the page.</t>
  </si>
  <si>
    <t>F_REVIEW_WFrame_V1.0_010</t>
  </si>
  <si>
    <t>In the offers page, The Restraunts offers must be beneath the loyalty points. Each restraunt offer must take a card alone horizontaly with "use" button in each one.</t>
  </si>
  <si>
    <t>F_REVIEW_WFrame_V1.0_011</t>
  </si>
  <si>
    <t>In the Home page, please make sure to update the nav bar as the one mentioned in review "F_REVIEW_WFrame_V1.0_002".</t>
  </si>
  <si>
    <t>F_REVIEW_WFrame_V1.0_012</t>
  </si>
  <si>
    <t>In the Home page, please change "Restraunt menu" title to "Foodies' Restraunts" as this is the page that contains the restraunts themselves not the restraunt menus.</t>
  </si>
  <si>
    <t>Need to go deep in each branch</t>
  </si>
  <si>
    <t>WireFrame_Review</t>
  </si>
  <si>
    <t>F_REVIEW_Audit_V1.0_021</t>
  </si>
  <si>
    <t>only one version of SRS</t>
  </si>
  <si>
    <t>F_REVIEW_Audit_V1.0_022</t>
  </si>
  <si>
    <t>F_REVIEW_Audit_V1.0_023</t>
  </si>
  <si>
    <t>empty revision history</t>
  </si>
  <si>
    <t>only old document is uploaded</t>
  </si>
  <si>
    <t>F_REVIEW_Audit_V1.0_024</t>
  </si>
  <si>
    <t>F_REVIEW_Audit_V1.0_025</t>
  </si>
  <si>
    <t>F_REVIEW_Aduit_V1.3_0.26</t>
  </si>
  <si>
    <t>ERD</t>
  </si>
  <si>
    <t>USECASE</t>
  </si>
  <si>
    <t>Update the version</t>
  </si>
  <si>
    <t>F_REVIEW_Aduit_V1.3_0.27</t>
  </si>
  <si>
    <t>F_REVIEW_Aduit_V1.3_0.28</t>
  </si>
  <si>
    <t>F_REVIEW_Aduit_V1.3_0.29</t>
  </si>
  <si>
    <t>F_REVIEW_WFrame_V1.0_013</t>
  </si>
  <si>
    <t xml:space="preserve">remove sign out from home page </t>
  </si>
  <si>
    <t>F_REVIEW_WFrame_V1.0_014</t>
  </si>
  <si>
    <t>missed page ( page that has a summary of the order.
 There will be two buttons: “Confirm” and “Cancel”)</t>
  </si>
  <si>
    <t>F_REVIEW_WFrame_V1.0_015</t>
  </si>
  <si>
    <t>Add menu item page ---&gt; remove the (add item) button</t>
  </si>
  <si>
    <t>F_REVIEW_WFrame_V1.0_016</t>
  </si>
  <si>
    <t xml:space="preserve">Add offer page replace(Add menu item) with Add offer </t>
  </si>
  <si>
    <t>F_REVIEW_WFrame_V1.0_017</t>
  </si>
  <si>
    <t xml:space="preserve"> Add offer page ---&gt; remove the add item button</t>
  </si>
  <si>
    <t>closed</t>
  </si>
  <si>
    <r>
      <t xml:space="preserve">After closing review "F_REVIEW_WFrame_V1.0_001", add the following to the nav bar from left to right: "Offers",  </t>
    </r>
    <r>
      <rPr>
        <sz val="11"/>
        <rFont val="Calibri"/>
        <family val="2"/>
        <scheme val="minor"/>
      </rPr>
      <t>"circle with user's picture", "Sign out button".</t>
    </r>
    <r>
      <rPr>
        <sz val="11"/>
        <color theme="1"/>
        <rFont val="Calibri"/>
        <family val="2"/>
        <scheme val="minor"/>
      </rPr>
      <t xml:space="preserve"> NOTE: This is the nav bar after the user signs in. "Register and "Sign out" buttons will take place the "Sign out" button in the nav bar if the user has not registered or signed in.</t>
    </r>
  </si>
  <si>
    <t>F_REVIEW_register_001</t>
  </si>
  <si>
    <t>13/5</t>
  </si>
  <si>
    <t>open</t>
  </si>
  <si>
    <t>F_REVIEW_register_002</t>
  </si>
  <si>
    <t>fullname&amp;username accept numbers</t>
  </si>
  <si>
    <t>F_REVIEW_register_003</t>
  </si>
  <si>
    <t>phone number accept characters</t>
  </si>
  <si>
    <t xml:space="preserve">Already a member? LogIn must be replace with 
“Have an account? Login here”. </t>
  </si>
  <si>
    <t>F_REVIEW_login_001</t>
  </si>
  <si>
    <t>F_REVIEW_AddAdmin_001</t>
  </si>
  <si>
    <t>check vaildation of all fields in add admin page</t>
  </si>
  <si>
    <t>F_REVIEW_AddAdmin_002</t>
  </si>
  <si>
    <t>Add Admin button replace with Add</t>
  </si>
  <si>
    <t>F_REVIEW_AddUser_001</t>
  </si>
  <si>
    <t>Add User button replace with Add</t>
  </si>
  <si>
    <t>F_REVIEW_AddUser_002</t>
  </si>
  <si>
    <t>username accept numbers must be characters only so an error
 message will appear saying that “Invalid username or password”after click login</t>
  </si>
  <si>
    <t>Hagar Nasser</t>
  </si>
  <si>
    <t>replace useremail with email(wirefram)</t>
  </si>
  <si>
    <t>13/5/2022</t>
  </si>
  <si>
    <t>Monica</t>
  </si>
  <si>
    <t>Hager ElSayed</t>
  </si>
  <si>
    <t>Ensure version consistency with the review sheet and version history</t>
  </si>
  <si>
    <t>Redraw the ERD</t>
  </si>
  <si>
    <t>Redraw the UseCase</t>
  </si>
  <si>
    <t>14/5/2022</t>
  </si>
  <si>
    <r>
      <t>according srs and sequence all error messages must be appear after user click "register"</t>
    </r>
    <r>
      <rPr>
        <b/>
        <sz val="12"/>
        <color theme="1"/>
        <rFont val="Calibri"/>
        <family val="2"/>
        <scheme val="minor"/>
      </rPr>
      <t xml:space="preserve"> </t>
    </r>
    <r>
      <rPr>
        <sz val="12"/>
        <color theme="1"/>
        <rFont val="Calibri"/>
        <family val="2"/>
        <scheme val="minor"/>
      </rPr>
      <t>button</t>
    </r>
  </si>
  <si>
    <t>Feature removed by the customer</t>
  </si>
  <si>
    <t>17/5/2022</t>
  </si>
  <si>
    <t>The SRS does not say that the error messages
 will appear after the user clicks on the button.</t>
  </si>
  <si>
    <t>Validation is added and this issue is resolved.</t>
  </si>
  <si>
    <t>F_REVIEW_SRS_V1.2_020</t>
  </si>
  <si>
    <t>change the discount amount in offers to be float not interger</t>
  </si>
  <si>
    <t>marina</t>
  </si>
  <si>
    <t>F_REVIEW_Aduit_V1.4_031</t>
  </si>
  <si>
    <t>Trello</t>
  </si>
  <si>
    <t>Monica Atef</t>
  </si>
  <si>
    <t>Replace the integration and unit testing with the Validation Test</t>
  </si>
  <si>
    <t>F_REVIEW_Aduit_V1.4_032</t>
  </si>
  <si>
    <t>TestCases</t>
  </si>
  <si>
    <t>Hager Nasser</t>
  </si>
  <si>
    <t>Test Data should be provided</t>
  </si>
  <si>
    <t>precondition testing file</t>
  </si>
  <si>
    <t>F_REVIEW_Aduit_V1.4_033</t>
  </si>
  <si>
    <t>Write the effort and time estmation of task</t>
  </si>
  <si>
    <t>ImpactAnalysis</t>
  </si>
  <si>
    <t>Marina hatem</t>
  </si>
  <si>
    <t>in impact analysis we neded to specify the time or in trello</t>
  </si>
  <si>
    <t>put the old reviews in adyuit file</t>
  </si>
  <si>
    <t>F_REVIEW_Aduit_V1.4_034</t>
  </si>
  <si>
    <t>F_REVIEW_Aduit_V1.4_035</t>
  </si>
  <si>
    <t>F_REVIEW_Aduit_V1.3_0.30</t>
  </si>
  <si>
    <t xml:space="preserve">Remove the pop of the login successfully </t>
  </si>
  <si>
    <t>F_REVIEW_Admin_AddOffer_TC_V1.0_001</t>
  </si>
  <si>
    <t>Noura Amr</t>
  </si>
  <si>
    <t>26/5/2022</t>
  </si>
  <si>
    <t>In the testcases steps, write only the actions that the 
admin will perform and do not mention redirections.</t>
  </si>
  <si>
    <t>F_REVIEW_Admin_AddOffer_TC_V1.0_002</t>
  </si>
  <si>
    <t>In Test case with id "TC_F_AddOffer_Admin_002",
add restraunt name in test data.</t>
  </si>
  <si>
    <t>F_REVIEW_Admin_AddOffer_TC_V1.0_003</t>
  </si>
  <si>
    <t>In any testcases that have blank test data, 
remove the space from inside the double quotations to avoid confusion with spaces.</t>
  </si>
  <si>
    <t>F_REVIEW_Admin_AddOffer_TC_V1.0_004</t>
  </si>
  <si>
    <t>Test case "TC_F_AddOffer_Admin_017" is duplicate.
 It is the same as "F_AddOffer_Admin_003".
Please remove it.</t>
  </si>
  <si>
    <t>F_REVIEW_Admin_AddRestraunt_TC_V1.0_001</t>
  </si>
  <si>
    <t>Test case "TC_F_AddResturant_Admin_002" is duplicate. You are already verifying 
that add button redirects you to AddMenuItem page in test case "TC_F_AddResturant_Admin_001"</t>
  </si>
  <si>
    <t>F_REVIEW_Admin_AddRestraunt_TC_V1.0_002</t>
  </si>
  <si>
    <t>F_REVIEW_Admin_AddRestraunt_TC_V1.0_003</t>
  </si>
  <si>
    <t>In test case "TC_F_AddResturant_Admin_005",
 Add the restraunt name in test data as blank.</t>
  </si>
  <si>
    <t>F_REVIEW_Admin_AddRestraunt_TC_V1.0_004</t>
  </si>
  <si>
    <t>In test case "TC_F_AddResturant_Admin_006",
 Add the restraunt logo in test data as blank.</t>
  </si>
  <si>
    <t>F_REVIEW_Admin_AddRestraunt_TC_V1.0_005</t>
  </si>
  <si>
    <t>In test case "TC_F_AddResturant_Admin_007",
 Add the restraunt name and restraunt logo in test data as blank.</t>
  </si>
  <si>
    <t>F_REVIEW_Admin_AddRestraunt_TC_V1.0_006</t>
  </si>
  <si>
    <t>In test cases "TC_F_AddResturant_Admin_012" and "TC_F_AddResturant_Admin_013" the test description is incorrect. You should verify that those extentions are unacceptable.</t>
  </si>
  <si>
    <t>F_REVIEW_Admin_AddMenuItem_TC_V1.0_001</t>
  </si>
  <si>
    <t>In the testcases steps, write only the actions that the admin will perform and do not mention redirections.</t>
  </si>
  <si>
    <t>F_REVIEW_Admin_AddMenuItem_TC_V1.0_002</t>
  </si>
  <si>
    <t>In test case "TC_F_AddMenuItem_Admin_002", in the description, the 'ok' button is the one that redirects to the admin home page not 'add' button.</t>
  </si>
  <si>
    <t>F_REVIEW_Admin_AddMenuItem_TC_V1.0_003</t>
  </si>
  <si>
    <t>In test case "TC_F_AddMenuItem_Admin_003", in the test steps, the user will have to login only.</t>
  </si>
  <si>
    <t>F_REVIEW_Admin_AddMenuItem_TC_V1.0_004</t>
  </si>
  <si>
    <t>Use verify verb in test cases description instead of other verbs.</t>
  </si>
  <si>
    <t>F_REVIEW_Admin_AddMenuItem_TC_V1.0_005</t>
  </si>
  <si>
    <t>In test case "TC_F_AddMenuItem_Admin_008", in test data add blank item name.</t>
  </si>
  <si>
    <t>F_REVIEW_Admin_AddMenuItem_TC_V1.0_006</t>
  </si>
  <si>
    <t>Make the assumed expected results fields with the orange color.</t>
  </si>
  <si>
    <t>F_REVIEW_User_HomePage_TC_V1.0_001</t>
  </si>
  <si>
    <t xml:space="preserve">Test case "TC_F_Home_User_002" is duplicate as you already verify
the redirection to offers page in test case "TC_F_Home_User_001". </t>
  </si>
  <si>
    <t>F_REVIEW_User_HomePage_TC_V1.0_002</t>
  </si>
  <si>
    <t xml:space="preserve">Test case "TC_F_Home_User_004" is duplicate as you already verify
the redirection to the restraunt's menu page in test case "TC_F_Home_User_003". </t>
  </si>
  <si>
    <t>F_REVIEW_User_OffersAndPromotions_TC_V1.0_001</t>
  </si>
  <si>
    <t>F_Review_User_Confirm_Order_001</t>
  </si>
  <si>
    <t>HagerHany</t>
  </si>
  <si>
    <t>HagerNasser</t>
  </si>
  <si>
    <t>Missed testcases to 
check item price</t>
  </si>
  <si>
    <t>F_Review_User_Confirm_Order_002</t>
  </si>
  <si>
    <t>Missed testcases to 
check Total price</t>
  </si>
  <si>
    <t>F_Review_User_Confirm_Order_003</t>
  </si>
  <si>
    <t>Missed testcases to 
check discount</t>
  </si>
  <si>
    <t>F_Review_User_Confirm_Order_004</t>
  </si>
  <si>
    <t>Missed testcases to check offers link</t>
  </si>
  <si>
    <t>F_Review_User_MenuItem_001</t>
  </si>
  <si>
    <t>Some Test Cases has incorrect expected results
TC_F_MenuItem_002
TC_F_MenuItem_004</t>
  </si>
  <si>
    <t>F_Review_User_MenuItem_002</t>
  </si>
  <si>
    <t>Some Test Cases has no test
data
TC_F_MenuItem_001
TC_F_MenuItem_004
TC_F_MenuItem_005</t>
  </si>
  <si>
    <t>F_Review_User_MenuItem_003</t>
  </si>
  <si>
    <t>Missed testcases to check menuItem price</t>
  </si>
  <si>
    <t>F_Review_AdminHome__001</t>
  </si>
  <si>
    <t>preconditions are wrong need to be corrected
TC_F_AdminHome_001</t>
  </si>
  <si>
    <t>F_Review_AdminHome__002</t>
  </si>
  <si>
    <t>Wrong expected results need to be corrected
TC_F_AdminHome_002</t>
  </si>
  <si>
    <t>F_Review_Registration__001</t>
  </si>
  <si>
    <t>in TC_F_Reg_User_002 the expected Result is incorrect 
Please Review The SRS</t>
  </si>
  <si>
    <t>F_Review_Registration__002</t>
  </si>
  <si>
    <t>missed test cases to validatethat fullnme can't contain special character</t>
  </si>
  <si>
    <t>F_Review_Registration__003</t>
  </si>
  <si>
    <t>in TC_F_Reg_User_005 the expected Result is incorrect 
Please Review The SRS</t>
  </si>
  <si>
    <t>F_REVIEW_BugReport_V1.0_001</t>
  </si>
  <si>
    <t>Hager Nassar</t>
  </si>
  <si>
    <t>27/5/2022</t>
  </si>
  <si>
    <t>Please add a coloumn with the environment specifications.</t>
  </si>
  <si>
    <t>In test steps, please remove the steps that are already a precondition.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</si>
</sst>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7" x14ac:knownFonts="1">
    <font>
      <sz val="11"/>
      <color theme="1"/>
      <name val="Calibri"/>
      <family val="2"/>
      <scheme val="minor"/>
    </font>
    <font>
      <sz val="11"/>
      <color rgb="FF006100"/>
      <name val="Calibri"/>
      <family val="2"/>
      <scheme val="minor"/>
    </font>
    <font>
      <sz val="11"/>
      <name val="Calibri"/>
      <family val="2"/>
      <scheme val="minor"/>
    </font>
    <font>
      <sz val="12"/>
      <color rgb="FF006100"/>
      <name val="Calibri"/>
      <family val="2"/>
      <scheme val="minor"/>
    </font>
    <font>
      <sz val="12"/>
      <color theme="1"/>
      <name val="Calibri"/>
      <family val="2"/>
      <scheme val="minor"/>
    </font>
    <font>
      <b/>
      <sz val="12"/>
      <color theme="1"/>
      <name val="Calibri"/>
      <family val="2"/>
      <scheme val="minor"/>
    </font>
    <font>
      <sz val="11"/>
      <color theme="0"/>
      <name val="Calibri"/>
      <family val="2"/>
      <scheme val="minor"/>
    </font>
  </fonts>
  <fills count="8">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9"/>
        <bgColor indexed="64"/>
      </patternFill>
    </fill>
    <fill>
      <patternFill patternType="solid">
        <fgColor rgb="FFFF7C8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2">
    <xf numFmtId="0" fontId="0" fillId="0" borderId="0"/>
    <xf numFmtId="0" fontId="1" fillId="2" borderId="0" applyNumberFormat="0" applyBorder="0" applyAlignment="0" applyProtection="0"/>
  </cellStyleXfs>
  <cellXfs count="68">
    <xf numFmtId="0" fontId="0" fillId="0" borderId="0" xfId="0"/>
    <xf numFmtId="0" fontId="0" fillId="0" borderId="0" xfId="0" applyAlignment="1">
      <alignment horizontal="center" vertical="center"/>
    </xf>
    <xf numFmtId="164" fontId="0" fillId="0" borderId="0" xfId="0" applyNumberFormat="1"/>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Fill="1"/>
    <xf numFmtId="164" fontId="0" fillId="0" borderId="1" xfId="0" applyNumberFormat="1" applyBorder="1" applyAlignment="1">
      <alignment horizontal="center" vertical="center"/>
    </xf>
    <xf numFmtId="0" fontId="0" fillId="0" borderId="0" xfId="0" applyAlignment="1">
      <alignment wrapText="1"/>
    </xf>
    <xf numFmtId="0" fontId="1" fillId="2" borderId="1" xfId="1" applyBorder="1" applyAlignment="1">
      <alignment horizontal="center" vertical="center"/>
    </xf>
    <xf numFmtId="0" fontId="1" fillId="2" borderId="1" xfId="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vertical="center" wrapText="1"/>
    </xf>
    <xf numFmtId="0" fontId="0" fillId="0" borderId="1" xfId="0" applyFill="1" applyBorder="1"/>
    <xf numFmtId="0" fontId="1" fillId="2" borderId="1" xfId="1" applyBorder="1" applyAlignment="1"/>
    <xf numFmtId="0" fontId="2"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xf>
    <xf numFmtId="0" fontId="0" fillId="0" borderId="0" xfId="0" applyBorder="1"/>
    <xf numFmtId="0" fontId="0" fillId="3" borderId="1" xfId="0" applyFill="1" applyBorder="1" applyAlignment="1">
      <alignment horizontal="center" vertical="center"/>
    </xf>
    <xf numFmtId="0" fontId="0" fillId="4" borderId="1" xfId="0" applyFill="1" applyBorder="1" applyAlignment="1">
      <alignment horizontal="center" vertical="center"/>
    </xf>
    <xf numFmtId="164" fontId="0" fillId="0" borderId="0" xfId="0" applyNumberFormat="1" applyBorder="1" applyAlignment="1">
      <alignment horizontal="center" vertical="center"/>
    </xf>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0" fillId="0" borderId="5" xfId="0" applyFill="1" applyBorder="1" applyAlignment="1">
      <alignment horizontal="center" vertical="center"/>
    </xf>
    <xf numFmtId="0" fontId="0" fillId="0" borderId="6" xfId="0" applyFill="1" applyBorder="1" applyAlignment="1">
      <alignment horizontal="center" vertical="center"/>
    </xf>
    <xf numFmtId="0" fontId="0" fillId="5" borderId="0" xfId="0" applyFill="1"/>
    <xf numFmtId="0" fontId="3" fillId="2" borderId="1" xfId="1" applyFont="1" applyBorder="1" applyAlignment="1">
      <alignment horizontal="center" vertical="center"/>
    </xf>
    <xf numFmtId="0" fontId="3" fillId="2" borderId="1" xfId="1" applyFont="1" applyBorder="1" applyAlignment="1">
      <alignment horizontal="center" vertical="center" wrapText="1"/>
    </xf>
    <xf numFmtId="0" fontId="4" fillId="0" borderId="0" xfId="0" applyFont="1" applyFill="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center" vertical="center" wrapText="1"/>
    </xf>
    <xf numFmtId="0" fontId="4" fillId="6" borderId="0" xfId="0" applyFont="1" applyFill="1" applyAlignment="1">
      <alignment horizontal="center" vertical="center"/>
    </xf>
    <xf numFmtId="16" fontId="0" fillId="0" borderId="0" xfId="0" applyNumberFormat="1" applyAlignment="1">
      <alignment horizontal="center"/>
    </xf>
    <xf numFmtId="0" fontId="0" fillId="0" borderId="0" xfId="0" applyAlignment="1">
      <alignment horizontal="center" wrapText="1"/>
    </xf>
    <xf numFmtId="164" fontId="0" fillId="0" borderId="0" xfId="0" applyNumberFormat="1" applyAlignment="1">
      <alignment horizontal="center"/>
    </xf>
    <xf numFmtId="0" fontId="0" fillId="0" borderId="0" xfId="0" applyFill="1" applyAlignment="1">
      <alignment horizontal="center"/>
    </xf>
    <xf numFmtId="0" fontId="0" fillId="0" borderId="7" xfId="0" applyBorder="1" applyAlignment="1">
      <alignment horizontal="center" vertical="center"/>
    </xf>
    <xf numFmtId="0" fontId="0" fillId="0" borderId="8" xfId="0" applyBorder="1" applyAlignment="1">
      <alignment horizontal="center" vertical="center"/>
    </xf>
    <xf numFmtId="14" fontId="0" fillId="0" borderId="0" xfId="0" applyNumberFormat="1" applyAlignment="1">
      <alignment horizontal="center" vertical="center"/>
    </xf>
    <xf numFmtId="0" fontId="1" fillId="2" borderId="2" xfId="1" applyBorder="1" applyAlignment="1">
      <alignment horizontal="center" vertical="center"/>
    </xf>
    <xf numFmtId="0" fontId="1" fillId="2" borderId="4" xfId="1" applyBorder="1" applyAlignment="1">
      <alignment horizontal="center" vertical="center"/>
    </xf>
    <xf numFmtId="0" fontId="0" fillId="7" borderId="0" xfId="0" applyFill="1" applyAlignment="1">
      <alignment horizontal="center" vertical="center"/>
    </xf>
    <xf numFmtId="0" fontId="1" fillId="5" borderId="0" xfId="1" applyFill="1" applyBorder="1" applyAlignment="1">
      <alignment horizontal="center" vertical="center"/>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8" xfId="1" applyBorder="1" applyAlignment="1">
      <alignment horizontal="center"/>
    </xf>
    <xf numFmtId="0" fontId="1" fillId="2" borderId="2" xfId="1" applyBorder="1" applyAlignment="1">
      <alignment horizontal="center" vertical="center"/>
    </xf>
    <xf numFmtId="0" fontId="1" fillId="2" borderId="3" xfId="1" applyBorder="1" applyAlignment="1">
      <alignment horizontal="center" vertical="center"/>
    </xf>
    <xf numFmtId="0" fontId="1" fillId="2" borderId="4" xfId="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1" fillId="2" borderId="1" xfId="1" applyBorder="1" applyAlignment="1">
      <alignment horizontal="center" vertical="center"/>
    </xf>
    <xf numFmtId="0" fontId="1" fillId="2" borderId="1" xfId="1" applyBorder="1" applyAlignment="1">
      <alignment horizontal="center" vertical="center" wrapText="1"/>
    </xf>
    <xf numFmtId="0" fontId="0" fillId="0" borderId="0" xfId="0" applyAlignment="1">
      <alignment horizontal="center" vertical="center" wrapText="1"/>
    </xf>
    <xf numFmtId="0" fontId="0" fillId="7" borderId="0" xfId="0" applyFill="1" applyAlignment="1">
      <alignment horizontal="center" vertical="center"/>
    </xf>
    <xf numFmtId="0" fontId="6" fillId="5" borderId="0" xfId="0" applyFont="1" applyFill="1" applyAlignment="1">
      <alignment horizontal="center" vertical="center"/>
    </xf>
  </cellXfs>
  <cellStyles count="2">
    <cellStyle name="Good" xfId="1" builtinId="26"/>
    <cellStyle name="Normal" xfId="0" builtinId="0"/>
  </cellStyles>
  <dxfs count="252">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s>
  <tableStyles count="0" defaultTableStyle="TableStyleMedium2" defaultPivotStyle="PivotStyleLight16"/>
  <colors>
    <mruColors>
      <color rgb="FFE086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SRS Review</a:t>
            </a:r>
          </a:p>
        </c:rich>
      </c:tx>
      <c:overlay val="0"/>
      <c:spPr>
        <a:noFill/>
        <a:ln>
          <a:noFill/>
        </a:ln>
        <a:effectLst/>
      </c:sp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1D-4239-422D-99F7-C48322B67C50}"/>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D-4239-422D-99F7-C48322B67C50}"/>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294C-4368-9829-F94A4110C86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294C-4368-9829-F94A4110C86F}"/>
              </c:ext>
            </c:extLst>
          </c:dPt>
          <c:dLbls>
            <c:dLbl>
              <c:idx val="0"/>
              <c:tx>
                <c:rich>
                  <a:bodyPr/>
                  <a:lstStyle/>
                  <a:p>
                    <a:fld id="{4BFF19E7-6A32-4B46-9370-60A7E9BB6EEA}"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D-4239-422D-99F7-C48322B67C50}"/>
                </c:ext>
              </c:extLst>
            </c:dLbl>
            <c:dLbl>
              <c:idx val="1"/>
              <c:tx>
                <c:rich>
                  <a:bodyPr/>
                  <a:lstStyle/>
                  <a:p>
                    <a:fld id="{4246929F-5CAD-40BB-BFE2-F989EFC0E41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D-4239-422D-99F7-C48322B67C50}"/>
                </c:ext>
              </c:extLst>
            </c:dLbl>
            <c:dLbl>
              <c:idx val="2"/>
              <c:tx>
                <c:rich>
                  <a:bodyPr/>
                  <a:lstStyle/>
                  <a:p>
                    <a:fld id="{A83A904E-991F-454F-85DB-28E58DC28F0E}"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294C-4368-9829-F94A4110C86F}"/>
                </c:ext>
              </c:extLst>
            </c:dLbl>
            <c:dLbl>
              <c:idx val="3"/>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A71978E-D2E8-455D-B19A-456FE68CCF5A}"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5-294C-4368-9829-F94A4110C8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Progress_Chart!$M$3:$M$6</c:f>
              <c:strCache>
                <c:ptCount val="4"/>
                <c:pt idx="0">
                  <c:v>Open</c:v>
                </c:pt>
                <c:pt idx="1">
                  <c:v>Closed</c:v>
                </c:pt>
                <c:pt idx="2">
                  <c:v>In Progress</c:v>
                </c:pt>
                <c:pt idx="3">
                  <c:v>Need Approval</c:v>
                </c:pt>
              </c:strCache>
            </c:strRef>
          </c:cat>
          <c:val>
            <c:numRef>
              <c:f>Progress_Chart!$N$3:$N$6</c:f>
              <c:numCache>
                <c:formatCode>General</c:formatCode>
                <c:ptCount val="4"/>
                <c:pt idx="0">
                  <c:v>0</c:v>
                </c:pt>
                <c:pt idx="1">
                  <c:v>20</c:v>
                </c:pt>
                <c:pt idx="2">
                  <c:v>0</c:v>
                </c:pt>
                <c:pt idx="3">
                  <c:v>0</c:v>
                </c:pt>
              </c:numCache>
            </c:numRef>
          </c:val>
          <c:extLst>
            <c:ext xmlns:c16="http://schemas.microsoft.com/office/drawing/2014/chart" uri="{C3380CC4-5D6E-409C-BE32-E72D297353CC}">
              <c16:uniqueId val="{00000000-4239-422D-99F7-C48322B67C5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3-C8C1-4A44-ABBF-C91A61A007A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DB1-47C9-8A7D-CFB7C30F9DAC}"/>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C7FC-4518-832B-868A4F86DE48}"/>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C7FC-4518-832B-868A4F86DE48}"/>
              </c:ext>
            </c:extLst>
          </c:dPt>
          <c:dLbls>
            <c:dLbl>
              <c:idx val="0"/>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4AB27D2-5C68-4F8C-A62C-E69911D0FBDB}"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3-C8C1-4A44-ABBF-C91A61A007A6}"/>
                </c:ext>
              </c:extLst>
            </c:dLbl>
            <c:dLbl>
              <c:idx val="1"/>
              <c:tx>
                <c:rich>
                  <a:bodyPr/>
                  <a:lstStyle/>
                  <a:p>
                    <a:fld id="{B8246AA1-D093-4232-BD08-8732A0993BF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DB1-47C9-8A7D-CFB7C30F9DAC}"/>
                </c:ext>
              </c:extLst>
            </c:dLbl>
            <c:dLbl>
              <c:idx val="2"/>
              <c:tx>
                <c:rich>
                  <a:bodyPr/>
                  <a:lstStyle/>
                  <a:p>
                    <a:fld id="{7C86B766-EF74-4A23-BFEA-52C44937A88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C7FC-4518-832B-868A4F86DE48}"/>
                </c:ext>
              </c:extLst>
            </c:dLbl>
            <c:dLbl>
              <c:idx val="3"/>
              <c:tx>
                <c:rich>
                  <a:bodyPr/>
                  <a:lstStyle/>
                  <a:p>
                    <a:fld id="{9A8BAA4B-1D33-44B8-8749-A4C767B8EAF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C7FC-4518-832B-868A4F86DE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Progress_Chart!$B$3:$B$6</c:f>
              <c:strCache>
                <c:ptCount val="4"/>
                <c:pt idx="0">
                  <c:v>Open</c:v>
                </c:pt>
                <c:pt idx="1">
                  <c:v>Closed</c:v>
                </c:pt>
                <c:pt idx="2">
                  <c:v>In Progress</c:v>
                </c:pt>
                <c:pt idx="3">
                  <c:v>Need Approval</c:v>
                </c:pt>
              </c:strCache>
            </c:strRef>
          </c:cat>
          <c:val>
            <c:numRef>
              <c:f>Progress_Chart!$C$3:$C$6</c:f>
              <c:numCache>
                <c:formatCode>General</c:formatCode>
                <c:ptCount val="4"/>
                <c:pt idx="0">
                  <c:v>0</c:v>
                </c:pt>
                <c:pt idx="1">
                  <c:v>14</c:v>
                </c:pt>
                <c:pt idx="2">
                  <c:v>0</c:v>
                </c:pt>
                <c:pt idx="3">
                  <c:v>0</c:v>
                </c:pt>
              </c:numCache>
            </c:numRef>
          </c:val>
          <c:extLst>
            <c:ext xmlns:c16="http://schemas.microsoft.com/office/drawing/2014/chart" uri="{C3380CC4-5D6E-409C-BE32-E72D297353CC}">
              <c16:uniqueId val="{00000000-C8C1-4A44-ABBF-C91A61A007A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Sequence</a:t>
            </a:r>
            <a:r>
              <a:rPr lang="en-US" baseline="0"/>
              <a:t> Diagram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B9BC-4B72-A75C-1B0FA1A71B52}"/>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B9BC-4B72-A75C-1B0FA1A71B52}"/>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B9BC-4B72-A75C-1B0FA1A71B52}"/>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B9BC-4B72-A75C-1B0FA1A71B52}"/>
              </c:ext>
            </c:extLst>
          </c:dPt>
          <c:dLbls>
            <c:dLbl>
              <c:idx val="0"/>
              <c:tx>
                <c:rich>
                  <a:bodyPr/>
                  <a:lstStyle/>
                  <a:p>
                    <a:fld id="{7671D425-196D-4771-86B0-2BA4739597E2}" type="PERCENTAGE">
                      <a:rPr lang="en-US" sz="105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B9BC-4B72-A75C-1B0FA1A71B52}"/>
                </c:ext>
              </c:extLst>
            </c:dLbl>
            <c:dLbl>
              <c:idx val="1"/>
              <c:tx>
                <c:rich>
                  <a:bodyPr/>
                  <a:lstStyle/>
                  <a:p>
                    <a:fld id="{5FFB1DF2-78D2-4ADD-8C43-34492496165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B9BC-4B72-A75C-1B0FA1A71B52}"/>
                </c:ext>
              </c:extLst>
            </c:dLbl>
            <c:dLbl>
              <c:idx val="2"/>
              <c:tx>
                <c:rich>
                  <a:bodyPr/>
                  <a:lstStyle/>
                  <a:p>
                    <a:fld id="{F6ED76AE-A6DA-45D1-8C83-7B40820C358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B9BC-4B72-A75C-1B0FA1A71B52}"/>
                </c:ext>
              </c:extLst>
            </c:dLbl>
            <c:dLbl>
              <c:idx val="3"/>
              <c:tx>
                <c:rich>
                  <a:bodyPr/>
                  <a:lstStyle/>
                  <a:p>
                    <a:fld id="{CB30D08A-6F3D-4585-B213-5112CB7546BD}"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B9BC-4B72-A75C-1B0FA1A71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Progress_Chart!$B$23:$B$26</c:f>
              <c:strCache>
                <c:ptCount val="4"/>
                <c:pt idx="0">
                  <c:v>Open</c:v>
                </c:pt>
                <c:pt idx="1">
                  <c:v>Closed</c:v>
                </c:pt>
                <c:pt idx="2">
                  <c:v>In Progress</c:v>
                </c:pt>
                <c:pt idx="3">
                  <c:v>Need Approval</c:v>
                </c:pt>
              </c:strCache>
            </c:strRef>
          </c:cat>
          <c:val>
            <c:numRef>
              <c:f>Progress_Chart!$C$23:$C$26</c:f>
              <c:numCache>
                <c:formatCode>General</c:formatCode>
                <c:ptCount val="4"/>
                <c:pt idx="0">
                  <c:v>0</c:v>
                </c:pt>
                <c:pt idx="1">
                  <c:v>19</c:v>
                </c:pt>
                <c:pt idx="2">
                  <c:v>0</c:v>
                </c:pt>
                <c:pt idx="3">
                  <c:v>0</c:v>
                </c:pt>
              </c:numCache>
            </c:numRef>
          </c:val>
          <c:extLst>
            <c:ext xmlns:c16="http://schemas.microsoft.com/office/drawing/2014/chart" uri="{C3380CC4-5D6E-409C-BE32-E72D297353CC}">
              <c16:uniqueId val="{00000000-B9BC-4B72-A75C-1B0FA1A71B5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8EF-4AB6-815D-43FB2FFE4CDF}"/>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8EF-4AB6-815D-43FB2FFE4CDF}"/>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8EF-4AB6-815D-43FB2FFE4CD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8EF-4AB6-815D-43FB2FFE4CDF}"/>
              </c:ext>
            </c:extLst>
          </c:dPt>
          <c:dLbls>
            <c:dLbl>
              <c:idx val="0"/>
              <c:tx>
                <c:rich>
                  <a:bodyPr/>
                  <a:lstStyle/>
                  <a:p>
                    <a:fld id="{81653243-45E3-46E2-98CF-AA36AD88257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8EF-4AB6-815D-43FB2FFE4CDF}"/>
                </c:ext>
              </c:extLst>
            </c:dLbl>
            <c:dLbl>
              <c:idx val="1"/>
              <c:tx>
                <c:rich>
                  <a:bodyPr/>
                  <a:lstStyle/>
                  <a:p>
                    <a:fld id="{6669EF52-EEB1-41D6-B121-630381522CF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8EF-4AB6-815D-43FB2FFE4CDF}"/>
                </c:ext>
              </c:extLst>
            </c:dLbl>
            <c:dLbl>
              <c:idx val="2"/>
              <c:tx>
                <c:rich>
                  <a:bodyPr/>
                  <a:lstStyle/>
                  <a:p>
                    <a:fld id="{75AE43C1-87F3-4E92-B238-D377F3AB7FEC}"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8EF-4AB6-815D-43FB2FFE4CDF}"/>
                </c:ext>
              </c:extLst>
            </c:dLbl>
            <c:dLbl>
              <c:idx val="3"/>
              <c:tx>
                <c:rich>
                  <a:bodyPr/>
                  <a:lstStyle/>
                  <a:p>
                    <a:fld id="{A2F7A8D0-E48B-4B97-845D-EC2C1132D59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8EF-4AB6-815D-43FB2FFE4C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Progress_Chart!$M$23:$M$26</c:f>
              <c:strCache>
                <c:ptCount val="4"/>
                <c:pt idx="0">
                  <c:v>Open</c:v>
                </c:pt>
                <c:pt idx="1">
                  <c:v>Closed</c:v>
                </c:pt>
                <c:pt idx="2">
                  <c:v>In Progress</c:v>
                </c:pt>
                <c:pt idx="3">
                  <c:v>Need Approval</c:v>
                </c:pt>
              </c:strCache>
            </c:strRef>
          </c:cat>
          <c:val>
            <c:numRef>
              <c:f>Progress_Chart!$N$23:$N$26</c:f>
              <c:numCache>
                <c:formatCode>General</c:formatCode>
                <c:ptCount val="4"/>
                <c:pt idx="0">
                  <c:v>0</c:v>
                </c:pt>
                <c:pt idx="1">
                  <c:v>6</c:v>
                </c:pt>
                <c:pt idx="2">
                  <c:v>0</c:v>
                </c:pt>
                <c:pt idx="3">
                  <c:v>0</c:v>
                </c:pt>
              </c:numCache>
            </c:numRef>
          </c:val>
          <c:extLst>
            <c:ext xmlns:c16="http://schemas.microsoft.com/office/drawing/2014/chart" uri="{C3380CC4-5D6E-409C-BE32-E72D297353CC}">
              <c16:uniqueId val="{00000000-78EF-4AB6-815D-43FB2FFE4CD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5C7-46D1-B2E8-40BC1F34A25A}"/>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5C7-46D1-B2E8-40BC1F34A25A}"/>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5C7-46D1-B2E8-40BC1F34A25A}"/>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5C7-46D1-B2E8-40BC1F34A25A}"/>
              </c:ext>
            </c:extLst>
          </c:dPt>
          <c:dLbls>
            <c:dLbl>
              <c:idx val="0"/>
              <c:tx>
                <c:rich>
                  <a:bodyPr/>
                  <a:lstStyle/>
                  <a:p>
                    <a:fld id="{72C1D113-3DFD-4666-BD84-12E4A8BB6A4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5C7-46D1-B2E8-40BC1F34A25A}"/>
                </c:ext>
              </c:extLst>
            </c:dLbl>
            <c:dLbl>
              <c:idx val="1"/>
              <c:tx>
                <c:rich>
                  <a:bodyPr/>
                  <a:lstStyle/>
                  <a:p>
                    <a:fld id="{22E90D10-0FC4-4454-BFB5-65C341E98EC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75C7-46D1-B2E8-40BC1F34A25A}"/>
                </c:ext>
              </c:extLst>
            </c:dLbl>
            <c:dLbl>
              <c:idx val="2"/>
              <c:tx>
                <c:rich>
                  <a:bodyPr/>
                  <a:lstStyle/>
                  <a:p>
                    <a:fld id="{55DB445D-D5DF-4C36-AB9D-6B46FEA5ACD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75C7-46D1-B2E8-40BC1F34A25A}"/>
                </c:ext>
              </c:extLst>
            </c:dLbl>
            <c:dLbl>
              <c:idx val="3"/>
              <c:tx>
                <c:rich>
                  <a:bodyPr/>
                  <a:lstStyle/>
                  <a:p>
                    <a:fld id="{0C957FE1-D0DD-4204-B691-E5AC1E58747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75C7-46D1-B2E8-40BC1F34A2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Progress_Chart!$B$42:$B$45</c:f>
              <c:strCache>
                <c:ptCount val="4"/>
                <c:pt idx="0">
                  <c:v>Open</c:v>
                </c:pt>
                <c:pt idx="1">
                  <c:v>Closed</c:v>
                </c:pt>
                <c:pt idx="2">
                  <c:v>In Progress</c:v>
                </c:pt>
                <c:pt idx="3">
                  <c:v>Need Approval</c:v>
                </c:pt>
              </c:strCache>
            </c:strRef>
          </c:cat>
          <c:val>
            <c:numRef>
              <c:f>Progress_Chart!$C$42:$C$45</c:f>
              <c:numCache>
                <c:formatCode>General</c:formatCode>
                <c:ptCount val="4"/>
                <c:pt idx="0">
                  <c:v>0</c:v>
                </c:pt>
                <c:pt idx="1">
                  <c:v>2</c:v>
                </c:pt>
                <c:pt idx="2">
                  <c:v>0</c:v>
                </c:pt>
                <c:pt idx="3">
                  <c:v>0</c:v>
                </c:pt>
              </c:numCache>
            </c:numRef>
          </c:val>
          <c:extLst>
            <c:ext xmlns:c16="http://schemas.microsoft.com/office/drawing/2014/chart" uri="{C3380CC4-5D6E-409C-BE32-E72D297353CC}">
              <c16:uniqueId val="{00000000-75C7-46D1-B2E8-40BC1F34A25A}"/>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A4C7-4011-8AB0-C35453441965}"/>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A4C7-4011-8AB0-C35453441965}"/>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A4C7-4011-8AB0-C35453441965}"/>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A4C7-4011-8AB0-C35453441965}"/>
              </c:ext>
            </c:extLst>
          </c:dPt>
          <c:dLbls>
            <c:dLbl>
              <c:idx val="0"/>
              <c:tx>
                <c:rich>
                  <a:bodyPr/>
                  <a:lstStyle/>
                  <a:p>
                    <a:fld id="{FE9AADDA-24EF-488A-8C2D-3E10F57DD1C9}"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4C7-4011-8AB0-C35453441965}"/>
                </c:ext>
              </c:extLst>
            </c:dLbl>
            <c:dLbl>
              <c:idx val="1"/>
              <c:tx>
                <c:rich>
                  <a:bodyPr/>
                  <a:lstStyle/>
                  <a:p>
                    <a:fld id="{4A006DAE-425E-42B4-9675-105416F1251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4C7-4011-8AB0-C35453441965}"/>
                </c:ext>
              </c:extLst>
            </c:dLbl>
            <c:dLbl>
              <c:idx val="2"/>
              <c:tx>
                <c:rich>
                  <a:bodyPr/>
                  <a:lstStyle/>
                  <a:p>
                    <a:fld id="{3BCB8629-BADA-4BBD-BD4F-4AE1728AEB68}"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4C7-4011-8AB0-C35453441965}"/>
                </c:ext>
              </c:extLst>
            </c:dLbl>
            <c:dLbl>
              <c:idx val="3"/>
              <c:tx>
                <c:rich>
                  <a:bodyPr/>
                  <a:lstStyle/>
                  <a:p>
                    <a:fld id="{C35FA8CB-8A4E-4FEC-80C7-1885B3C0690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4C7-4011-8AB0-C354534419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Progress_Chart!$M$42:$M$45</c:f>
              <c:strCache>
                <c:ptCount val="4"/>
                <c:pt idx="0">
                  <c:v>Open</c:v>
                </c:pt>
                <c:pt idx="1">
                  <c:v>Closed</c:v>
                </c:pt>
                <c:pt idx="2">
                  <c:v>In Progress</c:v>
                </c:pt>
                <c:pt idx="3">
                  <c:v>Need Approval</c:v>
                </c:pt>
              </c:strCache>
            </c:strRef>
          </c:cat>
          <c:val>
            <c:numRef>
              <c:f>Progress_Chart!$N$42:$N$45</c:f>
              <c:numCache>
                <c:formatCode>General</c:formatCode>
                <c:ptCount val="4"/>
                <c:pt idx="0">
                  <c:v>5</c:v>
                </c:pt>
                <c:pt idx="1">
                  <c:v>31</c:v>
                </c:pt>
                <c:pt idx="2">
                  <c:v>0</c:v>
                </c:pt>
                <c:pt idx="3">
                  <c:v>0</c:v>
                </c:pt>
              </c:numCache>
            </c:numRef>
          </c:val>
          <c:extLst>
            <c:ext xmlns:c16="http://schemas.microsoft.com/office/drawing/2014/chart" uri="{C3380CC4-5D6E-409C-BE32-E72D297353CC}">
              <c16:uniqueId val="{00000000-A4C7-4011-8AB0-C35453441965}"/>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266700</xdr:colOff>
      <xdr:row>0</xdr:row>
      <xdr:rowOff>72390</xdr:rowOff>
    </xdr:from>
    <xdr:to>
      <xdr:col>21</xdr:col>
      <xdr:colOff>571500</xdr:colOff>
      <xdr:row>17</xdr:row>
      <xdr:rowOff>60960</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0</xdr:row>
      <xdr:rowOff>87630</xdr:rowOff>
    </xdr:from>
    <xdr:to>
      <xdr:col>10</xdr:col>
      <xdr:colOff>487680</xdr:colOff>
      <xdr:row>17</xdr:row>
      <xdr:rowOff>87630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17</xdr:row>
      <xdr:rowOff>133350</xdr:rowOff>
    </xdr:from>
    <xdr:to>
      <xdr:col>10</xdr:col>
      <xdr:colOff>472440</xdr:colOff>
      <xdr:row>32</xdr:row>
      <xdr:rowOff>133350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281940</xdr:colOff>
      <xdr:row>17</xdr:row>
      <xdr:rowOff>118110</xdr:rowOff>
    </xdr:from>
    <xdr:to>
      <xdr:col>21</xdr:col>
      <xdr:colOff>586740</xdr:colOff>
      <xdr:row>32</xdr:row>
      <xdr:rowOff>118110</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170329</xdr:colOff>
      <xdr:row>33</xdr:row>
      <xdr:rowOff>129989</xdr:rowOff>
    </xdr:from>
    <xdr:to>
      <xdr:col>10</xdr:col>
      <xdr:colOff>475129</xdr:colOff>
      <xdr:row>49</xdr:row>
      <xdr:rowOff>4483</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286870</xdr:colOff>
      <xdr:row>33</xdr:row>
      <xdr:rowOff>138954</xdr:rowOff>
    </xdr:from>
    <xdr:to>
      <xdr:col>21</xdr:col>
      <xdr:colOff>591670</xdr:colOff>
      <xdr:row>49</xdr:row>
      <xdr:rowOff>13448</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monika\QA_Foodies\Monitor%20and%20Control\F_Revie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P_Review"/>
      <sheetName val="Options"/>
      <sheetName val="Risk_Managment_Plan_Review"/>
      <sheetName val="WireFrame_Review"/>
      <sheetName val="ERD_Review"/>
      <sheetName val="SRS_Review"/>
      <sheetName val="Sequence_Diagrams_Review"/>
      <sheetName val="Audit_Review"/>
      <sheetName val="Progress_Char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7"/>
  <sheetViews>
    <sheetView zoomScaleNormal="100" workbookViewId="0">
      <pane xSplit="1" ySplit="1" topLeftCell="B2" activePane="bottomRight" state="frozen"/>
      <selection pane="topRight" activeCell="B1" sqref="B1"/>
      <selection pane="bottomLeft" activeCell="A2" sqref="A2"/>
      <selection pane="bottomRight" activeCell="G21" sqref="G21"/>
    </sheetView>
  </sheetViews>
  <sheetFormatPr defaultRowHeight="14.4" x14ac:dyDescent="0.3"/>
  <cols>
    <col min="1" max="1" width="24.6640625" customWidth="1"/>
    <col min="2" max="3" width="13.88671875" customWidth="1"/>
    <col min="4" max="4" width="14.6640625" customWidth="1"/>
    <col min="5" max="5" width="71.109375" customWidth="1"/>
    <col min="6" max="6" width="14.33203125" customWidth="1"/>
    <col min="7" max="7" width="15.33203125" customWidth="1"/>
    <col min="8" max="8" width="13.88671875" style="2" customWidth="1"/>
    <col min="9" max="9" width="24.88671875" style="20" bestFit="1" customWidth="1"/>
    <col min="10" max="10" width="22.6640625" style="20" bestFit="1" customWidth="1"/>
  </cols>
  <sheetData>
    <row r="1" spans="1:10" s="1" customFormat="1" ht="25.95" customHeight="1" x14ac:dyDescent="0.3">
      <c r="A1" s="12" t="s">
        <v>172</v>
      </c>
      <c r="B1" s="12" t="s">
        <v>0</v>
      </c>
      <c r="C1" s="12" t="s">
        <v>44</v>
      </c>
      <c r="D1" s="12" t="s">
        <v>2</v>
      </c>
      <c r="E1" s="12" t="s">
        <v>1</v>
      </c>
      <c r="F1" s="12" t="s">
        <v>3</v>
      </c>
      <c r="G1" s="12" t="s">
        <v>4</v>
      </c>
      <c r="H1" s="12" t="s">
        <v>5</v>
      </c>
      <c r="I1" s="13" t="s">
        <v>87</v>
      </c>
      <c r="J1" s="13" t="s">
        <v>74</v>
      </c>
    </row>
    <row r="2" spans="1:10" ht="43.95" customHeight="1" x14ac:dyDescent="0.3">
      <c r="A2" s="5" t="s">
        <v>78</v>
      </c>
      <c r="B2" s="5" t="s">
        <v>31</v>
      </c>
      <c r="C2" s="5" t="s">
        <v>67</v>
      </c>
      <c r="D2" s="10">
        <v>44664</v>
      </c>
      <c r="E2" s="6" t="s">
        <v>88</v>
      </c>
      <c r="F2" s="5" t="s">
        <v>6</v>
      </c>
      <c r="G2" s="5" t="s">
        <v>31</v>
      </c>
      <c r="H2" s="10">
        <v>44666</v>
      </c>
      <c r="I2" s="6"/>
      <c r="J2" s="6"/>
    </row>
    <row r="3" spans="1:10" ht="43.95" customHeight="1" x14ac:dyDescent="0.3">
      <c r="A3" s="5" t="s">
        <v>79</v>
      </c>
      <c r="B3" s="5" t="s">
        <v>31</v>
      </c>
      <c r="C3" s="5" t="s">
        <v>67</v>
      </c>
      <c r="D3" s="10">
        <v>44664</v>
      </c>
      <c r="E3" s="6" t="s">
        <v>32</v>
      </c>
      <c r="F3" s="5" t="s">
        <v>6</v>
      </c>
      <c r="G3" s="5" t="s">
        <v>31</v>
      </c>
      <c r="H3" s="10">
        <v>44666</v>
      </c>
      <c r="I3" s="6"/>
      <c r="J3" s="6"/>
    </row>
    <row r="4" spans="1:10" ht="43.95" customHeight="1" x14ac:dyDescent="0.3">
      <c r="A4" s="5" t="s">
        <v>80</v>
      </c>
      <c r="B4" s="5" t="s">
        <v>31</v>
      </c>
      <c r="C4" s="5" t="s">
        <v>67</v>
      </c>
      <c r="D4" s="10">
        <v>44664</v>
      </c>
      <c r="E4" s="6" t="s">
        <v>77</v>
      </c>
      <c r="F4" s="5" t="s">
        <v>6</v>
      </c>
      <c r="G4" s="5" t="s">
        <v>31</v>
      </c>
      <c r="H4" s="10">
        <v>44666</v>
      </c>
      <c r="I4" s="6"/>
      <c r="J4" s="6"/>
    </row>
    <row r="5" spans="1:10" ht="43.95" customHeight="1" x14ac:dyDescent="0.3">
      <c r="A5" s="5" t="s">
        <v>81</v>
      </c>
      <c r="B5" s="5" t="s">
        <v>31</v>
      </c>
      <c r="C5" s="5" t="s">
        <v>67</v>
      </c>
      <c r="D5" s="10">
        <v>44664</v>
      </c>
      <c r="E5" s="6" t="s">
        <v>33</v>
      </c>
      <c r="F5" s="5" t="s">
        <v>6</v>
      </c>
      <c r="G5" s="5" t="s">
        <v>31</v>
      </c>
      <c r="H5" s="10">
        <v>44666</v>
      </c>
      <c r="I5" s="6"/>
      <c r="J5" s="6"/>
    </row>
    <row r="6" spans="1:10" ht="43.95" customHeight="1" x14ac:dyDescent="0.3">
      <c r="A6" s="5" t="s">
        <v>82</v>
      </c>
      <c r="B6" s="5" t="s">
        <v>31</v>
      </c>
      <c r="C6" s="5" t="s">
        <v>67</v>
      </c>
      <c r="D6" s="10">
        <v>44664</v>
      </c>
      <c r="E6" s="6" t="s">
        <v>34</v>
      </c>
      <c r="F6" s="5" t="s">
        <v>6</v>
      </c>
      <c r="G6" s="5" t="s">
        <v>31</v>
      </c>
      <c r="H6" s="10">
        <v>44666</v>
      </c>
      <c r="I6" s="6"/>
      <c r="J6" s="6"/>
    </row>
    <row r="7" spans="1:10" ht="43.95" customHeight="1" x14ac:dyDescent="0.3">
      <c r="A7" s="5" t="s">
        <v>83</v>
      </c>
      <c r="B7" s="5" t="s">
        <v>31</v>
      </c>
      <c r="C7" s="5" t="s">
        <v>67</v>
      </c>
      <c r="D7" s="10">
        <v>44664</v>
      </c>
      <c r="E7" s="6" t="s">
        <v>35</v>
      </c>
      <c r="F7" s="5" t="s">
        <v>6</v>
      </c>
      <c r="G7" s="5" t="s">
        <v>31</v>
      </c>
      <c r="H7" s="10">
        <v>44666</v>
      </c>
      <c r="I7" s="6"/>
      <c r="J7" s="6"/>
    </row>
    <row r="8" spans="1:10" s="9" customFormat="1" x14ac:dyDescent="0.3">
      <c r="A8" s="18"/>
      <c r="B8" s="52"/>
      <c r="C8" s="53"/>
      <c r="D8" s="53"/>
      <c r="E8" s="53"/>
      <c r="F8" s="53"/>
      <c r="G8" s="53"/>
      <c r="H8" s="53"/>
      <c r="I8" s="53"/>
      <c r="J8" s="54"/>
    </row>
    <row r="9" spans="1:10" ht="43.95" customHeight="1" x14ac:dyDescent="0.3">
      <c r="A9" s="5" t="s">
        <v>92</v>
      </c>
      <c r="B9" s="5" t="s">
        <v>22</v>
      </c>
      <c r="C9" s="5" t="s">
        <v>67</v>
      </c>
      <c r="D9" s="10">
        <v>44678</v>
      </c>
      <c r="E9" s="6" t="s">
        <v>89</v>
      </c>
      <c r="F9" s="5" t="s">
        <v>6</v>
      </c>
      <c r="G9" s="5" t="s">
        <v>22</v>
      </c>
      <c r="H9" s="10">
        <v>44680</v>
      </c>
      <c r="I9" s="6"/>
      <c r="J9" s="6"/>
    </row>
    <row r="10" spans="1:10" ht="43.95" customHeight="1" x14ac:dyDescent="0.3">
      <c r="A10" s="5" t="s">
        <v>93</v>
      </c>
      <c r="B10" s="5" t="s">
        <v>22</v>
      </c>
      <c r="C10" s="5" t="s">
        <v>67</v>
      </c>
      <c r="D10" s="10">
        <v>44678</v>
      </c>
      <c r="E10" s="19" t="s">
        <v>84</v>
      </c>
      <c r="F10" s="5" t="s">
        <v>6</v>
      </c>
      <c r="G10" s="5" t="s">
        <v>22</v>
      </c>
      <c r="H10" s="10">
        <v>44680</v>
      </c>
      <c r="I10" s="6"/>
      <c r="J10" s="6"/>
    </row>
    <row r="11" spans="1:10" ht="43.95" customHeight="1" x14ac:dyDescent="0.3">
      <c r="A11" s="5" t="s">
        <v>94</v>
      </c>
      <c r="B11" s="5" t="s">
        <v>22</v>
      </c>
      <c r="C11" s="5" t="s">
        <v>67</v>
      </c>
      <c r="D11" s="10">
        <v>44678</v>
      </c>
      <c r="E11" s="6" t="s">
        <v>85</v>
      </c>
      <c r="F11" s="5" t="s">
        <v>6</v>
      </c>
      <c r="G11" s="5" t="s">
        <v>22</v>
      </c>
      <c r="H11" s="10">
        <v>44680</v>
      </c>
      <c r="I11" s="6" t="s">
        <v>86</v>
      </c>
      <c r="J11" s="6" t="s">
        <v>107</v>
      </c>
    </row>
    <row r="12" spans="1:10" ht="43.95" customHeight="1" x14ac:dyDescent="0.3">
      <c r="A12" s="5" t="s">
        <v>95</v>
      </c>
      <c r="B12" s="5" t="s">
        <v>22</v>
      </c>
      <c r="C12" s="5" t="s">
        <v>67</v>
      </c>
      <c r="D12" s="10">
        <v>44678</v>
      </c>
      <c r="E12" s="6" t="s">
        <v>110</v>
      </c>
      <c r="F12" s="5" t="s">
        <v>6</v>
      </c>
      <c r="G12" s="5" t="s">
        <v>22</v>
      </c>
      <c r="H12" s="10">
        <v>44680</v>
      </c>
      <c r="I12" s="6"/>
      <c r="J12" s="6"/>
    </row>
    <row r="13" spans="1:10" ht="43.95" customHeight="1" x14ac:dyDescent="0.3">
      <c r="A13" s="5" t="s">
        <v>96</v>
      </c>
      <c r="B13" s="5" t="s">
        <v>22</v>
      </c>
      <c r="C13" s="5" t="s">
        <v>67</v>
      </c>
      <c r="D13" s="10">
        <v>44678</v>
      </c>
      <c r="E13" s="6" t="s">
        <v>108</v>
      </c>
      <c r="F13" s="5" t="s">
        <v>6</v>
      </c>
      <c r="G13" s="5" t="s">
        <v>22</v>
      </c>
      <c r="H13" s="10">
        <v>44680</v>
      </c>
      <c r="I13" s="6"/>
      <c r="J13" s="6"/>
    </row>
    <row r="14" spans="1:10" ht="43.95" customHeight="1" x14ac:dyDescent="0.3">
      <c r="A14" s="5" t="s">
        <v>97</v>
      </c>
      <c r="B14" s="5" t="s">
        <v>22</v>
      </c>
      <c r="C14" s="5" t="s">
        <v>67</v>
      </c>
      <c r="D14" s="10">
        <v>44678</v>
      </c>
      <c r="E14" s="6" t="s">
        <v>109</v>
      </c>
      <c r="F14" s="5" t="s">
        <v>6</v>
      </c>
      <c r="G14" s="5" t="s">
        <v>22</v>
      </c>
      <c r="H14" s="10">
        <v>44680</v>
      </c>
      <c r="I14" s="6"/>
      <c r="J14" s="6"/>
    </row>
    <row r="15" spans="1:10" ht="43.95" customHeight="1" x14ac:dyDescent="0.3">
      <c r="A15" s="5" t="s">
        <v>98</v>
      </c>
      <c r="B15" s="5" t="s">
        <v>22</v>
      </c>
      <c r="C15" s="5" t="s">
        <v>67</v>
      </c>
      <c r="D15" s="10">
        <v>44678</v>
      </c>
      <c r="E15" s="6" t="s">
        <v>36</v>
      </c>
      <c r="F15" s="5" t="s">
        <v>6</v>
      </c>
      <c r="G15" s="5" t="s">
        <v>22</v>
      </c>
      <c r="H15" s="10">
        <v>44680</v>
      </c>
      <c r="I15" s="6"/>
      <c r="J15" s="6"/>
    </row>
    <row r="16" spans="1:10" s="9" customFormat="1" x14ac:dyDescent="0.3">
      <c r="A16" s="18"/>
      <c r="B16" s="52"/>
      <c r="C16" s="53"/>
      <c r="D16" s="53"/>
      <c r="E16" s="53"/>
      <c r="F16" s="53"/>
      <c r="G16" s="53"/>
      <c r="H16" s="53"/>
      <c r="I16" s="53"/>
      <c r="J16" s="54"/>
    </row>
    <row r="17" spans="1:10" ht="43.95" customHeight="1" x14ac:dyDescent="0.3">
      <c r="A17" s="5" t="s">
        <v>99</v>
      </c>
      <c r="B17" s="5" t="s">
        <v>11</v>
      </c>
      <c r="C17" s="5" t="s">
        <v>67</v>
      </c>
      <c r="D17" s="10">
        <v>44680</v>
      </c>
      <c r="E17" s="6" t="s">
        <v>91</v>
      </c>
      <c r="F17" s="5" t="s">
        <v>6</v>
      </c>
      <c r="G17" s="5" t="s">
        <v>11</v>
      </c>
      <c r="H17" s="10">
        <v>44680</v>
      </c>
      <c r="I17" s="6"/>
      <c r="J17" s="6"/>
    </row>
  </sheetData>
  <mergeCells count="2">
    <mergeCell ref="B8:J8"/>
    <mergeCell ref="B16:J16"/>
  </mergeCells>
  <conditionalFormatting sqref="F1:F15 F18:F1048576">
    <cfRule type="cellIs" dxfId="251" priority="9" operator="equal">
      <formula>"Need Approval"</formula>
    </cfRule>
    <cfRule type="cellIs" dxfId="250" priority="10" operator="equal">
      <formula>"In Progress"</formula>
    </cfRule>
    <cfRule type="cellIs" dxfId="249" priority="11" operator="equal">
      <formula>"Closed"</formula>
    </cfRule>
    <cfRule type="cellIs" dxfId="248" priority="12" operator="equal">
      <formula>"Open"</formula>
    </cfRule>
  </conditionalFormatting>
  <conditionalFormatting sqref="F17">
    <cfRule type="cellIs" dxfId="247" priority="5" operator="equal">
      <formula>"Need Approval"</formula>
    </cfRule>
    <cfRule type="cellIs" dxfId="246" priority="6" operator="equal">
      <formula>"In Progress"</formula>
    </cfRule>
    <cfRule type="cellIs" dxfId="245" priority="7" operator="equal">
      <formula>"Closed"</formula>
    </cfRule>
    <cfRule type="cellIs" dxfId="244" priority="8" operator="equal">
      <formula>"Open"</formula>
    </cfRule>
  </conditionalFormatting>
  <conditionalFormatting sqref="F16">
    <cfRule type="cellIs" dxfId="243" priority="1" operator="equal">
      <formula>"Need Approval"</formula>
    </cfRule>
    <cfRule type="cellIs" dxfId="242" priority="2" operator="equal">
      <formula>"In Progress"</formula>
    </cfRule>
    <cfRule type="cellIs" dxfId="241" priority="3" operator="equal">
      <formula>"Closed"</formula>
    </cfRule>
    <cfRule type="cellIs" dxfId="24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Options!$B$1:$B$4</xm:f>
          </x14:formula1>
          <xm:sqref>F1:F1048576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2819F-4AB5-40E8-B172-72080275FDD0}">
  <dimension ref="A1:J5"/>
  <sheetViews>
    <sheetView tabSelected="1" workbookViewId="0">
      <selection activeCell="C11" sqref="C11"/>
    </sheetView>
  </sheetViews>
  <sheetFormatPr defaultRowHeight="14.4" x14ac:dyDescent="0.3"/>
  <cols>
    <col min="1" max="1" width="58.21875" customWidth="1"/>
    <col min="2" max="2" width="50.109375" customWidth="1"/>
    <col min="3" max="3" width="59.88671875" customWidth="1"/>
    <col min="5" max="5" width="60.44140625" customWidth="1"/>
    <col min="6" max="6" width="68.33203125" customWidth="1"/>
    <col min="7" max="7" width="66.77734375" customWidth="1"/>
    <col min="8" max="8" width="60.88671875" customWidth="1"/>
    <col min="9" max="9" width="46.88671875" customWidth="1"/>
    <col min="10" max="10" width="60" customWidth="1"/>
  </cols>
  <sheetData>
    <row r="1" spans="1:10" x14ac:dyDescent="0.3">
      <c r="A1" s="63" t="s">
        <v>172</v>
      </c>
      <c r="B1" s="63" t="s">
        <v>0</v>
      </c>
      <c r="C1" s="63" t="s">
        <v>44</v>
      </c>
      <c r="D1" s="63" t="s">
        <v>2</v>
      </c>
      <c r="E1" s="64" t="s">
        <v>1</v>
      </c>
      <c r="F1" s="63" t="s">
        <v>3</v>
      </c>
      <c r="G1" s="63" t="s">
        <v>4</v>
      </c>
      <c r="H1" s="63" t="s">
        <v>5</v>
      </c>
      <c r="I1" s="63" t="s">
        <v>87</v>
      </c>
      <c r="J1" s="63" t="s">
        <v>74</v>
      </c>
    </row>
    <row r="2" spans="1:10" ht="115.2" x14ac:dyDescent="0.3">
      <c r="A2" s="62" t="s">
        <v>344</v>
      </c>
      <c r="B2" s="61" t="s">
        <v>175</v>
      </c>
      <c r="C2" s="61" t="s">
        <v>345</v>
      </c>
      <c r="D2" s="61" t="s">
        <v>346</v>
      </c>
      <c r="E2" s="65" t="s">
        <v>347</v>
      </c>
      <c r="F2" s="66" t="s">
        <v>7</v>
      </c>
      <c r="G2" s="61"/>
      <c r="H2" s="61"/>
      <c r="I2" s="61"/>
      <c r="J2" s="61"/>
    </row>
    <row r="3" spans="1:10" ht="129.6" x14ac:dyDescent="0.3">
      <c r="A3" s="62" t="s">
        <v>284</v>
      </c>
      <c r="B3" s="61" t="s">
        <v>175</v>
      </c>
      <c r="C3" s="61" t="s">
        <v>345</v>
      </c>
      <c r="D3" s="61" t="s">
        <v>346</v>
      </c>
      <c r="E3" s="65" t="s">
        <v>348</v>
      </c>
      <c r="F3" s="66" t="s">
        <v>7</v>
      </c>
      <c r="G3" s="61"/>
      <c r="H3" s="61"/>
      <c r="I3" s="61"/>
      <c r="J3" s="61"/>
    </row>
    <row r="4" spans="1:10" x14ac:dyDescent="0.3">
      <c r="A4" s="62"/>
      <c r="B4" s="61"/>
      <c r="C4" s="61"/>
      <c r="D4" s="61"/>
      <c r="E4" s="65"/>
      <c r="F4" s="67"/>
      <c r="G4" s="61"/>
      <c r="H4" s="61"/>
      <c r="I4" s="61"/>
      <c r="J4" s="61"/>
    </row>
    <row r="5" spans="1:10" x14ac:dyDescent="0.3">
      <c r="A5" s="62"/>
      <c r="B5" s="61"/>
      <c r="C5" s="61"/>
      <c r="D5" s="61"/>
      <c r="E5" s="65"/>
      <c r="F5" s="67"/>
      <c r="G5" s="61"/>
      <c r="H5" s="61"/>
      <c r="I5" s="61"/>
      <c r="J5" s="6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N46"/>
  <sheetViews>
    <sheetView topLeftCell="A19" zoomScale="85" zoomScaleNormal="85" workbookViewId="0">
      <selection activeCell="C31" sqref="C31"/>
    </sheetView>
  </sheetViews>
  <sheetFormatPr defaultRowHeight="14.4" x14ac:dyDescent="0.3"/>
  <cols>
    <col min="1" max="1" width="18.5546875" customWidth="1"/>
    <col min="2" max="2" width="12.6640625" customWidth="1"/>
    <col min="12" max="12" width="12.33203125" customWidth="1"/>
    <col min="13" max="13" width="13.33203125" customWidth="1"/>
  </cols>
  <sheetData>
    <row r="3" spans="1:14" x14ac:dyDescent="0.3">
      <c r="A3" s="59" t="s">
        <v>8</v>
      </c>
      <c r="B3" s="3" t="s">
        <v>7</v>
      </c>
      <c r="C3" s="3">
        <f>COUNTIFS(PMP_Review!F2:F1048576,"Open")</f>
        <v>0</v>
      </c>
      <c r="L3" s="60" t="s">
        <v>10</v>
      </c>
      <c r="M3" s="4" t="s">
        <v>7</v>
      </c>
      <c r="N3" s="4">
        <f>COUNTIFS(SRS_Review!F2:F1048576,"Open")</f>
        <v>0</v>
      </c>
    </row>
    <row r="4" spans="1:14" x14ac:dyDescent="0.3">
      <c r="A4" s="59"/>
      <c r="B4" s="3" t="s">
        <v>6</v>
      </c>
      <c r="C4" s="3">
        <f>COUNTIFS(PMP_Review!F2:F1048576,"Closed")</f>
        <v>14</v>
      </c>
      <c r="L4" s="60"/>
      <c r="M4" s="4" t="s">
        <v>6</v>
      </c>
      <c r="N4" s="4">
        <f>COUNTIFS(SRS_Review!F2:F1048576,"Closed")</f>
        <v>20</v>
      </c>
    </row>
    <row r="5" spans="1:14" x14ac:dyDescent="0.3">
      <c r="A5" s="59"/>
      <c r="B5" s="14" t="s">
        <v>46</v>
      </c>
      <c r="C5" s="14">
        <f>COUNTIFS(PMP_Review!F2:F1048576,"In Progress")</f>
        <v>0</v>
      </c>
      <c r="L5" s="60"/>
      <c r="M5" s="15" t="s">
        <v>46</v>
      </c>
      <c r="N5" s="15">
        <f>COUNTIFS(SRS_Review!F2:F1048576,"In Progress")</f>
        <v>0</v>
      </c>
    </row>
    <row r="6" spans="1:14" x14ac:dyDescent="0.3">
      <c r="A6" s="59"/>
      <c r="B6" s="14" t="s">
        <v>66</v>
      </c>
      <c r="C6" s="14">
        <f>COUNTIFS(PMP_Review!F2:F1048576,"Need Approval")</f>
        <v>0</v>
      </c>
      <c r="L6" s="60"/>
      <c r="M6" s="15" t="s">
        <v>66</v>
      </c>
      <c r="N6" s="15">
        <f>COUNTIFS(SRS_Review!F2:F1048576,"Need Approval")</f>
        <v>0</v>
      </c>
    </row>
    <row r="7" spans="1:14" x14ac:dyDescent="0.3">
      <c r="A7" s="59"/>
      <c r="B7" s="3" t="s">
        <v>9</v>
      </c>
      <c r="C7" s="3">
        <f>SUM(C3:C6)</f>
        <v>14</v>
      </c>
      <c r="L7" s="60"/>
      <c r="M7" s="4" t="s">
        <v>9</v>
      </c>
      <c r="N7" s="4">
        <f>SUM(N3:N6)</f>
        <v>20</v>
      </c>
    </row>
    <row r="23" spans="1:14" x14ac:dyDescent="0.3">
      <c r="A23" s="59" t="s">
        <v>199</v>
      </c>
      <c r="B23" s="23" t="s">
        <v>7</v>
      </c>
      <c r="C23" s="23">
        <f>COUNTIF(WireFrame_Review!F2:F1048576,"Open")</f>
        <v>0</v>
      </c>
      <c r="L23" s="60" t="s">
        <v>76</v>
      </c>
      <c r="M23" s="24" t="s">
        <v>7</v>
      </c>
      <c r="N23" s="24">
        <f>COUNTIF(Risk_Managment_Plan_Review!F2:F1048576,"Open")</f>
        <v>0</v>
      </c>
    </row>
    <row r="24" spans="1:14" x14ac:dyDescent="0.3">
      <c r="A24" s="59"/>
      <c r="B24" s="23" t="s">
        <v>6</v>
      </c>
      <c r="C24" s="23">
        <f>COUNTIF(WireFrame_Review!F2:F1048576,"Closed")</f>
        <v>19</v>
      </c>
      <c r="L24" s="60"/>
      <c r="M24" s="24" t="s">
        <v>6</v>
      </c>
      <c r="N24" s="24">
        <f>COUNTIF(Risk_Managment_Plan_Review!F2:F1048576,"Closed")</f>
        <v>6</v>
      </c>
    </row>
    <row r="25" spans="1:14" x14ac:dyDescent="0.3">
      <c r="A25" s="59"/>
      <c r="B25" s="23" t="s">
        <v>46</v>
      </c>
      <c r="C25" s="23">
        <f>COUNTIF(WireFrame_Review!F2:F1048576,"In Progress")</f>
        <v>0</v>
      </c>
      <c r="L25" s="60"/>
      <c r="M25" s="24" t="s">
        <v>46</v>
      </c>
      <c r="N25" s="24">
        <f>COUNTIF(Risk_Managment_Plan_Review!F2:F1048576,"In Progress")</f>
        <v>0</v>
      </c>
    </row>
    <row r="26" spans="1:14" x14ac:dyDescent="0.3">
      <c r="A26" s="59"/>
      <c r="B26" s="23" t="s">
        <v>66</v>
      </c>
      <c r="C26" s="23">
        <f>COUNTIF(WireFrame_Review!F2:F1048576,"Need Approval")</f>
        <v>0</v>
      </c>
      <c r="L26" s="60"/>
      <c r="M26" s="24" t="s">
        <v>66</v>
      </c>
      <c r="N26" s="24">
        <f>COUNTIF(Risk_Managment_Plan_Review!F2:F1048576,"Need Approval")</f>
        <v>0</v>
      </c>
    </row>
    <row r="27" spans="1:14" x14ac:dyDescent="0.3">
      <c r="A27" s="59"/>
      <c r="B27" s="23" t="s">
        <v>9</v>
      </c>
      <c r="C27" s="23">
        <f>SUM(C23:C26)</f>
        <v>19</v>
      </c>
      <c r="L27" s="60"/>
      <c r="M27" s="24" t="s">
        <v>9</v>
      </c>
      <c r="N27" s="24">
        <f>SUM(N23:N26)</f>
        <v>6</v>
      </c>
    </row>
    <row r="34" spans="1:14" x14ac:dyDescent="0.3">
      <c r="H34" s="25"/>
    </row>
    <row r="42" spans="1:14" x14ac:dyDescent="0.3">
      <c r="A42" s="59" t="s">
        <v>111</v>
      </c>
      <c r="B42" s="23" t="s">
        <v>7</v>
      </c>
      <c r="C42" s="23">
        <f>COUNTIF(Sequence_Diagrams_Review!F2:F1048576,"Open")</f>
        <v>0</v>
      </c>
      <c r="L42" s="60" t="s">
        <v>129</v>
      </c>
      <c r="M42" s="24" t="s">
        <v>7</v>
      </c>
      <c r="N42" s="24">
        <f>COUNTIF(Audit_Review!H2:H1048576,"Open")</f>
        <v>5</v>
      </c>
    </row>
    <row r="43" spans="1:14" x14ac:dyDescent="0.3">
      <c r="A43" s="59"/>
      <c r="B43" s="23" t="s">
        <v>6</v>
      </c>
      <c r="C43" s="23">
        <f>COUNTIF(Sequence_Diagrams_Review!F2:F1048576,"Closed")</f>
        <v>2</v>
      </c>
      <c r="L43" s="60"/>
      <c r="M43" s="24" t="s">
        <v>6</v>
      </c>
      <c r="N43" s="24">
        <f>COUNTIF(Audit_Review!H2:H1048576,"Closed")</f>
        <v>31</v>
      </c>
    </row>
    <row r="44" spans="1:14" x14ac:dyDescent="0.3">
      <c r="A44" s="59"/>
      <c r="B44" s="23" t="s">
        <v>46</v>
      </c>
      <c r="C44" s="23">
        <f>COUNTIF(Sequence_Diagrams_Review!F2:F1048576,"In Progress")</f>
        <v>0</v>
      </c>
      <c r="L44" s="60"/>
      <c r="M44" s="24" t="s">
        <v>46</v>
      </c>
      <c r="N44" s="24">
        <f>COUNTIF(Audit_Review!H2:H1048576,"In Progress")</f>
        <v>0</v>
      </c>
    </row>
    <row r="45" spans="1:14" x14ac:dyDescent="0.3">
      <c r="A45" s="59"/>
      <c r="B45" s="23" t="s">
        <v>66</v>
      </c>
      <c r="C45" s="23">
        <f>COUNTIF(Sequence_Diagrams_Review!F2:F1048576,"Need Approval")</f>
        <v>0</v>
      </c>
      <c r="L45" s="60"/>
      <c r="M45" s="24" t="s">
        <v>66</v>
      </c>
      <c r="N45" s="24">
        <f>COUNTIF(Audit_Review!H2:H1048576,"Need Approval")</f>
        <v>0</v>
      </c>
    </row>
    <row r="46" spans="1:14" x14ac:dyDescent="0.3">
      <c r="A46" s="59"/>
      <c r="B46" s="23" t="s">
        <v>9</v>
      </c>
      <c r="C46" s="23">
        <f>SUM(C42:C45)</f>
        <v>2</v>
      </c>
      <c r="L46" s="60"/>
      <c r="M46" s="24" t="s">
        <v>9</v>
      </c>
      <c r="N46" s="24">
        <f>SUM(N42:N45)</f>
        <v>36</v>
      </c>
    </row>
  </sheetData>
  <mergeCells count="6">
    <mergeCell ref="A3:A7"/>
    <mergeCell ref="L3:L7"/>
    <mergeCell ref="A23:A27"/>
    <mergeCell ref="L23:L27"/>
    <mergeCell ref="A42:A46"/>
    <mergeCell ref="L42:L4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4"/>
  <sheetViews>
    <sheetView workbookViewId="0">
      <selection activeCell="B5" sqref="B5"/>
    </sheetView>
  </sheetViews>
  <sheetFormatPr defaultRowHeight="14.4" x14ac:dyDescent="0.3"/>
  <cols>
    <col min="2" max="2" width="12.44140625" customWidth="1"/>
  </cols>
  <sheetData>
    <row r="1" spans="2:2" x14ac:dyDescent="0.3">
      <c r="B1" t="s">
        <v>7</v>
      </c>
    </row>
    <row r="2" spans="2:2" x14ac:dyDescent="0.3">
      <c r="B2" t="s">
        <v>6</v>
      </c>
    </row>
    <row r="3" spans="2:2" x14ac:dyDescent="0.3">
      <c r="B3" t="s">
        <v>46</v>
      </c>
    </row>
    <row r="4" spans="2:2" x14ac:dyDescent="0.3">
      <c r="B4"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RowHeight="14.4" x14ac:dyDescent="0.3"/>
  <cols>
    <col min="1" max="1" width="23.109375" style="7" customWidth="1"/>
    <col min="2" max="2" width="17.109375" style="1" customWidth="1"/>
    <col min="3" max="3" width="18.33203125" style="1" customWidth="1"/>
    <col min="4" max="4" width="17.88671875" customWidth="1"/>
    <col min="5" max="5" width="62.6640625" customWidth="1"/>
    <col min="6" max="6" width="14.88671875" customWidth="1"/>
    <col min="7" max="7" width="17.5546875" customWidth="1"/>
    <col min="8" max="8" width="17.33203125" customWidth="1"/>
    <col min="9" max="9" width="34" style="16" customWidth="1"/>
    <col min="10" max="10" width="32.33203125" style="16" customWidth="1"/>
  </cols>
  <sheetData>
    <row r="1" spans="1:10" s="1" customFormat="1" ht="25.95" customHeight="1" x14ac:dyDescent="0.3">
      <c r="A1" s="12" t="s">
        <v>172</v>
      </c>
      <c r="B1" s="12" t="s">
        <v>0</v>
      </c>
      <c r="C1" s="12" t="s">
        <v>44</v>
      </c>
      <c r="D1" s="12" t="s">
        <v>2</v>
      </c>
      <c r="E1" s="12" t="s">
        <v>1</v>
      </c>
      <c r="F1" s="12" t="s">
        <v>3</v>
      </c>
      <c r="G1" s="12" t="s">
        <v>42</v>
      </c>
      <c r="H1" s="12" t="s">
        <v>5</v>
      </c>
      <c r="I1" s="13" t="s">
        <v>87</v>
      </c>
      <c r="J1" s="13" t="s">
        <v>74</v>
      </c>
    </row>
    <row r="2" spans="1:10" ht="39" customHeight="1" x14ac:dyDescent="0.3">
      <c r="A2" s="5" t="s">
        <v>68</v>
      </c>
      <c r="B2" s="5" t="s">
        <v>22</v>
      </c>
      <c r="C2" s="5" t="s">
        <v>67</v>
      </c>
      <c r="D2" s="10">
        <v>44678</v>
      </c>
      <c r="E2" s="6" t="s">
        <v>90</v>
      </c>
      <c r="F2" s="5" t="s">
        <v>6</v>
      </c>
      <c r="G2" s="5" t="s">
        <v>22</v>
      </c>
      <c r="H2" s="10">
        <v>44680</v>
      </c>
      <c r="I2" s="6"/>
      <c r="J2" s="6"/>
    </row>
    <row r="3" spans="1:10" ht="39" customHeight="1" x14ac:dyDescent="0.3">
      <c r="A3" s="5" t="s">
        <v>69</v>
      </c>
      <c r="B3" s="5" t="s">
        <v>22</v>
      </c>
      <c r="C3" s="5" t="s">
        <v>67</v>
      </c>
      <c r="D3" s="10">
        <v>44678</v>
      </c>
      <c r="E3" s="6" t="s">
        <v>37</v>
      </c>
      <c r="F3" s="5" t="s">
        <v>6</v>
      </c>
      <c r="G3" s="5" t="s">
        <v>22</v>
      </c>
      <c r="H3" s="10">
        <v>44680</v>
      </c>
      <c r="I3" s="6"/>
      <c r="J3" s="6"/>
    </row>
    <row r="4" spans="1:10" ht="39" customHeight="1" x14ac:dyDescent="0.3">
      <c r="A4" s="5" t="s">
        <v>70</v>
      </c>
      <c r="B4" s="5" t="s">
        <v>22</v>
      </c>
      <c r="C4" s="5" t="s">
        <v>67</v>
      </c>
      <c r="D4" s="10">
        <v>44678</v>
      </c>
      <c r="E4" s="6" t="s">
        <v>38</v>
      </c>
      <c r="F4" s="5" t="s">
        <v>6</v>
      </c>
      <c r="G4" s="5" t="s">
        <v>22</v>
      </c>
      <c r="H4" s="10">
        <v>44680</v>
      </c>
      <c r="I4" s="6"/>
      <c r="J4" s="6"/>
    </row>
    <row r="5" spans="1:10" ht="39" customHeight="1" x14ac:dyDescent="0.3">
      <c r="A5" s="5" t="s">
        <v>71</v>
      </c>
      <c r="B5" s="5" t="s">
        <v>22</v>
      </c>
      <c r="C5" s="5" t="s">
        <v>67</v>
      </c>
      <c r="D5" s="10">
        <v>44678</v>
      </c>
      <c r="E5" s="6" t="s">
        <v>39</v>
      </c>
      <c r="F5" s="5" t="s">
        <v>6</v>
      </c>
      <c r="G5" s="5" t="s">
        <v>22</v>
      </c>
      <c r="H5" s="10">
        <v>44680</v>
      </c>
      <c r="I5" s="6" t="s">
        <v>75</v>
      </c>
      <c r="J5" s="6" t="s">
        <v>107</v>
      </c>
    </row>
    <row r="6" spans="1:10" ht="39" customHeight="1" x14ac:dyDescent="0.3">
      <c r="A6" s="5" t="s">
        <v>72</v>
      </c>
      <c r="B6" s="5" t="s">
        <v>22</v>
      </c>
      <c r="C6" s="5" t="s">
        <v>67</v>
      </c>
      <c r="D6" s="10">
        <v>44678</v>
      </c>
      <c r="E6" s="6" t="s">
        <v>40</v>
      </c>
      <c r="F6" s="5" t="s">
        <v>6</v>
      </c>
      <c r="G6" s="5" t="s">
        <v>22</v>
      </c>
      <c r="H6" s="10">
        <v>44680</v>
      </c>
      <c r="I6" s="6"/>
      <c r="J6" s="6"/>
    </row>
    <row r="7" spans="1:10" ht="39" customHeight="1" x14ac:dyDescent="0.3">
      <c r="A7" s="5" t="s">
        <v>73</v>
      </c>
      <c r="B7" s="5" t="s">
        <v>22</v>
      </c>
      <c r="C7" s="5" t="s">
        <v>67</v>
      </c>
      <c r="D7" s="10">
        <v>44678</v>
      </c>
      <c r="E7" s="6" t="s">
        <v>41</v>
      </c>
      <c r="F7" s="5" t="s">
        <v>6</v>
      </c>
      <c r="G7" s="5" t="s">
        <v>22</v>
      </c>
      <c r="H7" s="10">
        <v>44680</v>
      </c>
      <c r="I7" s="6"/>
      <c r="J7" s="6"/>
    </row>
  </sheetData>
  <conditionalFormatting sqref="F1:F1048576">
    <cfRule type="cellIs" dxfId="239" priority="1" operator="equal">
      <formula>"Need Approval"</formula>
    </cfRule>
    <cfRule type="cellIs" dxfId="238" priority="2" operator="equal">
      <formula>"In Progress"</formula>
    </cfRule>
    <cfRule type="cellIs" dxfId="237" priority="3" operator="equal">
      <formula>"Closed"</formula>
    </cfRule>
    <cfRule type="cellIs" dxfId="236"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Options!$B$1:$B$4</xm:f>
          </x14:formula1>
          <xm:sqref>F1:F1048576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2"/>
  <sheetViews>
    <sheetView topLeftCell="A31" zoomScale="85" zoomScaleNormal="85" workbookViewId="0">
      <selection activeCell="I4" sqref="I4"/>
    </sheetView>
  </sheetViews>
  <sheetFormatPr defaultColWidth="8.88671875" defaultRowHeight="14.4" x14ac:dyDescent="0.3"/>
  <cols>
    <col min="1" max="1" width="27.33203125" customWidth="1"/>
    <col min="2" max="2" width="14.44140625" customWidth="1"/>
    <col min="3" max="3" width="16.109375" customWidth="1"/>
    <col min="4" max="4" width="16.6640625" customWidth="1"/>
    <col min="5" max="5" width="54" customWidth="1"/>
    <col min="6" max="6" width="13.88671875" style="7" customWidth="1"/>
    <col min="7" max="7" width="14.33203125" customWidth="1"/>
    <col min="8" max="8" width="15.5546875" customWidth="1"/>
    <col min="9" max="9" width="34.6640625" customWidth="1"/>
    <col min="10" max="10" width="24.6640625"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69.599999999999994" customHeight="1" x14ac:dyDescent="0.3">
      <c r="A2" s="5" t="s">
        <v>173</v>
      </c>
      <c r="B2" s="5" t="s">
        <v>175</v>
      </c>
      <c r="C2" s="5" t="s">
        <v>176</v>
      </c>
      <c r="D2" s="10">
        <v>44686</v>
      </c>
      <c r="E2" s="6" t="s">
        <v>177</v>
      </c>
      <c r="F2" s="5" t="s">
        <v>6</v>
      </c>
      <c r="G2" s="5"/>
      <c r="H2" s="10">
        <v>44687</v>
      </c>
      <c r="I2" s="6"/>
      <c r="J2" s="6"/>
    </row>
    <row r="3" spans="1:10" ht="122.4" customHeight="1" x14ac:dyDescent="0.3">
      <c r="A3" s="5" t="s">
        <v>174</v>
      </c>
      <c r="B3" s="5" t="s">
        <v>175</v>
      </c>
      <c r="C3" s="5" t="s">
        <v>176</v>
      </c>
      <c r="D3" s="10">
        <v>44686</v>
      </c>
      <c r="E3" s="6" t="s">
        <v>226</v>
      </c>
      <c r="F3" s="5" t="s">
        <v>6</v>
      </c>
      <c r="G3" s="5"/>
      <c r="H3" s="10">
        <v>44687</v>
      </c>
      <c r="I3" s="6"/>
      <c r="J3" s="6"/>
    </row>
    <row r="4" spans="1:10" s="33" customFormat="1" ht="83.4" customHeight="1" x14ac:dyDescent="0.3">
      <c r="A4" s="26" t="s">
        <v>178</v>
      </c>
      <c r="B4" s="26" t="s">
        <v>175</v>
      </c>
      <c r="C4" s="26" t="s">
        <v>176</v>
      </c>
      <c r="D4" s="27">
        <v>44686</v>
      </c>
      <c r="E4" s="28" t="s">
        <v>179</v>
      </c>
      <c r="F4" s="26" t="s">
        <v>225</v>
      </c>
      <c r="G4" s="26"/>
      <c r="H4" s="10">
        <v>44687</v>
      </c>
      <c r="I4" s="28"/>
      <c r="J4" s="28"/>
    </row>
    <row r="5" spans="1:10" s="33" customFormat="1" ht="85.2" customHeight="1" x14ac:dyDescent="0.3">
      <c r="A5" s="26" t="s">
        <v>181</v>
      </c>
      <c r="B5" s="26" t="s">
        <v>175</v>
      </c>
      <c r="C5" s="26" t="s">
        <v>176</v>
      </c>
      <c r="D5" s="27">
        <v>44686</v>
      </c>
      <c r="E5" s="28" t="s">
        <v>180</v>
      </c>
      <c r="F5" s="26" t="s">
        <v>6</v>
      </c>
      <c r="G5" s="26"/>
      <c r="H5" s="27">
        <v>44687</v>
      </c>
      <c r="I5" s="28"/>
      <c r="J5" s="28"/>
    </row>
    <row r="6" spans="1:10" ht="73.95" customHeight="1" x14ac:dyDescent="0.3">
      <c r="A6" s="5" t="s">
        <v>182</v>
      </c>
      <c r="B6" s="5" t="s">
        <v>175</v>
      </c>
      <c r="C6" s="5" t="s">
        <v>176</v>
      </c>
      <c r="D6" s="10">
        <v>44686</v>
      </c>
      <c r="E6" s="6" t="s">
        <v>184</v>
      </c>
      <c r="F6" s="5" t="s">
        <v>6</v>
      </c>
      <c r="G6" s="5"/>
      <c r="H6" s="10">
        <v>44687</v>
      </c>
      <c r="I6" s="6"/>
      <c r="J6" s="6"/>
    </row>
    <row r="7" spans="1:10" ht="83.4" customHeight="1" x14ac:dyDescent="0.3">
      <c r="A7" s="26" t="s">
        <v>183</v>
      </c>
      <c r="B7" s="26" t="s">
        <v>175</v>
      </c>
      <c r="C7" s="26" t="s">
        <v>176</v>
      </c>
      <c r="D7" s="27">
        <v>44686</v>
      </c>
      <c r="E7" s="28" t="s">
        <v>186</v>
      </c>
      <c r="F7" s="26" t="s">
        <v>6</v>
      </c>
      <c r="G7" s="26"/>
      <c r="H7" s="27">
        <v>44687</v>
      </c>
      <c r="I7" s="28"/>
      <c r="J7" s="28"/>
    </row>
    <row r="8" spans="1:10" s="33" customFormat="1" ht="81" customHeight="1" x14ac:dyDescent="0.3">
      <c r="A8" s="26" t="s">
        <v>185</v>
      </c>
      <c r="B8" s="26" t="s">
        <v>175</v>
      </c>
      <c r="C8" s="26" t="s">
        <v>176</v>
      </c>
      <c r="D8" s="27">
        <v>44686</v>
      </c>
      <c r="E8" s="28" t="s">
        <v>188</v>
      </c>
      <c r="F8" s="26" t="s">
        <v>225</v>
      </c>
      <c r="G8" s="26"/>
      <c r="H8" s="27">
        <v>44687</v>
      </c>
      <c r="I8" s="28"/>
      <c r="J8" s="28"/>
    </row>
    <row r="9" spans="1:10" ht="83.4" customHeight="1" x14ac:dyDescent="0.3">
      <c r="A9" s="5" t="s">
        <v>187</v>
      </c>
      <c r="B9" s="5" t="s">
        <v>175</v>
      </c>
      <c r="C9" s="5" t="s">
        <v>176</v>
      </c>
      <c r="D9" s="10">
        <v>44686</v>
      </c>
      <c r="E9" s="6" t="s">
        <v>189</v>
      </c>
      <c r="F9" s="5" t="s">
        <v>6</v>
      </c>
      <c r="G9" s="5"/>
      <c r="H9" s="10">
        <v>44687</v>
      </c>
      <c r="I9" s="6"/>
      <c r="J9" s="6"/>
    </row>
    <row r="10" spans="1:10" ht="83.4" customHeight="1" x14ac:dyDescent="0.3">
      <c r="A10" s="5" t="s">
        <v>190</v>
      </c>
      <c r="B10" s="5" t="s">
        <v>175</v>
      </c>
      <c r="C10" s="5" t="s">
        <v>176</v>
      </c>
      <c r="D10" s="10">
        <v>44686</v>
      </c>
      <c r="E10" s="6" t="s">
        <v>191</v>
      </c>
      <c r="F10" s="5" t="s">
        <v>6</v>
      </c>
      <c r="G10" s="5"/>
      <c r="H10" s="10">
        <v>44687</v>
      </c>
      <c r="I10" s="6"/>
      <c r="J10" s="6"/>
    </row>
    <row r="11" spans="1:10" ht="83.4" customHeight="1" x14ac:dyDescent="0.3">
      <c r="A11" s="5" t="s">
        <v>192</v>
      </c>
      <c r="B11" s="5" t="s">
        <v>175</v>
      </c>
      <c r="C11" s="5" t="s">
        <v>176</v>
      </c>
      <c r="D11" s="10">
        <v>44686</v>
      </c>
      <c r="E11" s="6" t="s">
        <v>193</v>
      </c>
      <c r="F11" s="5" t="s">
        <v>6</v>
      </c>
      <c r="G11" s="5"/>
      <c r="H11" s="10">
        <v>44687</v>
      </c>
      <c r="I11" s="6"/>
      <c r="J11" s="6"/>
    </row>
    <row r="12" spans="1:10" ht="83.4" customHeight="1" x14ac:dyDescent="0.3">
      <c r="A12" s="5" t="s">
        <v>194</v>
      </c>
      <c r="B12" s="5" t="s">
        <v>175</v>
      </c>
      <c r="C12" s="5" t="s">
        <v>176</v>
      </c>
      <c r="D12" s="10">
        <v>44686</v>
      </c>
      <c r="E12" s="6" t="s">
        <v>195</v>
      </c>
      <c r="F12" s="5" t="s">
        <v>6</v>
      </c>
      <c r="G12" s="5"/>
      <c r="H12" s="10">
        <v>44687</v>
      </c>
      <c r="I12" s="6"/>
      <c r="J12" s="6"/>
    </row>
    <row r="13" spans="1:10" ht="83.4" customHeight="1" x14ac:dyDescent="0.3">
      <c r="A13" s="5" t="s">
        <v>196</v>
      </c>
      <c r="B13" s="5" t="s">
        <v>175</v>
      </c>
      <c r="C13" s="5" t="s">
        <v>176</v>
      </c>
      <c r="D13" s="10">
        <v>44686</v>
      </c>
      <c r="E13" s="6" t="s">
        <v>197</v>
      </c>
      <c r="F13" s="5" t="s">
        <v>6</v>
      </c>
      <c r="G13" s="5"/>
      <c r="H13" s="10">
        <v>44687</v>
      </c>
      <c r="I13" s="6"/>
      <c r="J13" s="6"/>
    </row>
    <row r="14" spans="1:10" x14ac:dyDescent="0.3">
      <c r="A14" s="52"/>
      <c r="B14" s="53"/>
      <c r="C14" s="53"/>
      <c r="D14" s="53"/>
      <c r="E14" s="53"/>
      <c r="F14" s="53"/>
      <c r="G14" s="53"/>
      <c r="H14" s="53"/>
      <c r="I14" s="53"/>
      <c r="J14" s="54"/>
    </row>
    <row r="15" spans="1:10" ht="47.25" customHeight="1" x14ac:dyDescent="0.3">
      <c r="A15" s="5" t="s">
        <v>215</v>
      </c>
      <c r="B15" s="5" t="s">
        <v>101</v>
      </c>
      <c r="C15" s="5" t="s">
        <v>176</v>
      </c>
      <c r="D15" s="10">
        <v>44689</v>
      </c>
      <c r="E15" s="6" t="s">
        <v>216</v>
      </c>
      <c r="F15" s="5" t="s">
        <v>6</v>
      </c>
      <c r="G15" s="5"/>
      <c r="H15" s="10">
        <v>44690</v>
      </c>
      <c r="I15" s="6"/>
      <c r="J15" s="6"/>
    </row>
    <row r="16" spans="1:10" ht="47.25" customHeight="1" x14ac:dyDescent="0.3">
      <c r="A16" s="5" t="s">
        <v>217</v>
      </c>
      <c r="B16" s="5" t="s">
        <v>101</v>
      </c>
      <c r="C16" s="5" t="s">
        <v>176</v>
      </c>
      <c r="D16" s="10">
        <v>44689</v>
      </c>
      <c r="E16" s="6" t="s">
        <v>218</v>
      </c>
      <c r="F16" s="5" t="s">
        <v>6</v>
      </c>
      <c r="G16" s="5"/>
      <c r="H16" s="10">
        <v>44690</v>
      </c>
      <c r="I16" s="6"/>
      <c r="J16" s="6"/>
    </row>
    <row r="17" spans="1:10" ht="47.25" customHeight="1" x14ac:dyDescent="0.3">
      <c r="A17" s="5" t="s">
        <v>219</v>
      </c>
      <c r="B17" s="5" t="s">
        <v>101</v>
      </c>
      <c r="C17" s="5" t="s">
        <v>176</v>
      </c>
      <c r="D17" s="10">
        <v>44689</v>
      </c>
      <c r="E17" s="6" t="s">
        <v>220</v>
      </c>
      <c r="F17" s="5" t="s">
        <v>6</v>
      </c>
      <c r="G17" s="5"/>
      <c r="H17" s="10">
        <v>44690</v>
      </c>
      <c r="I17" s="6"/>
      <c r="J17" s="6"/>
    </row>
    <row r="18" spans="1:10" ht="47.25" customHeight="1" x14ac:dyDescent="0.3">
      <c r="A18" s="5" t="s">
        <v>221</v>
      </c>
      <c r="B18" s="5" t="s">
        <v>101</v>
      </c>
      <c r="C18" s="5" t="s">
        <v>176</v>
      </c>
      <c r="D18" s="10">
        <v>44689</v>
      </c>
      <c r="E18" s="6" t="s">
        <v>222</v>
      </c>
      <c r="F18" s="5" t="s">
        <v>225</v>
      </c>
      <c r="G18" s="5"/>
      <c r="H18" s="10">
        <v>44690</v>
      </c>
      <c r="I18" s="6"/>
      <c r="J18" s="6"/>
    </row>
    <row r="19" spans="1:10" ht="47.25" customHeight="1" x14ac:dyDescent="0.3">
      <c r="A19" s="5" t="s">
        <v>223</v>
      </c>
      <c r="B19" s="5" t="s">
        <v>101</v>
      </c>
      <c r="C19" s="5" t="s">
        <v>176</v>
      </c>
      <c r="D19" s="10">
        <v>44689</v>
      </c>
      <c r="E19" s="6" t="s">
        <v>224</v>
      </c>
      <c r="F19" s="5" t="s">
        <v>225</v>
      </c>
      <c r="G19" s="5"/>
      <c r="H19" s="10">
        <v>44690</v>
      </c>
      <c r="I19" s="6"/>
      <c r="J19" s="6"/>
    </row>
    <row r="20" spans="1:10" x14ac:dyDescent="0.3">
      <c r="A20" s="52"/>
      <c r="B20" s="53"/>
      <c r="C20" s="53"/>
      <c r="D20" s="53"/>
      <c r="E20" s="53"/>
      <c r="F20" s="53"/>
      <c r="G20" s="53"/>
      <c r="H20" s="53"/>
      <c r="I20" s="53"/>
      <c r="J20" s="54"/>
    </row>
    <row r="21" spans="1:10" customFormat="1" ht="45" customHeight="1" x14ac:dyDescent="0.3">
      <c r="A21" s="5" t="s">
        <v>236</v>
      </c>
      <c r="B21" s="1" t="s">
        <v>101</v>
      </c>
      <c r="C21" s="1" t="s">
        <v>244</v>
      </c>
      <c r="D21" s="1" t="s">
        <v>228</v>
      </c>
      <c r="E21" s="1" t="s">
        <v>245</v>
      </c>
      <c r="F21" s="5" t="s">
        <v>225</v>
      </c>
      <c r="H21" s="29" t="s">
        <v>246</v>
      </c>
    </row>
    <row r="22" spans="1:10" customFormat="1" ht="40.799999999999997" customHeight="1" x14ac:dyDescent="0.3">
      <c r="A22" s="5" t="s">
        <v>240</v>
      </c>
      <c r="B22" s="1" t="s">
        <v>101</v>
      </c>
      <c r="C22" s="1" t="s">
        <v>244</v>
      </c>
      <c r="D22" s="1" t="s">
        <v>228</v>
      </c>
      <c r="E22" s="1" t="s">
        <v>245</v>
      </c>
      <c r="F22" s="5" t="s">
        <v>225</v>
      </c>
      <c r="H22" s="29" t="s">
        <v>246</v>
      </c>
    </row>
  </sheetData>
  <mergeCells count="2">
    <mergeCell ref="A14:J14"/>
    <mergeCell ref="A20:J20"/>
  </mergeCells>
  <conditionalFormatting sqref="F23:F1048576 F1:F3">
    <cfRule type="cellIs" dxfId="235" priority="77" operator="equal">
      <formula>"Need Approval"</formula>
    </cfRule>
    <cfRule type="cellIs" dxfId="234" priority="78" operator="equal">
      <formula>"In progress"</formula>
    </cfRule>
    <cfRule type="cellIs" dxfId="233" priority="79" operator="equal">
      <formula>"Closed"</formula>
    </cfRule>
    <cfRule type="cellIs" dxfId="232" priority="80" operator="equal">
      <formula>"Open"</formula>
    </cfRule>
  </conditionalFormatting>
  <conditionalFormatting sqref="F4">
    <cfRule type="cellIs" dxfId="231" priority="73" operator="equal">
      <formula>"Need Approval"</formula>
    </cfRule>
    <cfRule type="cellIs" dxfId="230" priority="74" operator="equal">
      <formula>"In progress"</formula>
    </cfRule>
    <cfRule type="cellIs" dxfId="229" priority="75" operator="equal">
      <formula>"Closed"</formula>
    </cfRule>
    <cfRule type="cellIs" dxfId="228" priority="76" operator="equal">
      <formula>"Open"</formula>
    </cfRule>
  </conditionalFormatting>
  <conditionalFormatting sqref="F5">
    <cfRule type="cellIs" dxfId="227" priority="69" operator="equal">
      <formula>"Need Approval"</formula>
    </cfRule>
    <cfRule type="cellIs" dxfId="226" priority="70" operator="equal">
      <formula>"In progress"</formula>
    </cfRule>
    <cfRule type="cellIs" dxfId="225" priority="71" operator="equal">
      <formula>"Closed"</formula>
    </cfRule>
    <cfRule type="cellIs" dxfId="224" priority="72" operator="equal">
      <formula>"Open"</formula>
    </cfRule>
  </conditionalFormatting>
  <conditionalFormatting sqref="F6">
    <cfRule type="cellIs" dxfId="223" priority="65" operator="equal">
      <formula>"Need Approval"</formula>
    </cfRule>
    <cfRule type="cellIs" dxfId="222" priority="66" operator="equal">
      <formula>"In progress"</formula>
    </cfRule>
    <cfRule type="cellIs" dxfId="221" priority="67" operator="equal">
      <formula>"Closed"</formula>
    </cfRule>
    <cfRule type="cellIs" dxfId="220" priority="68" operator="equal">
      <formula>"Open"</formula>
    </cfRule>
  </conditionalFormatting>
  <conditionalFormatting sqref="F7">
    <cfRule type="cellIs" dxfId="219" priority="61" operator="equal">
      <formula>"Need Approval"</formula>
    </cfRule>
    <cfRule type="cellIs" dxfId="218" priority="62" operator="equal">
      <formula>"In progress"</formula>
    </cfRule>
    <cfRule type="cellIs" dxfId="217" priority="63" operator="equal">
      <formula>"Closed"</formula>
    </cfRule>
    <cfRule type="cellIs" dxfId="216" priority="64" operator="equal">
      <formula>"Open"</formula>
    </cfRule>
  </conditionalFormatting>
  <conditionalFormatting sqref="F8">
    <cfRule type="cellIs" dxfId="215" priority="57" operator="equal">
      <formula>"Need Approval"</formula>
    </cfRule>
    <cfRule type="cellIs" dxfId="214" priority="58" operator="equal">
      <formula>"In progress"</formula>
    </cfRule>
    <cfRule type="cellIs" dxfId="213" priority="59" operator="equal">
      <formula>"Closed"</formula>
    </cfRule>
    <cfRule type="cellIs" dxfId="212" priority="60" operator="equal">
      <formula>"Open"</formula>
    </cfRule>
  </conditionalFormatting>
  <conditionalFormatting sqref="F9">
    <cfRule type="cellIs" dxfId="211" priority="53" operator="equal">
      <formula>"Need Approval"</formula>
    </cfRule>
    <cfRule type="cellIs" dxfId="210" priority="54" operator="equal">
      <formula>"In progress"</formula>
    </cfRule>
    <cfRule type="cellIs" dxfId="209" priority="55" operator="equal">
      <formula>"Closed"</formula>
    </cfRule>
    <cfRule type="cellIs" dxfId="208" priority="56" operator="equal">
      <formula>"Open"</formula>
    </cfRule>
  </conditionalFormatting>
  <conditionalFormatting sqref="F10">
    <cfRule type="cellIs" dxfId="207" priority="49" operator="equal">
      <formula>"Need Approval"</formula>
    </cfRule>
    <cfRule type="cellIs" dxfId="206" priority="50" operator="equal">
      <formula>"In progress"</formula>
    </cfRule>
    <cfRule type="cellIs" dxfId="205" priority="51" operator="equal">
      <formula>"Closed"</formula>
    </cfRule>
    <cfRule type="cellIs" dxfId="204" priority="52" operator="equal">
      <formula>"Open"</formula>
    </cfRule>
  </conditionalFormatting>
  <conditionalFormatting sqref="F11">
    <cfRule type="cellIs" dxfId="203" priority="45" operator="equal">
      <formula>"Need Approval"</formula>
    </cfRule>
    <cfRule type="cellIs" dxfId="202" priority="46" operator="equal">
      <formula>"In progress"</formula>
    </cfRule>
    <cfRule type="cellIs" dxfId="201" priority="47" operator="equal">
      <formula>"Closed"</formula>
    </cfRule>
    <cfRule type="cellIs" dxfId="200" priority="48" operator="equal">
      <formula>"Open"</formula>
    </cfRule>
  </conditionalFormatting>
  <conditionalFormatting sqref="F12">
    <cfRule type="cellIs" dxfId="199" priority="41" operator="equal">
      <formula>"Need Approval"</formula>
    </cfRule>
    <cfRule type="cellIs" dxfId="198" priority="42" operator="equal">
      <formula>"In progress"</formula>
    </cfRule>
    <cfRule type="cellIs" dxfId="197" priority="43" operator="equal">
      <formula>"Closed"</formula>
    </cfRule>
    <cfRule type="cellIs" dxfId="196" priority="44" operator="equal">
      <formula>"Open"</formula>
    </cfRule>
  </conditionalFormatting>
  <conditionalFormatting sqref="F13">
    <cfRule type="cellIs" dxfId="195" priority="37" operator="equal">
      <formula>"Need Approval"</formula>
    </cfRule>
    <cfRule type="cellIs" dxfId="194" priority="38" operator="equal">
      <formula>"In progress"</formula>
    </cfRule>
    <cfRule type="cellIs" dxfId="193" priority="39" operator="equal">
      <formula>"Closed"</formula>
    </cfRule>
    <cfRule type="cellIs" dxfId="192" priority="40" operator="equal">
      <formula>"Open"</formula>
    </cfRule>
  </conditionalFormatting>
  <conditionalFormatting sqref="F16">
    <cfRule type="cellIs" dxfId="191" priority="21" operator="equal">
      <formula>"Need Approval"</formula>
    </cfRule>
    <cfRule type="cellIs" dxfId="190" priority="22" operator="equal">
      <formula>"In progress"</formula>
    </cfRule>
    <cfRule type="cellIs" dxfId="189" priority="23" operator="equal">
      <formula>"Closed"</formula>
    </cfRule>
    <cfRule type="cellIs" dxfId="188" priority="24" operator="equal">
      <formula>"Open"</formula>
    </cfRule>
  </conditionalFormatting>
  <conditionalFormatting sqref="F15">
    <cfRule type="cellIs" dxfId="187" priority="17" operator="equal">
      <formula>"Need Approval"</formula>
    </cfRule>
    <cfRule type="cellIs" dxfId="186" priority="18" operator="equal">
      <formula>"In progress"</formula>
    </cfRule>
    <cfRule type="cellIs" dxfId="185" priority="19" operator="equal">
      <formula>"Closed"</formula>
    </cfRule>
    <cfRule type="cellIs" dxfId="184" priority="20" operator="equal">
      <formula>"Open"</formula>
    </cfRule>
  </conditionalFormatting>
  <conditionalFormatting sqref="F17:F19">
    <cfRule type="cellIs" dxfId="183" priority="13" operator="equal">
      <formula>"Need Approval"</formula>
    </cfRule>
    <cfRule type="cellIs" dxfId="182" priority="14" operator="equal">
      <formula>"In progress"</formula>
    </cfRule>
    <cfRule type="cellIs" dxfId="181" priority="15" operator="equal">
      <formula>"Closed"</formula>
    </cfRule>
    <cfRule type="cellIs" dxfId="180" priority="16" operator="equal">
      <formula>"Open"</formula>
    </cfRule>
  </conditionalFormatting>
  <conditionalFormatting sqref="F21 H21">
    <cfRule type="cellIs" dxfId="179" priority="9" operator="equal">
      <formula>"Need Approval"</formula>
    </cfRule>
    <cfRule type="cellIs" dxfId="178" priority="10" operator="equal">
      <formula>"In progress"</formula>
    </cfRule>
    <cfRule type="cellIs" dxfId="177" priority="11" operator="equal">
      <formula>"Closed"</formula>
    </cfRule>
    <cfRule type="cellIs" dxfId="176" priority="12" operator="equal">
      <formula>"Open"</formula>
    </cfRule>
  </conditionalFormatting>
  <conditionalFormatting sqref="F22">
    <cfRule type="cellIs" dxfId="175" priority="5" operator="equal">
      <formula>"Need Approval"</formula>
    </cfRule>
    <cfRule type="cellIs" dxfId="174" priority="6" operator="equal">
      <formula>"In progress"</formula>
    </cfRule>
    <cfRule type="cellIs" dxfId="173" priority="7" operator="equal">
      <formula>"Closed"</formula>
    </cfRule>
    <cfRule type="cellIs" dxfId="172" priority="8" operator="equal">
      <formula>"Open"</formula>
    </cfRule>
  </conditionalFormatting>
  <conditionalFormatting sqref="H22">
    <cfRule type="cellIs" dxfId="171" priority="1" operator="equal">
      <formula>"Need Approval"</formula>
    </cfRule>
    <cfRule type="cellIs" dxfId="170" priority="2" operator="equal">
      <formula>"In progress"</formula>
    </cfRule>
    <cfRule type="cellIs" dxfId="169" priority="3" operator="equal">
      <formula>"Closed"</formula>
    </cfRule>
    <cfRule type="cellIs" dxfId="168"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Options!$B$1:$B$4</xm:f>
          </x14:formula1>
          <xm:sqref>F1:F1048576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3"/>
  <sheetViews>
    <sheetView topLeftCell="C4" workbookViewId="0">
      <selection activeCell="F7" sqref="F7"/>
    </sheetView>
  </sheetViews>
  <sheetFormatPr defaultColWidth="50.5546875" defaultRowHeight="15.6" x14ac:dyDescent="0.3"/>
  <cols>
    <col min="1" max="1" width="37.33203125" style="38" customWidth="1"/>
    <col min="2" max="2" width="23.33203125" style="38" customWidth="1"/>
    <col min="3" max="3" width="20.88671875" style="38" customWidth="1"/>
    <col min="4" max="4" width="25.77734375" style="38" customWidth="1"/>
    <col min="5" max="16384" width="50.5546875" style="38"/>
  </cols>
  <sheetData>
    <row r="1" spans="1:10" s="36" customFormat="1" ht="25.95" customHeight="1" x14ac:dyDescent="0.3">
      <c r="A1" s="34" t="s">
        <v>172</v>
      </c>
      <c r="B1" s="34" t="s">
        <v>0</v>
      </c>
      <c r="C1" s="34" t="s">
        <v>44</v>
      </c>
      <c r="D1" s="34" t="s">
        <v>2</v>
      </c>
      <c r="E1" s="35" t="s">
        <v>1</v>
      </c>
      <c r="F1" s="34" t="s">
        <v>3</v>
      </c>
      <c r="G1" s="34" t="s">
        <v>4</v>
      </c>
      <c r="H1" s="34" t="s">
        <v>5</v>
      </c>
      <c r="I1" s="34" t="s">
        <v>87</v>
      </c>
      <c r="J1" s="34" t="s">
        <v>74</v>
      </c>
    </row>
    <row r="2" spans="1:10" ht="31.2" x14ac:dyDescent="0.3">
      <c r="A2" s="37" t="s">
        <v>227</v>
      </c>
      <c r="B2" s="38" t="s">
        <v>101</v>
      </c>
      <c r="C2" s="38" t="s">
        <v>175</v>
      </c>
      <c r="D2" s="38" t="s">
        <v>246</v>
      </c>
      <c r="E2" s="39" t="s">
        <v>253</v>
      </c>
      <c r="F2" s="40" t="s">
        <v>6</v>
      </c>
      <c r="H2" s="38" t="s">
        <v>255</v>
      </c>
      <c r="I2" s="39" t="s">
        <v>256</v>
      </c>
    </row>
    <row r="3" spans="1:10" x14ac:dyDescent="0.3">
      <c r="A3" s="37" t="s">
        <v>230</v>
      </c>
      <c r="B3" s="38" t="s">
        <v>101</v>
      </c>
      <c r="C3" s="38" t="s">
        <v>175</v>
      </c>
      <c r="D3" s="38" t="s">
        <v>246</v>
      </c>
      <c r="E3" s="38" t="s">
        <v>231</v>
      </c>
      <c r="F3" s="40" t="s">
        <v>6</v>
      </c>
      <c r="H3" s="38" t="s">
        <v>255</v>
      </c>
      <c r="I3" s="38" t="s">
        <v>257</v>
      </c>
    </row>
    <row r="4" spans="1:10" x14ac:dyDescent="0.3">
      <c r="A4" s="37" t="s">
        <v>232</v>
      </c>
      <c r="B4" s="38" t="s">
        <v>101</v>
      </c>
      <c r="C4" s="38" t="s">
        <v>175</v>
      </c>
      <c r="D4" s="38" t="s">
        <v>246</v>
      </c>
      <c r="E4" s="38" t="s">
        <v>233</v>
      </c>
      <c r="F4" s="40" t="s">
        <v>6</v>
      </c>
      <c r="H4" s="38" t="s">
        <v>255</v>
      </c>
      <c r="I4" s="38" t="s">
        <v>257</v>
      </c>
    </row>
    <row r="5" spans="1:10" ht="31.2" x14ac:dyDescent="0.3">
      <c r="A5" s="37" t="s">
        <v>232</v>
      </c>
      <c r="B5" s="38" t="s">
        <v>101</v>
      </c>
      <c r="C5" s="38" t="s">
        <v>175</v>
      </c>
      <c r="D5" s="38" t="s">
        <v>246</v>
      </c>
      <c r="E5" s="39" t="s">
        <v>234</v>
      </c>
      <c r="F5" s="40" t="s">
        <v>6</v>
      </c>
      <c r="H5" s="38" t="s">
        <v>255</v>
      </c>
    </row>
    <row r="6" spans="1:10" s="34" customFormat="1" x14ac:dyDescent="0.3"/>
    <row r="7" spans="1:10" ht="62.4" x14ac:dyDescent="0.3">
      <c r="A7" s="37" t="s">
        <v>235</v>
      </c>
      <c r="B7" s="38" t="s">
        <v>101</v>
      </c>
      <c r="C7" s="38" t="s">
        <v>175</v>
      </c>
      <c r="D7" s="38" t="s">
        <v>246</v>
      </c>
      <c r="E7" s="39" t="s">
        <v>243</v>
      </c>
      <c r="F7" s="38" t="s">
        <v>229</v>
      </c>
      <c r="H7" s="38" t="s">
        <v>255</v>
      </c>
    </row>
    <row r="8" spans="1:10" s="34" customFormat="1" x14ac:dyDescent="0.3"/>
    <row r="9" spans="1:10" ht="36.6" customHeight="1" x14ac:dyDescent="0.3">
      <c r="A9" s="37" t="s">
        <v>236</v>
      </c>
      <c r="B9" s="38" t="s">
        <v>101</v>
      </c>
      <c r="C9" s="38" t="s">
        <v>175</v>
      </c>
      <c r="D9" s="38" t="s">
        <v>246</v>
      </c>
      <c r="E9" s="38" t="s">
        <v>237</v>
      </c>
      <c r="F9" s="40" t="s">
        <v>6</v>
      </c>
      <c r="H9" s="38" t="s">
        <v>255</v>
      </c>
      <c r="I9" s="38" t="s">
        <v>254</v>
      </c>
    </row>
    <row r="10" spans="1:10" ht="42" customHeight="1" x14ac:dyDescent="0.3">
      <c r="A10" s="37" t="s">
        <v>238</v>
      </c>
      <c r="B10" s="38" t="s">
        <v>101</v>
      </c>
      <c r="C10" s="38" t="s">
        <v>175</v>
      </c>
      <c r="D10" s="38" t="s">
        <v>246</v>
      </c>
      <c r="E10" s="38" t="s">
        <v>239</v>
      </c>
      <c r="F10" s="40" t="s">
        <v>6</v>
      </c>
      <c r="H10" s="38" t="s">
        <v>255</v>
      </c>
      <c r="I10" s="38" t="s">
        <v>254</v>
      </c>
    </row>
    <row r="11" spans="1:10" s="34" customFormat="1" x14ac:dyDescent="0.3"/>
    <row r="12" spans="1:10" x14ac:dyDescent="0.3">
      <c r="A12" s="37" t="s">
        <v>240</v>
      </c>
      <c r="B12" s="38" t="s">
        <v>101</v>
      </c>
      <c r="C12" s="38" t="s">
        <v>175</v>
      </c>
      <c r="D12" s="38" t="s">
        <v>246</v>
      </c>
      <c r="E12" s="38" t="s">
        <v>241</v>
      </c>
      <c r="F12" s="40" t="s">
        <v>6</v>
      </c>
      <c r="H12" s="38" t="s">
        <v>255</v>
      </c>
    </row>
    <row r="13" spans="1:10" x14ac:dyDescent="0.3">
      <c r="A13" s="37" t="s">
        <v>242</v>
      </c>
      <c r="B13" s="38" t="s">
        <v>101</v>
      </c>
      <c r="C13" s="38" t="s">
        <v>175</v>
      </c>
      <c r="D13" s="38" t="s">
        <v>246</v>
      </c>
      <c r="E13" s="38" t="s">
        <v>237</v>
      </c>
      <c r="F13" s="40" t="s">
        <v>6</v>
      </c>
      <c r="H13" s="38" t="s">
        <v>255</v>
      </c>
      <c r="I13" s="38" t="s">
        <v>257</v>
      </c>
    </row>
  </sheetData>
  <conditionalFormatting sqref="F1">
    <cfRule type="cellIs" dxfId="167" priority="1" operator="equal">
      <formula>"Need Approval"</formula>
    </cfRule>
    <cfRule type="cellIs" dxfId="166" priority="2" operator="equal">
      <formula>"In progress"</formula>
    </cfRule>
    <cfRule type="cellIs" dxfId="165" priority="3" operator="equal">
      <formula>"Closed"</formula>
    </cfRule>
    <cfRule type="cellIs" dxfId="164"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'F:\monika\QA_Foodies\Monitor and Control\[F_Review.xlsx]Options'!#REF!</xm:f>
          </x14:formula1>
          <xm:sqref>F1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9"/>
  <sheetViews>
    <sheetView zoomScaleNormal="100" workbookViewId="0">
      <pane xSplit="1" ySplit="1" topLeftCell="B2" activePane="bottomRight" state="frozen"/>
      <selection pane="topRight" activeCell="B1" sqref="B1"/>
      <selection pane="bottomLeft" activeCell="A2" sqref="A2"/>
      <selection pane="bottomRight" activeCell="H24" sqref="H24"/>
    </sheetView>
  </sheetViews>
  <sheetFormatPr defaultColWidth="8.88671875" defaultRowHeight="14.4" x14ac:dyDescent="0.3"/>
  <cols>
    <col min="1" max="1" width="24.6640625" customWidth="1"/>
    <col min="2" max="3" width="15.6640625" customWidth="1"/>
    <col min="4" max="4" width="14.6640625" style="7" customWidth="1"/>
    <col min="5" max="5" width="88.44140625" style="11" customWidth="1"/>
    <col min="6" max="6" width="13.88671875" style="7" customWidth="1"/>
    <col min="7" max="7" width="13.88671875" customWidth="1"/>
    <col min="8" max="8" width="13.88671875" style="2" customWidth="1"/>
    <col min="9" max="9" width="24.88671875" style="9" bestFit="1" customWidth="1"/>
    <col min="10" max="10" width="22.6640625" style="9" bestFit="1"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37.950000000000003" customHeight="1" x14ac:dyDescent="0.3">
      <c r="A2" s="5" t="s">
        <v>47</v>
      </c>
      <c r="B2" s="5" t="s">
        <v>11</v>
      </c>
      <c r="C2" s="5" t="s">
        <v>45</v>
      </c>
      <c r="D2" s="10">
        <v>44664</v>
      </c>
      <c r="E2" s="6" t="s">
        <v>12</v>
      </c>
      <c r="F2" s="5" t="s">
        <v>6</v>
      </c>
      <c r="G2" s="5" t="s">
        <v>11</v>
      </c>
      <c r="H2" s="10">
        <v>44666</v>
      </c>
      <c r="I2" s="17"/>
      <c r="J2" s="17"/>
    </row>
    <row r="3" spans="1:10" ht="37.950000000000003" customHeight="1" x14ac:dyDescent="0.3">
      <c r="A3" s="5" t="s">
        <v>48</v>
      </c>
      <c r="B3" s="5" t="s">
        <v>11</v>
      </c>
      <c r="C3" s="5" t="s">
        <v>45</v>
      </c>
      <c r="D3" s="10">
        <v>44664</v>
      </c>
      <c r="E3" s="6" t="s">
        <v>13</v>
      </c>
      <c r="F3" s="5" t="s">
        <v>6</v>
      </c>
      <c r="G3" s="5" t="s">
        <v>11</v>
      </c>
      <c r="H3" s="10">
        <v>44666</v>
      </c>
      <c r="I3" s="17"/>
      <c r="J3" s="17"/>
    </row>
    <row r="4" spans="1:10" ht="37.950000000000003" customHeight="1" x14ac:dyDescent="0.3">
      <c r="A4" s="5" t="s">
        <v>49</v>
      </c>
      <c r="B4" s="5" t="s">
        <v>11</v>
      </c>
      <c r="C4" s="5" t="s">
        <v>45</v>
      </c>
      <c r="D4" s="10">
        <v>44664</v>
      </c>
      <c r="E4" s="6" t="s">
        <v>15</v>
      </c>
      <c r="F4" s="5" t="s">
        <v>6</v>
      </c>
      <c r="G4" s="5" t="s">
        <v>11</v>
      </c>
      <c r="H4" s="10">
        <v>44666</v>
      </c>
      <c r="I4" s="17"/>
      <c r="J4" s="17"/>
    </row>
    <row r="5" spans="1:10" ht="37.950000000000003" customHeight="1" x14ac:dyDescent="0.3">
      <c r="A5" s="5" t="s">
        <v>50</v>
      </c>
      <c r="B5" s="5" t="s">
        <v>11</v>
      </c>
      <c r="C5" s="5" t="s">
        <v>45</v>
      </c>
      <c r="D5" s="10">
        <v>44664</v>
      </c>
      <c r="E5" s="6" t="s">
        <v>14</v>
      </c>
      <c r="F5" s="5" t="s">
        <v>6</v>
      </c>
      <c r="G5" s="5" t="s">
        <v>11</v>
      </c>
      <c r="H5" s="10">
        <v>44666</v>
      </c>
      <c r="I5" s="17"/>
      <c r="J5" s="17"/>
    </row>
    <row r="6" spans="1:10" ht="37.950000000000003" customHeight="1" x14ac:dyDescent="0.3">
      <c r="A6" s="5" t="s">
        <v>51</v>
      </c>
      <c r="B6" s="5" t="s">
        <v>11</v>
      </c>
      <c r="C6" s="5" t="s">
        <v>45</v>
      </c>
      <c r="D6" s="10">
        <v>44664</v>
      </c>
      <c r="E6" s="6" t="s">
        <v>16</v>
      </c>
      <c r="F6" s="5" t="s">
        <v>6</v>
      </c>
      <c r="G6" s="5" t="s">
        <v>11</v>
      </c>
      <c r="H6" s="10">
        <v>44666</v>
      </c>
      <c r="I6" s="17"/>
      <c r="J6" s="17"/>
    </row>
    <row r="7" spans="1:10" ht="37.950000000000003" customHeight="1" x14ac:dyDescent="0.3">
      <c r="A7" s="5" t="s">
        <v>52</v>
      </c>
      <c r="B7" s="5" t="s">
        <v>11</v>
      </c>
      <c r="C7" s="5" t="s">
        <v>45</v>
      </c>
      <c r="D7" s="10">
        <v>44664</v>
      </c>
      <c r="E7" s="6" t="s">
        <v>18</v>
      </c>
      <c r="F7" s="5" t="s">
        <v>6</v>
      </c>
      <c r="G7" s="5" t="s">
        <v>11</v>
      </c>
      <c r="H7" s="10">
        <v>44666</v>
      </c>
      <c r="I7" s="17"/>
      <c r="J7" s="17"/>
    </row>
    <row r="8" spans="1:10" ht="37.950000000000003" customHeight="1" x14ac:dyDescent="0.3">
      <c r="A8" s="5" t="s">
        <v>53</v>
      </c>
      <c r="B8" s="5" t="s">
        <v>11</v>
      </c>
      <c r="C8" s="5" t="s">
        <v>45</v>
      </c>
      <c r="D8" s="10">
        <v>44664</v>
      </c>
      <c r="E8" s="6" t="s">
        <v>43</v>
      </c>
      <c r="F8" s="5" t="s">
        <v>6</v>
      </c>
      <c r="G8" s="5" t="s">
        <v>11</v>
      </c>
      <c r="H8" s="10">
        <v>44666</v>
      </c>
      <c r="I8" s="17"/>
      <c r="J8" s="17"/>
    </row>
    <row r="9" spans="1:10" ht="37.950000000000003" customHeight="1" x14ac:dyDescent="0.3">
      <c r="A9" s="5" t="s">
        <v>54</v>
      </c>
      <c r="B9" s="5" t="s">
        <v>11</v>
      </c>
      <c r="C9" s="5" t="s">
        <v>45</v>
      </c>
      <c r="D9" s="10">
        <v>44664</v>
      </c>
      <c r="E9" s="6" t="s">
        <v>17</v>
      </c>
      <c r="F9" s="5" t="s">
        <v>6</v>
      </c>
      <c r="G9" s="5" t="s">
        <v>11</v>
      </c>
      <c r="H9" s="10">
        <v>44666</v>
      </c>
      <c r="I9" s="17"/>
      <c r="J9" s="17"/>
    </row>
    <row r="10" spans="1:10" ht="37.950000000000003" customHeight="1" x14ac:dyDescent="0.3">
      <c r="A10" s="5" t="s">
        <v>55</v>
      </c>
      <c r="B10" s="5" t="s">
        <v>11</v>
      </c>
      <c r="C10" s="5" t="s">
        <v>45</v>
      </c>
      <c r="D10" s="10">
        <v>44664</v>
      </c>
      <c r="E10" s="6" t="s">
        <v>19</v>
      </c>
      <c r="F10" s="5" t="s">
        <v>6</v>
      </c>
      <c r="G10" s="5" t="s">
        <v>11</v>
      </c>
      <c r="H10" s="10">
        <v>44666</v>
      </c>
      <c r="I10" s="17"/>
      <c r="J10" s="17"/>
    </row>
    <row r="11" spans="1:10" ht="37.950000000000003" customHeight="1" x14ac:dyDescent="0.3">
      <c r="A11" s="5" t="s">
        <v>56</v>
      </c>
      <c r="B11" s="5" t="s">
        <v>11</v>
      </c>
      <c r="C11" s="5" t="s">
        <v>45</v>
      </c>
      <c r="D11" s="10">
        <v>44664</v>
      </c>
      <c r="E11" s="6" t="s">
        <v>20</v>
      </c>
      <c r="F11" s="5" t="s">
        <v>6</v>
      </c>
      <c r="G11" s="5" t="s">
        <v>11</v>
      </c>
      <c r="H11" s="10">
        <v>44666</v>
      </c>
      <c r="I11" s="17"/>
      <c r="J11" s="17"/>
    </row>
    <row r="12" spans="1:10" ht="46.2" customHeight="1" x14ac:dyDescent="0.3">
      <c r="A12" s="5" t="s">
        <v>57</v>
      </c>
      <c r="B12" s="5" t="s">
        <v>11</v>
      </c>
      <c r="C12" s="5" t="s">
        <v>45</v>
      </c>
      <c r="D12" s="10">
        <v>44664</v>
      </c>
      <c r="E12" s="6" t="s">
        <v>21</v>
      </c>
      <c r="F12" s="5" t="s">
        <v>6</v>
      </c>
      <c r="G12" s="5" t="s">
        <v>11</v>
      </c>
      <c r="H12" s="10">
        <v>44666</v>
      </c>
      <c r="I12" s="17"/>
      <c r="J12" s="17"/>
    </row>
    <row r="13" spans="1:10" x14ac:dyDescent="0.3">
      <c r="A13" s="18"/>
      <c r="B13" s="52"/>
      <c r="C13" s="53"/>
      <c r="D13" s="53"/>
      <c r="E13" s="53"/>
      <c r="F13" s="53"/>
      <c r="G13" s="53"/>
      <c r="H13" s="53"/>
      <c r="I13" s="53"/>
      <c r="J13" s="54"/>
    </row>
    <row r="14" spans="1:10" ht="37.950000000000003" customHeight="1" x14ac:dyDescent="0.3">
      <c r="A14" s="5" t="s">
        <v>58</v>
      </c>
      <c r="B14" s="5" t="s">
        <v>22</v>
      </c>
      <c r="C14" s="5" t="s">
        <v>45</v>
      </c>
      <c r="D14" s="10">
        <v>44664</v>
      </c>
      <c r="E14" s="6" t="s">
        <v>23</v>
      </c>
      <c r="F14" s="5" t="s">
        <v>6</v>
      </c>
      <c r="G14" s="5" t="s">
        <v>22</v>
      </c>
      <c r="H14" s="10">
        <v>44666</v>
      </c>
      <c r="I14" s="17"/>
      <c r="J14" s="17"/>
    </row>
    <row r="15" spans="1:10" ht="37.950000000000003" customHeight="1" x14ac:dyDescent="0.3">
      <c r="A15" s="5" t="s">
        <v>59</v>
      </c>
      <c r="B15" s="5" t="s">
        <v>22</v>
      </c>
      <c r="C15" s="5" t="s">
        <v>45</v>
      </c>
      <c r="D15" s="10">
        <v>44664</v>
      </c>
      <c r="E15" s="6" t="s">
        <v>24</v>
      </c>
      <c r="F15" s="5" t="s">
        <v>6</v>
      </c>
      <c r="G15" s="5" t="s">
        <v>22</v>
      </c>
      <c r="H15" s="10">
        <v>44666</v>
      </c>
      <c r="I15" s="17"/>
      <c r="J15" s="17"/>
    </row>
    <row r="16" spans="1:10" ht="37.950000000000003" customHeight="1" x14ac:dyDescent="0.3">
      <c r="A16" s="5" t="s">
        <v>60</v>
      </c>
      <c r="B16" s="5" t="s">
        <v>22</v>
      </c>
      <c r="C16" s="5" t="s">
        <v>45</v>
      </c>
      <c r="D16" s="10">
        <v>44665</v>
      </c>
      <c r="E16" s="6" t="s">
        <v>25</v>
      </c>
      <c r="F16" s="5" t="s">
        <v>6</v>
      </c>
      <c r="G16" s="5" t="s">
        <v>22</v>
      </c>
      <c r="H16" s="10">
        <v>44666</v>
      </c>
      <c r="I16" s="17"/>
      <c r="J16" s="17"/>
    </row>
    <row r="17" spans="1:10" ht="37.950000000000003" customHeight="1" x14ac:dyDescent="0.3">
      <c r="A17" s="5" t="s">
        <v>61</v>
      </c>
      <c r="B17" s="5" t="s">
        <v>22</v>
      </c>
      <c r="C17" s="5" t="s">
        <v>45</v>
      </c>
      <c r="D17" s="10">
        <v>44666</v>
      </c>
      <c r="E17" s="6" t="s">
        <v>26</v>
      </c>
      <c r="F17" s="5" t="s">
        <v>6</v>
      </c>
      <c r="G17" s="5" t="s">
        <v>22</v>
      </c>
      <c r="H17" s="10">
        <v>44666</v>
      </c>
      <c r="I17" s="17"/>
      <c r="J17" s="17"/>
    </row>
    <row r="18" spans="1:10" ht="37.950000000000003" customHeight="1" x14ac:dyDescent="0.3">
      <c r="A18" s="5" t="s">
        <v>62</v>
      </c>
      <c r="B18" s="5" t="s">
        <v>22</v>
      </c>
      <c r="C18" s="5" t="s">
        <v>45</v>
      </c>
      <c r="D18" s="10">
        <v>44666</v>
      </c>
      <c r="E18" s="6" t="s">
        <v>27</v>
      </c>
      <c r="F18" s="5" t="s">
        <v>6</v>
      </c>
      <c r="G18" s="5" t="s">
        <v>22</v>
      </c>
      <c r="H18" s="10">
        <v>44666</v>
      </c>
      <c r="I18" s="17"/>
      <c r="J18" s="17"/>
    </row>
    <row r="19" spans="1:10" ht="37.950000000000003" customHeight="1" x14ac:dyDescent="0.3">
      <c r="A19" s="5" t="s">
        <v>63</v>
      </c>
      <c r="B19" s="5" t="s">
        <v>22</v>
      </c>
      <c r="C19" s="5" t="s">
        <v>45</v>
      </c>
      <c r="D19" s="10">
        <v>44666</v>
      </c>
      <c r="E19" s="6" t="s">
        <v>28</v>
      </c>
      <c r="F19" s="5" t="s">
        <v>6</v>
      </c>
      <c r="G19" s="5" t="s">
        <v>22</v>
      </c>
      <c r="H19" s="10">
        <v>44666</v>
      </c>
      <c r="I19" s="17"/>
      <c r="J19" s="17"/>
    </row>
    <row r="20" spans="1:10" ht="37.950000000000003" customHeight="1" x14ac:dyDescent="0.3">
      <c r="A20" s="5" t="s">
        <v>64</v>
      </c>
      <c r="B20" s="5" t="s">
        <v>22</v>
      </c>
      <c r="C20" s="5" t="s">
        <v>45</v>
      </c>
      <c r="D20" s="10">
        <v>44666</v>
      </c>
      <c r="E20" s="6" t="s">
        <v>29</v>
      </c>
      <c r="F20" s="5" t="s">
        <v>6</v>
      </c>
      <c r="G20" s="5" t="s">
        <v>22</v>
      </c>
      <c r="H20" s="10">
        <v>44666</v>
      </c>
      <c r="I20" s="17"/>
      <c r="J20" s="17"/>
    </row>
    <row r="21" spans="1:10" ht="37.950000000000003" customHeight="1" x14ac:dyDescent="0.3">
      <c r="A21" s="5" t="s">
        <v>65</v>
      </c>
      <c r="B21" s="5" t="s">
        <v>22</v>
      </c>
      <c r="C21" s="5" t="s">
        <v>45</v>
      </c>
      <c r="D21" s="10">
        <v>44666</v>
      </c>
      <c r="E21" s="6" t="s">
        <v>30</v>
      </c>
      <c r="F21" s="5" t="s">
        <v>6</v>
      </c>
      <c r="G21" s="5" t="s">
        <v>22</v>
      </c>
      <c r="H21" s="10">
        <v>44666</v>
      </c>
      <c r="I21" s="17"/>
      <c r="J21" s="17"/>
    </row>
    <row r="23" spans="1:10" x14ac:dyDescent="0.3">
      <c r="A23" s="18"/>
      <c r="B23" s="52"/>
      <c r="C23" s="55"/>
      <c r="D23" s="53"/>
      <c r="E23" s="53"/>
      <c r="F23" s="53"/>
      <c r="G23" s="53"/>
      <c r="H23" s="53"/>
      <c r="I23" s="53"/>
      <c r="J23" s="54"/>
    </row>
    <row r="24" spans="1:10" s="44" customFormat="1" x14ac:dyDescent="0.3">
      <c r="A24" s="45" t="s">
        <v>258</v>
      </c>
      <c r="B24" s="29" t="s">
        <v>11</v>
      </c>
      <c r="C24" s="46" t="s">
        <v>175</v>
      </c>
      <c r="D24" s="41">
        <v>44700</v>
      </c>
      <c r="E24" s="42" t="s">
        <v>259</v>
      </c>
      <c r="F24" s="5" t="s">
        <v>6</v>
      </c>
      <c r="G24" s="7" t="s">
        <v>260</v>
      </c>
      <c r="H24" s="43">
        <v>18</v>
      </c>
    </row>
    <row r="25" spans="1:10" x14ac:dyDescent="0.3">
      <c r="A25" s="21"/>
      <c r="B25" s="29"/>
      <c r="C25" s="29"/>
      <c r="D25" s="41"/>
    </row>
    <row r="39" spans="6:6" x14ac:dyDescent="0.3">
      <c r="F39"/>
    </row>
  </sheetData>
  <mergeCells count="2">
    <mergeCell ref="B13:J13"/>
    <mergeCell ref="B23:J23"/>
  </mergeCells>
  <conditionalFormatting sqref="F14:F21 F32:F38 F1:F12 F40:F1048576">
    <cfRule type="cellIs" dxfId="163" priority="9" operator="equal">
      <formula>"Need Approval"</formula>
    </cfRule>
    <cfRule type="cellIs" dxfId="162" priority="10" operator="equal">
      <formula>"In progress"</formula>
    </cfRule>
    <cfRule type="cellIs" dxfId="161" priority="11" operator="equal">
      <formula>"Closed"</formula>
    </cfRule>
    <cfRule type="cellIs" dxfId="160" priority="12" operator="equal">
      <formula>"Open"</formula>
    </cfRule>
  </conditionalFormatting>
  <conditionalFormatting sqref="F24">
    <cfRule type="cellIs" dxfId="159" priority="1" operator="equal">
      <formula>"Need Approval"</formula>
    </cfRule>
    <cfRule type="cellIs" dxfId="158" priority="2" operator="equal">
      <formula>"In progress"</formula>
    </cfRule>
    <cfRule type="cellIs" dxfId="157" priority="3" operator="equal">
      <formula>"Closed"</formula>
    </cfRule>
    <cfRule type="cellIs" dxfId="156"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Options!$B$1:$B$4</xm:f>
          </x14:formula1>
          <xm:sqref>F1:F12 F14:F21 F40:F1048576 F32:F38 F24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22"/>
  <sheetViews>
    <sheetView workbookViewId="0">
      <selection activeCell="E15" sqref="E15"/>
    </sheetView>
  </sheetViews>
  <sheetFormatPr defaultRowHeight="14.4" x14ac:dyDescent="0.3"/>
  <cols>
    <col min="1" max="1" width="27.33203125" customWidth="1"/>
    <col min="2" max="2" width="14.44140625" customWidth="1"/>
    <col min="3" max="3" width="16.109375" customWidth="1"/>
    <col min="4" max="4" width="16.6640625" customWidth="1"/>
    <col min="5" max="5" width="50.44140625" customWidth="1"/>
    <col min="6" max="6" width="13.88671875" style="7" customWidth="1"/>
    <col min="7" max="7" width="14.33203125" customWidth="1"/>
    <col min="8" max="8" width="15.5546875" customWidth="1"/>
    <col min="9" max="9" width="34.6640625" customWidth="1"/>
    <col min="10" max="10" width="24.6640625" customWidth="1"/>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28.8" x14ac:dyDescent="0.3">
      <c r="A2" s="5" t="s">
        <v>104</v>
      </c>
      <c r="B2" s="5" t="s">
        <v>101</v>
      </c>
      <c r="C2" s="5" t="s">
        <v>100</v>
      </c>
      <c r="D2" s="10">
        <v>44680</v>
      </c>
      <c r="E2" s="6" t="s">
        <v>102</v>
      </c>
      <c r="F2" s="5" t="s">
        <v>6</v>
      </c>
      <c r="G2" s="5" t="s">
        <v>101</v>
      </c>
      <c r="H2" s="10">
        <v>44680</v>
      </c>
      <c r="I2" s="6" t="s">
        <v>106</v>
      </c>
      <c r="J2" s="6"/>
    </row>
    <row r="3" spans="1:10" ht="43.2" x14ac:dyDescent="0.3">
      <c r="A3" s="5" t="s">
        <v>105</v>
      </c>
      <c r="B3" s="5" t="s">
        <v>101</v>
      </c>
      <c r="C3" s="5" t="s">
        <v>100</v>
      </c>
      <c r="D3" s="10">
        <v>44680</v>
      </c>
      <c r="E3" s="6" t="s">
        <v>103</v>
      </c>
      <c r="F3" s="5" t="s">
        <v>6</v>
      </c>
      <c r="G3" s="5" t="s">
        <v>101</v>
      </c>
      <c r="H3" s="10">
        <v>44680</v>
      </c>
      <c r="I3" s="6" t="s">
        <v>106</v>
      </c>
      <c r="J3" s="6"/>
    </row>
    <row r="4" spans="1:10" x14ac:dyDescent="0.3">
      <c r="F4" s="21"/>
    </row>
    <row r="5" spans="1:10" x14ac:dyDescent="0.3">
      <c r="F5" s="21"/>
    </row>
    <row r="6" spans="1:10" x14ac:dyDescent="0.3">
      <c r="F6" s="21"/>
    </row>
    <row r="7" spans="1:10" x14ac:dyDescent="0.3">
      <c r="F7" s="21"/>
    </row>
    <row r="8" spans="1:10" x14ac:dyDescent="0.3">
      <c r="F8" s="21"/>
    </row>
    <row r="9" spans="1:10" x14ac:dyDescent="0.3">
      <c r="F9" s="21"/>
    </row>
    <row r="10" spans="1:10" x14ac:dyDescent="0.3">
      <c r="F10" s="21"/>
    </row>
    <row r="11" spans="1:10" x14ac:dyDescent="0.3">
      <c r="F11" s="21"/>
    </row>
    <row r="12" spans="1:10" x14ac:dyDescent="0.3">
      <c r="F12" s="21"/>
    </row>
    <row r="13" spans="1:10" x14ac:dyDescent="0.3">
      <c r="F13" s="22"/>
    </row>
    <row r="14" spans="1:10" x14ac:dyDescent="0.3">
      <c r="F14" s="21"/>
    </row>
    <row r="15" spans="1:10" x14ac:dyDescent="0.3">
      <c r="F15" s="21"/>
    </row>
    <row r="16" spans="1:10" x14ac:dyDescent="0.3">
      <c r="F16" s="21"/>
    </row>
    <row r="17" spans="6:6" x14ac:dyDescent="0.3">
      <c r="F17" s="21"/>
    </row>
    <row r="18" spans="6:6" x14ac:dyDescent="0.3">
      <c r="F18" s="21"/>
    </row>
    <row r="19" spans="6:6" x14ac:dyDescent="0.3">
      <c r="F19" s="21"/>
    </row>
    <row r="20" spans="6:6" x14ac:dyDescent="0.3">
      <c r="F20" s="21"/>
    </row>
    <row r="21" spans="6:6" x14ac:dyDescent="0.3">
      <c r="F21" s="21"/>
    </row>
    <row r="22" spans="6:6" x14ac:dyDescent="0.3">
      <c r="F22"/>
    </row>
  </sheetData>
  <conditionalFormatting sqref="F14:F21 F23:F1048576 F1:F12">
    <cfRule type="cellIs" dxfId="155" priority="1" operator="equal">
      <formula>"Need Approval"</formula>
    </cfRule>
    <cfRule type="cellIs" dxfId="154" priority="2" operator="equal">
      <formula>"In progress"</formula>
    </cfRule>
    <cfRule type="cellIs" dxfId="153" priority="3" operator="equal">
      <formula>"Closed"</formula>
    </cfRule>
    <cfRule type="cellIs" dxfId="152" priority="4" operator="equal">
      <formula>"Open"</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Options!$B$1:$B$4</xm:f>
          </x14:formula1>
          <xm:sqref>F23:F1048576 F14:F21 F1:F12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40"/>
  <sheetViews>
    <sheetView zoomScale="115" zoomScaleNormal="115" workbookViewId="0">
      <pane xSplit="1" ySplit="1" topLeftCell="G6" activePane="bottomRight" state="frozen"/>
      <selection pane="topRight" activeCell="B1" sqref="B1"/>
      <selection pane="bottomLeft" activeCell="A2" sqref="A2"/>
      <selection pane="bottomRight" activeCell="K38" sqref="K38"/>
    </sheetView>
  </sheetViews>
  <sheetFormatPr defaultRowHeight="14.4" x14ac:dyDescent="0.3"/>
  <cols>
    <col min="1" max="1" width="27.33203125" style="1" bestFit="1" customWidth="1"/>
    <col min="2" max="2" width="23.5546875" style="1" customWidth="1"/>
    <col min="3" max="3" width="21.88671875" style="1" customWidth="1"/>
    <col min="4" max="4" width="16" style="1" customWidth="1"/>
    <col min="5" max="5" width="14.44140625" style="1" customWidth="1"/>
    <col min="6" max="6" width="18.33203125" style="1" bestFit="1" customWidth="1"/>
    <col min="7" max="7" width="58.6640625" style="1" customWidth="1"/>
    <col min="8" max="8" width="15.88671875" style="1" customWidth="1"/>
    <col min="9" max="9" width="23.6640625" style="1" customWidth="1"/>
    <col min="10" max="10" width="16.109375" style="1" customWidth="1"/>
    <col min="11" max="11" width="48.33203125" style="1" bestFit="1" customWidth="1"/>
    <col min="12" max="12" width="42.6640625" style="1" customWidth="1"/>
    <col min="13" max="13" width="36" style="1" customWidth="1"/>
    <col min="14" max="16384" width="8.88671875" style="1"/>
  </cols>
  <sheetData>
    <row r="1" spans="1:12" s="8" customFormat="1" ht="25.95" customHeight="1" x14ac:dyDescent="0.3">
      <c r="A1" s="12" t="s">
        <v>172</v>
      </c>
      <c r="B1" s="12" t="s">
        <v>136</v>
      </c>
      <c r="C1" s="12" t="s">
        <v>0</v>
      </c>
      <c r="D1" s="12" t="s">
        <v>44</v>
      </c>
      <c r="E1" s="12" t="s">
        <v>2</v>
      </c>
      <c r="F1" s="12" t="s">
        <v>131</v>
      </c>
      <c r="G1" s="13" t="s">
        <v>1</v>
      </c>
      <c r="H1" s="12" t="s">
        <v>3</v>
      </c>
      <c r="I1" s="12" t="s">
        <v>4</v>
      </c>
      <c r="J1" s="12" t="s">
        <v>5</v>
      </c>
      <c r="K1" s="12" t="s">
        <v>87</v>
      </c>
      <c r="L1" s="12" t="s">
        <v>74</v>
      </c>
    </row>
    <row r="2" spans="1:12" ht="36" customHeight="1" x14ac:dyDescent="0.3">
      <c r="A2" s="5" t="s">
        <v>112</v>
      </c>
      <c r="B2" s="5" t="s">
        <v>8</v>
      </c>
      <c r="C2" s="5" t="s">
        <v>114</v>
      </c>
      <c r="D2" s="5" t="s">
        <v>116</v>
      </c>
      <c r="E2" s="10">
        <v>44672</v>
      </c>
      <c r="F2" s="10" t="s">
        <v>130</v>
      </c>
      <c r="G2" s="6" t="s">
        <v>115</v>
      </c>
      <c r="H2" s="5" t="s">
        <v>6</v>
      </c>
      <c r="I2" s="5"/>
      <c r="J2" s="10"/>
      <c r="K2" s="6"/>
      <c r="L2" s="6"/>
    </row>
    <row r="3" spans="1:12" ht="36" customHeight="1" x14ac:dyDescent="0.3">
      <c r="A3" s="5" t="s">
        <v>113</v>
      </c>
      <c r="B3" s="5" t="s">
        <v>137</v>
      </c>
      <c r="C3" s="5" t="s">
        <v>114</v>
      </c>
      <c r="D3" s="5" t="s">
        <v>116</v>
      </c>
      <c r="E3" s="10">
        <v>44672</v>
      </c>
      <c r="F3" s="10" t="s">
        <v>130</v>
      </c>
      <c r="G3" s="6" t="s">
        <v>117</v>
      </c>
      <c r="H3" s="5" t="s">
        <v>6</v>
      </c>
      <c r="I3" s="5"/>
      <c r="J3" s="10"/>
      <c r="K3" s="6"/>
      <c r="L3" s="6"/>
    </row>
    <row r="4" spans="1:12" ht="36" customHeight="1" x14ac:dyDescent="0.3">
      <c r="A4" s="5" t="s">
        <v>118</v>
      </c>
      <c r="B4" s="5" t="s">
        <v>138</v>
      </c>
      <c r="C4" s="5" t="s">
        <v>114</v>
      </c>
      <c r="D4" s="5" t="s">
        <v>116</v>
      </c>
      <c r="E4" s="10">
        <v>44672</v>
      </c>
      <c r="F4" s="10" t="s">
        <v>130</v>
      </c>
      <c r="G4" s="6" t="s">
        <v>122</v>
      </c>
      <c r="H4" s="5" t="s">
        <v>6</v>
      </c>
      <c r="I4" s="5"/>
      <c r="J4" s="10"/>
      <c r="K4" s="6"/>
      <c r="L4" s="6"/>
    </row>
    <row r="5" spans="1:12" ht="36" customHeight="1" x14ac:dyDescent="0.3">
      <c r="A5" s="5" t="s">
        <v>120</v>
      </c>
      <c r="B5" s="5" t="s">
        <v>139</v>
      </c>
      <c r="C5" s="5" t="s">
        <v>114</v>
      </c>
      <c r="D5" s="5" t="s">
        <v>116</v>
      </c>
      <c r="E5" s="10">
        <v>44672</v>
      </c>
      <c r="F5" s="10" t="s">
        <v>130</v>
      </c>
      <c r="G5" s="6" t="s">
        <v>134</v>
      </c>
      <c r="H5" s="5" t="s">
        <v>6</v>
      </c>
      <c r="I5" s="5"/>
      <c r="J5" s="10"/>
      <c r="K5" s="6"/>
      <c r="L5" s="6" t="s">
        <v>142</v>
      </c>
    </row>
    <row r="6" spans="1:12" ht="36" customHeight="1" x14ac:dyDescent="0.3">
      <c r="A6" s="5" t="s">
        <v>121</v>
      </c>
      <c r="B6" s="5" t="s">
        <v>139</v>
      </c>
      <c r="C6" s="5" t="s">
        <v>114</v>
      </c>
      <c r="D6" s="5" t="s">
        <v>116</v>
      </c>
      <c r="E6" s="10">
        <v>44672</v>
      </c>
      <c r="F6" s="10" t="s">
        <v>130</v>
      </c>
      <c r="G6" s="6" t="s">
        <v>119</v>
      </c>
      <c r="H6" s="5" t="s">
        <v>6</v>
      </c>
      <c r="I6" s="5"/>
      <c r="J6" s="10"/>
      <c r="K6" s="6"/>
      <c r="L6" s="6"/>
    </row>
    <row r="7" spans="1:12" ht="36" customHeight="1" x14ac:dyDescent="0.3">
      <c r="A7" s="5" t="s">
        <v>126</v>
      </c>
      <c r="B7" s="5" t="s">
        <v>140</v>
      </c>
      <c r="C7" s="5" t="s">
        <v>114</v>
      </c>
      <c r="D7" s="5" t="s">
        <v>22</v>
      </c>
      <c r="E7" s="10">
        <v>44672</v>
      </c>
      <c r="F7" s="10" t="s">
        <v>132</v>
      </c>
      <c r="G7" s="6" t="s">
        <v>128</v>
      </c>
      <c r="H7" s="5" t="s">
        <v>6</v>
      </c>
      <c r="I7" s="5"/>
      <c r="J7" s="10"/>
      <c r="K7" s="6"/>
      <c r="L7" s="6"/>
    </row>
    <row r="8" spans="1:12" ht="36" customHeight="1" x14ac:dyDescent="0.3">
      <c r="A8" s="5" t="s">
        <v>127</v>
      </c>
      <c r="B8" s="5" t="s">
        <v>10</v>
      </c>
      <c r="C8" s="5" t="s">
        <v>114</v>
      </c>
      <c r="D8" s="5" t="s">
        <v>125</v>
      </c>
      <c r="E8" s="10">
        <v>44672</v>
      </c>
      <c r="F8" s="10" t="s">
        <v>132</v>
      </c>
      <c r="G8" s="6" t="s">
        <v>124</v>
      </c>
      <c r="H8" s="5" t="s">
        <v>6</v>
      </c>
      <c r="I8" s="5"/>
      <c r="J8" s="10"/>
      <c r="K8" s="6"/>
      <c r="L8" s="6"/>
    </row>
    <row r="9" spans="1:12" ht="36" customHeight="1" x14ac:dyDescent="0.3">
      <c r="A9" s="5" t="s">
        <v>133</v>
      </c>
      <c r="B9" s="5" t="s">
        <v>10</v>
      </c>
      <c r="C9" s="5" t="s">
        <v>114</v>
      </c>
      <c r="D9" s="5" t="s">
        <v>125</v>
      </c>
      <c r="E9" s="10">
        <v>44672</v>
      </c>
      <c r="F9" s="10" t="s">
        <v>132</v>
      </c>
      <c r="G9" s="6" t="s">
        <v>123</v>
      </c>
      <c r="H9" s="5" t="s">
        <v>6</v>
      </c>
      <c r="I9" s="5"/>
      <c r="J9" s="10"/>
      <c r="K9" s="6"/>
      <c r="L9" s="6"/>
    </row>
    <row r="10" spans="1:12" ht="12.6" customHeight="1" x14ac:dyDescent="0.3">
      <c r="A10" s="56"/>
      <c r="B10" s="57"/>
      <c r="C10" s="57"/>
      <c r="D10" s="57"/>
      <c r="E10" s="57"/>
      <c r="F10" s="57"/>
      <c r="G10" s="57"/>
      <c r="H10" s="57"/>
      <c r="I10" s="57"/>
      <c r="J10" s="57"/>
      <c r="K10" s="57"/>
      <c r="L10" s="58"/>
    </row>
    <row r="11" spans="1:12" ht="57.6" customHeight="1" x14ac:dyDescent="0.3">
      <c r="A11" s="5" t="s">
        <v>135</v>
      </c>
      <c r="B11" s="5" t="s">
        <v>8</v>
      </c>
      <c r="C11" s="5" t="s">
        <v>141</v>
      </c>
      <c r="D11" s="5" t="s">
        <v>67</v>
      </c>
      <c r="E11" s="10">
        <v>44686</v>
      </c>
      <c r="F11" s="10" t="s">
        <v>132</v>
      </c>
      <c r="G11" s="6" t="s">
        <v>143</v>
      </c>
      <c r="H11" s="5" t="s">
        <v>6</v>
      </c>
      <c r="I11" s="5" t="s">
        <v>141</v>
      </c>
      <c r="J11" s="10">
        <v>44686</v>
      </c>
      <c r="K11" s="6"/>
      <c r="L11" s="6"/>
    </row>
    <row r="12" spans="1:12" ht="36" customHeight="1" x14ac:dyDescent="0.3">
      <c r="A12" s="5" t="s">
        <v>145</v>
      </c>
      <c r="B12" s="5" t="s">
        <v>8</v>
      </c>
      <c r="C12" s="5" t="s">
        <v>141</v>
      </c>
      <c r="D12" s="5" t="s">
        <v>67</v>
      </c>
      <c r="E12" s="10">
        <v>44686</v>
      </c>
      <c r="F12" s="10" t="s">
        <v>132</v>
      </c>
      <c r="G12" s="6" t="s">
        <v>144</v>
      </c>
      <c r="H12" s="5" t="s">
        <v>6</v>
      </c>
      <c r="I12" s="5" t="s">
        <v>141</v>
      </c>
      <c r="J12" s="10">
        <v>44686</v>
      </c>
      <c r="K12" s="6"/>
      <c r="L12" s="6"/>
    </row>
    <row r="13" spans="1:12" ht="86.4" customHeight="1" x14ac:dyDescent="0.3">
      <c r="A13" s="5" t="s">
        <v>149</v>
      </c>
      <c r="B13" s="5" t="s">
        <v>8</v>
      </c>
      <c r="C13" s="5" t="s">
        <v>141</v>
      </c>
      <c r="D13" s="5" t="s">
        <v>67</v>
      </c>
      <c r="E13" s="10">
        <v>44686</v>
      </c>
      <c r="F13" s="10" t="s">
        <v>132</v>
      </c>
      <c r="G13" s="6" t="s">
        <v>146</v>
      </c>
      <c r="H13" s="5" t="s">
        <v>6</v>
      </c>
      <c r="I13" s="5" t="s">
        <v>141</v>
      </c>
      <c r="J13" s="10">
        <v>44686</v>
      </c>
      <c r="K13" s="6" t="s">
        <v>147</v>
      </c>
      <c r="L13" s="6" t="s">
        <v>148</v>
      </c>
    </row>
    <row r="14" spans="1:12" ht="36" customHeight="1" x14ac:dyDescent="0.3">
      <c r="A14" s="5" t="s">
        <v>151</v>
      </c>
      <c r="B14" s="5" t="s">
        <v>8</v>
      </c>
      <c r="C14" s="5" t="s">
        <v>141</v>
      </c>
      <c r="D14" s="5" t="s">
        <v>67</v>
      </c>
      <c r="E14" s="10">
        <v>44686</v>
      </c>
      <c r="F14" s="10" t="s">
        <v>132</v>
      </c>
      <c r="G14" s="6" t="s">
        <v>150</v>
      </c>
      <c r="H14" s="5" t="s">
        <v>6</v>
      </c>
      <c r="I14" s="5" t="s">
        <v>141</v>
      </c>
      <c r="J14" s="10">
        <v>44686</v>
      </c>
      <c r="K14" s="6"/>
      <c r="L14" s="6"/>
    </row>
    <row r="15" spans="1:12" ht="36" customHeight="1" x14ac:dyDescent="0.3">
      <c r="A15" s="5" t="s">
        <v>152</v>
      </c>
      <c r="B15" s="5" t="s">
        <v>8</v>
      </c>
      <c r="C15" s="5" t="s">
        <v>141</v>
      </c>
      <c r="D15" s="5" t="s">
        <v>67</v>
      </c>
      <c r="E15" s="10">
        <v>44686</v>
      </c>
      <c r="F15" s="10" t="s">
        <v>132</v>
      </c>
      <c r="G15" s="6" t="s">
        <v>153</v>
      </c>
      <c r="H15" s="5" t="s">
        <v>6</v>
      </c>
      <c r="I15" s="5" t="s">
        <v>141</v>
      </c>
      <c r="J15" s="10">
        <v>44686</v>
      </c>
      <c r="K15" s="6"/>
      <c r="L15" s="6"/>
    </row>
    <row r="16" spans="1:12" ht="48" customHeight="1" x14ac:dyDescent="0.3">
      <c r="A16" s="5" t="s">
        <v>154</v>
      </c>
      <c r="B16" s="5" t="s">
        <v>8</v>
      </c>
      <c r="C16" s="5" t="s">
        <v>141</v>
      </c>
      <c r="D16" s="5" t="s">
        <v>67</v>
      </c>
      <c r="E16" s="10">
        <v>44686</v>
      </c>
      <c r="F16" s="10" t="s">
        <v>132</v>
      </c>
      <c r="G16" s="6" t="s">
        <v>155</v>
      </c>
      <c r="H16" s="5" t="s">
        <v>6</v>
      </c>
      <c r="I16" s="5" t="s">
        <v>141</v>
      </c>
      <c r="J16" s="10">
        <v>44686</v>
      </c>
      <c r="K16" s="6" t="s">
        <v>156</v>
      </c>
      <c r="L16" s="6" t="s">
        <v>157</v>
      </c>
    </row>
    <row r="17" spans="1:12" ht="48" customHeight="1" x14ac:dyDescent="0.3">
      <c r="A17" s="5" t="s">
        <v>160</v>
      </c>
      <c r="B17" s="5" t="s">
        <v>8</v>
      </c>
      <c r="C17" s="5" t="s">
        <v>141</v>
      </c>
      <c r="D17" s="5" t="s">
        <v>67</v>
      </c>
      <c r="E17" s="10">
        <v>44686</v>
      </c>
      <c r="F17" s="10" t="s">
        <v>132</v>
      </c>
      <c r="G17" s="6" t="s">
        <v>158</v>
      </c>
      <c r="H17" s="5" t="s">
        <v>6</v>
      </c>
      <c r="I17" s="5" t="s">
        <v>141</v>
      </c>
      <c r="J17" s="10">
        <v>44686</v>
      </c>
      <c r="K17" s="6"/>
      <c r="L17" s="6"/>
    </row>
    <row r="18" spans="1:12" ht="48" customHeight="1" x14ac:dyDescent="0.3">
      <c r="A18" s="5" t="s">
        <v>161</v>
      </c>
      <c r="B18" s="5" t="s">
        <v>8</v>
      </c>
      <c r="C18" s="5" t="s">
        <v>141</v>
      </c>
      <c r="D18" s="5" t="s">
        <v>67</v>
      </c>
      <c r="E18" s="10">
        <v>44686</v>
      </c>
      <c r="F18" s="10" t="s">
        <v>132</v>
      </c>
      <c r="G18" s="6" t="s">
        <v>159</v>
      </c>
      <c r="H18" s="5" t="s">
        <v>6</v>
      </c>
      <c r="I18" s="5" t="s">
        <v>141</v>
      </c>
      <c r="J18" s="10">
        <v>44686</v>
      </c>
      <c r="K18" s="6"/>
      <c r="L18" s="6"/>
    </row>
    <row r="19" spans="1:12" ht="48" customHeight="1" x14ac:dyDescent="0.3">
      <c r="A19" s="5" t="s">
        <v>162</v>
      </c>
      <c r="B19" s="5" t="s">
        <v>8</v>
      </c>
      <c r="C19" s="5" t="s">
        <v>141</v>
      </c>
      <c r="D19" s="5" t="s">
        <v>67</v>
      </c>
      <c r="E19" s="10">
        <v>44686</v>
      </c>
      <c r="F19" s="10" t="s">
        <v>132</v>
      </c>
      <c r="G19" s="6" t="s">
        <v>163</v>
      </c>
      <c r="H19" s="5" t="s">
        <v>6</v>
      </c>
      <c r="I19" s="5" t="s">
        <v>141</v>
      </c>
      <c r="J19" s="10">
        <v>44686</v>
      </c>
      <c r="K19" s="6" t="s">
        <v>198</v>
      </c>
      <c r="L19" s="6"/>
    </row>
    <row r="20" spans="1:12" ht="48" customHeight="1" x14ac:dyDescent="0.3">
      <c r="A20" s="5" t="s">
        <v>166</v>
      </c>
      <c r="B20" s="5" t="s">
        <v>8</v>
      </c>
      <c r="C20" s="5" t="s">
        <v>141</v>
      </c>
      <c r="D20" s="5" t="s">
        <v>67</v>
      </c>
      <c r="E20" s="10">
        <v>44686</v>
      </c>
      <c r="F20" s="10" t="s">
        <v>132</v>
      </c>
      <c r="G20" s="6" t="s">
        <v>167</v>
      </c>
      <c r="H20" s="5" t="s">
        <v>6</v>
      </c>
      <c r="I20" s="5" t="s">
        <v>141</v>
      </c>
      <c r="J20" s="10">
        <v>44686</v>
      </c>
      <c r="K20" s="6"/>
      <c r="L20" s="6"/>
    </row>
    <row r="21" spans="1:12" ht="48" customHeight="1" x14ac:dyDescent="0.3">
      <c r="A21" s="5" t="s">
        <v>168</v>
      </c>
      <c r="B21" s="5" t="s">
        <v>8</v>
      </c>
      <c r="C21" s="5" t="s">
        <v>141</v>
      </c>
      <c r="D21" s="5" t="s">
        <v>67</v>
      </c>
      <c r="E21" s="10">
        <v>44686</v>
      </c>
      <c r="F21" s="10" t="s">
        <v>132</v>
      </c>
      <c r="G21" s="6" t="s">
        <v>164</v>
      </c>
      <c r="H21" s="5" t="s">
        <v>6</v>
      </c>
      <c r="I21" s="5" t="s">
        <v>141</v>
      </c>
      <c r="J21" s="10">
        <v>44686</v>
      </c>
      <c r="K21" s="6" t="s">
        <v>165</v>
      </c>
      <c r="L21" s="6" t="s">
        <v>107</v>
      </c>
    </row>
    <row r="22" spans="1:12" ht="48" customHeight="1" x14ac:dyDescent="0.3">
      <c r="A22" s="5" t="s">
        <v>170</v>
      </c>
      <c r="B22" s="5" t="s">
        <v>8</v>
      </c>
      <c r="C22" s="5" t="s">
        <v>141</v>
      </c>
      <c r="D22" s="5" t="s">
        <v>67</v>
      </c>
      <c r="E22" s="10">
        <v>44686</v>
      </c>
      <c r="F22" s="10" t="s">
        <v>132</v>
      </c>
      <c r="G22" s="6" t="s">
        <v>169</v>
      </c>
      <c r="H22" s="5" t="s">
        <v>6</v>
      </c>
      <c r="I22" s="5" t="s">
        <v>141</v>
      </c>
      <c r="J22" s="10">
        <v>44686</v>
      </c>
      <c r="K22" s="6" t="s">
        <v>171</v>
      </c>
      <c r="L22" s="6" t="s">
        <v>107</v>
      </c>
    </row>
    <row r="23" spans="1:12" ht="48" customHeight="1" x14ac:dyDescent="0.3">
      <c r="A23" s="5" t="s">
        <v>200</v>
      </c>
      <c r="B23" s="5" t="s">
        <v>10</v>
      </c>
      <c r="C23" s="5" t="s">
        <v>141</v>
      </c>
      <c r="D23" s="5" t="s">
        <v>125</v>
      </c>
      <c r="E23" s="10">
        <v>44686</v>
      </c>
      <c r="F23" s="10" t="s">
        <v>132</v>
      </c>
      <c r="G23" s="6" t="s">
        <v>201</v>
      </c>
      <c r="H23" s="5" t="s">
        <v>6</v>
      </c>
      <c r="I23" s="5" t="s">
        <v>141</v>
      </c>
      <c r="J23" s="10">
        <v>44686</v>
      </c>
      <c r="K23" s="6"/>
      <c r="L23" s="6"/>
    </row>
    <row r="24" spans="1:12" ht="48" customHeight="1" x14ac:dyDescent="0.3">
      <c r="A24" s="5" t="s">
        <v>202</v>
      </c>
      <c r="B24" s="5" t="s">
        <v>10</v>
      </c>
      <c r="C24" s="5" t="s">
        <v>141</v>
      </c>
      <c r="D24" s="5" t="s">
        <v>125</v>
      </c>
      <c r="E24" s="10">
        <v>44686</v>
      </c>
      <c r="F24" s="10" t="s">
        <v>132</v>
      </c>
      <c r="G24" s="6" t="s">
        <v>204</v>
      </c>
      <c r="H24" s="5" t="s">
        <v>6</v>
      </c>
      <c r="I24" s="5" t="s">
        <v>141</v>
      </c>
      <c r="J24" s="10">
        <v>44686</v>
      </c>
      <c r="K24" s="6"/>
      <c r="L24" s="6"/>
    </row>
    <row r="25" spans="1:12" ht="48" customHeight="1" x14ac:dyDescent="0.3">
      <c r="A25" s="5" t="s">
        <v>203</v>
      </c>
      <c r="B25" s="5" t="s">
        <v>10</v>
      </c>
      <c r="C25" s="5" t="s">
        <v>141</v>
      </c>
      <c r="D25" s="5" t="s">
        <v>125</v>
      </c>
      <c r="E25" s="10">
        <v>44686</v>
      </c>
      <c r="F25" s="10" t="s">
        <v>132</v>
      </c>
      <c r="G25" s="6" t="s">
        <v>205</v>
      </c>
      <c r="H25" s="5" t="s">
        <v>6</v>
      </c>
      <c r="I25" s="5" t="s">
        <v>141</v>
      </c>
      <c r="J25" s="10">
        <v>44686</v>
      </c>
      <c r="K25" s="6"/>
      <c r="L25" s="6"/>
    </row>
    <row r="26" spans="1:12" ht="48" customHeight="1" x14ac:dyDescent="0.3">
      <c r="A26" s="5" t="s">
        <v>206</v>
      </c>
      <c r="B26" s="5" t="s">
        <v>138</v>
      </c>
      <c r="C26" s="5" t="s">
        <v>141</v>
      </c>
      <c r="D26" s="5" t="s">
        <v>116</v>
      </c>
      <c r="E26" s="10">
        <v>44686</v>
      </c>
      <c r="F26" s="10" t="s">
        <v>132</v>
      </c>
      <c r="G26" s="6" t="s">
        <v>204</v>
      </c>
      <c r="H26" s="5" t="s">
        <v>6</v>
      </c>
      <c r="I26" s="5" t="s">
        <v>141</v>
      </c>
      <c r="J26" s="10">
        <v>44686</v>
      </c>
      <c r="K26" s="6"/>
      <c r="L26" s="6"/>
    </row>
    <row r="27" spans="1:12" ht="48" customHeight="1" x14ac:dyDescent="0.3">
      <c r="A27" s="5" t="s">
        <v>207</v>
      </c>
      <c r="B27" s="5" t="s">
        <v>138</v>
      </c>
      <c r="C27" s="5" t="s">
        <v>141</v>
      </c>
      <c r="D27" s="5" t="s">
        <v>116</v>
      </c>
      <c r="E27" s="10">
        <v>44686</v>
      </c>
      <c r="F27" s="10" t="s">
        <v>132</v>
      </c>
      <c r="G27" s="6" t="s">
        <v>205</v>
      </c>
      <c r="H27" s="5" t="s">
        <v>6</v>
      </c>
      <c r="I27" s="5" t="s">
        <v>141</v>
      </c>
      <c r="J27" s="10">
        <v>44686</v>
      </c>
      <c r="K27" s="6"/>
      <c r="L27" s="6"/>
    </row>
    <row r="28" spans="1:12" ht="12.6" customHeight="1" x14ac:dyDescent="0.3">
      <c r="A28" s="56"/>
      <c r="B28" s="57"/>
      <c r="C28" s="57"/>
      <c r="D28" s="57"/>
      <c r="E28" s="57"/>
      <c r="F28" s="57"/>
      <c r="G28" s="57"/>
      <c r="H28" s="57"/>
      <c r="I28" s="57"/>
      <c r="J28" s="57"/>
      <c r="K28" s="57"/>
      <c r="L28" s="58"/>
    </row>
    <row r="29" spans="1:12" x14ac:dyDescent="0.3">
      <c r="A29" s="29" t="s">
        <v>208</v>
      </c>
      <c r="B29" s="29" t="s">
        <v>209</v>
      </c>
      <c r="C29" s="5" t="s">
        <v>114</v>
      </c>
      <c r="D29" s="5" t="s">
        <v>247</v>
      </c>
      <c r="E29" s="10">
        <v>44688</v>
      </c>
      <c r="F29" s="10" t="s">
        <v>132</v>
      </c>
      <c r="G29" s="30" t="s">
        <v>250</v>
      </c>
      <c r="H29" s="5" t="s">
        <v>6</v>
      </c>
      <c r="I29" s="5" t="s">
        <v>114</v>
      </c>
      <c r="J29" s="1" t="s">
        <v>252</v>
      </c>
    </row>
    <row r="30" spans="1:12" x14ac:dyDescent="0.3">
      <c r="A30" s="29" t="s">
        <v>212</v>
      </c>
      <c r="B30" s="29" t="s">
        <v>210</v>
      </c>
      <c r="C30" s="5" t="s">
        <v>114</v>
      </c>
      <c r="D30" s="5" t="s">
        <v>175</v>
      </c>
      <c r="E30" s="10">
        <v>44688</v>
      </c>
      <c r="F30" s="10" t="s">
        <v>132</v>
      </c>
      <c r="G30" s="30" t="s">
        <v>251</v>
      </c>
      <c r="H30" s="5" t="s">
        <v>6</v>
      </c>
      <c r="I30" s="5" t="s">
        <v>114</v>
      </c>
      <c r="J30" s="1" t="s">
        <v>252</v>
      </c>
    </row>
    <row r="31" spans="1:12" x14ac:dyDescent="0.3">
      <c r="A31" s="29" t="s">
        <v>213</v>
      </c>
      <c r="B31" s="29" t="s">
        <v>10</v>
      </c>
      <c r="C31" s="5" t="s">
        <v>114</v>
      </c>
      <c r="D31" s="5" t="s">
        <v>175</v>
      </c>
      <c r="E31" s="10">
        <v>44688</v>
      </c>
      <c r="F31" s="10" t="s">
        <v>132</v>
      </c>
      <c r="G31" s="1" t="s">
        <v>211</v>
      </c>
      <c r="H31" s="5" t="s">
        <v>6</v>
      </c>
      <c r="I31" s="5" t="s">
        <v>114</v>
      </c>
      <c r="J31" s="1" t="s">
        <v>252</v>
      </c>
    </row>
    <row r="32" spans="1:12" x14ac:dyDescent="0.3">
      <c r="A32" s="29" t="s">
        <v>214</v>
      </c>
      <c r="B32" s="29" t="s">
        <v>8</v>
      </c>
      <c r="C32" s="31" t="s">
        <v>11</v>
      </c>
      <c r="D32" s="5" t="s">
        <v>248</v>
      </c>
      <c r="E32" s="10">
        <v>44688</v>
      </c>
      <c r="F32" s="10" t="s">
        <v>132</v>
      </c>
      <c r="G32" s="32" t="s">
        <v>249</v>
      </c>
      <c r="H32" s="5" t="s">
        <v>6</v>
      </c>
      <c r="I32" s="5" t="s">
        <v>114</v>
      </c>
      <c r="J32" s="1" t="s">
        <v>252</v>
      </c>
    </row>
    <row r="33" spans="1:12" x14ac:dyDescent="0.3">
      <c r="A33" s="29" t="s">
        <v>278</v>
      </c>
      <c r="B33" s="29" t="s">
        <v>8</v>
      </c>
      <c r="C33" s="31" t="s">
        <v>11</v>
      </c>
      <c r="D33" s="5" t="s">
        <v>263</v>
      </c>
      <c r="E33" s="10">
        <v>44688</v>
      </c>
      <c r="F33" s="10" t="s">
        <v>132</v>
      </c>
      <c r="G33" s="32" t="s">
        <v>279</v>
      </c>
      <c r="H33" s="5" t="s">
        <v>6</v>
      </c>
      <c r="I33" s="5" t="s">
        <v>114</v>
      </c>
      <c r="J33" s="1" t="s">
        <v>252</v>
      </c>
    </row>
    <row r="34" spans="1:12" ht="12.6" customHeight="1" x14ac:dyDescent="0.3">
      <c r="A34" s="56"/>
      <c r="B34" s="57"/>
      <c r="C34" s="57"/>
      <c r="D34" s="57"/>
      <c r="E34" s="57"/>
      <c r="F34" s="57"/>
      <c r="G34" s="57"/>
      <c r="H34" s="57"/>
      <c r="I34" s="57"/>
      <c r="J34" s="57"/>
      <c r="K34" s="57"/>
      <c r="L34" s="58"/>
    </row>
    <row r="35" spans="1:12" x14ac:dyDescent="0.3">
      <c r="A35" s="29" t="s">
        <v>261</v>
      </c>
      <c r="B35" s="1" t="s">
        <v>262</v>
      </c>
      <c r="C35" s="5" t="s">
        <v>141</v>
      </c>
      <c r="D35" s="1" t="s">
        <v>263</v>
      </c>
      <c r="E35" s="47">
        <v>44702</v>
      </c>
      <c r="G35" s="1" t="s">
        <v>264</v>
      </c>
      <c r="H35" s="1" t="s">
        <v>6</v>
      </c>
    </row>
    <row r="36" spans="1:12" x14ac:dyDescent="0.3">
      <c r="A36" s="29" t="s">
        <v>265</v>
      </c>
      <c r="B36" s="1" t="s">
        <v>266</v>
      </c>
      <c r="C36" s="5" t="s">
        <v>141</v>
      </c>
      <c r="D36" s="1" t="s">
        <v>267</v>
      </c>
      <c r="E36" s="47">
        <v>44702</v>
      </c>
      <c r="G36" s="1" t="s">
        <v>268</v>
      </c>
      <c r="H36" s="1" t="s">
        <v>7</v>
      </c>
    </row>
    <row r="37" spans="1:12" x14ac:dyDescent="0.3">
      <c r="A37" s="29" t="s">
        <v>270</v>
      </c>
      <c r="B37" s="1" t="s">
        <v>266</v>
      </c>
      <c r="C37" s="5" t="s">
        <v>141</v>
      </c>
      <c r="D37" s="1" t="s">
        <v>267</v>
      </c>
      <c r="E37" s="47">
        <v>44702</v>
      </c>
      <c r="G37" s="1" t="s">
        <v>269</v>
      </c>
      <c r="H37" s="1" t="s">
        <v>7</v>
      </c>
    </row>
    <row r="38" spans="1:12" x14ac:dyDescent="0.3">
      <c r="A38" s="29" t="s">
        <v>276</v>
      </c>
      <c r="B38" s="1" t="s">
        <v>262</v>
      </c>
      <c r="C38" s="5" t="s">
        <v>141</v>
      </c>
      <c r="D38" s="1" t="s">
        <v>263</v>
      </c>
      <c r="E38" s="47">
        <v>44702</v>
      </c>
      <c r="G38" s="1" t="s">
        <v>271</v>
      </c>
      <c r="H38" s="1" t="s">
        <v>7</v>
      </c>
    </row>
    <row r="39" spans="1:12" x14ac:dyDescent="0.3">
      <c r="A39" s="29" t="s">
        <v>277</v>
      </c>
      <c r="B39" s="1" t="s">
        <v>272</v>
      </c>
      <c r="C39" s="5" t="s">
        <v>141</v>
      </c>
      <c r="D39" s="1" t="s">
        <v>273</v>
      </c>
      <c r="E39" s="47">
        <v>44702</v>
      </c>
      <c r="G39" s="1" t="s">
        <v>274</v>
      </c>
      <c r="H39" s="1" t="s">
        <v>7</v>
      </c>
    </row>
    <row r="40" spans="1:12" x14ac:dyDescent="0.3">
      <c r="G40" s="1" t="s">
        <v>275</v>
      </c>
      <c r="H40" s="1" t="s">
        <v>7</v>
      </c>
    </row>
  </sheetData>
  <autoFilter ref="A1:L1" xr:uid="{00000000-0009-0000-0000-000007000000}"/>
  <mergeCells count="3">
    <mergeCell ref="A10:L10"/>
    <mergeCell ref="A28:L28"/>
    <mergeCell ref="A34:L34"/>
  </mergeCells>
  <conditionalFormatting sqref="H35:H1048576">
    <cfRule type="cellIs" dxfId="151" priority="233" operator="equal">
      <formula>"Need Approval"</formula>
    </cfRule>
    <cfRule type="cellIs" dxfId="150" priority="234" operator="equal">
      <formula>"In progress"</formula>
    </cfRule>
    <cfRule type="cellIs" dxfId="149" priority="235" operator="equal">
      <formula>"Closed"</formula>
    </cfRule>
    <cfRule type="cellIs" dxfId="148" priority="236" operator="equal">
      <formula>"Open"</formula>
    </cfRule>
  </conditionalFormatting>
  <conditionalFormatting sqref="H11">
    <cfRule type="cellIs" dxfId="147" priority="149" operator="equal">
      <formula>"Need Approval"</formula>
    </cfRule>
    <cfRule type="cellIs" dxfId="146" priority="150" operator="equal">
      <formula>"In progress"</formula>
    </cfRule>
    <cfRule type="cellIs" dxfId="145" priority="151" operator="equal">
      <formula>"Closed"</formula>
    </cfRule>
    <cfRule type="cellIs" dxfId="144" priority="152" operator="equal">
      <formula>"Open"</formula>
    </cfRule>
  </conditionalFormatting>
  <conditionalFormatting sqref="H11">
    <cfRule type="cellIs" dxfId="143" priority="145" operator="equal">
      <formula>"Need Approval"</formula>
    </cfRule>
    <cfRule type="cellIs" dxfId="142" priority="146" operator="equal">
      <formula>"In progress"</formula>
    </cfRule>
    <cfRule type="cellIs" dxfId="141" priority="147" operator="equal">
      <formula>"Closed"</formula>
    </cfRule>
    <cfRule type="cellIs" dxfId="140" priority="148" operator="equal">
      <formula>"Open"</formula>
    </cfRule>
  </conditionalFormatting>
  <conditionalFormatting sqref="H12:H16">
    <cfRule type="cellIs" dxfId="139" priority="141" operator="equal">
      <formula>"Need Approval"</formula>
    </cfRule>
    <cfRule type="cellIs" dxfId="138" priority="142" operator="equal">
      <formula>"In progress"</formula>
    </cfRule>
    <cfRule type="cellIs" dxfId="137" priority="143" operator="equal">
      <formula>"Closed"</formula>
    </cfRule>
    <cfRule type="cellIs" dxfId="136" priority="144" operator="equal">
      <formula>"Open"</formula>
    </cfRule>
  </conditionalFormatting>
  <conditionalFormatting sqref="H12:H16">
    <cfRule type="cellIs" dxfId="135" priority="137" operator="equal">
      <formula>"Need Approval"</formula>
    </cfRule>
    <cfRule type="cellIs" dxfId="134" priority="138" operator="equal">
      <formula>"In progress"</formula>
    </cfRule>
    <cfRule type="cellIs" dxfId="133" priority="139" operator="equal">
      <formula>"Closed"</formula>
    </cfRule>
    <cfRule type="cellIs" dxfId="132" priority="140" operator="equal">
      <formula>"Open"</formula>
    </cfRule>
  </conditionalFormatting>
  <conditionalFormatting sqref="H17:H20">
    <cfRule type="cellIs" dxfId="131" priority="133" operator="equal">
      <formula>"Need Approval"</formula>
    </cfRule>
    <cfRule type="cellIs" dxfId="130" priority="134" operator="equal">
      <formula>"In progress"</formula>
    </cfRule>
    <cfRule type="cellIs" dxfId="129" priority="135" operator="equal">
      <formula>"Closed"</formula>
    </cfRule>
    <cfRule type="cellIs" dxfId="128" priority="136" operator="equal">
      <formula>"Open"</formula>
    </cfRule>
  </conditionalFormatting>
  <conditionalFormatting sqref="H17:H20">
    <cfRule type="cellIs" dxfId="127" priority="129" operator="equal">
      <formula>"Need Approval"</formula>
    </cfRule>
    <cfRule type="cellIs" dxfId="126" priority="130" operator="equal">
      <formula>"In progress"</formula>
    </cfRule>
    <cfRule type="cellIs" dxfId="125" priority="131" operator="equal">
      <formula>"Closed"</formula>
    </cfRule>
    <cfRule type="cellIs" dxfId="124" priority="132" operator="equal">
      <formula>"Open"</formula>
    </cfRule>
  </conditionalFormatting>
  <conditionalFormatting sqref="H22">
    <cfRule type="cellIs" dxfId="123" priority="117" operator="equal">
      <formula>"Need Approval"</formula>
    </cfRule>
    <cfRule type="cellIs" dxfId="122" priority="118" operator="equal">
      <formula>"In progress"</formula>
    </cfRule>
    <cfRule type="cellIs" dxfId="121" priority="119" operator="equal">
      <formula>"Closed"</formula>
    </cfRule>
    <cfRule type="cellIs" dxfId="120" priority="120" operator="equal">
      <formula>"Open"</formula>
    </cfRule>
  </conditionalFormatting>
  <conditionalFormatting sqref="H22">
    <cfRule type="cellIs" dxfId="119" priority="113" operator="equal">
      <formula>"Need Approval"</formula>
    </cfRule>
    <cfRule type="cellIs" dxfId="118" priority="114" operator="equal">
      <formula>"In progress"</formula>
    </cfRule>
    <cfRule type="cellIs" dxfId="117" priority="115" operator="equal">
      <formula>"Closed"</formula>
    </cfRule>
    <cfRule type="cellIs" dxfId="116" priority="116" operator="equal">
      <formula>"Open"</formula>
    </cfRule>
  </conditionalFormatting>
  <conditionalFormatting sqref="H1">
    <cfRule type="cellIs" dxfId="115" priority="109" operator="equal">
      <formula>"Need Approval"</formula>
    </cfRule>
    <cfRule type="cellIs" dxfId="114" priority="110" operator="equal">
      <formula>"In progress"</formula>
    </cfRule>
    <cfRule type="cellIs" dxfId="113" priority="111" operator="equal">
      <formula>"Closed"</formula>
    </cfRule>
    <cfRule type="cellIs" dxfId="112" priority="112" operator="equal">
      <formula>"Open"</formula>
    </cfRule>
  </conditionalFormatting>
  <conditionalFormatting sqref="H23">
    <cfRule type="cellIs" dxfId="111" priority="85" operator="equal">
      <formula>"Need Approval"</formula>
    </cfRule>
    <cfRule type="cellIs" dxfId="110" priority="86" operator="equal">
      <formula>"In progress"</formula>
    </cfRule>
    <cfRule type="cellIs" dxfId="109" priority="87" operator="equal">
      <formula>"Closed"</formula>
    </cfRule>
    <cfRule type="cellIs" dxfId="108" priority="88" operator="equal">
      <formula>"Open"</formula>
    </cfRule>
  </conditionalFormatting>
  <conditionalFormatting sqref="H23">
    <cfRule type="cellIs" dxfId="107" priority="81" operator="equal">
      <formula>"Need Approval"</formula>
    </cfRule>
    <cfRule type="cellIs" dxfId="106" priority="82" operator="equal">
      <formula>"In progress"</formula>
    </cfRule>
    <cfRule type="cellIs" dxfId="105" priority="83" operator="equal">
      <formula>"Closed"</formula>
    </cfRule>
    <cfRule type="cellIs" dxfId="104" priority="84" operator="equal">
      <formula>"Open"</formula>
    </cfRule>
  </conditionalFormatting>
  <conditionalFormatting sqref="H24">
    <cfRule type="cellIs" dxfId="103" priority="77" operator="equal">
      <formula>"Need Approval"</formula>
    </cfRule>
    <cfRule type="cellIs" dxfId="102" priority="78" operator="equal">
      <formula>"In progress"</formula>
    </cfRule>
    <cfRule type="cellIs" dxfId="101" priority="79" operator="equal">
      <formula>"Closed"</formula>
    </cfRule>
    <cfRule type="cellIs" dxfId="100" priority="80" operator="equal">
      <formula>"Open"</formula>
    </cfRule>
  </conditionalFormatting>
  <conditionalFormatting sqref="H24">
    <cfRule type="cellIs" dxfId="99" priority="73" operator="equal">
      <formula>"Need Approval"</formula>
    </cfRule>
    <cfRule type="cellIs" dxfId="98" priority="74" operator="equal">
      <formula>"In progress"</formula>
    </cfRule>
    <cfRule type="cellIs" dxfId="97" priority="75" operator="equal">
      <formula>"Closed"</formula>
    </cfRule>
    <cfRule type="cellIs" dxfId="96" priority="76" operator="equal">
      <formula>"Open"</formula>
    </cfRule>
  </conditionalFormatting>
  <conditionalFormatting sqref="H25">
    <cfRule type="cellIs" dxfId="95" priority="69" operator="equal">
      <formula>"Need Approval"</formula>
    </cfRule>
    <cfRule type="cellIs" dxfId="94" priority="70" operator="equal">
      <formula>"In progress"</formula>
    </cfRule>
    <cfRule type="cellIs" dxfId="93" priority="71" operator="equal">
      <formula>"Closed"</formula>
    </cfRule>
    <cfRule type="cellIs" dxfId="92" priority="72" operator="equal">
      <formula>"Open"</formula>
    </cfRule>
  </conditionalFormatting>
  <conditionalFormatting sqref="H25">
    <cfRule type="cellIs" dxfId="91" priority="65" operator="equal">
      <formula>"Need Approval"</formula>
    </cfRule>
    <cfRule type="cellIs" dxfId="90" priority="66" operator="equal">
      <formula>"In progress"</formula>
    </cfRule>
    <cfRule type="cellIs" dxfId="89" priority="67" operator="equal">
      <formula>"Closed"</formula>
    </cfRule>
    <cfRule type="cellIs" dxfId="88" priority="68" operator="equal">
      <formula>"Open"</formula>
    </cfRule>
  </conditionalFormatting>
  <conditionalFormatting sqref="H26">
    <cfRule type="cellIs" dxfId="87" priority="61" operator="equal">
      <formula>"Need Approval"</formula>
    </cfRule>
    <cfRule type="cellIs" dxfId="86" priority="62" operator="equal">
      <formula>"In progress"</formula>
    </cfRule>
    <cfRule type="cellIs" dxfId="85" priority="63" operator="equal">
      <formula>"Closed"</formula>
    </cfRule>
    <cfRule type="cellIs" dxfId="84" priority="64" operator="equal">
      <formula>"Open"</formula>
    </cfRule>
  </conditionalFormatting>
  <conditionalFormatting sqref="H26">
    <cfRule type="cellIs" dxfId="83" priority="57" operator="equal">
      <formula>"Need Approval"</formula>
    </cfRule>
    <cfRule type="cellIs" dxfId="82" priority="58" operator="equal">
      <formula>"In progress"</formula>
    </cfRule>
    <cfRule type="cellIs" dxfId="81" priority="59" operator="equal">
      <formula>"Closed"</formula>
    </cfRule>
    <cfRule type="cellIs" dxfId="80" priority="60" operator="equal">
      <formula>"Open"</formula>
    </cfRule>
  </conditionalFormatting>
  <conditionalFormatting sqref="H27">
    <cfRule type="cellIs" dxfId="79" priority="53" operator="equal">
      <formula>"Need Approval"</formula>
    </cfRule>
    <cfRule type="cellIs" dxfId="78" priority="54" operator="equal">
      <formula>"In progress"</formula>
    </cfRule>
    <cfRule type="cellIs" dxfId="77" priority="55" operator="equal">
      <formula>"Closed"</formula>
    </cfRule>
    <cfRule type="cellIs" dxfId="76" priority="56" operator="equal">
      <formula>"Open"</formula>
    </cfRule>
  </conditionalFormatting>
  <conditionalFormatting sqref="H27">
    <cfRule type="cellIs" dxfId="75" priority="49" operator="equal">
      <formula>"Need Approval"</formula>
    </cfRule>
    <cfRule type="cellIs" dxfId="74" priority="50" operator="equal">
      <formula>"In progress"</formula>
    </cfRule>
    <cfRule type="cellIs" dxfId="73" priority="51" operator="equal">
      <formula>"Closed"</formula>
    </cfRule>
    <cfRule type="cellIs" dxfId="72" priority="52" operator="equal">
      <formula>"Open"</formula>
    </cfRule>
  </conditionalFormatting>
  <conditionalFormatting sqref="H29:H31 H33">
    <cfRule type="cellIs" dxfId="71" priority="45" operator="equal">
      <formula>"Need Approval"</formula>
    </cfRule>
    <cfRule type="cellIs" dxfId="70" priority="46" operator="equal">
      <formula>"In progress"</formula>
    </cfRule>
    <cfRule type="cellIs" dxfId="69" priority="47" operator="equal">
      <formula>"Closed"</formula>
    </cfRule>
    <cfRule type="cellIs" dxfId="68" priority="48" operator="equal">
      <formula>"Open"</formula>
    </cfRule>
  </conditionalFormatting>
  <conditionalFormatting sqref="H29:H31 H33">
    <cfRule type="cellIs" dxfId="67" priority="41" operator="equal">
      <formula>"Need Approval"</formula>
    </cfRule>
    <cfRule type="cellIs" dxfId="66" priority="42" operator="equal">
      <formula>"In progress"</formula>
    </cfRule>
    <cfRule type="cellIs" dxfId="65" priority="43" operator="equal">
      <formula>"Closed"</formula>
    </cfRule>
    <cfRule type="cellIs" dxfId="64" priority="44" operator="equal">
      <formula>"Open"</formula>
    </cfRule>
  </conditionalFormatting>
  <conditionalFormatting sqref="H21">
    <cfRule type="cellIs" dxfId="63" priority="37" operator="equal">
      <formula>"Need Approval"</formula>
    </cfRule>
    <cfRule type="cellIs" dxfId="62" priority="38" operator="equal">
      <formula>"In progress"</formula>
    </cfRule>
    <cfRule type="cellIs" dxfId="61" priority="39" operator="equal">
      <formula>"Closed"</formula>
    </cfRule>
    <cfRule type="cellIs" dxfId="60" priority="40" operator="equal">
      <formula>"Open"</formula>
    </cfRule>
  </conditionalFormatting>
  <conditionalFormatting sqref="H21">
    <cfRule type="cellIs" dxfId="59" priority="33" operator="equal">
      <formula>"Need Approval"</formula>
    </cfRule>
    <cfRule type="cellIs" dxfId="58" priority="34" operator="equal">
      <formula>"In progress"</formula>
    </cfRule>
    <cfRule type="cellIs" dxfId="57" priority="35" operator="equal">
      <formula>"Closed"</formula>
    </cfRule>
    <cfRule type="cellIs" dxfId="56" priority="36" operator="equal">
      <formula>"Open"</formula>
    </cfRule>
  </conditionalFormatting>
  <conditionalFormatting sqref="H7:H9">
    <cfRule type="cellIs" dxfId="55" priority="29" operator="equal">
      <formula>"Need Approval"</formula>
    </cfRule>
    <cfRule type="cellIs" dxfId="54" priority="30" operator="equal">
      <formula>"In progress"</formula>
    </cfRule>
    <cfRule type="cellIs" dxfId="53" priority="31" operator="equal">
      <formula>"Closed"</formula>
    </cfRule>
    <cfRule type="cellIs" dxfId="52" priority="32" operator="equal">
      <formula>"Open"</formula>
    </cfRule>
  </conditionalFormatting>
  <conditionalFormatting sqref="H7:H9">
    <cfRule type="cellIs" dxfId="51" priority="25" operator="equal">
      <formula>"Need Approval"</formula>
    </cfRule>
    <cfRule type="cellIs" dxfId="50" priority="26" operator="equal">
      <formula>"In progress"</formula>
    </cfRule>
    <cfRule type="cellIs" dxfId="49" priority="27" operator="equal">
      <formula>"Closed"</formula>
    </cfRule>
    <cfRule type="cellIs" dxfId="48" priority="28" operator="equal">
      <formula>"Open"</formula>
    </cfRule>
  </conditionalFormatting>
  <conditionalFormatting sqref="H3:H6">
    <cfRule type="cellIs" dxfId="47" priority="21" operator="equal">
      <formula>"Need Approval"</formula>
    </cfRule>
    <cfRule type="cellIs" dxfId="46" priority="22" operator="equal">
      <formula>"In progress"</formula>
    </cfRule>
    <cfRule type="cellIs" dxfId="45" priority="23" operator="equal">
      <formula>"Closed"</formula>
    </cfRule>
    <cfRule type="cellIs" dxfId="44" priority="24" operator="equal">
      <formula>"Open"</formula>
    </cfRule>
  </conditionalFormatting>
  <conditionalFormatting sqref="H3:H6">
    <cfRule type="cellIs" dxfId="43" priority="17" operator="equal">
      <formula>"Need Approval"</formula>
    </cfRule>
    <cfRule type="cellIs" dxfId="42" priority="18" operator="equal">
      <formula>"In progress"</formula>
    </cfRule>
    <cfRule type="cellIs" dxfId="41" priority="19" operator="equal">
      <formula>"Closed"</formula>
    </cfRule>
    <cfRule type="cellIs" dxfId="40" priority="20" operator="equal">
      <formula>"Open"</formula>
    </cfRule>
  </conditionalFormatting>
  <conditionalFormatting sqref="H2">
    <cfRule type="cellIs" dxfId="39" priority="13" operator="equal">
      <formula>"Need Approval"</formula>
    </cfRule>
    <cfRule type="cellIs" dxfId="38" priority="14" operator="equal">
      <formula>"In progress"</formula>
    </cfRule>
    <cfRule type="cellIs" dxfId="37" priority="15" operator="equal">
      <formula>"Closed"</formula>
    </cfRule>
    <cfRule type="cellIs" dxfId="36" priority="16" operator="equal">
      <formula>"Open"</formula>
    </cfRule>
  </conditionalFormatting>
  <conditionalFormatting sqref="H2">
    <cfRule type="cellIs" dxfId="35" priority="9" operator="equal">
      <formula>"Need Approval"</formula>
    </cfRule>
    <cfRule type="cellIs" dxfId="34" priority="10" operator="equal">
      <formula>"In progress"</formula>
    </cfRule>
    <cfRule type="cellIs" dxfId="33" priority="11" operator="equal">
      <formula>"Closed"</formula>
    </cfRule>
    <cfRule type="cellIs" dxfId="32" priority="12" operator="equal">
      <formula>"Open"</formula>
    </cfRule>
  </conditionalFormatting>
  <conditionalFormatting sqref="H32">
    <cfRule type="cellIs" dxfId="31" priority="5" operator="equal">
      <formula>"Need Approval"</formula>
    </cfRule>
    <cfRule type="cellIs" dxfId="30" priority="6" operator="equal">
      <formula>"In progress"</formula>
    </cfRule>
    <cfRule type="cellIs" dxfId="29" priority="7" operator="equal">
      <formula>"Closed"</formula>
    </cfRule>
    <cfRule type="cellIs" dxfId="28" priority="8" operator="equal">
      <formula>"Open"</formula>
    </cfRule>
  </conditionalFormatting>
  <conditionalFormatting sqref="H32">
    <cfRule type="cellIs" dxfId="27" priority="1" operator="equal">
      <formula>"Need Approval"</formula>
    </cfRule>
    <cfRule type="cellIs" dxfId="26" priority="2" operator="equal">
      <formula>"In progress"</formula>
    </cfRule>
    <cfRule type="cellIs" dxfId="25" priority="3" operator="equal">
      <formula>"Closed"</formula>
    </cfRule>
    <cfRule type="cellIs" dxfId="24"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Options!$B$1:$B$4</xm:f>
          </x14:formula1>
          <xm:sqref>H35:H1048576</xm:sqref>
        </x14:dataValidation>
        <x14:dataValidation type="list" allowBlank="1" showInputMessage="1" showErrorMessage="1" xr:uid="{00000000-0002-0000-0700-000001000000}">
          <x14:formula1>
            <xm:f>Options!#REF!</xm:f>
          </x14:formula1>
          <xm:sqref>H11:H27 H1:H9 H29:H33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0C8B8-7956-4122-85A2-1A4F293B4470}">
  <dimension ref="A1:LE41"/>
  <sheetViews>
    <sheetView workbookViewId="0">
      <selection activeCell="G4" sqref="G4"/>
    </sheetView>
  </sheetViews>
  <sheetFormatPr defaultRowHeight="14.4" x14ac:dyDescent="0.3"/>
  <cols>
    <col min="1" max="1" width="46.33203125" style="1" customWidth="1"/>
    <col min="2" max="2" width="25.5546875" customWidth="1"/>
    <col min="3" max="3" width="26" style="1" customWidth="1"/>
    <col min="4" max="4" width="26.88671875" style="1" customWidth="1"/>
    <col min="5" max="5" width="25.5546875" style="1" customWidth="1"/>
    <col min="6" max="6" width="59.5546875" style="1" customWidth="1"/>
    <col min="7" max="7" width="23.33203125" style="1" customWidth="1"/>
    <col min="8" max="8" width="32" style="1" customWidth="1"/>
    <col min="9" max="9" width="35.33203125" style="1" customWidth="1"/>
    <col min="10" max="10" width="40.6640625" style="1" customWidth="1"/>
    <col min="11" max="11" width="31.21875" style="1" customWidth="1"/>
    <col min="12" max="16384" width="8.88671875" style="1"/>
  </cols>
  <sheetData>
    <row r="1" spans="1:11" ht="25.95" customHeight="1" x14ac:dyDescent="0.3">
      <c r="A1" s="12" t="s">
        <v>172</v>
      </c>
      <c r="B1" s="12" t="s">
        <v>136</v>
      </c>
      <c r="C1" s="12" t="s">
        <v>0</v>
      </c>
      <c r="D1" s="12" t="s">
        <v>44</v>
      </c>
      <c r="E1" s="12" t="s">
        <v>2</v>
      </c>
      <c r="F1" s="13" t="s">
        <v>1</v>
      </c>
      <c r="G1" s="12" t="s">
        <v>3</v>
      </c>
      <c r="H1" s="12" t="s">
        <v>4</v>
      </c>
      <c r="I1" s="12" t="s">
        <v>5</v>
      </c>
      <c r="J1" s="12" t="s">
        <v>87</v>
      </c>
      <c r="K1" s="12" t="s">
        <v>74</v>
      </c>
    </row>
    <row r="2" spans="1:11" ht="56.4" customHeight="1" x14ac:dyDescent="0.3">
      <c r="A2" s="5" t="s">
        <v>280</v>
      </c>
      <c r="B2" s="1" t="s">
        <v>266</v>
      </c>
      <c r="C2" s="1" t="s">
        <v>175</v>
      </c>
      <c r="D2" s="1" t="s">
        <v>281</v>
      </c>
      <c r="E2" s="1" t="s">
        <v>282</v>
      </c>
      <c r="F2" s="20" t="s">
        <v>283</v>
      </c>
      <c r="G2" s="50" t="s">
        <v>7</v>
      </c>
    </row>
    <row r="3" spans="1:11" ht="68.400000000000006" customHeight="1" x14ac:dyDescent="0.3">
      <c r="A3" s="5" t="s">
        <v>284</v>
      </c>
      <c r="B3" s="1" t="s">
        <v>266</v>
      </c>
      <c r="C3" s="1" t="s">
        <v>175</v>
      </c>
      <c r="D3" s="1" t="s">
        <v>281</v>
      </c>
      <c r="E3" s="1" t="s">
        <v>282</v>
      </c>
      <c r="F3" s="20" t="s">
        <v>285</v>
      </c>
      <c r="G3" s="50" t="s">
        <v>7</v>
      </c>
    </row>
    <row r="4" spans="1:11" ht="69.599999999999994" customHeight="1" x14ac:dyDescent="0.3">
      <c r="A4" s="5" t="s">
        <v>286</v>
      </c>
      <c r="B4" s="1" t="s">
        <v>266</v>
      </c>
      <c r="C4" s="1" t="s">
        <v>175</v>
      </c>
      <c r="D4" s="1" t="s">
        <v>281</v>
      </c>
      <c r="E4" s="1" t="s">
        <v>282</v>
      </c>
      <c r="F4" s="20" t="s">
        <v>287</v>
      </c>
      <c r="G4" s="50" t="s">
        <v>7</v>
      </c>
    </row>
    <row r="5" spans="1:11" ht="43.2" x14ac:dyDescent="0.3">
      <c r="A5" s="5" t="s">
        <v>288</v>
      </c>
      <c r="B5" s="1" t="s">
        <v>266</v>
      </c>
      <c r="C5" s="1" t="s">
        <v>175</v>
      </c>
      <c r="D5" s="1" t="s">
        <v>281</v>
      </c>
      <c r="E5" s="1" t="s">
        <v>282</v>
      </c>
      <c r="F5" s="20" t="s">
        <v>289</v>
      </c>
      <c r="G5" s="50" t="s">
        <v>7</v>
      </c>
    </row>
    <row r="6" spans="1:11" ht="25.95" customHeight="1" x14ac:dyDescent="0.3">
      <c r="A6" s="12"/>
      <c r="B6" s="12"/>
      <c r="C6" s="12"/>
      <c r="D6" s="12"/>
      <c r="E6" s="12"/>
      <c r="F6" s="13"/>
      <c r="G6" s="12"/>
      <c r="H6" s="12"/>
      <c r="I6" s="12"/>
      <c r="J6" s="12"/>
      <c r="K6" s="12"/>
    </row>
    <row r="7" spans="1:11" ht="75" customHeight="1" x14ac:dyDescent="0.3">
      <c r="A7" s="5" t="s">
        <v>290</v>
      </c>
      <c r="B7" s="1" t="s">
        <v>266</v>
      </c>
      <c r="C7" s="1" t="s">
        <v>175</v>
      </c>
      <c r="D7" s="1" t="s">
        <v>281</v>
      </c>
      <c r="E7" s="1" t="s">
        <v>282</v>
      </c>
      <c r="F7" s="20" t="s">
        <v>291</v>
      </c>
      <c r="G7" s="50" t="s">
        <v>7</v>
      </c>
    </row>
    <row r="8" spans="1:11" ht="66.599999999999994" customHeight="1" x14ac:dyDescent="0.3">
      <c r="A8" s="5" t="s">
        <v>292</v>
      </c>
      <c r="B8" s="1" t="s">
        <v>266</v>
      </c>
      <c r="C8" s="1" t="s">
        <v>175</v>
      </c>
      <c r="D8" s="1" t="s">
        <v>281</v>
      </c>
      <c r="E8" s="1" t="s">
        <v>282</v>
      </c>
      <c r="F8" s="20" t="s">
        <v>283</v>
      </c>
      <c r="G8" s="50" t="s">
        <v>7</v>
      </c>
    </row>
    <row r="9" spans="1:11" ht="64.2" customHeight="1" x14ac:dyDescent="0.3">
      <c r="A9" s="5" t="s">
        <v>293</v>
      </c>
      <c r="B9" s="1" t="s">
        <v>266</v>
      </c>
      <c r="C9" s="1" t="s">
        <v>175</v>
      </c>
      <c r="D9" s="1" t="s">
        <v>281</v>
      </c>
      <c r="E9" s="1" t="s">
        <v>282</v>
      </c>
      <c r="F9" s="20" t="s">
        <v>294</v>
      </c>
      <c r="G9" s="50" t="s">
        <v>7</v>
      </c>
    </row>
    <row r="10" spans="1:11" ht="69" customHeight="1" x14ac:dyDescent="0.3">
      <c r="A10" s="5" t="s">
        <v>295</v>
      </c>
      <c r="B10" s="1" t="s">
        <v>266</v>
      </c>
      <c r="C10" s="1" t="s">
        <v>175</v>
      </c>
      <c r="D10" s="1" t="s">
        <v>281</v>
      </c>
      <c r="E10" s="1" t="s">
        <v>282</v>
      </c>
      <c r="F10" s="20" t="s">
        <v>296</v>
      </c>
      <c r="G10" s="50" t="s">
        <v>7</v>
      </c>
    </row>
    <row r="11" spans="1:11" ht="57.6" customHeight="1" x14ac:dyDescent="0.3">
      <c r="A11" s="5" t="s">
        <v>297</v>
      </c>
      <c r="B11" s="1" t="s">
        <v>266</v>
      </c>
      <c r="C11" s="1" t="s">
        <v>175</v>
      </c>
      <c r="D11" s="1" t="s">
        <v>281</v>
      </c>
      <c r="E11" s="1" t="s">
        <v>282</v>
      </c>
      <c r="F11" s="20" t="s">
        <v>298</v>
      </c>
      <c r="G11" s="50" t="s">
        <v>7</v>
      </c>
    </row>
    <row r="12" spans="1:11" ht="43.2" x14ac:dyDescent="0.3">
      <c r="A12" s="5" t="s">
        <v>299</v>
      </c>
      <c r="B12" s="1" t="s">
        <v>266</v>
      </c>
      <c r="C12" s="1" t="s">
        <v>175</v>
      </c>
      <c r="D12" s="1" t="s">
        <v>281</v>
      </c>
      <c r="E12" s="1" t="s">
        <v>282</v>
      </c>
      <c r="F12" s="20" t="s">
        <v>300</v>
      </c>
      <c r="G12" s="50" t="s">
        <v>7</v>
      </c>
    </row>
    <row r="13" spans="1:11" ht="25.95" customHeight="1" x14ac:dyDescent="0.3">
      <c r="A13" s="12"/>
      <c r="B13" s="12"/>
      <c r="C13" s="12"/>
      <c r="D13" s="12"/>
      <c r="E13" s="12"/>
      <c r="F13" s="13"/>
      <c r="G13" s="12"/>
      <c r="H13" s="12"/>
      <c r="I13" s="12"/>
      <c r="J13" s="12"/>
      <c r="K13" s="12"/>
    </row>
    <row r="14" spans="1:11" ht="28.8" x14ac:dyDescent="0.3">
      <c r="A14" s="5" t="s">
        <v>301</v>
      </c>
      <c r="B14" s="1" t="s">
        <v>266</v>
      </c>
      <c r="C14" s="1" t="s">
        <v>175</v>
      </c>
      <c r="D14" s="1" t="s">
        <v>281</v>
      </c>
      <c r="E14" s="1" t="s">
        <v>282</v>
      </c>
      <c r="F14" s="20" t="s">
        <v>302</v>
      </c>
      <c r="G14" s="50" t="s">
        <v>7</v>
      </c>
    </row>
    <row r="15" spans="1:11" ht="43.2" x14ac:dyDescent="0.3">
      <c r="A15" s="5" t="s">
        <v>303</v>
      </c>
      <c r="B15" s="1" t="s">
        <v>266</v>
      </c>
      <c r="C15" s="1" t="s">
        <v>175</v>
      </c>
      <c r="D15" s="1" t="s">
        <v>281</v>
      </c>
      <c r="E15" s="1" t="s">
        <v>282</v>
      </c>
      <c r="F15" s="20" t="s">
        <v>304</v>
      </c>
      <c r="G15" s="50" t="s">
        <v>7</v>
      </c>
    </row>
    <row r="16" spans="1:11" ht="28.8" x14ac:dyDescent="0.3">
      <c r="A16" s="5" t="s">
        <v>305</v>
      </c>
      <c r="B16" s="1" t="s">
        <v>266</v>
      </c>
      <c r="C16" s="1" t="s">
        <v>175</v>
      </c>
      <c r="D16" s="1" t="s">
        <v>281</v>
      </c>
      <c r="E16" s="1" t="s">
        <v>282</v>
      </c>
      <c r="F16" s="20" t="s">
        <v>306</v>
      </c>
      <c r="G16" s="50" t="s">
        <v>7</v>
      </c>
    </row>
    <row r="17" spans="1:317" x14ac:dyDescent="0.3">
      <c r="A17" s="5" t="s">
        <v>307</v>
      </c>
      <c r="B17" s="1" t="s">
        <v>266</v>
      </c>
      <c r="C17" s="1" t="s">
        <v>175</v>
      </c>
      <c r="D17" s="1" t="s">
        <v>281</v>
      </c>
      <c r="E17" s="1" t="s">
        <v>282</v>
      </c>
      <c r="F17" s="20" t="s">
        <v>308</v>
      </c>
      <c r="G17" s="50" t="s">
        <v>7</v>
      </c>
    </row>
    <row r="18" spans="1:317" ht="28.8" x14ac:dyDescent="0.3">
      <c r="A18" s="5" t="s">
        <v>309</v>
      </c>
      <c r="B18" s="1" t="s">
        <v>266</v>
      </c>
      <c r="C18" s="1" t="s">
        <v>175</v>
      </c>
      <c r="D18" s="1" t="s">
        <v>281</v>
      </c>
      <c r="E18" s="1" t="s">
        <v>282</v>
      </c>
      <c r="F18" s="20" t="s">
        <v>310</v>
      </c>
      <c r="G18" s="50" t="s">
        <v>7</v>
      </c>
    </row>
    <row r="19" spans="1:317" ht="57.6" customHeight="1" x14ac:dyDescent="0.3">
      <c r="A19" s="5" t="s">
        <v>311</v>
      </c>
      <c r="B19" s="1" t="s">
        <v>266</v>
      </c>
      <c r="C19" s="1" t="s">
        <v>175</v>
      </c>
      <c r="D19" s="1" t="s">
        <v>281</v>
      </c>
      <c r="E19" s="1" t="s">
        <v>282</v>
      </c>
      <c r="F19" s="1" t="s">
        <v>312</v>
      </c>
      <c r="G19" s="50" t="s">
        <v>7</v>
      </c>
    </row>
    <row r="20" spans="1:317" ht="25.95" customHeight="1" x14ac:dyDescent="0.3">
      <c r="A20" s="12"/>
      <c r="B20" s="12"/>
      <c r="C20" s="12"/>
      <c r="D20" s="12"/>
      <c r="E20" s="12"/>
      <c r="F20" s="13"/>
      <c r="G20" s="12"/>
      <c r="H20" s="12"/>
      <c r="I20" s="12"/>
      <c r="J20" s="12"/>
      <c r="K20" s="12"/>
    </row>
    <row r="21" spans="1:317" ht="28.8" x14ac:dyDescent="0.3">
      <c r="A21" s="5" t="s">
        <v>313</v>
      </c>
      <c r="B21" s="1" t="s">
        <v>266</v>
      </c>
      <c r="C21" s="1" t="s">
        <v>175</v>
      </c>
      <c r="D21" s="1" t="s">
        <v>281</v>
      </c>
      <c r="E21" s="1" t="s">
        <v>282</v>
      </c>
      <c r="F21" s="20" t="s">
        <v>314</v>
      </c>
      <c r="G21" s="50" t="s">
        <v>7</v>
      </c>
    </row>
    <row r="22" spans="1:317" ht="43.2" x14ac:dyDescent="0.3">
      <c r="A22" s="5" t="s">
        <v>315</v>
      </c>
      <c r="B22" s="1" t="s">
        <v>266</v>
      </c>
      <c r="C22" s="1" t="s">
        <v>175</v>
      </c>
      <c r="D22" s="1" t="s">
        <v>281</v>
      </c>
      <c r="E22" s="1" t="s">
        <v>282</v>
      </c>
      <c r="F22" s="20" t="s">
        <v>316</v>
      </c>
      <c r="G22" s="50" t="s">
        <v>7</v>
      </c>
    </row>
    <row r="23" spans="1:317" ht="25.95" customHeight="1" x14ac:dyDescent="0.3">
      <c r="A23" s="12"/>
      <c r="B23" s="12"/>
      <c r="C23" s="12"/>
      <c r="D23" s="12"/>
      <c r="E23" s="12"/>
      <c r="F23" s="13"/>
      <c r="G23" s="12"/>
      <c r="H23" s="12"/>
      <c r="I23" s="12"/>
      <c r="J23" s="12"/>
      <c r="K23" s="12"/>
    </row>
    <row r="24" spans="1:317" ht="54" customHeight="1" x14ac:dyDescent="0.3">
      <c r="A24" s="5" t="s">
        <v>317</v>
      </c>
      <c r="B24" s="1" t="s">
        <v>266</v>
      </c>
      <c r="C24" s="1" t="s">
        <v>175</v>
      </c>
      <c r="D24" s="1" t="s">
        <v>281</v>
      </c>
      <c r="E24" s="1" t="s">
        <v>282</v>
      </c>
      <c r="F24" s="20" t="s">
        <v>283</v>
      </c>
      <c r="G24" s="50" t="s">
        <v>7</v>
      </c>
    </row>
    <row r="25" spans="1:317" ht="25.95" customHeight="1" x14ac:dyDescent="0.3">
      <c r="A25" s="12"/>
      <c r="B25" s="12"/>
      <c r="C25" s="12"/>
      <c r="D25" s="12"/>
      <c r="E25" s="12"/>
      <c r="F25" s="13"/>
      <c r="G25" s="12"/>
      <c r="H25" s="12"/>
      <c r="I25" s="12"/>
      <c r="J25" s="12"/>
      <c r="K25" s="12"/>
    </row>
    <row r="26" spans="1:317" ht="46.2" customHeight="1" x14ac:dyDescent="0.3">
      <c r="A26" s="1" t="s">
        <v>318</v>
      </c>
      <c r="B26" s="1" t="s">
        <v>266</v>
      </c>
      <c r="C26" s="1" t="s">
        <v>319</v>
      </c>
      <c r="D26" s="1" t="s">
        <v>320</v>
      </c>
      <c r="E26" s="47">
        <v>44707</v>
      </c>
      <c r="F26" s="20" t="s">
        <v>321</v>
      </c>
      <c r="G26" s="1" t="s">
        <v>6</v>
      </c>
      <c r="H26" s="1" t="s">
        <v>319</v>
      </c>
      <c r="I26" s="47">
        <v>44707</v>
      </c>
    </row>
    <row r="27" spans="1:317" ht="46.2" customHeight="1" x14ac:dyDescent="0.3">
      <c r="A27" s="1" t="s">
        <v>322</v>
      </c>
      <c r="B27" s="1" t="s">
        <v>266</v>
      </c>
      <c r="C27" s="1" t="s">
        <v>319</v>
      </c>
      <c r="D27" s="1" t="s">
        <v>320</v>
      </c>
      <c r="E27" s="47">
        <v>44707</v>
      </c>
      <c r="F27" s="20" t="s">
        <v>323</v>
      </c>
      <c r="G27" s="1" t="s">
        <v>6</v>
      </c>
      <c r="H27" s="1" t="s">
        <v>319</v>
      </c>
      <c r="I27" s="47">
        <v>44707</v>
      </c>
    </row>
    <row r="28" spans="1:317" ht="46.2" customHeight="1" x14ac:dyDescent="0.3">
      <c r="A28" s="1" t="s">
        <v>324</v>
      </c>
      <c r="B28" s="1" t="s">
        <v>266</v>
      </c>
      <c r="C28" s="1" t="s">
        <v>319</v>
      </c>
      <c r="D28" s="1" t="s">
        <v>320</v>
      </c>
      <c r="E28" s="47">
        <v>44707</v>
      </c>
      <c r="F28" s="20" t="s">
        <v>325</v>
      </c>
      <c r="G28" s="1" t="s">
        <v>6</v>
      </c>
      <c r="H28" s="1" t="s">
        <v>319</v>
      </c>
      <c r="I28" s="47">
        <v>44707</v>
      </c>
    </row>
    <row r="29" spans="1:317" ht="46.2" customHeight="1" x14ac:dyDescent="0.3">
      <c r="A29" s="1" t="s">
        <v>326</v>
      </c>
      <c r="B29" s="1" t="s">
        <v>266</v>
      </c>
      <c r="C29" s="1" t="s">
        <v>319</v>
      </c>
      <c r="D29" s="1" t="s">
        <v>320</v>
      </c>
      <c r="E29" s="47">
        <v>44707</v>
      </c>
      <c r="F29" s="20" t="s">
        <v>327</v>
      </c>
      <c r="G29" s="1" t="s">
        <v>6</v>
      </c>
      <c r="H29" s="1" t="s">
        <v>319</v>
      </c>
      <c r="I29" s="47">
        <v>44707</v>
      </c>
    </row>
    <row r="30" spans="1:317" s="12" customFormat="1" x14ac:dyDescent="0.3">
      <c r="K30" s="48"/>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c r="DI30" s="51"/>
      <c r="DJ30" s="51"/>
      <c r="DK30" s="51"/>
      <c r="DL30" s="51"/>
      <c r="DM30" s="51"/>
      <c r="DN30" s="51"/>
      <c r="DO30" s="51"/>
      <c r="DP30" s="51"/>
      <c r="DQ30" s="51"/>
      <c r="DR30" s="51"/>
      <c r="DS30" s="51"/>
      <c r="DT30" s="51"/>
      <c r="DU30" s="51"/>
      <c r="DV30" s="51"/>
      <c r="DW30" s="51"/>
      <c r="DX30" s="51"/>
      <c r="DY30" s="51"/>
      <c r="DZ30" s="51"/>
      <c r="EA30" s="51"/>
      <c r="EB30" s="51"/>
      <c r="EC30" s="51"/>
      <c r="ED30" s="51"/>
      <c r="EE30" s="51"/>
      <c r="EF30" s="51"/>
      <c r="EG30" s="51"/>
      <c r="EH30" s="51"/>
      <c r="EI30" s="51"/>
      <c r="EJ30" s="51"/>
      <c r="EK30" s="51"/>
      <c r="EL30" s="51"/>
      <c r="EM30" s="51"/>
      <c r="EN30" s="51"/>
      <c r="EO30" s="51"/>
      <c r="EP30" s="51"/>
      <c r="EQ30" s="51"/>
      <c r="ER30" s="51"/>
      <c r="ES30" s="51"/>
      <c r="ET30" s="51"/>
      <c r="EU30" s="51"/>
      <c r="EV30" s="51"/>
      <c r="EW30" s="51"/>
      <c r="EX30" s="51"/>
      <c r="EY30" s="51"/>
      <c r="EZ30" s="51"/>
      <c r="FA30" s="51"/>
      <c r="FB30" s="51"/>
      <c r="FC30" s="51"/>
      <c r="FD30" s="51"/>
      <c r="FE30" s="51"/>
      <c r="FF30" s="51"/>
      <c r="FG30" s="51"/>
      <c r="FH30" s="51"/>
      <c r="FI30" s="51"/>
      <c r="FJ30" s="51"/>
      <c r="FK30" s="51"/>
      <c r="FL30" s="51"/>
      <c r="FM30" s="51"/>
      <c r="FN30" s="51"/>
      <c r="FO30" s="51"/>
      <c r="FP30" s="51"/>
      <c r="FQ30" s="51"/>
      <c r="FR30" s="51"/>
      <c r="FS30" s="51"/>
      <c r="FT30" s="51"/>
      <c r="FU30" s="51"/>
      <c r="FV30" s="51"/>
      <c r="FW30" s="51"/>
      <c r="FX30" s="51"/>
      <c r="FY30" s="51"/>
      <c r="FZ30" s="51"/>
      <c r="GA30" s="51"/>
      <c r="GB30" s="51"/>
      <c r="GC30" s="51"/>
      <c r="GD30" s="51"/>
      <c r="GE30" s="51"/>
      <c r="GF30" s="51"/>
      <c r="GG30" s="51"/>
      <c r="GH30" s="51"/>
      <c r="GI30" s="51"/>
      <c r="GJ30" s="51"/>
      <c r="GK30" s="51"/>
      <c r="GL30" s="51"/>
      <c r="GM30" s="51"/>
      <c r="GN30" s="51"/>
      <c r="GO30" s="51"/>
      <c r="GP30" s="51"/>
      <c r="GQ30" s="51"/>
      <c r="GR30" s="51"/>
      <c r="GS30" s="51"/>
      <c r="GT30" s="51"/>
      <c r="GU30" s="51"/>
      <c r="GV30" s="51"/>
      <c r="GW30" s="51"/>
      <c r="GX30" s="51"/>
      <c r="GY30" s="51"/>
      <c r="GZ30" s="51"/>
      <c r="HA30" s="51"/>
      <c r="HB30" s="51"/>
      <c r="HC30" s="51"/>
      <c r="HD30" s="51"/>
      <c r="HE30" s="51"/>
      <c r="HF30" s="51"/>
      <c r="HG30" s="51"/>
      <c r="HH30" s="51"/>
      <c r="HI30" s="51"/>
      <c r="HJ30" s="51"/>
      <c r="HK30" s="51"/>
      <c r="HL30" s="51"/>
      <c r="HM30" s="51"/>
      <c r="HN30" s="51"/>
      <c r="HO30" s="51"/>
      <c r="HP30" s="51"/>
      <c r="HQ30" s="51"/>
      <c r="HR30" s="51"/>
      <c r="HS30" s="51"/>
      <c r="HT30" s="51"/>
      <c r="HU30" s="51"/>
      <c r="HV30" s="51"/>
      <c r="HW30" s="51"/>
      <c r="HX30" s="51"/>
      <c r="HY30" s="51"/>
      <c r="HZ30" s="51"/>
      <c r="IA30" s="51"/>
      <c r="IB30" s="51"/>
      <c r="IC30" s="51"/>
      <c r="ID30" s="51"/>
      <c r="IE30" s="51"/>
      <c r="IF30" s="51"/>
      <c r="IG30" s="51"/>
      <c r="IH30" s="51"/>
      <c r="II30" s="51"/>
      <c r="IJ30" s="51"/>
      <c r="IK30" s="51"/>
      <c r="IL30" s="51"/>
      <c r="IM30" s="51"/>
      <c r="IN30" s="51"/>
      <c r="IO30" s="51"/>
      <c r="IP30" s="51"/>
      <c r="IQ30" s="51"/>
      <c r="IR30" s="51"/>
      <c r="IS30" s="51"/>
      <c r="IT30" s="51"/>
      <c r="IU30" s="51"/>
      <c r="IV30" s="51"/>
      <c r="IW30" s="51"/>
      <c r="IX30" s="51"/>
      <c r="IY30" s="51"/>
      <c r="IZ30" s="51"/>
      <c r="JA30" s="51"/>
      <c r="JB30" s="51"/>
      <c r="JC30" s="51"/>
      <c r="JD30" s="51"/>
      <c r="JE30" s="51"/>
      <c r="JF30" s="51"/>
      <c r="JG30" s="51"/>
      <c r="JH30" s="51"/>
      <c r="JI30" s="51"/>
      <c r="JJ30" s="51"/>
      <c r="JK30" s="51"/>
      <c r="JL30" s="51"/>
      <c r="JM30" s="51"/>
      <c r="JN30" s="51"/>
      <c r="JO30" s="51"/>
      <c r="JP30" s="51"/>
      <c r="JQ30" s="51"/>
      <c r="JR30" s="51"/>
      <c r="JS30" s="51"/>
      <c r="JT30" s="51"/>
      <c r="JU30" s="51"/>
      <c r="JV30" s="51"/>
      <c r="JW30" s="51"/>
      <c r="JX30" s="51"/>
      <c r="JY30" s="51"/>
      <c r="JZ30" s="51"/>
      <c r="KA30" s="51"/>
      <c r="KB30" s="51"/>
      <c r="KC30" s="51"/>
      <c r="KD30" s="51"/>
      <c r="KE30" s="51"/>
      <c r="KF30" s="51"/>
      <c r="KG30" s="51"/>
      <c r="KH30" s="51"/>
      <c r="KI30" s="51"/>
      <c r="KJ30" s="51"/>
      <c r="KK30" s="51"/>
      <c r="KL30" s="51"/>
      <c r="KM30" s="51"/>
      <c r="KN30" s="51"/>
      <c r="KO30" s="51"/>
      <c r="KP30" s="51"/>
      <c r="KQ30" s="51"/>
      <c r="KR30" s="51"/>
      <c r="KS30" s="51"/>
      <c r="KT30" s="51"/>
      <c r="KU30" s="51"/>
      <c r="KV30" s="51"/>
      <c r="KW30" s="51"/>
      <c r="KX30" s="51"/>
      <c r="KY30" s="51"/>
      <c r="KZ30" s="51"/>
      <c r="LA30" s="51"/>
      <c r="LB30" s="51"/>
      <c r="LC30" s="51"/>
      <c r="LD30" s="51"/>
      <c r="LE30" s="49"/>
    </row>
    <row r="31" spans="1:317" customFormat="1" ht="93.6" customHeight="1" x14ac:dyDescent="0.3">
      <c r="A31" s="1" t="s">
        <v>328</v>
      </c>
      <c r="B31" s="1" t="s">
        <v>266</v>
      </c>
      <c r="C31" s="1" t="s">
        <v>319</v>
      </c>
      <c r="D31" s="1" t="s">
        <v>320</v>
      </c>
      <c r="E31" s="47">
        <v>44707</v>
      </c>
      <c r="F31" s="20" t="s">
        <v>329</v>
      </c>
      <c r="G31" s="1" t="s">
        <v>6</v>
      </c>
      <c r="H31" s="1" t="s">
        <v>319</v>
      </c>
      <c r="I31" s="47">
        <v>44707</v>
      </c>
    </row>
    <row r="32" spans="1:317" customFormat="1" ht="97.8" customHeight="1" x14ac:dyDescent="0.3">
      <c r="A32" s="1" t="s">
        <v>330</v>
      </c>
      <c r="B32" s="1" t="s">
        <v>266</v>
      </c>
      <c r="C32" s="1" t="s">
        <v>319</v>
      </c>
      <c r="D32" s="1" t="s">
        <v>320</v>
      </c>
      <c r="E32" s="47">
        <v>44707</v>
      </c>
      <c r="F32" s="20" t="s">
        <v>331</v>
      </c>
      <c r="G32" s="1" t="s">
        <v>6</v>
      </c>
      <c r="H32" s="1" t="s">
        <v>319</v>
      </c>
      <c r="I32" s="47">
        <v>44707</v>
      </c>
    </row>
    <row r="33" spans="1:9" customFormat="1" ht="66" customHeight="1" x14ac:dyDescent="0.3">
      <c r="A33" s="1" t="s">
        <v>332</v>
      </c>
      <c r="B33" s="1" t="s">
        <v>266</v>
      </c>
      <c r="C33" s="1" t="s">
        <v>319</v>
      </c>
      <c r="D33" s="1" t="s">
        <v>320</v>
      </c>
      <c r="E33" s="47">
        <v>44707</v>
      </c>
      <c r="F33" s="20" t="s">
        <v>333</v>
      </c>
      <c r="G33" s="1" t="s">
        <v>6</v>
      </c>
      <c r="H33" s="1" t="s">
        <v>319</v>
      </c>
      <c r="I33" s="47">
        <v>44707</v>
      </c>
    </row>
    <row r="34" spans="1:9" s="12" customFormat="1" x14ac:dyDescent="0.3"/>
    <row r="35" spans="1:9" customFormat="1" ht="58.8" customHeight="1" x14ac:dyDescent="0.3">
      <c r="A35" s="1" t="s">
        <v>334</v>
      </c>
      <c r="B35" s="1" t="s">
        <v>266</v>
      </c>
      <c r="C35" s="1" t="s">
        <v>319</v>
      </c>
      <c r="D35" s="1" t="s">
        <v>320</v>
      </c>
      <c r="E35" s="47">
        <v>44707</v>
      </c>
      <c r="F35" s="20" t="s">
        <v>335</v>
      </c>
      <c r="G35" s="1" t="s">
        <v>6</v>
      </c>
      <c r="H35" s="1" t="s">
        <v>319</v>
      </c>
      <c r="I35" s="47">
        <v>44707</v>
      </c>
    </row>
    <row r="36" spans="1:9" customFormat="1" ht="66.599999999999994" customHeight="1" x14ac:dyDescent="0.3">
      <c r="A36" s="1" t="s">
        <v>336</v>
      </c>
      <c r="B36" s="1" t="s">
        <v>266</v>
      </c>
      <c r="C36" s="1" t="s">
        <v>319</v>
      </c>
      <c r="D36" s="1" t="s">
        <v>320</v>
      </c>
      <c r="E36" s="47">
        <v>44707</v>
      </c>
      <c r="F36" s="20" t="s">
        <v>337</v>
      </c>
      <c r="G36" s="1" t="s">
        <v>6</v>
      </c>
      <c r="H36" s="1" t="s">
        <v>319</v>
      </c>
      <c r="I36" s="47">
        <v>44707</v>
      </c>
    </row>
    <row r="37" spans="1:9" s="12" customFormat="1" x14ac:dyDescent="0.3"/>
    <row r="38" spans="1:9" customFormat="1" ht="57.6" customHeight="1" x14ac:dyDescent="0.3">
      <c r="A38" s="1" t="s">
        <v>338</v>
      </c>
      <c r="B38" s="1" t="s">
        <v>266</v>
      </c>
      <c r="C38" s="1" t="s">
        <v>319</v>
      </c>
      <c r="D38" s="1" t="s">
        <v>320</v>
      </c>
      <c r="E38" s="47">
        <v>44707</v>
      </c>
      <c r="F38" s="20" t="s">
        <v>339</v>
      </c>
      <c r="G38" s="1" t="s">
        <v>6</v>
      </c>
      <c r="H38" s="1" t="s">
        <v>319</v>
      </c>
      <c r="I38" s="47">
        <v>44707</v>
      </c>
    </row>
    <row r="39" spans="1:9" customFormat="1" ht="28.8" x14ac:dyDescent="0.3">
      <c r="A39" s="1" t="s">
        <v>340</v>
      </c>
      <c r="B39" s="1" t="s">
        <v>266</v>
      </c>
      <c r="C39" s="1" t="s">
        <v>319</v>
      </c>
      <c r="D39" s="1" t="s">
        <v>320</v>
      </c>
      <c r="E39" s="47">
        <v>44707</v>
      </c>
      <c r="F39" s="20" t="s">
        <v>341</v>
      </c>
      <c r="G39" s="1" t="s">
        <v>6</v>
      </c>
      <c r="H39" s="1" t="s">
        <v>319</v>
      </c>
      <c r="I39" s="47">
        <v>44707</v>
      </c>
    </row>
    <row r="40" spans="1:9" customFormat="1" ht="57.6" customHeight="1" x14ac:dyDescent="0.3">
      <c r="A40" s="1" t="s">
        <v>342</v>
      </c>
      <c r="B40" s="1" t="s">
        <v>266</v>
      </c>
      <c r="C40" s="1" t="s">
        <v>319</v>
      </c>
      <c r="D40" s="1" t="s">
        <v>320</v>
      </c>
      <c r="E40" s="47">
        <v>44707</v>
      </c>
      <c r="F40" s="20" t="s">
        <v>343</v>
      </c>
      <c r="G40" s="1" t="s">
        <v>6</v>
      </c>
      <c r="H40" s="1" t="s">
        <v>319</v>
      </c>
      <c r="I40" s="47">
        <v>44707</v>
      </c>
    </row>
    <row r="41" spans="1:9" customFormat="1" x14ac:dyDescent="0.3"/>
  </sheetData>
  <conditionalFormatting sqref="G1">
    <cfRule type="cellIs" dxfId="23" priority="21" operator="equal">
      <formula>"Need Approval"</formula>
    </cfRule>
    <cfRule type="cellIs" dxfId="22" priority="22" operator="equal">
      <formula>"In progress"</formula>
    </cfRule>
    <cfRule type="cellIs" dxfId="21" priority="23" operator="equal">
      <formula>"Closed"</formula>
    </cfRule>
    <cfRule type="cellIs" dxfId="20" priority="24" operator="equal">
      <formula>"Open"</formula>
    </cfRule>
  </conditionalFormatting>
  <conditionalFormatting sqref="G6">
    <cfRule type="cellIs" dxfId="19" priority="17" operator="equal">
      <formula>"Need Approval"</formula>
    </cfRule>
    <cfRule type="cellIs" dxfId="18" priority="18" operator="equal">
      <formula>"In progress"</formula>
    </cfRule>
    <cfRule type="cellIs" dxfId="17" priority="19" operator="equal">
      <formula>"Closed"</formula>
    </cfRule>
    <cfRule type="cellIs" dxfId="16" priority="20" operator="equal">
      <formula>"Open"</formula>
    </cfRule>
  </conditionalFormatting>
  <conditionalFormatting sqref="G13">
    <cfRule type="cellIs" dxfId="15" priority="13" operator="equal">
      <formula>"Need Approval"</formula>
    </cfRule>
    <cfRule type="cellIs" dxfId="14" priority="14" operator="equal">
      <formula>"In progress"</formula>
    </cfRule>
    <cfRule type="cellIs" dxfId="13" priority="15" operator="equal">
      <formula>"Closed"</formula>
    </cfRule>
    <cfRule type="cellIs" dxfId="12" priority="16" operator="equal">
      <formula>"Open"</formula>
    </cfRule>
  </conditionalFormatting>
  <conditionalFormatting sqref="G20">
    <cfRule type="cellIs" dxfId="11" priority="9" operator="equal">
      <formula>"Need Approval"</formula>
    </cfRule>
    <cfRule type="cellIs" dxfId="10" priority="10" operator="equal">
      <formula>"In progress"</formula>
    </cfRule>
    <cfRule type="cellIs" dxfId="9" priority="11" operator="equal">
      <formula>"Closed"</formula>
    </cfRule>
    <cfRule type="cellIs" dxfId="8" priority="12" operator="equal">
      <formula>"Open"</formula>
    </cfRule>
  </conditionalFormatting>
  <conditionalFormatting sqref="G23">
    <cfRule type="cellIs" dxfId="7" priority="5" operator="equal">
      <formula>"Need Approval"</formula>
    </cfRule>
    <cfRule type="cellIs" dxfId="6" priority="6" operator="equal">
      <formula>"In progress"</formula>
    </cfRule>
    <cfRule type="cellIs" dxfId="5" priority="7" operator="equal">
      <formula>"Closed"</formula>
    </cfRule>
    <cfRule type="cellIs" dxfId="4" priority="8" operator="equal">
      <formula>"Open"</formula>
    </cfRule>
  </conditionalFormatting>
  <conditionalFormatting sqref="G25">
    <cfRule type="cellIs" dxfId="3" priority="1" operator="equal">
      <formula>"Need Approval"</formula>
    </cfRule>
    <cfRule type="cellIs" dxfId="2" priority="2" operator="equal">
      <formula>"In progress"</formula>
    </cfRule>
    <cfRule type="cellIs" dxfId="1" priority="3" operator="equal">
      <formula>"Closed"</formula>
    </cfRule>
    <cfRule type="cellIs" dxfId="0" priority="4" operator="equal">
      <formula>"Open"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PMP_Review</vt:lpstr>
      <vt:lpstr>Options</vt:lpstr>
      <vt:lpstr>Risk_Managment_Plan_Review</vt:lpstr>
      <vt:lpstr>WireFrame_Review</vt:lpstr>
      <vt:lpstr>Implementation_Review</vt:lpstr>
      <vt:lpstr>SRS_Review</vt:lpstr>
      <vt:lpstr>Sequence_Diagrams_Review</vt:lpstr>
      <vt:lpstr>Audit_Review</vt:lpstr>
      <vt:lpstr>TestCase_Review</vt:lpstr>
      <vt:lpstr>BugReport_Review</vt:lpstr>
      <vt:lpstr>Progress_Chart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2022-05-27T21:23:17Z</dcterms:modified>
</cp:coreProperties>
</file>