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9652312A-C8D1-43DD-90CF-BBA140D3012C}" xr6:coauthVersionLast="47" xr6:coauthVersionMax="47" xr10:uidLastSave="{00000000-0000-0000-0000-000000000000}"/>
  <bookViews>
    <workbookView xWindow="-48" yWindow="-48" windowWidth="23136" windowHeight="12456" firstSheet="3" activeTab="6" xr2:uid="{00000000-000D-0000-FFFF-FFFF00000000}"/>
  </bookViews>
  <sheets>
    <sheet name="PMP_Review" sheetId="1" r:id="rId1"/>
    <sheet name="Options" sheetId="5" state="hidden" r:id="rId2"/>
    <sheet name="Risk_Managment_Plan_Review" sheetId="7" r:id="rId3"/>
    <sheet name="WireFrame_Review" sheetId="12" r:id="rId4"/>
    <sheet name="SRS_Review" sheetId="3" r:id="rId5"/>
    <sheet name="Sequence_Diagrams_Review" sheetId="10" r:id="rId6"/>
    <sheet name="Audit_Review" sheetId="11" r:id="rId7"/>
    <sheet name="Progress_Chart" sheetId="4" r:id="rId8"/>
  </sheets>
  <definedNames>
    <definedName name="_xlnm._FilterDatabase" localSheetId="6"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<sst xmlns="http://schemas.openxmlformats.org/spreadsheetml/2006/main" count="620" uniqueCount="213">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</sst>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40">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76">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2</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2"/>
      <c r="C8" s="33"/>
      <c r="D8" s="33"/>
      <c r="E8" s="33"/>
      <c r="F8" s="33"/>
      <c r="G8" s="33"/>
      <c r="H8" s="33"/>
      <c r="I8" s="33"/>
      <c r="J8" s="34"/>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2"/>
      <c r="C16" s="33"/>
      <c r="D16" s="33"/>
      <c r="E16" s="33"/>
      <c r="F16" s="33"/>
      <c r="G16" s="33"/>
      <c r="H16" s="33"/>
      <c r="I16" s="33"/>
      <c r="J16" s="34"/>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75" priority="9" operator="equal">
      <formula>"Need Approval"</formula>
    </cfRule>
    <cfRule type="cellIs" dxfId="174" priority="10" operator="equal">
      <formula>"In Progress"</formula>
    </cfRule>
    <cfRule type="cellIs" dxfId="173" priority="11" operator="equal">
      <formula>"Closed"</formula>
    </cfRule>
    <cfRule type="cellIs" dxfId="172" priority="12" operator="equal">
      <formula>"Open"</formula>
    </cfRule>
  </conditionalFormatting>
  <conditionalFormatting sqref="F17">
    <cfRule type="cellIs" dxfId="171" priority="5" operator="equal">
      <formula>"Need Approval"</formula>
    </cfRule>
    <cfRule type="cellIs" dxfId="170" priority="6" operator="equal">
      <formula>"In Progress"</formula>
    </cfRule>
    <cfRule type="cellIs" dxfId="169" priority="7" operator="equal">
      <formula>"Closed"</formula>
    </cfRule>
    <cfRule type="cellIs" dxfId="168" priority="8" operator="equal">
      <formula>"Open"</formula>
    </cfRule>
  </conditionalFormatting>
  <conditionalFormatting sqref="F16">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63" priority="1" operator="equal">
      <formula>"Need Approval"</formula>
    </cfRule>
    <cfRule type="cellIs" dxfId="162" priority="2" operator="equal">
      <formula>"In Progress"</formula>
    </cfRule>
    <cfRule type="cellIs" dxfId="161" priority="3" operator="equal">
      <formula>"Closed"</formula>
    </cfRule>
    <cfRule type="cellIs" dxfId="16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B1048548" workbookViewId="0">
      <selection activeCell="F4" sqref="F4"/>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3">
    <cfRule type="cellIs" dxfId="159" priority="41" operator="equal">
      <formula>"Need Approval"</formula>
    </cfRule>
    <cfRule type="cellIs" dxfId="158" priority="42" operator="equal">
      <formula>"In progress"</formula>
    </cfRule>
    <cfRule type="cellIs" dxfId="157" priority="43" operator="equal">
      <formula>"Closed"</formula>
    </cfRule>
    <cfRule type="cellIs" dxfId="156" priority="44" operator="equal">
      <formula>"Open"</formula>
    </cfRule>
  </conditionalFormatting>
  <conditionalFormatting sqref="F4">
    <cfRule type="cellIs" dxfId="155" priority="37" operator="equal">
      <formula>"Need Approval"</formula>
    </cfRule>
    <cfRule type="cellIs" dxfId="154" priority="38" operator="equal">
      <formula>"In progress"</formula>
    </cfRule>
    <cfRule type="cellIs" dxfId="153" priority="39" operator="equal">
      <formula>"Closed"</formula>
    </cfRule>
    <cfRule type="cellIs" dxfId="152" priority="40" operator="equal">
      <formula>"Open"</formula>
    </cfRule>
  </conditionalFormatting>
  <conditionalFormatting sqref="F5">
    <cfRule type="cellIs" dxfId="151" priority="33" operator="equal">
      <formula>"Need Approval"</formula>
    </cfRule>
    <cfRule type="cellIs" dxfId="150" priority="34" operator="equal">
      <formula>"In progress"</formula>
    </cfRule>
    <cfRule type="cellIs" dxfId="149" priority="35" operator="equal">
      <formula>"Closed"</formula>
    </cfRule>
    <cfRule type="cellIs" dxfId="148" priority="36" operator="equal">
      <formula>"Open"</formula>
    </cfRule>
  </conditionalFormatting>
  <conditionalFormatting sqref="F6">
    <cfRule type="cellIs" dxfId="147" priority="29" operator="equal">
      <formula>"Need Approval"</formula>
    </cfRule>
    <cfRule type="cellIs" dxfId="146" priority="30" operator="equal">
      <formula>"In progress"</formula>
    </cfRule>
    <cfRule type="cellIs" dxfId="145" priority="31" operator="equal">
      <formula>"Closed"</formula>
    </cfRule>
    <cfRule type="cellIs" dxfId="144" priority="32" operator="equal">
      <formula>"Open"</formula>
    </cfRule>
  </conditionalFormatting>
  <conditionalFormatting sqref="F7">
    <cfRule type="cellIs" dxfId="143" priority="25" operator="equal">
      <formula>"Need Approval"</formula>
    </cfRule>
    <cfRule type="cellIs" dxfId="142" priority="26" operator="equal">
      <formula>"In progress"</formula>
    </cfRule>
    <cfRule type="cellIs" dxfId="141" priority="27" operator="equal">
      <formula>"Closed"</formula>
    </cfRule>
    <cfRule type="cellIs" dxfId="140" priority="28" operator="equal">
      <formula>"Open"</formula>
    </cfRule>
  </conditionalFormatting>
  <conditionalFormatting sqref="F8">
    <cfRule type="cellIs" dxfId="139" priority="21" operator="equal">
      <formula>"Need Approval"</formula>
    </cfRule>
    <cfRule type="cellIs" dxfId="138" priority="22" operator="equal">
      <formula>"In progress"</formula>
    </cfRule>
    <cfRule type="cellIs" dxfId="137" priority="23" operator="equal">
      <formula>"Closed"</formula>
    </cfRule>
    <cfRule type="cellIs" dxfId="136" priority="24" operator="equal">
      <formula>"Open"</formula>
    </cfRule>
  </conditionalFormatting>
  <conditionalFormatting sqref="F9">
    <cfRule type="cellIs" dxfId="135" priority="17" operator="equal">
      <formula>"Need Approval"</formula>
    </cfRule>
    <cfRule type="cellIs" dxfId="134" priority="18" operator="equal">
      <formula>"In progress"</formula>
    </cfRule>
    <cfRule type="cellIs" dxfId="133" priority="19" operator="equal">
      <formula>"Closed"</formula>
    </cfRule>
    <cfRule type="cellIs" dxfId="132" priority="20" operator="equal">
      <formula>"Open"</formula>
    </cfRule>
  </conditionalFormatting>
  <conditionalFormatting sqref="F10">
    <cfRule type="cellIs" dxfId="131" priority="13" operator="equal">
      <formula>"Need Approval"</formula>
    </cfRule>
    <cfRule type="cellIs" dxfId="130" priority="14" operator="equal">
      <formula>"In progress"</formula>
    </cfRule>
    <cfRule type="cellIs" dxfId="129" priority="15" operator="equal">
      <formula>"Closed"</formula>
    </cfRule>
    <cfRule type="cellIs" dxfId="128" priority="16" operator="equal">
      <formula>"Open"</formula>
    </cfRule>
  </conditionalFormatting>
  <conditionalFormatting sqref="F11">
    <cfRule type="cellIs" dxfId="127" priority="9" operator="equal">
      <formula>"Need Approval"</formula>
    </cfRule>
    <cfRule type="cellIs" dxfId="126" priority="10" operator="equal">
      <formula>"In progress"</formula>
    </cfRule>
    <cfRule type="cellIs" dxfId="125" priority="11" operator="equal">
      <formula>"Closed"</formula>
    </cfRule>
    <cfRule type="cellIs" dxfId="124" priority="12" operator="equal">
      <formula>"Open"</formula>
    </cfRule>
  </conditionalFormatting>
  <conditionalFormatting sqref="F12">
    <cfRule type="cellIs" dxfId="123" priority="5" operator="equal">
      <formula>"Need Approval"</formula>
    </cfRule>
    <cfRule type="cellIs" dxfId="122" priority="6" operator="equal">
      <formula>"In progress"</formula>
    </cfRule>
    <cfRule type="cellIs" dxfId="121" priority="7" operator="equal">
      <formula>"Closed"</formula>
    </cfRule>
    <cfRule type="cellIs" dxfId="120" priority="8" operator="equal">
      <formula>"Open"</formula>
    </cfRule>
  </conditionalFormatting>
  <conditionalFormatting sqref="F13">
    <cfRule type="cellIs" dxfId="119" priority="1" operator="equal">
      <formula>"Need Approval"</formula>
    </cfRule>
    <cfRule type="cellIs" dxfId="118" priority="2" operator="equal">
      <formula>"In progress"</formula>
    </cfRule>
    <cfRule type="cellIs" dxfId="117" priority="3" operator="equal">
      <formula>"Closed"</formula>
    </cfRule>
    <cfRule type="cellIs" dxfId="11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F23:F1048576 F1:F21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workbookViewId="0">
      <pane xSplit="1" ySplit="1" topLeftCell="B2" activePane="bottomRight" state="frozen"/>
      <selection pane="topRight" activeCell="B1" sqref="B1"/>
      <selection pane="bottomLeft" activeCell="A2" sqref="A2"/>
      <selection pane="bottomRight" activeCell="E7" sqref="E7"/>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2"/>
      <c r="C13" s="33"/>
      <c r="D13" s="33"/>
      <c r="E13" s="33"/>
      <c r="F13" s="33"/>
      <c r="G13" s="33"/>
      <c r="H13" s="33"/>
      <c r="I13" s="33"/>
      <c r="J13" s="34"/>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2" spans="1:10" x14ac:dyDescent="0.3">
      <c r="A22" s="32"/>
      <c r="B22" s="33"/>
      <c r="C22" s="33"/>
      <c r="D22" s="33"/>
      <c r="E22" s="33"/>
      <c r="F22" s="33"/>
      <c r="G22" s="33"/>
      <c r="H22" s="33"/>
      <c r="I22" s="33"/>
      <c r="J22" s="34"/>
    </row>
  </sheetData>
  <mergeCells count="2">
    <mergeCell ref="A22:J22"/>
    <mergeCell ref="B13:J13"/>
  </mergeCells>
  <conditionalFormatting sqref="F14:F21 F23:F1048576 F1:F12">
    <cfRule type="cellIs" dxfId="115" priority="1" operator="equal">
      <formula>"Need Approval"</formula>
    </cfRule>
    <cfRule type="cellIs" dxfId="114" priority="2" operator="equal">
      <formula>"In progress"</formula>
    </cfRule>
    <cfRule type="cellIs" dxfId="113" priority="3" operator="equal">
      <formula>"Closed"</formula>
    </cfRule>
    <cfRule type="cellIs" dxfId="1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Options!$B$1:$B$4</xm:f>
          </x14:formula1>
          <xm:sqref>F23:F1048576 F14:F21 F1:F12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11" priority="1" operator="equal">
      <formula>"Need Approval"</formula>
    </cfRule>
    <cfRule type="cellIs" dxfId="110" priority="2" operator="equal">
      <formula>"In progress"</formula>
    </cfRule>
    <cfRule type="cellIs" dxfId="109" priority="3" operator="equal">
      <formula>"Closed"</formula>
    </cfRule>
    <cfRule type="cellIs" dxfId="10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F23:F1048576 F14:F21 F1:F12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7"/>
  <sheetViews>
    <sheetView tabSelected="1" zoomScale="85" zoomScaleNormal="85" workbookViewId="0">
      <pane xSplit="1" ySplit="1" topLeftCell="B27" activePane="bottomRight" state="frozen"/>
      <selection pane="topRight" activeCell="B1" sqref="B1"/>
      <selection pane="bottomLeft" activeCell="A2" sqref="A2"/>
      <selection pane="bottomRight" activeCell="I7" sqref="I7"/>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5"/>
      <c r="B10" s="36"/>
      <c r="C10" s="36"/>
      <c r="D10" s="36"/>
      <c r="E10" s="36"/>
      <c r="F10" s="36"/>
      <c r="G10" s="36"/>
      <c r="H10" s="36"/>
      <c r="I10" s="36"/>
      <c r="J10" s="36"/>
      <c r="K10" s="36"/>
      <c r="L10" s="37"/>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205</v>
      </c>
      <c r="B23" s="5" t="s">
        <v>10</v>
      </c>
      <c r="C23" s="5" t="s">
        <v>141</v>
      </c>
      <c r="D23" s="5" t="s">
        <v>125</v>
      </c>
      <c r="E23" s="10">
        <v>44686</v>
      </c>
      <c r="F23" s="10" t="s">
        <v>132</v>
      </c>
      <c r="G23" s="6" t="s">
        <v>206</v>
      </c>
      <c r="H23" s="5" t="s">
        <v>6</v>
      </c>
      <c r="I23" s="5" t="s">
        <v>141</v>
      </c>
      <c r="J23" s="10">
        <v>44686</v>
      </c>
      <c r="K23" s="6"/>
      <c r="L23" s="6"/>
    </row>
    <row r="24" spans="1:12" ht="48" customHeight="1" x14ac:dyDescent="0.3">
      <c r="A24" s="5" t="s">
        <v>207</v>
      </c>
      <c r="B24" s="5" t="s">
        <v>10</v>
      </c>
      <c r="C24" s="5" t="s">
        <v>141</v>
      </c>
      <c r="D24" s="5" t="s">
        <v>125</v>
      </c>
      <c r="E24" s="10">
        <v>44686</v>
      </c>
      <c r="F24" s="10" t="s">
        <v>132</v>
      </c>
      <c r="G24" s="6" t="s">
        <v>209</v>
      </c>
      <c r="H24" s="5" t="s">
        <v>6</v>
      </c>
      <c r="I24" s="5" t="s">
        <v>141</v>
      </c>
      <c r="J24" s="10">
        <v>44686</v>
      </c>
      <c r="K24" s="6"/>
      <c r="L24" s="6"/>
    </row>
    <row r="25" spans="1:12" ht="48" customHeight="1" x14ac:dyDescent="0.3">
      <c r="A25" s="5" t="s">
        <v>208</v>
      </c>
      <c r="B25" s="5" t="s">
        <v>10</v>
      </c>
      <c r="C25" s="5" t="s">
        <v>141</v>
      </c>
      <c r="D25" s="5" t="s">
        <v>125</v>
      </c>
      <c r="E25" s="10">
        <v>44686</v>
      </c>
      <c r="F25" s="10" t="s">
        <v>132</v>
      </c>
      <c r="G25" s="6" t="s">
        <v>210</v>
      </c>
      <c r="H25" s="5" t="s">
        <v>6</v>
      </c>
      <c r="I25" s="5" t="s">
        <v>141</v>
      </c>
      <c r="J25" s="10">
        <v>44686</v>
      </c>
      <c r="K25" s="6"/>
      <c r="L25" s="6"/>
    </row>
    <row r="26" spans="1:12" ht="48" customHeight="1" x14ac:dyDescent="0.3">
      <c r="A26" s="5" t="s">
        <v>211</v>
      </c>
      <c r="B26" s="5" t="s">
        <v>138</v>
      </c>
      <c r="C26" s="5" t="s">
        <v>141</v>
      </c>
      <c r="D26" s="5" t="s">
        <v>116</v>
      </c>
      <c r="E26" s="10">
        <v>44686</v>
      </c>
      <c r="F26" s="10" t="s">
        <v>132</v>
      </c>
      <c r="G26" s="6" t="s">
        <v>209</v>
      </c>
      <c r="H26" s="5" t="s">
        <v>6</v>
      </c>
      <c r="I26" s="5" t="s">
        <v>141</v>
      </c>
      <c r="J26" s="10">
        <v>44686</v>
      </c>
      <c r="K26" s="6"/>
      <c r="L26" s="6"/>
    </row>
    <row r="27" spans="1:12" ht="48" customHeight="1" x14ac:dyDescent="0.3">
      <c r="A27" s="5" t="s">
        <v>212</v>
      </c>
      <c r="B27" s="5" t="s">
        <v>138</v>
      </c>
      <c r="C27" s="5" t="s">
        <v>141</v>
      </c>
      <c r="D27" s="5" t="s">
        <v>116</v>
      </c>
      <c r="E27" s="10">
        <v>44686</v>
      </c>
      <c r="F27" s="10" t="s">
        <v>132</v>
      </c>
      <c r="G27" s="6" t="s">
        <v>210</v>
      </c>
      <c r="H27" s="5" t="s">
        <v>6</v>
      </c>
      <c r="I27" s="5" t="s">
        <v>141</v>
      </c>
      <c r="J27" s="10">
        <v>44686</v>
      </c>
      <c r="K27" s="6"/>
      <c r="L27" s="6"/>
    </row>
  </sheetData>
  <autoFilter ref="A1:L1" xr:uid="{00000000-0009-0000-0000-000006000000}"/>
  <mergeCells count="1">
    <mergeCell ref="A10:L10"/>
  </mergeCells>
  <conditionalFormatting sqref="H28:H1048576">
    <cfRule type="cellIs" dxfId="107" priority="185" operator="equal">
      <formula>"Need Approval"</formula>
    </cfRule>
    <cfRule type="cellIs" dxfId="106" priority="186" operator="equal">
      <formula>"In progress"</formula>
    </cfRule>
    <cfRule type="cellIs" dxfId="105" priority="187" operator="equal">
      <formula>"Closed"</formula>
    </cfRule>
    <cfRule type="cellIs" dxfId="104" priority="188" operator="equal">
      <formula>"Open"</formula>
    </cfRule>
  </conditionalFormatting>
  <conditionalFormatting sqref="H11">
    <cfRule type="cellIs" dxfId="103" priority="101" operator="equal">
      <formula>"Need Approval"</formula>
    </cfRule>
    <cfRule type="cellIs" dxfId="102" priority="102" operator="equal">
      <formula>"In progress"</formula>
    </cfRule>
    <cfRule type="cellIs" dxfId="101" priority="103" operator="equal">
      <formula>"Closed"</formula>
    </cfRule>
    <cfRule type="cellIs" dxfId="100" priority="104" operator="equal">
      <formula>"Open"</formula>
    </cfRule>
  </conditionalFormatting>
  <conditionalFormatting sqref="H11">
    <cfRule type="cellIs" dxfId="99" priority="97" operator="equal">
      <formula>"Need Approval"</formula>
    </cfRule>
    <cfRule type="cellIs" dxfId="98" priority="98" operator="equal">
      <formula>"In progress"</formula>
    </cfRule>
    <cfRule type="cellIs" dxfId="97" priority="99" operator="equal">
      <formula>"Closed"</formula>
    </cfRule>
    <cfRule type="cellIs" dxfId="96" priority="100" operator="equal">
      <formula>"Open"</formula>
    </cfRule>
  </conditionalFormatting>
  <conditionalFormatting sqref="H12:H16">
    <cfRule type="cellIs" dxfId="95" priority="93" operator="equal">
      <formula>"Need Approval"</formula>
    </cfRule>
    <cfRule type="cellIs" dxfId="94" priority="94" operator="equal">
      <formula>"In progress"</formula>
    </cfRule>
    <cfRule type="cellIs" dxfId="93" priority="95" operator="equal">
      <formula>"Closed"</formula>
    </cfRule>
    <cfRule type="cellIs" dxfId="92" priority="96" operator="equal">
      <formula>"Open"</formula>
    </cfRule>
  </conditionalFormatting>
  <conditionalFormatting sqref="H12:H16">
    <cfRule type="cellIs" dxfId="91" priority="89" operator="equal">
      <formula>"Need Approval"</formula>
    </cfRule>
    <cfRule type="cellIs" dxfId="90" priority="90" operator="equal">
      <formula>"In progress"</formula>
    </cfRule>
    <cfRule type="cellIs" dxfId="89" priority="91" operator="equal">
      <formula>"Closed"</formula>
    </cfRule>
    <cfRule type="cellIs" dxfId="88" priority="92" operator="equal">
      <formula>"Open"</formula>
    </cfRule>
  </conditionalFormatting>
  <conditionalFormatting sqref="H21">
    <cfRule type="cellIs" dxfId="87" priority="77" operator="equal">
      <formula>"Need Approval"</formula>
    </cfRule>
    <cfRule type="cellIs" dxfId="86" priority="78" operator="equal">
      <formula>"In progress"</formula>
    </cfRule>
    <cfRule type="cellIs" dxfId="85" priority="79" operator="equal">
      <formula>"Closed"</formula>
    </cfRule>
    <cfRule type="cellIs" dxfId="84" priority="80" operator="equal">
      <formula>"Open"</formula>
    </cfRule>
  </conditionalFormatting>
  <conditionalFormatting sqref="H21">
    <cfRule type="cellIs" dxfId="83" priority="73" operator="equal">
      <formula>"Need Approval"</formula>
    </cfRule>
    <cfRule type="cellIs" dxfId="82" priority="74" operator="equal">
      <formula>"In progress"</formula>
    </cfRule>
    <cfRule type="cellIs" dxfId="81" priority="75" operator="equal">
      <formula>"Closed"</formula>
    </cfRule>
    <cfRule type="cellIs" dxfId="80" priority="76" operator="equal">
      <formula>"Open"</formula>
    </cfRule>
  </conditionalFormatting>
  <conditionalFormatting sqref="H17:H20">
    <cfRule type="cellIs" dxfId="79" priority="85" operator="equal">
      <formula>"Need Approval"</formula>
    </cfRule>
    <cfRule type="cellIs" dxfId="78" priority="86" operator="equal">
      <formula>"In progress"</formula>
    </cfRule>
    <cfRule type="cellIs" dxfId="77" priority="87" operator="equal">
      <formula>"Closed"</formula>
    </cfRule>
    <cfRule type="cellIs" dxfId="76" priority="88" operator="equal">
      <formula>"Open"</formula>
    </cfRule>
  </conditionalFormatting>
  <conditionalFormatting sqref="H17:H20">
    <cfRule type="cellIs" dxfId="75" priority="81" operator="equal">
      <formula>"Need Approval"</formula>
    </cfRule>
    <cfRule type="cellIs" dxfId="74" priority="82" operator="equal">
      <formula>"In progress"</formula>
    </cfRule>
    <cfRule type="cellIs" dxfId="73" priority="83" operator="equal">
      <formula>"Closed"</formula>
    </cfRule>
    <cfRule type="cellIs" dxfId="72" priority="84" operator="equal">
      <formula>"Open"</formula>
    </cfRule>
  </conditionalFormatting>
  <conditionalFormatting sqref="H22">
    <cfRule type="cellIs" dxfId="71" priority="69" operator="equal">
      <formula>"Need Approval"</formula>
    </cfRule>
    <cfRule type="cellIs" dxfId="70" priority="70" operator="equal">
      <formula>"In progress"</formula>
    </cfRule>
    <cfRule type="cellIs" dxfId="69" priority="71" operator="equal">
      <formula>"Closed"</formula>
    </cfRule>
    <cfRule type="cellIs" dxfId="68" priority="72" operator="equal">
      <formula>"Open"</formula>
    </cfRule>
  </conditionalFormatting>
  <conditionalFormatting sqref="H22">
    <cfRule type="cellIs" dxfId="67" priority="65" operator="equal">
      <formula>"Need Approval"</formula>
    </cfRule>
    <cfRule type="cellIs" dxfId="66" priority="66" operator="equal">
      <formula>"In progress"</formula>
    </cfRule>
    <cfRule type="cellIs" dxfId="65" priority="67" operator="equal">
      <formula>"Closed"</formula>
    </cfRule>
    <cfRule type="cellIs" dxfId="64" priority="68" operator="equal">
      <formula>"Open"</formula>
    </cfRule>
  </conditionalFormatting>
  <conditionalFormatting sqref="H1:H9">
    <cfRule type="cellIs" dxfId="63" priority="61" operator="equal">
      <formula>"Need Approval"</formula>
    </cfRule>
    <cfRule type="cellIs" dxfId="62" priority="62" operator="equal">
      <formula>"In progress"</formula>
    </cfRule>
    <cfRule type="cellIs" dxfId="61" priority="63" operator="equal">
      <formula>"Closed"</formula>
    </cfRule>
    <cfRule type="cellIs" dxfId="60" priority="64" operator="equal">
      <formula>"Open"</formula>
    </cfRule>
  </conditionalFormatting>
  <conditionalFormatting sqref="H2:H9">
    <cfRule type="cellIs" dxfId="59" priority="57" operator="equal">
      <formula>"Need Approval"</formula>
    </cfRule>
    <cfRule type="cellIs" dxfId="58" priority="58" operator="equal">
      <formula>"In progress"</formula>
    </cfRule>
    <cfRule type="cellIs" dxfId="57" priority="59" operator="equal">
      <formula>"Closed"</formula>
    </cfRule>
    <cfRule type="cellIs" dxfId="56" priority="60" operator="equal">
      <formula>"Open"</formula>
    </cfRule>
  </conditionalFormatting>
  <conditionalFormatting sqref="H23">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3">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4">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4">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25">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25">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7">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7">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Options!$B$1:$B$4</xm:f>
          </x14:formula1>
          <xm:sqref>H28:H1048576</xm:sqref>
        </x14:dataValidation>
        <x14:dataValidation type="list" allowBlank="1" showInputMessage="1" showErrorMessage="1" xr:uid="{00000000-0002-0000-0600-000001000000}">
          <x14:formula1>
            <xm:f>Options!#REF!</xm:f>
          </x14:formula1>
          <xm:sqref>H1:H9 H11:H27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38" t="s">
        <v>8</v>
      </c>
      <c r="B3" s="3" t="s">
        <v>7</v>
      </c>
      <c r="C3" s="3">
        <f>COUNTIFS(PMP_Review!F2:F1048576,"Open")</f>
        <v>0</v>
      </c>
      <c r="L3" s="39" t="s">
        <v>10</v>
      </c>
      <c r="M3" s="4" t="s">
        <v>7</v>
      </c>
      <c r="N3" s="4">
        <f>COUNTIFS(SRS_Review!F2:F1048576,"Open")</f>
        <v>0</v>
      </c>
    </row>
    <row r="4" spans="1:14" x14ac:dyDescent="0.3">
      <c r="A4" s="38"/>
      <c r="B4" s="3" t="s">
        <v>6</v>
      </c>
      <c r="C4" s="3">
        <f>COUNTIFS(PMP_Review!F2:F1048576,"Closed")</f>
        <v>14</v>
      </c>
      <c r="L4" s="39"/>
      <c r="M4" s="4" t="s">
        <v>6</v>
      </c>
      <c r="N4" s="4">
        <f>COUNTIFS(SRS_Review!F2:F1048576,"Closed")</f>
        <v>19</v>
      </c>
    </row>
    <row r="5" spans="1:14" x14ac:dyDescent="0.3">
      <c r="A5" s="38"/>
      <c r="B5" s="14" t="s">
        <v>46</v>
      </c>
      <c r="C5" s="14">
        <f>COUNTIFS(PMP_Review!F2:F1048576,"In Progress")</f>
        <v>0</v>
      </c>
      <c r="L5" s="39"/>
      <c r="M5" s="15" t="s">
        <v>46</v>
      </c>
      <c r="N5" s="15">
        <f>COUNTIFS(SRS_Review!F2:F1048576,"In Progress")</f>
        <v>0</v>
      </c>
    </row>
    <row r="6" spans="1:14" x14ac:dyDescent="0.3">
      <c r="A6" s="38"/>
      <c r="B6" s="14" t="s">
        <v>66</v>
      </c>
      <c r="C6" s="14">
        <f>COUNTIFS(PMP_Review!F2:F1048576,"Need Approval")</f>
        <v>0</v>
      </c>
      <c r="L6" s="39"/>
      <c r="M6" s="15" t="s">
        <v>66</v>
      </c>
      <c r="N6" s="15">
        <f>COUNTIFS(SRS_Review!F2:F1048576,"Need Approval")</f>
        <v>0</v>
      </c>
    </row>
    <row r="7" spans="1:14" x14ac:dyDescent="0.3">
      <c r="A7" s="38"/>
      <c r="B7" s="3" t="s">
        <v>9</v>
      </c>
      <c r="C7" s="3">
        <f>SUM(C3:C6)</f>
        <v>14</v>
      </c>
      <c r="L7" s="39"/>
      <c r="M7" s="4" t="s">
        <v>9</v>
      </c>
      <c r="N7" s="4">
        <f>SUM(N3:N6)</f>
        <v>19</v>
      </c>
    </row>
    <row r="23" spans="1:14" x14ac:dyDescent="0.3">
      <c r="A23" s="38" t="s">
        <v>204</v>
      </c>
      <c r="B23" s="23" t="s">
        <v>7</v>
      </c>
      <c r="C23" s="23">
        <f>COUNTIF(WireFrame_Review!F2:F1048576,"Open")</f>
        <v>2</v>
      </c>
      <c r="L23" s="39" t="s">
        <v>76</v>
      </c>
      <c r="M23" s="24" t="s">
        <v>7</v>
      </c>
      <c r="N23" s="24">
        <f>COUNTIF(Risk_Managment_Plan_Review!F2:F1048576,"Open")</f>
        <v>0</v>
      </c>
    </row>
    <row r="24" spans="1:14" x14ac:dyDescent="0.3">
      <c r="A24" s="38"/>
      <c r="B24" s="23" t="s">
        <v>6</v>
      </c>
      <c r="C24" s="23">
        <f>COUNTIF(WireFrame_Review!F2:F1048576,"Closed")</f>
        <v>10</v>
      </c>
      <c r="L24" s="39"/>
      <c r="M24" s="24" t="s">
        <v>6</v>
      </c>
      <c r="N24" s="24">
        <f>COUNTIF(Risk_Managment_Plan_Review!F2:F1048576,"Closed")</f>
        <v>6</v>
      </c>
    </row>
    <row r="25" spans="1:14" x14ac:dyDescent="0.3">
      <c r="A25" s="38"/>
      <c r="B25" s="23" t="s">
        <v>46</v>
      </c>
      <c r="C25" s="23">
        <f>COUNTIF(WireFrame_Review!F2:F1048576,"In Progress")</f>
        <v>0</v>
      </c>
      <c r="L25" s="39"/>
      <c r="M25" s="24" t="s">
        <v>46</v>
      </c>
      <c r="N25" s="24">
        <f>COUNTIF(Risk_Managment_Plan_Review!F2:F1048576,"In Progress")</f>
        <v>0</v>
      </c>
    </row>
    <row r="26" spans="1:14" x14ac:dyDescent="0.3">
      <c r="A26" s="38"/>
      <c r="B26" s="23" t="s">
        <v>66</v>
      </c>
      <c r="C26" s="23">
        <f>COUNTIF(WireFrame_Review!F2:F1048576,"Need Approval")</f>
        <v>0</v>
      </c>
      <c r="L26" s="39"/>
      <c r="M26" s="24" t="s">
        <v>66</v>
      </c>
      <c r="N26" s="24">
        <f>COUNTIF(Risk_Managment_Plan_Review!F2:F1048576,"Need Approval")</f>
        <v>0</v>
      </c>
    </row>
    <row r="27" spans="1:14" x14ac:dyDescent="0.3">
      <c r="A27" s="38"/>
      <c r="B27" s="23" t="s">
        <v>9</v>
      </c>
      <c r="C27" s="23">
        <f>SUM(C23:C26)</f>
        <v>12</v>
      </c>
      <c r="L27" s="39"/>
      <c r="M27" s="24" t="s">
        <v>9</v>
      </c>
      <c r="N27" s="24">
        <f>SUM(N23:N26)</f>
        <v>6</v>
      </c>
    </row>
    <row r="34" spans="1:14" x14ac:dyDescent="0.3">
      <c r="H34" s="25"/>
    </row>
    <row r="42" spans="1:14" x14ac:dyDescent="0.3">
      <c r="A42" s="38" t="s">
        <v>111</v>
      </c>
      <c r="B42" s="23" t="s">
        <v>7</v>
      </c>
      <c r="C42" s="23">
        <f>COUNTIF(Sequence_Diagrams_Review!F2:F1048576,"Open")</f>
        <v>0</v>
      </c>
      <c r="L42" s="39" t="s">
        <v>129</v>
      </c>
      <c r="M42" s="24" t="s">
        <v>7</v>
      </c>
      <c r="N42" s="24">
        <f>COUNTIF(Audit_Review!H2:H1048576,"Open")</f>
        <v>0</v>
      </c>
    </row>
    <row r="43" spans="1:14" x14ac:dyDescent="0.3">
      <c r="A43" s="38"/>
      <c r="B43" s="23" t="s">
        <v>6</v>
      </c>
      <c r="C43" s="23">
        <f>COUNTIF(Sequence_Diagrams_Review!F2:F1048576,"Closed")</f>
        <v>2</v>
      </c>
      <c r="L43" s="39"/>
      <c r="M43" s="24" t="s">
        <v>6</v>
      </c>
      <c r="N43" s="24">
        <f>COUNTIF(Audit_Review!H2:H1048576,"Closed")</f>
        <v>15</v>
      </c>
    </row>
    <row r="44" spans="1:14" x14ac:dyDescent="0.3">
      <c r="A44" s="38"/>
      <c r="B44" s="23" t="s">
        <v>46</v>
      </c>
      <c r="C44" s="23">
        <f>COUNTIF(Sequence_Diagrams_Review!F2:F1048576,"In Progress")</f>
        <v>0</v>
      </c>
      <c r="L44" s="39"/>
      <c r="M44" s="24" t="s">
        <v>46</v>
      </c>
      <c r="N44" s="24">
        <f>COUNTIF(Audit_Review!H2:H1048576,"In Progress")</f>
        <v>3</v>
      </c>
    </row>
    <row r="45" spans="1:14" x14ac:dyDescent="0.3">
      <c r="A45" s="38"/>
      <c r="B45" s="23" t="s">
        <v>66</v>
      </c>
      <c r="C45" s="23">
        <f>COUNTIF(Sequence_Diagrams_Review!F2:F1048576,"Need Approval")</f>
        <v>0</v>
      </c>
      <c r="L45" s="39"/>
      <c r="M45" s="24" t="s">
        <v>66</v>
      </c>
      <c r="N45" s="24">
        <f>COUNTIF(Audit_Review!H2:H1048576,"Need Approval")</f>
        <v>7</v>
      </c>
    </row>
    <row r="46" spans="1:14" x14ac:dyDescent="0.3">
      <c r="A46" s="38"/>
      <c r="B46" s="23" t="s">
        <v>9</v>
      </c>
      <c r="C46" s="23">
        <f>SUM(C42:C45)</f>
        <v>2</v>
      </c>
      <c r="L46" s="39"/>
      <c r="M46" s="24" t="s">
        <v>9</v>
      </c>
      <c r="N46" s="24">
        <f>SUM(N42:N45)</f>
        <v>25</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PMP_Review</vt:lpstr>
      <vt:lpstr>Options</vt:lpstr>
      <vt:lpstr>Risk_Managment_Plan_Review</vt:lpstr>
      <vt:lpstr>WireFrame_Review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2022-05-06T21:12:18Z</dcterms:modified>
</cp:coreProperties>
</file>