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8004DDC3-89D0-4911-BDE5-94F78B126EC4}" xr6:coauthVersionLast="47" xr6:coauthVersionMax="47" xr10:uidLastSave="{00000000-0000-0000-0000-000000000000}"/>
  <bookViews>
    <workbookView xWindow="-108" yWindow="-108" windowWidth="23256" windowHeight="12456" firstSheet="3" activeTab="4" xr2:uid="{00000000-000D-0000-FFFF-FFFF00000000}"/>
  </bookViews>
  <sheets>
    <sheet name="PMP_Review" sheetId="1" r:id="rId1"/>
    <sheet name="Options" sheetId="5" state="hidden" r:id="rId2"/>
    <sheet name="Risk_Managment_Plan_Review" sheetId="7" r:id="rId3"/>
    <sheet name="Scope_Statment_Review" sheetId="9" r:id="rId4"/>
    <sheet name="WireFrame_Review" sheetId="12" r:id="rId5"/>
    <sheet name="SRS_Review" sheetId="3" r:id="rId6"/>
    <sheet name="Sequence_Diagrams_Review" sheetId="10" r:id="rId7"/>
    <sheet name="Audit_Review" sheetId="11" r:id="rId8"/>
    <sheet name="Progress_Chart" sheetId="4" r:id="rId9"/>
  </sheets>
  <definedNames>
    <definedName name="_xlnm._FilterDatabase" localSheetId="7" hidden="1">Audit_Review!$A$1:$L$1</definedName>
    <definedName name="Options">Options!$B$1:$B$2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5" i="4" l="1"/>
  <c r="N44" i="4"/>
  <c r="N43" i="4"/>
  <c r="N42" i="4"/>
  <c r="N46" i="4" l="1"/>
  <c r="C45" i="4"/>
  <c r="C44" i="4"/>
  <c r="C43" i="4"/>
  <c r="C42" i="4"/>
  <c r="C46" i="4" l="1"/>
  <c r="N26" i="4"/>
  <c r="N25" i="4"/>
  <c r="N24" i="4"/>
  <c r="N23" i="4"/>
  <c r="C24" i="4"/>
  <c r="C4" i="4"/>
  <c r="N4" i="4"/>
  <c r="N3" i="4"/>
  <c r="N27" i="4" l="1"/>
  <c r="C26" i="4"/>
  <c r="C25" i="4"/>
  <c r="C23" i="4" l="1"/>
  <c r="C27" i="4" s="1"/>
  <c r="N6" i="4"/>
  <c r="C6" i="4"/>
  <c r="N5" i="4"/>
  <c r="C5" i="4"/>
  <c r="C3" i="4"/>
  <c r="C7" i="4" l="1"/>
  <c r="N7" i="4"/>
</calcChain>
</file>

<file path=xl/sharedStrings.xml><?xml version="1.0" encoding="utf-8"?>
<sst xmlns="http://schemas.openxmlformats.org/spreadsheetml/2006/main" count="609" uniqueCount="206">
  <si>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</si>
  <si>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</si>
  <si>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</si>
  <si>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</si>
  <si>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</si>
  <si>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</si>
  <si>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</si>
  <si>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</si>
  <si>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</si>
  <si>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</si>
  <si>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</si>
  <si>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</si>
  <si>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</si>
  <si>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</si>
  <si>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</si>
  <si>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</si>
  <si>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</si>
  <si>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</si>
  <si>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</si>
  <si>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</si>
  <si>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</si>
  <si>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</si>
  <si>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</si>
  <si>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</si>
  <si>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</si>
  <si>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</si>
  <si>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</si>
  <si>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</si>
  <si>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</si>
  <si>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</si>
  <si>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</si>
  <si>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</si>
  <si>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</si>
  <si>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</si>
  <si>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</si>
  <si>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</si>
  <si>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</si>
  <si>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</si>
  <si>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</si>
  <si>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</si>
  <si>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</si>
  <si>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</si>
  <si>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</si>
  <si>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In page 1 in scope description in the in scope section this part " Search engine optimized nearby Restaurants" should be changed according to our update we got from the review</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</si>
  <si>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</si>
  <si>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</si>
  <si>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</si>
  <si>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</si>
  <si>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</si>
  <si>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</si>
  <si>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</si>
  <si>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</si>
  <si>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</si>
  <si>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</si>
  <si>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</si>
  <si>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</si>
  <si>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</si>
  <si>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</si>
  <si>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</si>
  <si>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</si>
  <si>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</si>
  <si>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</si>
  <si>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</si>
  <si>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</si>
  <si>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</si>
  <si>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</si>
  <si>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</si>
  <si>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</si>
  <si>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Assign To</t>
  </si>
  <si>
    <t>Aml Nasser</t>
  </si>
  <si>
    <t>In page 1 the launching date must change to the fifth week 
(is not determined yet)</t>
  </si>
  <si>
    <t>Scope_Statement</t>
  </si>
  <si>
    <t>F_REVIEW_SS_V1.0_001</t>
  </si>
  <si>
    <t>F_REVIEW_SS_V1.0_002</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</si>
  <si>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</si>
  <si>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</si>
  <si>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</si>
  <si>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</si>
  <si>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</si>
  <si>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</si>
  <si>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</si>
  <si>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</si>
  <si>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</si>
  <si>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</si>
  <si>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</si>
  <si>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</si>
  <si>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</si>
  <si>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</si>
  <si>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</si>
  <si>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</si>
  <si>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</si>
  <si>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</si>
  <si>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</si>
  <si>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</si>
  <si>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</si>
  <si>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</si>
  <si>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</si>
  <si>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</si>
  <si>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</si>
  <si>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</si>
  <si>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</si>
  <si>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</si>
  <si>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</si>
  <si>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</si>
  <si>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</si>
  <si>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</si>
  <si>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</si>
  <si>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</si>
  <si>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</si>
  <si>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</si>
  <si>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</si>
  <si>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</si>
  <si>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</si>
  <si>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</si>
  <si>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</si>
  <si>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</si>
  <si>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</si>
  <si>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</si>
  <si>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</si>
  <si>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</si>
  <si>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</si>
  <si>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</si>
  <si>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</si>
  <si>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</si>
  <si>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</si>
  <si>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</si>
  <si>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</si>
  <si>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</si>
  <si>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</si>
  <si>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</si>
  <si>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</si>
  <si>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</si>
  <si>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</si>
  <si>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</si>
  <si>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</si>
  <si>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</si>
  <si>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</si>
  <si>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</si>
  <si>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</si>
  <si>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</si>
  <si>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</si>
  <si>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</si>
  <si>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</si>
  <si>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</si>
  <si>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</si>
  <si>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</si>
  <si>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</si>
  <si>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</si>
  <si>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</si>
  <si>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</si>
  <si>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</si>
  <si>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</si>
  <si>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</si>
  <si>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</si>
  <si>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</si>
  <si>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</si>
  <si>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</si>
  <si>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</si>
  <si>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</si>
  <si>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</si>
  <si>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</si>
  <si>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</si>
  <si>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</si>
  <si>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</si>
  <si>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</si>
  <si>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</si>
  <si>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</si>
  <si>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</si>
  <si>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</si>
  <si>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</si>
  <si>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</si>
  <si>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</si>
  <si>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</si>
  <si>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</si>
  <si>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</si>
  <si>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</si>
  <si>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</si>
  <si>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</si>
  <si>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</si>
  <si>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</si>
  <si>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</si>
  <si>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</si>
  <si>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</si>
  <si>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</si>
  <si>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</si>
  <si>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</si>
  <si>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</si>
  <si>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</si>
  <si>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</si>
  <si>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</si>
  <si>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</si>
  <si>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</si>
  <si>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</si>
  <si>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</si>
  <si>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</si>
  <si>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</si>
  <si>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</si>
  <si>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</si>
  <si>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</si>
  <si>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</si>
  <si>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</si>
  <si>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</si>
  <si>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</si>
  <si>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</si>
  <si>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r>
      <t xml:space="preserve">After closing review "F_REVIEW_WFrame_V1.0_001", add the following to the nav bar from left to right: "Offers",  </t>
    </r>
    <r>
      <rPr>
        <sz val="11"/>
        <color theme="5" tint="-0.249977111117893"/>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</si>
  <si>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I changed the sequence due to look and feel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</si>
</sst>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 x14ac:knownFonts="1">
    <font>
      <sz val="11"/>
      <color theme="1"/>
      <name val="Calibri"/>
      <family val="2"/>
      <scheme val="minor"/>
    </font>
    <font>
      <sz val="11"/>
      <color rgb="FF006100"/>
      <name val="Calibri"/>
      <family val="2"/>
      <scheme val="minor"/>
    </font>
    <font>
      <sz val="11"/>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40">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Border="1"/>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0" xfId="0" applyFill="1"/>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124">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1</c:v>
                </c:pt>
                <c:pt idx="1">
                  <c:v>13</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7</c:v>
                </c:pt>
                <c:pt idx="1">
                  <c:v>8</c:v>
                </c:pt>
                <c:pt idx="2">
                  <c:v>2</c:v>
                </c:pt>
                <c:pt idx="3">
                  <c:v>3</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1" bestFit="1" customWidth="1"/>
    <col min="10" max="10" width="22.6640625" style="21" bestFit="1" customWidth="1"/>
  </cols>
  <sheetData>
    <row r="1" spans="1:10" s="1" customFormat="1" ht="25.95" customHeight="1" x14ac:dyDescent="0.3">
      <c r="A1" s="12" t="s">
        <v>178</v>
      </c>
      <c r="B1" s="12" t="s">
        <v>0</v>
      </c>
      <c r="C1" s="12" t="s">
        <v>45</v>
      </c>
      <c r="D1" s="12" t="s">
        <v>2</v>
      </c>
      <c r="E1" s="12" t="s">
        <v>1</v>
      </c>
      <c r="F1" s="12" t="s">
        <v>3</v>
      </c>
      <c r="G1" s="12" t="s">
        <v>4</v>
      </c>
      <c r="H1" s="12" t="s">
        <v>5</v>
      </c>
      <c r="I1" s="13" t="s">
        <v>93</v>
      </c>
      <c r="J1" s="13" t="s">
        <v>80</v>
      </c>
    </row>
    <row r="2" spans="1:10" ht="43.95" customHeight="1" x14ac:dyDescent="0.3">
      <c r="A2" s="5" t="s">
        <v>84</v>
      </c>
      <c r="B2" s="5" t="s">
        <v>31</v>
      </c>
      <c r="C2" s="5" t="s">
        <v>69</v>
      </c>
      <c r="D2" s="10">
        <v>44664</v>
      </c>
      <c r="E2" s="6" t="s">
        <v>94</v>
      </c>
      <c r="F2" s="5" t="s">
        <v>6</v>
      </c>
      <c r="G2" s="5" t="s">
        <v>31</v>
      </c>
      <c r="H2" s="10">
        <v>44666</v>
      </c>
      <c r="I2" s="6"/>
      <c r="J2" s="6"/>
    </row>
    <row r="3" spans="1:10" ht="43.95" customHeight="1" x14ac:dyDescent="0.3">
      <c r="A3" s="5" t="s">
        <v>85</v>
      </c>
      <c r="B3" s="5" t="s">
        <v>31</v>
      </c>
      <c r="C3" s="5" t="s">
        <v>69</v>
      </c>
      <c r="D3" s="10">
        <v>44664</v>
      </c>
      <c r="E3" s="6" t="s">
        <v>32</v>
      </c>
      <c r="F3" s="5" t="s">
        <v>6</v>
      </c>
      <c r="G3" s="5" t="s">
        <v>31</v>
      </c>
      <c r="H3" s="10">
        <v>44666</v>
      </c>
      <c r="I3" s="6"/>
      <c r="J3" s="6"/>
    </row>
    <row r="4" spans="1:10" ht="43.95" customHeight="1" x14ac:dyDescent="0.3">
      <c r="A4" s="5" t="s">
        <v>86</v>
      </c>
      <c r="B4" s="5" t="s">
        <v>31</v>
      </c>
      <c r="C4" s="5" t="s">
        <v>69</v>
      </c>
      <c r="D4" s="10">
        <v>44664</v>
      </c>
      <c r="E4" s="6" t="s">
        <v>83</v>
      </c>
      <c r="F4" s="5" t="s">
        <v>6</v>
      </c>
      <c r="G4" s="5" t="s">
        <v>31</v>
      </c>
      <c r="H4" s="10">
        <v>44666</v>
      </c>
      <c r="I4" s="6"/>
      <c r="J4" s="6"/>
    </row>
    <row r="5" spans="1:10" ht="43.95" customHeight="1" x14ac:dyDescent="0.3">
      <c r="A5" s="5" t="s">
        <v>87</v>
      </c>
      <c r="B5" s="5" t="s">
        <v>31</v>
      </c>
      <c r="C5" s="5" t="s">
        <v>69</v>
      </c>
      <c r="D5" s="10">
        <v>44664</v>
      </c>
      <c r="E5" s="6" t="s">
        <v>33</v>
      </c>
      <c r="F5" s="5" t="s">
        <v>6</v>
      </c>
      <c r="G5" s="5" t="s">
        <v>31</v>
      </c>
      <c r="H5" s="10">
        <v>44666</v>
      </c>
      <c r="I5" s="6"/>
      <c r="J5" s="6"/>
    </row>
    <row r="6" spans="1:10" ht="43.95" customHeight="1" x14ac:dyDescent="0.3">
      <c r="A6" s="5" t="s">
        <v>88</v>
      </c>
      <c r="B6" s="5" t="s">
        <v>31</v>
      </c>
      <c r="C6" s="5" t="s">
        <v>69</v>
      </c>
      <c r="D6" s="10">
        <v>44664</v>
      </c>
      <c r="E6" s="6" t="s">
        <v>34</v>
      </c>
      <c r="F6" s="5" t="s">
        <v>6</v>
      </c>
      <c r="G6" s="5" t="s">
        <v>31</v>
      </c>
      <c r="H6" s="10">
        <v>44666</v>
      </c>
      <c r="I6" s="6"/>
      <c r="J6" s="6"/>
    </row>
    <row r="7" spans="1:10" ht="43.95" customHeight="1" x14ac:dyDescent="0.3">
      <c r="A7" s="5" t="s">
        <v>89</v>
      </c>
      <c r="B7" s="5" t="s">
        <v>31</v>
      </c>
      <c r="C7" s="5" t="s">
        <v>69</v>
      </c>
      <c r="D7" s="10">
        <v>44664</v>
      </c>
      <c r="E7" s="6" t="s">
        <v>35</v>
      </c>
      <c r="F7" s="5" t="s">
        <v>6</v>
      </c>
      <c r="G7" s="5" t="s">
        <v>31</v>
      </c>
      <c r="H7" s="10">
        <v>44666</v>
      </c>
      <c r="I7" s="6"/>
      <c r="J7" s="6"/>
    </row>
    <row r="8" spans="1:10" s="9" customFormat="1" x14ac:dyDescent="0.3">
      <c r="A8" s="19"/>
      <c r="B8" s="32"/>
      <c r="C8" s="33"/>
      <c r="D8" s="33"/>
      <c r="E8" s="33"/>
      <c r="F8" s="33"/>
      <c r="G8" s="33"/>
      <c r="H8" s="33"/>
      <c r="I8" s="33"/>
      <c r="J8" s="34"/>
    </row>
    <row r="9" spans="1:10" ht="43.95" customHeight="1" x14ac:dyDescent="0.3">
      <c r="A9" s="5" t="s">
        <v>98</v>
      </c>
      <c r="B9" s="5" t="s">
        <v>22</v>
      </c>
      <c r="C9" s="5" t="s">
        <v>69</v>
      </c>
      <c r="D9" s="10">
        <v>44678</v>
      </c>
      <c r="E9" s="6" t="s">
        <v>95</v>
      </c>
      <c r="F9" s="5" t="s">
        <v>6</v>
      </c>
      <c r="G9" s="5" t="s">
        <v>22</v>
      </c>
      <c r="H9" s="10">
        <v>44680</v>
      </c>
      <c r="I9" s="6"/>
      <c r="J9" s="6"/>
    </row>
    <row r="10" spans="1:10" ht="43.95" customHeight="1" x14ac:dyDescent="0.3">
      <c r="A10" s="5" t="s">
        <v>99</v>
      </c>
      <c r="B10" s="5" t="s">
        <v>22</v>
      </c>
      <c r="C10" s="5" t="s">
        <v>69</v>
      </c>
      <c r="D10" s="10">
        <v>44678</v>
      </c>
      <c r="E10" s="20" t="s">
        <v>90</v>
      </c>
      <c r="F10" s="5" t="s">
        <v>6</v>
      </c>
      <c r="G10" s="5" t="s">
        <v>22</v>
      </c>
      <c r="H10" s="10">
        <v>44680</v>
      </c>
      <c r="I10" s="6"/>
      <c r="J10" s="6"/>
    </row>
    <row r="11" spans="1:10" ht="43.95" customHeight="1" x14ac:dyDescent="0.3">
      <c r="A11" s="5" t="s">
        <v>100</v>
      </c>
      <c r="B11" s="5" t="s">
        <v>22</v>
      </c>
      <c r="C11" s="5" t="s">
        <v>69</v>
      </c>
      <c r="D11" s="10">
        <v>44678</v>
      </c>
      <c r="E11" s="6" t="s">
        <v>91</v>
      </c>
      <c r="F11" s="5" t="s">
        <v>6</v>
      </c>
      <c r="G11" s="5" t="s">
        <v>22</v>
      </c>
      <c r="H11" s="10">
        <v>44680</v>
      </c>
      <c r="I11" s="6" t="s">
        <v>92</v>
      </c>
      <c r="J11" s="6" t="s">
        <v>113</v>
      </c>
    </row>
    <row r="12" spans="1:10" ht="43.95" customHeight="1" x14ac:dyDescent="0.3">
      <c r="A12" s="5" t="s">
        <v>101</v>
      </c>
      <c r="B12" s="5" t="s">
        <v>22</v>
      </c>
      <c r="C12" s="5" t="s">
        <v>69</v>
      </c>
      <c r="D12" s="10">
        <v>44678</v>
      </c>
      <c r="E12" s="6" t="s">
        <v>116</v>
      </c>
      <c r="F12" s="5" t="s">
        <v>6</v>
      </c>
      <c r="G12" s="5" t="s">
        <v>22</v>
      </c>
      <c r="H12" s="10">
        <v>44680</v>
      </c>
      <c r="I12" s="6"/>
      <c r="J12" s="6"/>
    </row>
    <row r="13" spans="1:10" ht="43.95" customHeight="1" x14ac:dyDescent="0.3">
      <c r="A13" s="5" t="s">
        <v>102</v>
      </c>
      <c r="B13" s="5" t="s">
        <v>22</v>
      </c>
      <c r="C13" s="5" t="s">
        <v>69</v>
      </c>
      <c r="D13" s="10">
        <v>44678</v>
      </c>
      <c r="E13" s="6" t="s">
        <v>114</v>
      </c>
      <c r="F13" s="5" t="s">
        <v>6</v>
      </c>
      <c r="G13" s="5" t="s">
        <v>22</v>
      </c>
      <c r="H13" s="10">
        <v>44680</v>
      </c>
      <c r="I13" s="6"/>
      <c r="J13" s="6"/>
    </row>
    <row r="14" spans="1:10" ht="43.95" customHeight="1" x14ac:dyDescent="0.3">
      <c r="A14" s="5" t="s">
        <v>103</v>
      </c>
      <c r="B14" s="5" t="s">
        <v>22</v>
      </c>
      <c r="C14" s="5" t="s">
        <v>69</v>
      </c>
      <c r="D14" s="10">
        <v>44678</v>
      </c>
      <c r="E14" s="6" t="s">
        <v>115</v>
      </c>
      <c r="F14" s="5" t="s">
        <v>6</v>
      </c>
      <c r="G14" s="5" t="s">
        <v>22</v>
      </c>
      <c r="H14" s="10">
        <v>44680</v>
      </c>
      <c r="I14" s="6"/>
      <c r="J14" s="6"/>
    </row>
    <row r="15" spans="1:10" ht="43.95" customHeight="1" x14ac:dyDescent="0.3">
      <c r="A15" s="5" t="s">
        <v>104</v>
      </c>
      <c r="B15" s="5" t="s">
        <v>22</v>
      </c>
      <c r="C15" s="5" t="s">
        <v>69</v>
      </c>
      <c r="D15" s="10">
        <v>44678</v>
      </c>
      <c r="E15" s="6" t="s">
        <v>36</v>
      </c>
      <c r="F15" s="5" t="s">
        <v>7</v>
      </c>
      <c r="G15" s="5"/>
      <c r="H15" s="10"/>
      <c r="I15" s="6"/>
      <c r="J15" s="6"/>
    </row>
    <row r="16" spans="1:10" s="9" customFormat="1" x14ac:dyDescent="0.3">
      <c r="A16" s="19"/>
      <c r="B16" s="32"/>
      <c r="C16" s="33"/>
      <c r="D16" s="33"/>
      <c r="E16" s="33"/>
      <c r="F16" s="33"/>
      <c r="G16" s="33"/>
      <c r="H16" s="33"/>
      <c r="I16" s="33"/>
      <c r="J16" s="34"/>
    </row>
    <row r="17" spans="1:10" ht="43.95" customHeight="1" x14ac:dyDescent="0.3">
      <c r="A17" s="5" t="s">
        <v>105</v>
      </c>
      <c r="B17" s="5" t="s">
        <v>11</v>
      </c>
      <c r="C17" s="5" t="s">
        <v>69</v>
      </c>
      <c r="D17" s="10">
        <v>44680</v>
      </c>
      <c r="E17" s="6" t="s">
        <v>97</v>
      </c>
      <c r="F17" s="5" t="s">
        <v>6</v>
      </c>
      <c r="G17" s="5" t="s">
        <v>11</v>
      </c>
      <c r="H17" s="10">
        <v>44680</v>
      </c>
      <c r="I17" s="6"/>
      <c r="J17" s="6"/>
    </row>
  </sheetData>
  <mergeCells count="2">
    <mergeCell ref="B8:J8"/>
    <mergeCell ref="B16:J16"/>
  </mergeCells>
  <conditionalFormatting sqref="F1:F15 F18:F1048576">
    <cfRule type="cellIs" dxfId="123" priority="9" operator="equal">
      <formula>"Need Approval"</formula>
    </cfRule>
    <cfRule type="cellIs" dxfId="122" priority="10" operator="equal">
      <formula>"In Progress"</formula>
    </cfRule>
    <cfRule type="cellIs" dxfId="121" priority="11" operator="equal">
      <formula>"Closed"</formula>
    </cfRule>
    <cfRule type="cellIs" dxfId="120" priority="12" operator="equal">
      <formula>"Open"</formula>
    </cfRule>
  </conditionalFormatting>
  <conditionalFormatting sqref="F17">
    <cfRule type="cellIs" dxfId="119" priority="5" operator="equal">
      <formula>"Need Approval"</formula>
    </cfRule>
    <cfRule type="cellIs" dxfId="118" priority="6" operator="equal">
      <formula>"In Progress"</formula>
    </cfRule>
    <cfRule type="cellIs" dxfId="117" priority="7" operator="equal">
      <formula>"Closed"</formula>
    </cfRule>
    <cfRule type="cellIs" dxfId="116" priority="8" operator="equal">
      <formula>"Open"</formula>
    </cfRule>
  </conditionalFormatting>
  <conditionalFormatting sqref="F16">
    <cfRule type="cellIs" dxfId="115" priority="1" operator="equal">
      <formula>"Need Approval"</formula>
    </cfRule>
    <cfRule type="cellIs" dxfId="114" priority="2" operator="equal">
      <formula>"In Progress"</formula>
    </cfRule>
    <cfRule type="cellIs" dxfId="113" priority="3" operator="equal">
      <formula>"Closed"</formula>
    </cfRule>
    <cfRule type="cellIs" dxfId="11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47</v>
      </c>
    </row>
    <row r="4" spans="2:2" x14ac:dyDescent="0.3">
      <c r="B4"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178</v>
      </c>
      <c r="B1" s="12" t="s">
        <v>0</v>
      </c>
      <c r="C1" s="12" t="s">
        <v>45</v>
      </c>
      <c r="D1" s="12" t="s">
        <v>2</v>
      </c>
      <c r="E1" s="12" t="s">
        <v>1</v>
      </c>
      <c r="F1" s="12" t="s">
        <v>3</v>
      </c>
      <c r="G1" s="12" t="s">
        <v>42</v>
      </c>
      <c r="H1" s="12" t="s">
        <v>5</v>
      </c>
      <c r="I1" s="13" t="s">
        <v>93</v>
      </c>
      <c r="J1" s="13" t="s">
        <v>80</v>
      </c>
    </row>
    <row r="2" spans="1:10" ht="39" customHeight="1" x14ac:dyDescent="0.3">
      <c r="A2" s="5" t="s">
        <v>74</v>
      </c>
      <c r="B2" s="5" t="s">
        <v>22</v>
      </c>
      <c r="C2" s="5" t="s">
        <v>69</v>
      </c>
      <c r="D2" s="10">
        <v>44678</v>
      </c>
      <c r="E2" s="6" t="s">
        <v>96</v>
      </c>
      <c r="F2" s="5" t="s">
        <v>6</v>
      </c>
      <c r="G2" s="5" t="s">
        <v>22</v>
      </c>
      <c r="H2" s="10">
        <v>44680</v>
      </c>
      <c r="I2" s="6"/>
      <c r="J2" s="6"/>
    </row>
    <row r="3" spans="1:10" ht="39" customHeight="1" x14ac:dyDescent="0.3">
      <c r="A3" s="5" t="s">
        <v>75</v>
      </c>
      <c r="B3" s="5" t="s">
        <v>22</v>
      </c>
      <c r="C3" s="5" t="s">
        <v>69</v>
      </c>
      <c r="D3" s="10">
        <v>44678</v>
      </c>
      <c r="E3" s="6" t="s">
        <v>37</v>
      </c>
      <c r="F3" s="5" t="s">
        <v>6</v>
      </c>
      <c r="G3" s="5" t="s">
        <v>22</v>
      </c>
      <c r="H3" s="10">
        <v>44680</v>
      </c>
      <c r="I3" s="6"/>
      <c r="J3" s="6"/>
    </row>
    <row r="4" spans="1:10" ht="39" customHeight="1" x14ac:dyDescent="0.3">
      <c r="A4" s="5" t="s">
        <v>76</v>
      </c>
      <c r="B4" s="5" t="s">
        <v>22</v>
      </c>
      <c r="C4" s="5" t="s">
        <v>69</v>
      </c>
      <c r="D4" s="10">
        <v>44678</v>
      </c>
      <c r="E4" s="6" t="s">
        <v>38</v>
      </c>
      <c r="F4" s="5" t="s">
        <v>6</v>
      </c>
      <c r="G4" s="5" t="s">
        <v>22</v>
      </c>
      <c r="H4" s="10">
        <v>44680</v>
      </c>
      <c r="I4" s="6"/>
      <c r="J4" s="6"/>
    </row>
    <row r="5" spans="1:10" ht="39" customHeight="1" x14ac:dyDescent="0.3">
      <c r="A5" s="5" t="s">
        <v>77</v>
      </c>
      <c r="B5" s="5" t="s">
        <v>22</v>
      </c>
      <c r="C5" s="5" t="s">
        <v>69</v>
      </c>
      <c r="D5" s="10">
        <v>44678</v>
      </c>
      <c r="E5" s="6" t="s">
        <v>39</v>
      </c>
      <c r="F5" s="5" t="s">
        <v>6</v>
      </c>
      <c r="G5" s="5" t="s">
        <v>22</v>
      </c>
      <c r="H5" s="10">
        <v>44680</v>
      </c>
      <c r="I5" s="6" t="s">
        <v>81</v>
      </c>
      <c r="J5" s="6" t="s">
        <v>113</v>
      </c>
    </row>
    <row r="6" spans="1:10" ht="39" customHeight="1" x14ac:dyDescent="0.3">
      <c r="A6" s="5" t="s">
        <v>78</v>
      </c>
      <c r="B6" s="5" t="s">
        <v>22</v>
      </c>
      <c r="C6" s="5" t="s">
        <v>69</v>
      </c>
      <c r="D6" s="10">
        <v>44678</v>
      </c>
      <c r="E6" s="6" t="s">
        <v>40</v>
      </c>
      <c r="F6" s="5" t="s">
        <v>6</v>
      </c>
      <c r="G6" s="5" t="s">
        <v>22</v>
      </c>
      <c r="H6" s="10">
        <v>44680</v>
      </c>
      <c r="I6" s="6"/>
      <c r="J6" s="6"/>
    </row>
    <row r="7" spans="1:10" ht="39" customHeight="1" x14ac:dyDescent="0.3">
      <c r="A7" s="5" t="s">
        <v>79</v>
      </c>
      <c r="B7" s="5" t="s">
        <v>22</v>
      </c>
      <c r="C7" s="5" t="s">
        <v>69</v>
      </c>
      <c r="D7" s="10">
        <v>44678</v>
      </c>
      <c r="E7" s="6" t="s">
        <v>41</v>
      </c>
      <c r="F7" s="5" t="s">
        <v>6</v>
      </c>
      <c r="G7" s="5" t="s">
        <v>22</v>
      </c>
      <c r="H7" s="10">
        <v>44680</v>
      </c>
      <c r="I7" s="6"/>
      <c r="J7" s="6"/>
    </row>
  </sheetData>
  <conditionalFormatting sqref="F1:F1048576">
    <cfRule type="cellIs" dxfId="111" priority="1" operator="equal">
      <formula>"Need Approval"</formula>
    </cfRule>
    <cfRule type="cellIs" dxfId="110" priority="2" operator="equal">
      <formula>"In Progress"</formula>
    </cfRule>
    <cfRule type="cellIs" dxfId="109" priority="3" operator="equal">
      <formula>"Closed"</formula>
    </cfRule>
    <cfRule type="cellIs" dxfId="10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
  <sheetViews>
    <sheetView workbookViewId="0">
      <pane xSplit="1" ySplit="1" topLeftCell="B2" activePane="bottomRight" state="frozen"/>
      <selection pane="topRight" activeCell="B1" sqref="B1"/>
      <selection pane="bottomLeft" activeCell="A2" sqref="A2"/>
      <selection pane="bottomRight"/>
    </sheetView>
  </sheetViews>
  <sheetFormatPr defaultRowHeight="14.4" x14ac:dyDescent="0.3"/>
  <cols>
    <col min="1" max="1" width="24.109375" style="1" customWidth="1"/>
    <col min="2" max="2" width="15.6640625" style="1" customWidth="1"/>
    <col min="3" max="3" width="16.44140625" style="1" customWidth="1"/>
    <col min="4" max="4" width="17" style="1" customWidth="1"/>
    <col min="5" max="5" width="79.6640625" customWidth="1"/>
    <col min="6" max="6" width="15.109375" style="1" customWidth="1"/>
    <col min="7" max="7" width="16.109375" customWidth="1"/>
    <col min="8" max="8" width="17.109375" customWidth="1"/>
    <col min="9" max="10" width="24.88671875" bestFit="1" customWidth="1"/>
  </cols>
  <sheetData>
    <row r="1" spans="1:10" s="1" customFormat="1" ht="25.95" customHeight="1" x14ac:dyDescent="0.3">
      <c r="A1" s="12" t="s">
        <v>178</v>
      </c>
      <c r="B1" s="12" t="s">
        <v>0</v>
      </c>
      <c r="C1" s="12" t="s">
        <v>68</v>
      </c>
      <c r="D1" s="12" t="s">
        <v>2</v>
      </c>
      <c r="E1" s="13" t="s">
        <v>1</v>
      </c>
      <c r="F1" s="12" t="s">
        <v>3</v>
      </c>
      <c r="G1" s="12" t="s">
        <v>42</v>
      </c>
      <c r="H1" s="12" t="s">
        <v>5</v>
      </c>
      <c r="I1" s="12" t="s">
        <v>93</v>
      </c>
      <c r="J1" s="12" t="s">
        <v>80</v>
      </c>
    </row>
    <row r="2" spans="1:10" ht="46.2" customHeight="1" x14ac:dyDescent="0.3">
      <c r="A2" s="27" t="s">
        <v>72</v>
      </c>
      <c r="B2" s="5" t="s">
        <v>22</v>
      </c>
      <c r="C2" s="5" t="s">
        <v>69</v>
      </c>
      <c r="D2" s="10">
        <v>44678</v>
      </c>
      <c r="E2" s="6" t="s">
        <v>43</v>
      </c>
      <c r="F2" s="5" t="s">
        <v>6</v>
      </c>
      <c r="G2" s="5" t="s">
        <v>22</v>
      </c>
      <c r="H2" s="10">
        <v>44680</v>
      </c>
      <c r="I2" s="17"/>
      <c r="J2" s="17"/>
    </row>
    <row r="3" spans="1:10" ht="46.2" customHeight="1" x14ac:dyDescent="0.3">
      <c r="A3" s="27" t="s">
        <v>73</v>
      </c>
      <c r="B3" s="5" t="s">
        <v>22</v>
      </c>
      <c r="C3" s="5" t="s">
        <v>69</v>
      </c>
      <c r="D3" s="10">
        <v>44678</v>
      </c>
      <c r="E3" s="6" t="s">
        <v>70</v>
      </c>
      <c r="F3" s="5" t="s">
        <v>6</v>
      </c>
      <c r="G3" s="5" t="s">
        <v>22</v>
      </c>
      <c r="H3" s="10">
        <v>44680</v>
      </c>
      <c r="I3" s="17"/>
      <c r="J3" s="17"/>
    </row>
  </sheetData>
  <conditionalFormatting sqref="F1:F2 F4:F1048576">
    <cfRule type="cellIs" dxfId="107" priority="5" operator="equal">
      <formula>"Need Approval"</formula>
    </cfRule>
    <cfRule type="cellIs" dxfId="106" priority="6" operator="equal">
      <formula>"In Progress"</formula>
    </cfRule>
    <cfRule type="cellIs" dxfId="105" priority="7" operator="equal">
      <formula>"Closed"</formula>
    </cfRule>
    <cfRule type="cellIs" dxfId="104" priority="8" operator="equal">
      <formula>"Open"</formula>
    </cfRule>
  </conditionalFormatting>
  <conditionalFormatting sqref="F3">
    <cfRule type="cellIs" dxfId="103" priority="1" operator="equal">
      <formula>"Need Approval"</formula>
    </cfRule>
    <cfRule type="cellIs" dxfId="102" priority="2" operator="equal">
      <formula>"In Progress"</formula>
    </cfRule>
    <cfRule type="cellIs" dxfId="101" priority="3" operator="equal">
      <formula>"Closed"</formula>
    </cfRule>
    <cfRule type="cellIs" dxfId="100"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tabSelected="1" zoomScale="85" zoomScaleNormal="85" workbookViewId="0">
      <selection activeCell="F10" sqref="F10"/>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178</v>
      </c>
      <c r="B1" s="12" t="s">
        <v>0</v>
      </c>
      <c r="C1" s="12" t="s">
        <v>45</v>
      </c>
      <c r="D1" s="12" t="s">
        <v>2</v>
      </c>
      <c r="E1" s="13" t="s">
        <v>1</v>
      </c>
      <c r="F1" s="12" t="s">
        <v>3</v>
      </c>
      <c r="G1" s="12" t="s">
        <v>4</v>
      </c>
      <c r="H1" s="12" t="s">
        <v>5</v>
      </c>
      <c r="I1" s="12" t="s">
        <v>93</v>
      </c>
      <c r="J1" s="12" t="s">
        <v>80</v>
      </c>
    </row>
    <row r="2" spans="1:10" ht="69.599999999999994" customHeight="1" x14ac:dyDescent="0.3">
      <c r="A2" s="5" t="s">
        <v>179</v>
      </c>
      <c r="B2" s="5" t="s">
        <v>181</v>
      </c>
      <c r="C2" s="5" t="s">
        <v>182</v>
      </c>
      <c r="D2" s="10">
        <v>44686</v>
      </c>
      <c r="E2" s="6" t="s">
        <v>183</v>
      </c>
      <c r="F2" s="5" t="s">
        <v>6</v>
      </c>
      <c r="G2" s="5" t="s">
        <v>181</v>
      </c>
      <c r="H2" s="10">
        <v>44687</v>
      </c>
      <c r="I2" s="6"/>
      <c r="J2" s="6"/>
    </row>
    <row r="3" spans="1:10" ht="122.4" customHeight="1" x14ac:dyDescent="0.3">
      <c r="A3" s="5" t="s">
        <v>180</v>
      </c>
      <c r="B3" s="5" t="s">
        <v>181</v>
      </c>
      <c r="C3" s="5" t="s">
        <v>182</v>
      </c>
      <c r="D3" s="10">
        <v>44686</v>
      </c>
      <c r="E3" s="6" t="s">
        <v>204</v>
      </c>
      <c r="F3" s="5" t="s">
        <v>6</v>
      </c>
      <c r="G3" s="5" t="s">
        <v>181</v>
      </c>
      <c r="H3" s="10">
        <v>44687</v>
      </c>
      <c r="I3" s="6" t="s">
        <v>205</v>
      </c>
      <c r="J3" s="6"/>
    </row>
    <row r="4" spans="1:10" s="31" customFormat="1" ht="83.4" customHeight="1" x14ac:dyDescent="0.3">
      <c r="A4" s="28" t="s">
        <v>184</v>
      </c>
      <c r="B4" s="28" t="s">
        <v>181</v>
      </c>
      <c r="C4" s="28" t="s">
        <v>182</v>
      </c>
      <c r="D4" s="29">
        <v>44686</v>
      </c>
      <c r="E4" s="30" t="s">
        <v>185</v>
      </c>
      <c r="F4" s="28" t="s">
        <v>6</v>
      </c>
      <c r="G4" s="5" t="s">
        <v>181</v>
      </c>
      <c r="H4" s="29">
        <v>44687</v>
      </c>
      <c r="I4" s="30"/>
      <c r="J4" s="30"/>
    </row>
    <row r="5" spans="1:10" s="31" customFormat="1" ht="85.2" customHeight="1" x14ac:dyDescent="0.3">
      <c r="A5" s="28" t="s">
        <v>187</v>
      </c>
      <c r="B5" s="28" t="s">
        <v>181</v>
      </c>
      <c r="C5" s="28" t="s">
        <v>182</v>
      </c>
      <c r="D5" s="29">
        <v>44686</v>
      </c>
      <c r="E5" s="30" t="s">
        <v>186</v>
      </c>
      <c r="F5" s="28" t="s">
        <v>6</v>
      </c>
      <c r="G5" s="5" t="s">
        <v>181</v>
      </c>
      <c r="H5" s="29">
        <v>44687</v>
      </c>
      <c r="I5" s="30"/>
      <c r="J5" s="30"/>
    </row>
    <row r="6" spans="1:10" ht="73.95" customHeight="1" x14ac:dyDescent="0.3">
      <c r="A6" s="5" t="s">
        <v>188</v>
      </c>
      <c r="B6" s="5" t="s">
        <v>181</v>
      </c>
      <c r="C6" s="5" t="s">
        <v>182</v>
      </c>
      <c r="D6" s="10">
        <v>44686</v>
      </c>
      <c r="E6" s="6" t="s">
        <v>190</v>
      </c>
      <c r="F6" s="5" t="s">
        <v>6</v>
      </c>
      <c r="G6" s="5" t="s">
        <v>181</v>
      </c>
      <c r="H6" s="10">
        <v>44687</v>
      </c>
      <c r="I6" s="6"/>
      <c r="J6" s="6"/>
    </row>
    <row r="7" spans="1:10" s="31" customFormat="1" ht="83.4" customHeight="1" x14ac:dyDescent="0.3">
      <c r="A7" s="28" t="s">
        <v>189</v>
      </c>
      <c r="B7" s="28" t="s">
        <v>181</v>
      </c>
      <c r="C7" s="28" t="s">
        <v>182</v>
      </c>
      <c r="D7" s="29">
        <v>44686</v>
      </c>
      <c r="E7" s="30" t="s">
        <v>192</v>
      </c>
      <c r="F7" s="28" t="s">
        <v>6</v>
      </c>
      <c r="G7" s="5" t="s">
        <v>181</v>
      </c>
      <c r="H7" s="29">
        <v>44687</v>
      </c>
      <c r="I7" s="30"/>
      <c r="J7" s="30"/>
    </row>
    <row r="8" spans="1:10" s="31" customFormat="1" ht="81" customHeight="1" x14ac:dyDescent="0.3">
      <c r="A8" s="28" t="s">
        <v>191</v>
      </c>
      <c r="B8" s="28" t="s">
        <v>181</v>
      </c>
      <c r="C8" s="28" t="s">
        <v>182</v>
      </c>
      <c r="D8" s="29">
        <v>44686</v>
      </c>
      <c r="E8" s="30" t="s">
        <v>194</v>
      </c>
      <c r="F8" s="28" t="s">
        <v>6</v>
      </c>
      <c r="G8" s="5" t="s">
        <v>181</v>
      </c>
      <c r="H8" s="29">
        <v>44687</v>
      </c>
      <c r="I8" s="30"/>
      <c r="J8" s="30"/>
    </row>
    <row r="9" spans="1:10" ht="83.4" customHeight="1" x14ac:dyDescent="0.3">
      <c r="A9" s="5" t="s">
        <v>193</v>
      </c>
      <c r="B9" s="5" t="s">
        <v>181</v>
      </c>
      <c r="C9" s="5" t="s">
        <v>182</v>
      </c>
      <c r="D9" s="10">
        <v>44686</v>
      </c>
      <c r="E9" s="6" t="s">
        <v>195</v>
      </c>
      <c r="F9" s="5" t="s">
        <v>6</v>
      </c>
      <c r="G9" s="5" t="s">
        <v>181</v>
      </c>
      <c r="H9" s="10">
        <v>44687</v>
      </c>
      <c r="I9" s="6"/>
      <c r="J9" s="6"/>
    </row>
    <row r="10" spans="1:10" ht="83.4" customHeight="1" x14ac:dyDescent="0.3">
      <c r="A10" s="5" t="s">
        <v>196</v>
      </c>
      <c r="B10" s="5" t="s">
        <v>181</v>
      </c>
      <c r="C10" s="5" t="s">
        <v>182</v>
      </c>
      <c r="D10" s="10">
        <v>44686</v>
      </c>
      <c r="E10" s="6" t="s">
        <v>197</v>
      </c>
      <c r="F10" s="5" t="s">
        <v>6</v>
      </c>
      <c r="G10" s="5" t="s">
        <v>181</v>
      </c>
      <c r="H10" s="10">
        <v>44687</v>
      </c>
      <c r="I10" s="6"/>
      <c r="J10" s="6"/>
    </row>
    <row r="11" spans="1:10" ht="83.4" customHeight="1" x14ac:dyDescent="0.3">
      <c r="A11" s="5" t="s">
        <v>198</v>
      </c>
      <c r="B11" s="5" t="s">
        <v>181</v>
      </c>
      <c r="C11" s="5" t="s">
        <v>182</v>
      </c>
      <c r="D11" s="10">
        <v>44686</v>
      </c>
      <c r="E11" s="6" t="s">
        <v>199</v>
      </c>
      <c r="F11" s="5" t="s">
        <v>6</v>
      </c>
      <c r="G11" s="5" t="s">
        <v>181</v>
      </c>
      <c r="H11" s="10">
        <v>44687</v>
      </c>
      <c r="I11" s="6"/>
      <c r="J11" s="6"/>
    </row>
    <row r="12" spans="1:10" ht="83.4" customHeight="1" x14ac:dyDescent="0.3">
      <c r="A12" s="5" t="s">
        <v>200</v>
      </c>
      <c r="B12" s="5" t="s">
        <v>181</v>
      </c>
      <c r="C12" s="5" t="s">
        <v>182</v>
      </c>
      <c r="D12" s="10">
        <v>44686</v>
      </c>
      <c r="E12" s="6" t="s">
        <v>201</v>
      </c>
      <c r="F12" s="5" t="s">
        <v>6</v>
      </c>
      <c r="G12" s="5" t="s">
        <v>181</v>
      </c>
      <c r="H12" s="10">
        <v>44687</v>
      </c>
      <c r="I12" s="6"/>
      <c r="J12" s="6"/>
    </row>
    <row r="13" spans="1:10" ht="83.4" customHeight="1" x14ac:dyDescent="0.3">
      <c r="A13" s="5" t="s">
        <v>202</v>
      </c>
      <c r="B13" s="5" t="s">
        <v>181</v>
      </c>
      <c r="C13" s="5" t="s">
        <v>182</v>
      </c>
      <c r="D13" s="10">
        <v>44686</v>
      </c>
      <c r="E13" s="6" t="s">
        <v>203</v>
      </c>
      <c r="F13" s="5" t="s">
        <v>6</v>
      </c>
      <c r="G13" s="5" t="s">
        <v>181</v>
      </c>
      <c r="H13" s="10">
        <v>44687</v>
      </c>
      <c r="I13" s="6"/>
      <c r="J13" s="6"/>
    </row>
    <row r="14" spans="1:10" x14ac:dyDescent="0.3">
      <c r="F14" s="22"/>
    </row>
    <row r="15" spans="1:10" x14ac:dyDescent="0.3">
      <c r="F15" s="22"/>
    </row>
    <row r="16" spans="1:10" x14ac:dyDescent="0.3">
      <c r="F16" s="22"/>
    </row>
    <row r="17" spans="6:6" x14ac:dyDescent="0.3">
      <c r="F17" s="22"/>
    </row>
    <row r="18" spans="6:6" x14ac:dyDescent="0.3">
      <c r="F18" s="22"/>
    </row>
    <row r="19" spans="6:6" x14ac:dyDescent="0.3">
      <c r="F19" s="22"/>
    </row>
    <row r="20" spans="6:6" x14ac:dyDescent="0.3">
      <c r="F20" s="22"/>
    </row>
    <row r="21" spans="6:6" x14ac:dyDescent="0.3">
      <c r="F21" s="22"/>
    </row>
    <row r="22" spans="6:6" x14ac:dyDescent="0.3">
      <c r="F22"/>
    </row>
  </sheetData>
  <conditionalFormatting sqref="F14:F21 F23:F1048576 F1:F3">
    <cfRule type="cellIs" dxfId="99" priority="41" operator="equal">
      <formula>"Need Approval"</formula>
    </cfRule>
    <cfRule type="cellIs" dxfId="98" priority="42" operator="equal">
      <formula>"In progress"</formula>
    </cfRule>
    <cfRule type="cellIs" dxfId="97" priority="43" operator="equal">
      <formula>"Closed"</formula>
    </cfRule>
    <cfRule type="cellIs" dxfId="96" priority="44" operator="equal">
      <formula>"Open"</formula>
    </cfRule>
  </conditionalFormatting>
  <conditionalFormatting sqref="F4">
    <cfRule type="cellIs" dxfId="95" priority="37" operator="equal">
      <formula>"Need Approval"</formula>
    </cfRule>
    <cfRule type="cellIs" dxfId="94" priority="38" operator="equal">
      <formula>"In progress"</formula>
    </cfRule>
    <cfRule type="cellIs" dxfId="93" priority="39" operator="equal">
      <formula>"Closed"</formula>
    </cfRule>
    <cfRule type="cellIs" dxfId="92" priority="40" operator="equal">
      <formula>"Open"</formula>
    </cfRule>
  </conditionalFormatting>
  <conditionalFormatting sqref="F5">
    <cfRule type="cellIs" dxfId="91" priority="33" operator="equal">
      <formula>"Need Approval"</formula>
    </cfRule>
    <cfRule type="cellIs" dxfId="90" priority="34" operator="equal">
      <formula>"In progress"</formula>
    </cfRule>
    <cfRule type="cellIs" dxfId="89" priority="35" operator="equal">
      <formula>"Closed"</formula>
    </cfRule>
    <cfRule type="cellIs" dxfId="88" priority="36" operator="equal">
      <formula>"Open"</formula>
    </cfRule>
  </conditionalFormatting>
  <conditionalFormatting sqref="F6">
    <cfRule type="cellIs" dxfId="87" priority="29" operator="equal">
      <formula>"Need Approval"</formula>
    </cfRule>
    <cfRule type="cellIs" dxfId="86" priority="30" operator="equal">
      <formula>"In progress"</formula>
    </cfRule>
    <cfRule type="cellIs" dxfId="85" priority="31" operator="equal">
      <formula>"Closed"</formula>
    </cfRule>
    <cfRule type="cellIs" dxfId="84" priority="32" operator="equal">
      <formula>"Open"</formula>
    </cfRule>
  </conditionalFormatting>
  <conditionalFormatting sqref="F7">
    <cfRule type="cellIs" dxfId="83" priority="25" operator="equal">
      <formula>"Need Approval"</formula>
    </cfRule>
    <cfRule type="cellIs" dxfId="82" priority="26" operator="equal">
      <formula>"In progress"</formula>
    </cfRule>
    <cfRule type="cellIs" dxfId="81" priority="27" operator="equal">
      <formula>"Closed"</formula>
    </cfRule>
    <cfRule type="cellIs" dxfId="80" priority="28" operator="equal">
      <formula>"Open"</formula>
    </cfRule>
  </conditionalFormatting>
  <conditionalFormatting sqref="F8">
    <cfRule type="cellIs" dxfId="79" priority="21" operator="equal">
      <formula>"Need Approval"</formula>
    </cfRule>
    <cfRule type="cellIs" dxfId="78" priority="22" operator="equal">
      <formula>"In progress"</formula>
    </cfRule>
    <cfRule type="cellIs" dxfId="77" priority="23" operator="equal">
      <formula>"Closed"</formula>
    </cfRule>
    <cfRule type="cellIs" dxfId="76" priority="24" operator="equal">
      <formula>"Open"</formula>
    </cfRule>
  </conditionalFormatting>
  <conditionalFormatting sqref="F9">
    <cfRule type="cellIs" dxfId="75" priority="17" operator="equal">
      <formula>"Need Approval"</formula>
    </cfRule>
    <cfRule type="cellIs" dxfId="74" priority="18" operator="equal">
      <formula>"In progress"</formula>
    </cfRule>
    <cfRule type="cellIs" dxfId="73" priority="19" operator="equal">
      <formula>"Closed"</formula>
    </cfRule>
    <cfRule type="cellIs" dxfId="72" priority="20" operator="equal">
      <formula>"Open"</formula>
    </cfRule>
  </conditionalFormatting>
  <conditionalFormatting sqref="F10">
    <cfRule type="cellIs" dxfId="71" priority="13" operator="equal">
      <formula>"Need Approval"</formula>
    </cfRule>
    <cfRule type="cellIs" dxfId="70" priority="14" operator="equal">
      <formula>"In progress"</formula>
    </cfRule>
    <cfRule type="cellIs" dxfId="69" priority="15" operator="equal">
      <formula>"Closed"</formula>
    </cfRule>
    <cfRule type="cellIs" dxfId="68" priority="16" operator="equal">
      <formula>"Open"</formula>
    </cfRule>
  </conditionalFormatting>
  <conditionalFormatting sqref="F11">
    <cfRule type="cellIs" dxfId="67" priority="9" operator="equal">
      <formula>"Need Approval"</formula>
    </cfRule>
    <cfRule type="cellIs" dxfId="66" priority="10" operator="equal">
      <formula>"In progress"</formula>
    </cfRule>
    <cfRule type="cellIs" dxfId="65" priority="11" operator="equal">
      <formula>"Closed"</formula>
    </cfRule>
    <cfRule type="cellIs" dxfId="64" priority="12" operator="equal">
      <formula>"Open"</formula>
    </cfRule>
  </conditionalFormatting>
  <conditionalFormatting sqref="F12">
    <cfRule type="cellIs" dxfId="63" priority="5" operator="equal">
      <formula>"Need Approval"</formula>
    </cfRule>
    <cfRule type="cellIs" dxfId="62" priority="6" operator="equal">
      <formula>"In progress"</formula>
    </cfRule>
    <cfRule type="cellIs" dxfId="61" priority="7" operator="equal">
      <formula>"Closed"</formula>
    </cfRule>
    <cfRule type="cellIs" dxfId="60" priority="8" operator="equal">
      <formula>"Open"</formula>
    </cfRule>
  </conditionalFormatting>
  <conditionalFormatting sqref="F13">
    <cfRule type="cellIs" dxfId="59" priority="1" operator="equal">
      <formula>"Need Approval"</formula>
    </cfRule>
    <cfRule type="cellIs" dxfId="58" priority="2" operator="equal">
      <formula>"In progress"</formula>
    </cfRule>
    <cfRule type="cellIs" dxfId="57" priority="3" operator="equal">
      <formula>"Closed"</formula>
    </cfRule>
    <cfRule type="cellIs" dxfId="5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Options!$B$1:$B$4</xm:f>
          </x14:formula1>
          <xm:sqref>F23:F1048576 F1:F21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pane xSplit="1" ySplit="1" topLeftCell="B2" activePane="bottomRight" state="frozen"/>
      <selection pane="topRight" activeCell="B1" sqref="B1"/>
      <selection pane="bottomLeft" activeCell="A2" sqref="A2"/>
      <selection pane="bottomRight" activeCell="E7" sqref="E7"/>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178</v>
      </c>
      <c r="B1" s="12" t="s">
        <v>0</v>
      </c>
      <c r="C1" s="12" t="s">
        <v>45</v>
      </c>
      <c r="D1" s="12" t="s">
        <v>2</v>
      </c>
      <c r="E1" s="13" t="s">
        <v>1</v>
      </c>
      <c r="F1" s="12" t="s">
        <v>3</v>
      </c>
      <c r="G1" s="12" t="s">
        <v>4</v>
      </c>
      <c r="H1" s="12" t="s">
        <v>5</v>
      </c>
      <c r="I1" s="12" t="s">
        <v>93</v>
      </c>
      <c r="J1" s="12" t="s">
        <v>80</v>
      </c>
    </row>
    <row r="2" spans="1:10" ht="37.950000000000003" customHeight="1" x14ac:dyDescent="0.3">
      <c r="A2" s="5" t="s">
        <v>48</v>
      </c>
      <c r="B2" s="5" t="s">
        <v>11</v>
      </c>
      <c r="C2" s="5" t="s">
        <v>46</v>
      </c>
      <c r="D2" s="10">
        <v>44664</v>
      </c>
      <c r="E2" s="6" t="s">
        <v>12</v>
      </c>
      <c r="F2" s="5" t="s">
        <v>6</v>
      </c>
      <c r="G2" s="5" t="s">
        <v>11</v>
      </c>
      <c r="H2" s="10">
        <v>44666</v>
      </c>
      <c r="I2" s="18"/>
      <c r="J2" s="18"/>
    </row>
    <row r="3" spans="1:10" ht="37.950000000000003" customHeight="1" x14ac:dyDescent="0.3">
      <c r="A3" s="5" t="s">
        <v>49</v>
      </c>
      <c r="B3" s="5" t="s">
        <v>11</v>
      </c>
      <c r="C3" s="5" t="s">
        <v>46</v>
      </c>
      <c r="D3" s="10">
        <v>44664</v>
      </c>
      <c r="E3" s="6" t="s">
        <v>13</v>
      </c>
      <c r="F3" s="5" t="s">
        <v>6</v>
      </c>
      <c r="G3" s="5" t="s">
        <v>11</v>
      </c>
      <c r="H3" s="10">
        <v>44666</v>
      </c>
      <c r="I3" s="18"/>
      <c r="J3" s="18"/>
    </row>
    <row r="4" spans="1:10" ht="37.950000000000003" customHeight="1" x14ac:dyDescent="0.3">
      <c r="A4" s="5" t="s">
        <v>50</v>
      </c>
      <c r="B4" s="5" t="s">
        <v>11</v>
      </c>
      <c r="C4" s="5" t="s">
        <v>46</v>
      </c>
      <c r="D4" s="10">
        <v>44664</v>
      </c>
      <c r="E4" s="6" t="s">
        <v>15</v>
      </c>
      <c r="F4" s="5" t="s">
        <v>6</v>
      </c>
      <c r="G4" s="5" t="s">
        <v>11</v>
      </c>
      <c r="H4" s="10">
        <v>44666</v>
      </c>
      <c r="I4" s="18"/>
      <c r="J4" s="18"/>
    </row>
    <row r="5" spans="1:10" ht="37.950000000000003" customHeight="1" x14ac:dyDescent="0.3">
      <c r="A5" s="5" t="s">
        <v>51</v>
      </c>
      <c r="B5" s="5" t="s">
        <v>11</v>
      </c>
      <c r="C5" s="5" t="s">
        <v>46</v>
      </c>
      <c r="D5" s="10">
        <v>44664</v>
      </c>
      <c r="E5" s="6" t="s">
        <v>14</v>
      </c>
      <c r="F5" s="5" t="s">
        <v>6</v>
      </c>
      <c r="G5" s="5" t="s">
        <v>11</v>
      </c>
      <c r="H5" s="10">
        <v>44666</v>
      </c>
      <c r="I5" s="18"/>
      <c r="J5" s="18"/>
    </row>
    <row r="6" spans="1:10" ht="37.950000000000003" customHeight="1" x14ac:dyDescent="0.3">
      <c r="A6" s="5" t="s">
        <v>52</v>
      </c>
      <c r="B6" s="5" t="s">
        <v>11</v>
      </c>
      <c r="C6" s="5" t="s">
        <v>46</v>
      </c>
      <c r="D6" s="10">
        <v>44664</v>
      </c>
      <c r="E6" s="6" t="s">
        <v>16</v>
      </c>
      <c r="F6" s="5" t="s">
        <v>6</v>
      </c>
      <c r="G6" s="5" t="s">
        <v>11</v>
      </c>
      <c r="H6" s="10">
        <v>44666</v>
      </c>
      <c r="I6" s="18"/>
      <c r="J6" s="18"/>
    </row>
    <row r="7" spans="1:10" ht="37.950000000000003" customHeight="1" x14ac:dyDescent="0.3">
      <c r="A7" s="5" t="s">
        <v>53</v>
      </c>
      <c r="B7" s="5" t="s">
        <v>11</v>
      </c>
      <c r="C7" s="5" t="s">
        <v>46</v>
      </c>
      <c r="D7" s="10">
        <v>44664</v>
      </c>
      <c r="E7" s="6" t="s">
        <v>18</v>
      </c>
      <c r="F7" s="5" t="s">
        <v>6</v>
      </c>
      <c r="G7" s="5" t="s">
        <v>11</v>
      </c>
      <c r="H7" s="10">
        <v>44666</v>
      </c>
      <c r="I7" s="18"/>
      <c r="J7" s="18"/>
    </row>
    <row r="8" spans="1:10" ht="37.950000000000003" customHeight="1" x14ac:dyDescent="0.3">
      <c r="A8" s="5" t="s">
        <v>54</v>
      </c>
      <c r="B8" s="5" t="s">
        <v>11</v>
      </c>
      <c r="C8" s="5" t="s">
        <v>46</v>
      </c>
      <c r="D8" s="10">
        <v>44664</v>
      </c>
      <c r="E8" s="6" t="s">
        <v>44</v>
      </c>
      <c r="F8" s="5" t="s">
        <v>6</v>
      </c>
      <c r="G8" s="5" t="s">
        <v>11</v>
      </c>
      <c r="H8" s="10">
        <v>44666</v>
      </c>
      <c r="I8" s="18"/>
      <c r="J8" s="18"/>
    </row>
    <row r="9" spans="1:10" ht="37.950000000000003" customHeight="1" x14ac:dyDescent="0.3">
      <c r="A9" s="5" t="s">
        <v>55</v>
      </c>
      <c r="B9" s="5" t="s">
        <v>11</v>
      </c>
      <c r="C9" s="5" t="s">
        <v>46</v>
      </c>
      <c r="D9" s="10">
        <v>44664</v>
      </c>
      <c r="E9" s="6" t="s">
        <v>17</v>
      </c>
      <c r="F9" s="5" t="s">
        <v>6</v>
      </c>
      <c r="G9" s="5" t="s">
        <v>11</v>
      </c>
      <c r="H9" s="10">
        <v>44666</v>
      </c>
      <c r="I9" s="18"/>
      <c r="J9" s="18"/>
    </row>
    <row r="10" spans="1:10" ht="37.950000000000003" customHeight="1" x14ac:dyDescent="0.3">
      <c r="A10" s="5" t="s">
        <v>56</v>
      </c>
      <c r="B10" s="5" t="s">
        <v>11</v>
      </c>
      <c r="C10" s="5" t="s">
        <v>46</v>
      </c>
      <c r="D10" s="10">
        <v>44664</v>
      </c>
      <c r="E10" s="6" t="s">
        <v>19</v>
      </c>
      <c r="F10" s="5" t="s">
        <v>6</v>
      </c>
      <c r="G10" s="5" t="s">
        <v>11</v>
      </c>
      <c r="H10" s="10">
        <v>44666</v>
      </c>
      <c r="I10" s="18"/>
      <c r="J10" s="18"/>
    </row>
    <row r="11" spans="1:10" ht="37.950000000000003" customHeight="1" x14ac:dyDescent="0.3">
      <c r="A11" s="5" t="s">
        <v>57</v>
      </c>
      <c r="B11" s="5" t="s">
        <v>11</v>
      </c>
      <c r="C11" s="5" t="s">
        <v>46</v>
      </c>
      <c r="D11" s="10">
        <v>44664</v>
      </c>
      <c r="E11" s="6" t="s">
        <v>20</v>
      </c>
      <c r="F11" s="5" t="s">
        <v>6</v>
      </c>
      <c r="G11" s="5" t="s">
        <v>11</v>
      </c>
      <c r="H11" s="10">
        <v>44666</v>
      </c>
      <c r="I11" s="18"/>
      <c r="J11" s="18"/>
    </row>
    <row r="12" spans="1:10" ht="46.2" customHeight="1" x14ac:dyDescent="0.3">
      <c r="A12" s="5" t="s">
        <v>58</v>
      </c>
      <c r="B12" s="5" t="s">
        <v>11</v>
      </c>
      <c r="C12" s="5" t="s">
        <v>46</v>
      </c>
      <c r="D12" s="10">
        <v>44664</v>
      </c>
      <c r="E12" s="6" t="s">
        <v>21</v>
      </c>
      <c r="F12" s="5" t="s">
        <v>6</v>
      </c>
      <c r="G12" s="5" t="s">
        <v>11</v>
      </c>
      <c r="H12" s="10">
        <v>44666</v>
      </c>
      <c r="I12" s="18"/>
      <c r="J12" s="18"/>
    </row>
    <row r="13" spans="1:10" x14ac:dyDescent="0.3">
      <c r="A13" s="19"/>
      <c r="B13" s="32"/>
      <c r="C13" s="33"/>
      <c r="D13" s="33"/>
      <c r="E13" s="33"/>
      <c r="F13" s="33"/>
      <c r="G13" s="33"/>
      <c r="H13" s="33"/>
      <c r="I13" s="33"/>
      <c r="J13" s="34"/>
    </row>
    <row r="14" spans="1:10" ht="37.950000000000003" customHeight="1" x14ac:dyDescent="0.3">
      <c r="A14" s="5" t="s">
        <v>59</v>
      </c>
      <c r="B14" s="5" t="s">
        <v>22</v>
      </c>
      <c r="C14" s="5" t="s">
        <v>46</v>
      </c>
      <c r="D14" s="10">
        <v>44664</v>
      </c>
      <c r="E14" s="6" t="s">
        <v>23</v>
      </c>
      <c r="F14" s="5" t="s">
        <v>6</v>
      </c>
      <c r="G14" s="5" t="s">
        <v>22</v>
      </c>
      <c r="H14" s="10">
        <v>44666</v>
      </c>
      <c r="I14" s="18"/>
      <c r="J14" s="18"/>
    </row>
    <row r="15" spans="1:10" ht="37.950000000000003" customHeight="1" x14ac:dyDescent="0.3">
      <c r="A15" s="5" t="s">
        <v>60</v>
      </c>
      <c r="B15" s="5" t="s">
        <v>22</v>
      </c>
      <c r="C15" s="5" t="s">
        <v>46</v>
      </c>
      <c r="D15" s="10">
        <v>44664</v>
      </c>
      <c r="E15" s="6" t="s">
        <v>24</v>
      </c>
      <c r="F15" s="5" t="s">
        <v>6</v>
      </c>
      <c r="G15" s="5" t="s">
        <v>22</v>
      </c>
      <c r="H15" s="10">
        <v>44666</v>
      </c>
      <c r="I15" s="18"/>
      <c r="J15" s="18"/>
    </row>
    <row r="16" spans="1:10" ht="37.950000000000003" customHeight="1" x14ac:dyDescent="0.3">
      <c r="A16" s="5" t="s">
        <v>61</v>
      </c>
      <c r="B16" s="5" t="s">
        <v>22</v>
      </c>
      <c r="C16" s="5" t="s">
        <v>46</v>
      </c>
      <c r="D16" s="10">
        <v>44665</v>
      </c>
      <c r="E16" s="6" t="s">
        <v>25</v>
      </c>
      <c r="F16" s="5" t="s">
        <v>6</v>
      </c>
      <c r="G16" s="5" t="s">
        <v>22</v>
      </c>
      <c r="H16" s="10">
        <v>44666</v>
      </c>
      <c r="I16" s="18"/>
      <c r="J16" s="18"/>
    </row>
    <row r="17" spans="1:10" ht="37.950000000000003" customHeight="1" x14ac:dyDescent="0.3">
      <c r="A17" s="5" t="s">
        <v>62</v>
      </c>
      <c r="B17" s="5" t="s">
        <v>22</v>
      </c>
      <c r="C17" s="5" t="s">
        <v>46</v>
      </c>
      <c r="D17" s="10">
        <v>44666</v>
      </c>
      <c r="E17" s="6" t="s">
        <v>26</v>
      </c>
      <c r="F17" s="5" t="s">
        <v>6</v>
      </c>
      <c r="G17" s="5" t="s">
        <v>22</v>
      </c>
      <c r="H17" s="10">
        <v>44666</v>
      </c>
      <c r="I17" s="18"/>
      <c r="J17" s="18"/>
    </row>
    <row r="18" spans="1:10" ht="37.950000000000003" customHeight="1" x14ac:dyDescent="0.3">
      <c r="A18" s="5" t="s">
        <v>63</v>
      </c>
      <c r="B18" s="5" t="s">
        <v>22</v>
      </c>
      <c r="C18" s="5" t="s">
        <v>46</v>
      </c>
      <c r="D18" s="10">
        <v>44666</v>
      </c>
      <c r="E18" s="6" t="s">
        <v>27</v>
      </c>
      <c r="F18" s="5" t="s">
        <v>6</v>
      </c>
      <c r="G18" s="5" t="s">
        <v>22</v>
      </c>
      <c r="H18" s="10">
        <v>44666</v>
      </c>
      <c r="I18" s="18"/>
      <c r="J18" s="18"/>
    </row>
    <row r="19" spans="1:10" ht="37.950000000000003" customHeight="1" x14ac:dyDescent="0.3">
      <c r="A19" s="5" t="s">
        <v>64</v>
      </c>
      <c r="B19" s="5" t="s">
        <v>22</v>
      </c>
      <c r="C19" s="5" t="s">
        <v>46</v>
      </c>
      <c r="D19" s="10">
        <v>44666</v>
      </c>
      <c r="E19" s="6" t="s">
        <v>28</v>
      </c>
      <c r="F19" s="5" t="s">
        <v>6</v>
      </c>
      <c r="G19" s="5" t="s">
        <v>22</v>
      </c>
      <c r="H19" s="10">
        <v>44666</v>
      </c>
      <c r="I19" s="18"/>
      <c r="J19" s="18"/>
    </row>
    <row r="20" spans="1:10" ht="37.950000000000003" customHeight="1" x14ac:dyDescent="0.3">
      <c r="A20" s="5" t="s">
        <v>65</v>
      </c>
      <c r="B20" s="5" t="s">
        <v>22</v>
      </c>
      <c r="C20" s="5" t="s">
        <v>46</v>
      </c>
      <c r="D20" s="10">
        <v>44666</v>
      </c>
      <c r="E20" s="6" t="s">
        <v>29</v>
      </c>
      <c r="F20" s="5" t="s">
        <v>6</v>
      </c>
      <c r="G20" s="5" t="s">
        <v>22</v>
      </c>
      <c r="H20" s="10">
        <v>44666</v>
      </c>
      <c r="I20" s="18"/>
      <c r="J20" s="18"/>
    </row>
    <row r="21" spans="1:10" ht="37.950000000000003" customHeight="1" x14ac:dyDescent="0.3">
      <c r="A21" s="5" t="s">
        <v>66</v>
      </c>
      <c r="B21" s="5" t="s">
        <v>22</v>
      </c>
      <c r="C21" s="5" t="s">
        <v>46</v>
      </c>
      <c r="D21" s="10">
        <v>44666</v>
      </c>
      <c r="E21" s="6" t="s">
        <v>30</v>
      </c>
      <c r="F21" s="5" t="s">
        <v>6</v>
      </c>
      <c r="G21" s="5" t="s">
        <v>22</v>
      </c>
      <c r="H21" s="10">
        <v>44666</v>
      </c>
      <c r="I21" s="18"/>
      <c r="J21" s="18"/>
    </row>
    <row r="22" spans="1:10" x14ac:dyDescent="0.3">
      <c r="A22" s="32"/>
      <c r="B22" s="33"/>
      <c r="C22" s="33"/>
      <c r="D22" s="33"/>
      <c r="E22" s="33"/>
      <c r="F22" s="33"/>
      <c r="G22" s="33"/>
      <c r="H22" s="33"/>
      <c r="I22" s="33"/>
      <c r="J22" s="34"/>
    </row>
  </sheetData>
  <mergeCells count="2">
    <mergeCell ref="A22:J22"/>
    <mergeCell ref="B13:J13"/>
  </mergeCells>
  <conditionalFormatting sqref="F14:F21 F23:F1048576 F1:F12">
    <cfRule type="cellIs" dxfId="55" priority="1" operator="equal">
      <formula>"Need Approval"</formula>
    </cfRule>
    <cfRule type="cellIs" dxfId="54" priority="2" operator="equal">
      <formula>"In progress"</formula>
    </cfRule>
    <cfRule type="cellIs" dxfId="53" priority="3" operator="equal">
      <formula>"Closed"</formula>
    </cfRule>
    <cfRule type="cellIs" dxfId="5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F23:F1048576 F14:F21 F1:F12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workbookViewId="0">
      <selection activeCell="E16" sqref="A1:XFD1048576"/>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178</v>
      </c>
      <c r="B1" s="12" t="s">
        <v>0</v>
      </c>
      <c r="C1" s="12" t="s">
        <v>45</v>
      </c>
      <c r="D1" s="12" t="s">
        <v>2</v>
      </c>
      <c r="E1" s="13" t="s">
        <v>1</v>
      </c>
      <c r="F1" s="12" t="s">
        <v>3</v>
      </c>
      <c r="G1" s="12" t="s">
        <v>4</v>
      </c>
      <c r="H1" s="12" t="s">
        <v>5</v>
      </c>
      <c r="I1" s="12" t="s">
        <v>93</v>
      </c>
      <c r="J1" s="12" t="s">
        <v>80</v>
      </c>
    </row>
    <row r="2" spans="1:10" ht="28.8" x14ac:dyDescent="0.3">
      <c r="A2" s="5" t="s">
        <v>110</v>
      </c>
      <c r="B2" s="5" t="s">
        <v>107</v>
      </c>
      <c r="C2" s="5" t="s">
        <v>106</v>
      </c>
      <c r="D2" s="10">
        <v>44680</v>
      </c>
      <c r="E2" s="6" t="s">
        <v>108</v>
      </c>
      <c r="F2" s="5" t="s">
        <v>6</v>
      </c>
      <c r="G2" s="5" t="s">
        <v>107</v>
      </c>
      <c r="H2" s="10">
        <v>44680</v>
      </c>
      <c r="I2" s="6" t="s">
        <v>112</v>
      </c>
      <c r="J2" s="6"/>
    </row>
    <row r="3" spans="1:10" ht="43.2" x14ac:dyDescent="0.3">
      <c r="A3" s="5" t="s">
        <v>111</v>
      </c>
      <c r="B3" s="5" t="s">
        <v>107</v>
      </c>
      <c r="C3" s="5" t="s">
        <v>106</v>
      </c>
      <c r="D3" s="10">
        <v>44680</v>
      </c>
      <c r="E3" s="6" t="s">
        <v>109</v>
      </c>
      <c r="F3" s="5" t="s">
        <v>6</v>
      </c>
      <c r="G3" s="5" t="s">
        <v>107</v>
      </c>
      <c r="H3" s="10">
        <v>44680</v>
      </c>
      <c r="I3" s="6" t="s">
        <v>112</v>
      </c>
      <c r="J3" s="6"/>
    </row>
    <row r="4" spans="1:10" x14ac:dyDescent="0.3">
      <c r="F4" s="22"/>
    </row>
    <row r="5" spans="1:10" x14ac:dyDescent="0.3">
      <c r="F5" s="22"/>
    </row>
    <row r="6" spans="1:10" x14ac:dyDescent="0.3">
      <c r="F6" s="22"/>
    </row>
    <row r="7" spans="1:10" x14ac:dyDescent="0.3">
      <c r="F7" s="22"/>
    </row>
    <row r="8" spans="1:10" x14ac:dyDescent="0.3">
      <c r="F8" s="22"/>
    </row>
    <row r="9" spans="1:10" x14ac:dyDescent="0.3">
      <c r="F9" s="22"/>
    </row>
    <row r="10" spans="1:10" x14ac:dyDescent="0.3">
      <c r="F10" s="22"/>
    </row>
    <row r="11" spans="1:10" x14ac:dyDescent="0.3">
      <c r="F11" s="22"/>
    </row>
    <row r="12" spans="1:10" x14ac:dyDescent="0.3">
      <c r="F12" s="22"/>
    </row>
    <row r="13" spans="1:10" x14ac:dyDescent="0.3">
      <c r="F13" s="23"/>
    </row>
    <row r="14" spans="1:10" x14ac:dyDescent="0.3">
      <c r="F14" s="22"/>
    </row>
    <row r="15" spans="1:10" x14ac:dyDescent="0.3">
      <c r="F15" s="22"/>
    </row>
    <row r="16" spans="1:10" x14ac:dyDescent="0.3">
      <c r="F16" s="22"/>
    </row>
    <row r="17" spans="6:6" x14ac:dyDescent="0.3">
      <c r="F17" s="22"/>
    </row>
    <row r="18" spans="6:6" x14ac:dyDescent="0.3">
      <c r="F18" s="22"/>
    </row>
    <row r="19" spans="6:6" x14ac:dyDescent="0.3">
      <c r="F19" s="22"/>
    </row>
    <row r="20" spans="6:6" x14ac:dyDescent="0.3">
      <c r="F20" s="22"/>
    </row>
    <row r="21" spans="6:6" x14ac:dyDescent="0.3">
      <c r="F21" s="22"/>
    </row>
    <row r="22" spans="6:6" x14ac:dyDescent="0.3">
      <c r="F22"/>
    </row>
  </sheetData>
  <conditionalFormatting sqref="F14:F21 F23:F1048576 F1:F12">
    <cfRule type="cellIs" dxfId="51" priority="1" operator="equal">
      <formula>"Need Approval"</formula>
    </cfRule>
    <cfRule type="cellIs" dxfId="50" priority="2" operator="equal">
      <formula>"In progress"</formula>
    </cfRule>
    <cfRule type="cellIs" dxfId="49" priority="3" operator="equal">
      <formula>"Closed"</formula>
    </cfRule>
    <cfRule type="cellIs" dxfId="48"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2"/>
  <sheetViews>
    <sheetView workbookViewId="0">
      <pane xSplit="1" ySplit="1" topLeftCell="B5" activePane="bottomRight" state="frozen"/>
      <selection pane="topRight" activeCell="B1" sqref="B1"/>
      <selection pane="bottomLeft" activeCell="A2" sqref="A2"/>
      <selection pane="bottomRight" activeCell="G21" sqref="G21"/>
    </sheetView>
  </sheetViews>
  <sheetFormatPr defaultRowHeight="14.4" x14ac:dyDescent="0.3"/>
  <cols>
    <col min="1" max="1" width="27.33203125" bestFit="1" customWidth="1"/>
    <col min="2" max="2" width="23.5546875" customWidth="1"/>
    <col min="3" max="3" width="21.88671875" customWidth="1"/>
    <col min="4" max="4" width="16" customWidth="1"/>
    <col min="5" max="5" width="14.44140625" customWidth="1"/>
    <col min="6" max="6" width="18.33203125" bestFit="1" customWidth="1"/>
    <col min="7" max="7" width="58.6640625" customWidth="1"/>
    <col min="8" max="8" width="15.88671875" customWidth="1"/>
    <col min="9" max="9" width="17.6640625" customWidth="1"/>
    <col min="10" max="10" width="16.109375" customWidth="1"/>
    <col min="11" max="11" width="48.33203125" bestFit="1" customWidth="1"/>
    <col min="12" max="12" width="42.6640625" customWidth="1"/>
    <col min="13" max="13" width="36" customWidth="1"/>
  </cols>
  <sheetData>
    <row r="1" spans="1:12" s="8" customFormat="1" ht="25.95" customHeight="1" x14ac:dyDescent="0.3">
      <c r="A1" s="12" t="s">
        <v>178</v>
      </c>
      <c r="B1" s="12" t="s">
        <v>142</v>
      </c>
      <c r="C1" s="12" t="s">
        <v>0</v>
      </c>
      <c r="D1" s="12" t="s">
        <v>45</v>
      </c>
      <c r="E1" s="12" t="s">
        <v>2</v>
      </c>
      <c r="F1" s="12" t="s">
        <v>137</v>
      </c>
      <c r="G1" s="13" t="s">
        <v>1</v>
      </c>
      <c r="H1" s="12" t="s">
        <v>3</v>
      </c>
      <c r="I1" s="12" t="s">
        <v>4</v>
      </c>
      <c r="J1" s="12" t="s">
        <v>5</v>
      </c>
      <c r="K1" s="12" t="s">
        <v>93</v>
      </c>
      <c r="L1" s="12" t="s">
        <v>80</v>
      </c>
    </row>
    <row r="2" spans="1:12" ht="36" customHeight="1" x14ac:dyDescent="0.3">
      <c r="A2" s="5" t="s">
        <v>118</v>
      </c>
      <c r="B2" s="5" t="s">
        <v>8</v>
      </c>
      <c r="C2" s="5" t="s">
        <v>120</v>
      </c>
      <c r="D2" s="5" t="s">
        <v>122</v>
      </c>
      <c r="E2" s="10">
        <v>44672</v>
      </c>
      <c r="F2" s="10" t="s">
        <v>136</v>
      </c>
      <c r="G2" s="6" t="s">
        <v>121</v>
      </c>
      <c r="H2" s="5" t="s">
        <v>67</v>
      </c>
      <c r="I2" s="5"/>
      <c r="J2" s="10"/>
      <c r="K2" s="6"/>
      <c r="L2" s="6"/>
    </row>
    <row r="3" spans="1:12" ht="36" customHeight="1" x14ac:dyDescent="0.3">
      <c r="A3" s="5" t="s">
        <v>119</v>
      </c>
      <c r="B3" s="5" t="s">
        <v>143</v>
      </c>
      <c r="C3" s="5" t="s">
        <v>120</v>
      </c>
      <c r="D3" s="5" t="s">
        <v>122</v>
      </c>
      <c r="E3" s="10">
        <v>44672</v>
      </c>
      <c r="F3" s="10" t="s">
        <v>136</v>
      </c>
      <c r="G3" s="6" t="s">
        <v>123</v>
      </c>
      <c r="H3" s="5" t="s">
        <v>7</v>
      </c>
      <c r="I3" s="5"/>
      <c r="J3" s="10"/>
      <c r="K3" s="6"/>
      <c r="L3" s="6"/>
    </row>
    <row r="4" spans="1:12" ht="36" customHeight="1" x14ac:dyDescent="0.3">
      <c r="A4" s="5" t="s">
        <v>124</v>
      </c>
      <c r="B4" s="5" t="s">
        <v>144</v>
      </c>
      <c r="C4" s="5" t="s">
        <v>120</v>
      </c>
      <c r="D4" s="5" t="s">
        <v>122</v>
      </c>
      <c r="E4" s="10">
        <v>44672</v>
      </c>
      <c r="F4" s="10" t="s">
        <v>136</v>
      </c>
      <c r="G4" s="6" t="s">
        <v>128</v>
      </c>
      <c r="H4" s="5" t="s">
        <v>7</v>
      </c>
      <c r="I4" s="5"/>
      <c r="J4" s="10"/>
      <c r="K4" s="6"/>
      <c r="L4" s="6"/>
    </row>
    <row r="5" spans="1:12" ht="36" customHeight="1" x14ac:dyDescent="0.3">
      <c r="A5" s="5" t="s">
        <v>126</v>
      </c>
      <c r="B5" s="5" t="s">
        <v>145</v>
      </c>
      <c r="C5" s="5" t="s">
        <v>120</v>
      </c>
      <c r="D5" s="5" t="s">
        <v>122</v>
      </c>
      <c r="E5" s="10">
        <v>44672</v>
      </c>
      <c r="F5" s="10" t="s">
        <v>136</v>
      </c>
      <c r="G5" s="6" t="s">
        <v>140</v>
      </c>
      <c r="H5" s="5" t="s">
        <v>47</v>
      </c>
      <c r="I5" s="5"/>
      <c r="J5" s="10"/>
      <c r="K5" s="6"/>
      <c r="L5" s="6" t="s">
        <v>148</v>
      </c>
    </row>
    <row r="6" spans="1:12" ht="36" customHeight="1" x14ac:dyDescent="0.3">
      <c r="A6" s="5" t="s">
        <v>127</v>
      </c>
      <c r="B6" s="5" t="s">
        <v>145</v>
      </c>
      <c r="C6" s="5" t="s">
        <v>120</v>
      </c>
      <c r="D6" s="5" t="s">
        <v>122</v>
      </c>
      <c r="E6" s="10">
        <v>44672</v>
      </c>
      <c r="F6" s="10" t="s">
        <v>136</v>
      </c>
      <c r="G6" s="6" t="s">
        <v>125</v>
      </c>
      <c r="H6" s="5" t="s">
        <v>7</v>
      </c>
      <c r="I6" s="5"/>
      <c r="J6" s="10"/>
      <c r="K6" s="6"/>
      <c r="L6" s="6"/>
    </row>
    <row r="7" spans="1:12" ht="36" customHeight="1" x14ac:dyDescent="0.3">
      <c r="A7" s="5" t="s">
        <v>132</v>
      </c>
      <c r="B7" s="5" t="s">
        <v>146</v>
      </c>
      <c r="C7" s="5" t="s">
        <v>120</v>
      </c>
      <c r="D7" s="5" t="s">
        <v>22</v>
      </c>
      <c r="E7" s="10">
        <v>44672</v>
      </c>
      <c r="F7" s="10" t="s">
        <v>138</v>
      </c>
      <c r="G7" s="6" t="s">
        <v>134</v>
      </c>
      <c r="H7" s="5" t="s">
        <v>7</v>
      </c>
      <c r="I7" s="5"/>
      <c r="J7" s="10"/>
      <c r="K7" s="6"/>
      <c r="L7" s="6"/>
    </row>
    <row r="8" spans="1:12" ht="36" customHeight="1" x14ac:dyDescent="0.3">
      <c r="A8" s="5" t="s">
        <v>133</v>
      </c>
      <c r="B8" s="5" t="s">
        <v>10</v>
      </c>
      <c r="C8" s="5" t="s">
        <v>120</v>
      </c>
      <c r="D8" s="5" t="s">
        <v>131</v>
      </c>
      <c r="E8" s="10">
        <v>44672</v>
      </c>
      <c r="F8" s="10" t="s">
        <v>138</v>
      </c>
      <c r="G8" s="6" t="s">
        <v>130</v>
      </c>
      <c r="H8" s="5" t="s">
        <v>67</v>
      </c>
      <c r="I8" s="5"/>
      <c r="J8" s="10"/>
      <c r="K8" s="6"/>
      <c r="L8" s="6"/>
    </row>
    <row r="9" spans="1:12" ht="36" customHeight="1" x14ac:dyDescent="0.3">
      <c r="A9" s="5" t="s">
        <v>139</v>
      </c>
      <c r="B9" s="5" t="s">
        <v>10</v>
      </c>
      <c r="C9" s="5" t="s">
        <v>120</v>
      </c>
      <c r="D9" s="5" t="s">
        <v>131</v>
      </c>
      <c r="E9" s="10">
        <v>44672</v>
      </c>
      <c r="F9" s="10" t="s">
        <v>138</v>
      </c>
      <c r="G9" s="6" t="s">
        <v>129</v>
      </c>
      <c r="H9" s="5" t="s">
        <v>67</v>
      </c>
      <c r="I9" s="5"/>
      <c r="J9" s="10"/>
      <c r="K9" s="6"/>
      <c r="L9" s="6"/>
    </row>
    <row r="10" spans="1:12" ht="12.6" customHeight="1" x14ac:dyDescent="0.3">
      <c r="A10" s="35"/>
      <c r="B10" s="36"/>
      <c r="C10" s="36"/>
      <c r="D10" s="36"/>
      <c r="E10" s="36"/>
      <c r="F10" s="36"/>
      <c r="G10" s="36"/>
      <c r="H10" s="36"/>
      <c r="I10" s="36"/>
      <c r="J10" s="36"/>
      <c r="K10" s="36"/>
      <c r="L10" s="37"/>
    </row>
    <row r="11" spans="1:12" ht="57.6" customHeight="1" x14ac:dyDescent="0.3">
      <c r="A11" s="5" t="s">
        <v>141</v>
      </c>
      <c r="B11" s="5" t="s">
        <v>8</v>
      </c>
      <c r="C11" s="5" t="s">
        <v>147</v>
      </c>
      <c r="D11" s="5" t="s">
        <v>69</v>
      </c>
      <c r="E11" s="10">
        <v>44686</v>
      </c>
      <c r="F11" s="10" t="s">
        <v>138</v>
      </c>
      <c r="G11" s="6" t="s">
        <v>149</v>
      </c>
      <c r="H11" s="5" t="s">
        <v>6</v>
      </c>
      <c r="I11" s="5" t="s">
        <v>147</v>
      </c>
      <c r="J11" s="10">
        <v>44686</v>
      </c>
      <c r="K11" s="6"/>
      <c r="L11" s="6"/>
    </row>
    <row r="12" spans="1:12" ht="36" customHeight="1" x14ac:dyDescent="0.3">
      <c r="A12" s="5" t="s">
        <v>151</v>
      </c>
      <c r="B12" s="5" t="s">
        <v>8</v>
      </c>
      <c r="C12" s="5" t="s">
        <v>147</v>
      </c>
      <c r="D12" s="5" t="s">
        <v>69</v>
      </c>
      <c r="E12" s="10">
        <v>44686</v>
      </c>
      <c r="F12" s="10" t="s">
        <v>138</v>
      </c>
      <c r="G12" s="6" t="s">
        <v>150</v>
      </c>
      <c r="H12" s="5" t="s">
        <v>6</v>
      </c>
      <c r="I12" s="5" t="s">
        <v>147</v>
      </c>
      <c r="J12" s="10">
        <v>44686</v>
      </c>
      <c r="K12" s="6"/>
      <c r="L12" s="6"/>
    </row>
    <row r="13" spans="1:12" ht="86.4" customHeight="1" x14ac:dyDescent="0.3">
      <c r="A13" s="5" t="s">
        <v>155</v>
      </c>
      <c r="B13" s="5" t="s">
        <v>8</v>
      </c>
      <c r="C13" s="5" t="s">
        <v>147</v>
      </c>
      <c r="D13" s="5" t="s">
        <v>69</v>
      </c>
      <c r="E13" s="10">
        <v>44686</v>
      </c>
      <c r="F13" s="10" t="s">
        <v>138</v>
      </c>
      <c r="G13" s="6" t="s">
        <v>152</v>
      </c>
      <c r="H13" s="5" t="s">
        <v>6</v>
      </c>
      <c r="I13" s="5" t="s">
        <v>147</v>
      </c>
      <c r="J13" s="10">
        <v>44686</v>
      </c>
      <c r="K13" s="6" t="s">
        <v>153</v>
      </c>
      <c r="L13" s="6" t="s">
        <v>154</v>
      </c>
    </row>
    <row r="14" spans="1:12" ht="36" customHeight="1" x14ac:dyDescent="0.3">
      <c r="A14" s="5" t="s">
        <v>157</v>
      </c>
      <c r="B14" s="5" t="s">
        <v>8</v>
      </c>
      <c r="C14" s="5" t="s">
        <v>147</v>
      </c>
      <c r="D14" s="5" t="s">
        <v>69</v>
      </c>
      <c r="E14" s="10">
        <v>44686</v>
      </c>
      <c r="F14" s="10" t="s">
        <v>138</v>
      </c>
      <c r="G14" s="6" t="s">
        <v>156</v>
      </c>
      <c r="H14" s="5" t="s">
        <v>6</v>
      </c>
      <c r="I14" s="5" t="s">
        <v>147</v>
      </c>
      <c r="J14" s="10">
        <v>44686</v>
      </c>
      <c r="K14" s="6"/>
      <c r="L14" s="6"/>
    </row>
    <row r="15" spans="1:12" ht="36" customHeight="1" x14ac:dyDescent="0.3">
      <c r="A15" s="5" t="s">
        <v>158</v>
      </c>
      <c r="B15" s="5" t="s">
        <v>8</v>
      </c>
      <c r="C15" s="5" t="s">
        <v>147</v>
      </c>
      <c r="D15" s="5" t="s">
        <v>69</v>
      </c>
      <c r="E15" s="10">
        <v>44686</v>
      </c>
      <c r="F15" s="10" t="s">
        <v>138</v>
      </c>
      <c r="G15" s="6" t="s">
        <v>159</v>
      </c>
      <c r="H15" s="5" t="s">
        <v>6</v>
      </c>
      <c r="I15" s="5" t="s">
        <v>147</v>
      </c>
      <c r="J15" s="10">
        <v>44686</v>
      </c>
      <c r="K15" s="6"/>
      <c r="L15" s="6"/>
    </row>
    <row r="16" spans="1:12" ht="48" customHeight="1" x14ac:dyDescent="0.3">
      <c r="A16" s="5" t="s">
        <v>160</v>
      </c>
      <c r="B16" s="5" t="s">
        <v>8</v>
      </c>
      <c r="C16" s="5" t="s">
        <v>147</v>
      </c>
      <c r="D16" s="5" t="s">
        <v>69</v>
      </c>
      <c r="E16" s="10">
        <v>44686</v>
      </c>
      <c r="F16" s="10" t="s">
        <v>138</v>
      </c>
      <c r="G16" s="6" t="s">
        <v>161</v>
      </c>
      <c r="H16" s="5" t="s">
        <v>6</v>
      </c>
      <c r="I16" s="5" t="s">
        <v>147</v>
      </c>
      <c r="J16" s="10">
        <v>44686</v>
      </c>
      <c r="K16" s="6" t="s">
        <v>162</v>
      </c>
      <c r="L16" s="6" t="s">
        <v>163</v>
      </c>
    </row>
    <row r="17" spans="1:12" ht="48" customHeight="1" x14ac:dyDescent="0.3">
      <c r="A17" s="5" t="s">
        <v>166</v>
      </c>
      <c r="B17" s="5" t="s">
        <v>8</v>
      </c>
      <c r="C17" s="5" t="s">
        <v>147</v>
      </c>
      <c r="D17" s="5" t="s">
        <v>69</v>
      </c>
      <c r="E17" s="10">
        <v>44686</v>
      </c>
      <c r="F17" s="10" t="s">
        <v>138</v>
      </c>
      <c r="G17" s="6" t="s">
        <v>164</v>
      </c>
      <c r="H17" s="5" t="s">
        <v>7</v>
      </c>
      <c r="I17" s="5" t="s">
        <v>147</v>
      </c>
      <c r="J17" s="10">
        <v>44686</v>
      </c>
      <c r="K17" s="6"/>
      <c r="L17" s="6"/>
    </row>
    <row r="18" spans="1:12" ht="48" customHeight="1" x14ac:dyDescent="0.3">
      <c r="A18" s="5" t="s">
        <v>167</v>
      </c>
      <c r="B18" s="5" t="s">
        <v>8</v>
      </c>
      <c r="C18" s="5" t="s">
        <v>147</v>
      </c>
      <c r="D18" s="5" t="s">
        <v>69</v>
      </c>
      <c r="E18" s="10">
        <v>44686</v>
      </c>
      <c r="F18" s="10" t="s">
        <v>138</v>
      </c>
      <c r="G18" s="6" t="s">
        <v>165</v>
      </c>
      <c r="H18" s="5" t="s">
        <v>7</v>
      </c>
      <c r="I18" s="5" t="s">
        <v>147</v>
      </c>
      <c r="J18" s="10">
        <v>44686</v>
      </c>
      <c r="K18" s="6"/>
      <c r="L18" s="6"/>
    </row>
    <row r="19" spans="1:12" ht="48" customHeight="1" x14ac:dyDescent="0.3">
      <c r="A19" s="5" t="s">
        <v>168</v>
      </c>
      <c r="B19" s="5" t="s">
        <v>8</v>
      </c>
      <c r="C19" s="5" t="s">
        <v>147</v>
      </c>
      <c r="D19" s="5" t="s">
        <v>69</v>
      </c>
      <c r="E19" s="10">
        <v>44686</v>
      </c>
      <c r="F19" s="10" t="s">
        <v>138</v>
      </c>
      <c r="G19" s="6" t="s">
        <v>169</v>
      </c>
      <c r="H19" s="5" t="s">
        <v>7</v>
      </c>
      <c r="I19" s="5" t="s">
        <v>147</v>
      </c>
      <c r="J19" s="10">
        <v>44686</v>
      </c>
      <c r="K19" s="6"/>
      <c r="L19" s="6"/>
    </row>
    <row r="20" spans="1:12" ht="48" customHeight="1" x14ac:dyDescent="0.3">
      <c r="A20" s="5" t="s">
        <v>172</v>
      </c>
      <c r="B20" s="5" t="s">
        <v>8</v>
      </c>
      <c r="C20" s="5" t="s">
        <v>147</v>
      </c>
      <c r="D20" s="5" t="s">
        <v>69</v>
      </c>
      <c r="E20" s="10">
        <v>44686</v>
      </c>
      <c r="F20" s="10" t="s">
        <v>138</v>
      </c>
      <c r="G20" s="6" t="s">
        <v>173</v>
      </c>
      <c r="H20" s="5" t="s">
        <v>6</v>
      </c>
      <c r="I20" s="5" t="s">
        <v>147</v>
      </c>
      <c r="J20" s="10">
        <v>44686</v>
      </c>
      <c r="K20" s="6"/>
      <c r="L20" s="6"/>
    </row>
    <row r="21" spans="1:12" ht="48" customHeight="1" x14ac:dyDescent="0.3">
      <c r="A21" s="5" t="s">
        <v>174</v>
      </c>
      <c r="B21" s="5" t="s">
        <v>8</v>
      </c>
      <c r="C21" s="5" t="s">
        <v>147</v>
      </c>
      <c r="D21" s="5" t="s">
        <v>69</v>
      </c>
      <c r="E21" s="10">
        <v>44686</v>
      </c>
      <c r="F21" s="10" t="s">
        <v>138</v>
      </c>
      <c r="G21" s="6" t="s">
        <v>170</v>
      </c>
      <c r="H21" s="5" t="s">
        <v>47</v>
      </c>
      <c r="I21" s="5" t="s">
        <v>147</v>
      </c>
      <c r="J21" s="10">
        <v>44686</v>
      </c>
      <c r="K21" s="6" t="s">
        <v>171</v>
      </c>
      <c r="L21" s="6" t="s">
        <v>113</v>
      </c>
    </row>
    <row r="22" spans="1:12" ht="48" customHeight="1" x14ac:dyDescent="0.3">
      <c r="A22" s="5" t="s">
        <v>176</v>
      </c>
      <c r="B22" s="5" t="s">
        <v>8</v>
      </c>
      <c r="C22" s="5" t="s">
        <v>147</v>
      </c>
      <c r="D22" s="5" t="s">
        <v>69</v>
      </c>
      <c r="E22" s="10">
        <v>44686</v>
      </c>
      <c r="F22" s="10" t="s">
        <v>138</v>
      </c>
      <c r="G22" s="6" t="s">
        <v>175</v>
      </c>
      <c r="H22" s="5" t="s">
        <v>6</v>
      </c>
      <c r="I22" s="5" t="s">
        <v>147</v>
      </c>
      <c r="J22" s="10">
        <v>44686</v>
      </c>
      <c r="K22" s="6" t="s">
        <v>177</v>
      </c>
      <c r="L22" s="6" t="s">
        <v>113</v>
      </c>
    </row>
  </sheetData>
  <autoFilter ref="A1:L1" xr:uid="{00000000-0009-0000-0000-000007000000}"/>
  <mergeCells count="1">
    <mergeCell ref="A10:L10"/>
  </mergeCells>
  <conditionalFormatting sqref="H1:H9">
    <cfRule type="cellIs" dxfId="47" priority="85" operator="equal">
      <formula>"Need Approval"</formula>
    </cfRule>
    <cfRule type="cellIs" dxfId="46" priority="86" operator="equal">
      <formula>"In progress"</formula>
    </cfRule>
    <cfRule type="cellIs" dxfId="45" priority="87" operator="equal">
      <formula>"Closed"</formula>
    </cfRule>
    <cfRule type="cellIs" dxfId="44" priority="88" operator="equal">
      <formula>"Open"</formula>
    </cfRule>
  </conditionalFormatting>
  <conditionalFormatting sqref="H2:H9 H23:H1048576">
    <cfRule type="cellIs" dxfId="43" priority="81" operator="equal">
      <formula>"Need Approval"</formula>
    </cfRule>
    <cfRule type="cellIs" dxfId="42" priority="82" operator="equal">
      <formula>"In progress"</formula>
    </cfRule>
    <cfRule type="cellIs" dxfId="41" priority="83" operator="equal">
      <formula>"Closed"</formula>
    </cfRule>
    <cfRule type="cellIs" dxfId="40" priority="84" operator="equal">
      <formula>"Open"</formula>
    </cfRule>
  </conditionalFormatting>
  <conditionalFormatting sqref="H11">
    <cfRule type="cellIs" dxfId="39" priority="61" operator="equal">
      <formula>"Need Approval"</formula>
    </cfRule>
    <cfRule type="cellIs" dxfId="38" priority="62" operator="equal">
      <formula>"In progress"</formula>
    </cfRule>
    <cfRule type="cellIs" dxfId="37" priority="63" operator="equal">
      <formula>"Closed"</formula>
    </cfRule>
    <cfRule type="cellIs" dxfId="36" priority="64" operator="equal">
      <formula>"Open"</formula>
    </cfRule>
  </conditionalFormatting>
  <conditionalFormatting sqref="H11">
    <cfRule type="cellIs" dxfId="35" priority="57" operator="equal">
      <formula>"Need Approval"</formula>
    </cfRule>
    <cfRule type="cellIs" dxfId="34" priority="58" operator="equal">
      <formula>"In progress"</formula>
    </cfRule>
    <cfRule type="cellIs" dxfId="33" priority="59" operator="equal">
      <formula>"Closed"</formula>
    </cfRule>
    <cfRule type="cellIs" dxfId="32" priority="60" operator="equal">
      <formula>"Open"</formula>
    </cfRule>
  </conditionalFormatting>
  <conditionalFormatting sqref="H12:H16">
    <cfRule type="cellIs" dxfId="31" priority="45" operator="equal">
      <formula>"Need Approval"</formula>
    </cfRule>
    <cfRule type="cellIs" dxfId="30" priority="46" operator="equal">
      <formula>"In progress"</formula>
    </cfRule>
    <cfRule type="cellIs" dxfId="29" priority="47" operator="equal">
      <formula>"Closed"</formula>
    </cfRule>
    <cfRule type="cellIs" dxfId="28" priority="48" operator="equal">
      <formula>"Open"</formula>
    </cfRule>
  </conditionalFormatting>
  <conditionalFormatting sqref="H12:H16">
    <cfRule type="cellIs" dxfId="27" priority="41" operator="equal">
      <formula>"Need Approval"</formula>
    </cfRule>
    <cfRule type="cellIs" dxfId="26" priority="42" operator="equal">
      <formula>"In progress"</formula>
    </cfRule>
    <cfRule type="cellIs" dxfId="25" priority="43" operator="equal">
      <formula>"Closed"</formula>
    </cfRule>
    <cfRule type="cellIs" dxfId="24" priority="44" operator="equal">
      <formula>"Open"</formula>
    </cfRule>
  </conditionalFormatting>
  <conditionalFormatting sqref="H21">
    <cfRule type="cellIs" dxfId="23" priority="13" operator="equal">
      <formula>"Need Approval"</formula>
    </cfRule>
    <cfRule type="cellIs" dxfId="22" priority="14" operator="equal">
      <formula>"In progress"</formula>
    </cfRule>
    <cfRule type="cellIs" dxfId="21" priority="15" operator="equal">
      <formula>"Closed"</formula>
    </cfRule>
    <cfRule type="cellIs" dxfId="20" priority="16" operator="equal">
      <formula>"Open"</formula>
    </cfRule>
  </conditionalFormatting>
  <conditionalFormatting sqref="H21">
    <cfRule type="cellIs" dxfId="19" priority="9" operator="equal">
      <formula>"Need Approval"</formula>
    </cfRule>
    <cfRule type="cellIs" dxfId="18" priority="10" operator="equal">
      <formula>"In progress"</formula>
    </cfRule>
    <cfRule type="cellIs" dxfId="17" priority="11" operator="equal">
      <formula>"Closed"</formula>
    </cfRule>
    <cfRule type="cellIs" dxfId="16" priority="12" operator="equal">
      <formula>"Open"</formula>
    </cfRule>
  </conditionalFormatting>
  <conditionalFormatting sqref="H17:H20">
    <cfRule type="cellIs" dxfId="15" priority="21" operator="equal">
      <formula>"Need Approval"</formula>
    </cfRule>
    <cfRule type="cellIs" dxfId="14" priority="22" operator="equal">
      <formula>"In progress"</formula>
    </cfRule>
    <cfRule type="cellIs" dxfId="13" priority="23" operator="equal">
      <formula>"Closed"</formula>
    </cfRule>
    <cfRule type="cellIs" dxfId="12" priority="24" operator="equal">
      <formula>"Open"</formula>
    </cfRule>
  </conditionalFormatting>
  <conditionalFormatting sqref="H17:H20">
    <cfRule type="cellIs" dxfId="11" priority="17" operator="equal">
      <formula>"Need Approval"</formula>
    </cfRule>
    <cfRule type="cellIs" dxfId="10" priority="18" operator="equal">
      <formula>"In progress"</formula>
    </cfRule>
    <cfRule type="cellIs" dxfId="9" priority="19" operator="equal">
      <formula>"Closed"</formula>
    </cfRule>
    <cfRule type="cellIs" dxfId="8" priority="20" operator="equal">
      <formula>"Open"</formula>
    </cfRule>
  </conditionalFormatting>
  <conditionalFormatting sqref="H22">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22">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Options!$B$1:$B$4</xm:f>
          </x14:formula1>
          <xm:sqref>H1:H9 H11:H1048576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N46"/>
  <sheetViews>
    <sheetView zoomScale="85" zoomScaleNormal="85" workbookViewId="0">
      <selection activeCell="M51" sqref="M5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38" t="s">
        <v>8</v>
      </c>
      <c r="B3" s="3" t="s">
        <v>7</v>
      </c>
      <c r="C3" s="3">
        <f>COUNTIFS(PMP_Review!F2:F1048576,"Open")</f>
        <v>1</v>
      </c>
      <c r="L3" s="39" t="s">
        <v>10</v>
      </c>
      <c r="M3" s="4" t="s">
        <v>7</v>
      </c>
      <c r="N3" s="4">
        <f>COUNTIFS(SRS_Review!F2:F1048576,"Open")</f>
        <v>0</v>
      </c>
    </row>
    <row r="4" spans="1:14" x14ac:dyDescent="0.3">
      <c r="A4" s="38"/>
      <c r="B4" s="3" t="s">
        <v>6</v>
      </c>
      <c r="C4" s="3">
        <f>COUNTIFS(PMP_Review!F2:F1048576,"Closed")</f>
        <v>13</v>
      </c>
      <c r="L4" s="39"/>
      <c r="M4" s="4" t="s">
        <v>6</v>
      </c>
      <c r="N4" s="4">
        <f>COUNTIFS(SRS_Review!F2:F1048576,"Closed")</f>
        <v>19</v>
      </c>
    </row>
    <row r="5" spans="1:14" x14ac:dyDescent="0.3">
      <c r="A5" s="38"/>
      <c r="B5" s="14" t="s">
        <v>47</v>
      </c>
      <c r="C5" s="14">
        <f>COUNTIFS(PMP_Review!F2:F1048576,"In Progress")</f>
        <v>0</v>
      </c>
      <c r="L5" s="39"/>
      <c r="M5" s="15" t="s">
        <v>47</v>
      </c>
      <c r="N5" s="15">
        <f>COUNTIFS(SRS_Review!F2:F1048576,"In Progress")</f>
        <v>0</v>
      </c>
    </row>
    <row r="6" spans="1:14" x14ac:dyDescent="0.3">
      <c r="A6" s="38"/>
      <c r="B6" s="14" t="s">
        <v>67</v>
      </c>
      <c r="C6" s="14">
        <f>COUNTIFS(PMP_Review!F2:F1048576,"Need Approval")</f>
        <v>0</v>
      </c>
      <c r="L6" s="39"/>
      <c r="M6" s="15" t="s">
        <v>67</v>
      </c>
      <c r="N6" s="15">
        <f>COUNTIFS(SRS_Review!F2:F1048576,"Need Approval")</f>
        <v>0</v>
      </c>
    </row>
    <row r="7" spans="1:14" x14ac:dyDescent="0.3">
      <c r="A7" s="38"/>
      <c r="B7" s="3" t="s">
        <v>9</v>
      </c>
      <c r="C7" s="3">
        <f>SUM(C3:C6)</f>
        <v>14</v>
      </c>
      <c r="L7" s="39"/>
      <c r="M7" s="4" t="s">
        <v>9</v>
      </c>
      <c r="N7" s="4">
        <f>SUM(N3:N6)</f>
        <v>19</v>
      </c>
    </row>
    <row r="23" spans="1:14" x14ac:dyDescent="0.3">
      <c r="A23" s="38" t="s">
        <v>71</v>
      </c>
      <c r="B23" s="24" t="s">
        <v>7</v>
      </c>
      <c r="C23" s="24">
        <f>COUNTIF(Scope_Statment_Review!F2:F1048576,"Open")</f>
        <v>0</v>
      </c>
      <c r="L23" s="39" t="s">
        <v>82</v>
      </c>
      <c r="M23" s="25" t="s">
        <v>7</v>
      </c>
      <c r="N23" s="25">
        <f>COUNTIF(Risk_Managment_Plan_Review!F2:F1048576,"Open")</f>
        <v>0</v>
      </c>
    </row>
    <row r="24" spans="1:14" x14ac:dyDescent="0.3">
      <c r="A24" s="38"/>
      <c r="B24" s="24" t="s">
        <v>6</v>
      </c>
      <c r="C24" s="24">
        <f>COUNTIF(Scope_Statment_Review!F2:F1048576,"Closed")</f>
        <v>2</v>
      </c>
      <c r="L24" s="39"/>
      <c r="M24" s="25" t="s">
        <v>6</v>
      </c>
      <c r="N24" s="25">
        <f>COUNTIF(Risk_Managment_Plan_Review!F2:F1048576,"Closed")</f>
        <v>6</v>
      </c>
    </row>
    <row r="25" spans="1:14" x14ac:dyDescent="0.3">
      <c r="A25" s="38"/>
      <c r="B25" s="24" t="s">
        <v>47</v>
      </c>
      <c r="C25" s="24">
        <f>COUNTIF(Scope_Statment_Review!F2:F1048576,"In Progress")</f>
        <v>0</v>
      </c>
      <c r="L25" s="39"/>
      <c r="M25" s="25" t="s">
        <v>47</v>
      </c>
      <c r="N25" s="25">
        <f>COUNTIF(Risk_Managment_Plan_Review!F2:F1048576,"In Progress")</f>
        <v>0</v>
      </c>
    </row>
    <row r="26" spans="1:14" x14ac:dyDescent="0.3">
      <c r="A26" s="38"/>
      <c r="B26" s="24" t="s">
        <v>67</v>
      </c>
      <c r="C26" s="24">
        <f>COUNTIF(Scope_Statment_Review!F2:F1048576,"Need Approval")</f>
        <v>0</v>
      </c>
      <c r="L26" s="39"/>
      <c r="M26" s="25" t="s">
        <v>67</v>
      </c>
      <c r="N26" s="25">
        <f>COUNTIF(Risk_Managment_Plan_Review!F2:F1048576,"Need Approval")</f>
        <v>0</v>
      </c>
    </row>
    <row r="27" spans="1:14" x14ac:dyDescent="0.3">
      <c r="A27" s="38"/>
      <c r="B27" s="24" t="s">
        <v>9</v>
      </c>
      <c r="C27" s="24">
        <f>SUM(C23:C26)</f>
        <v>2</v>
      </c>
      <c r="L27" s="39"/>
      <c r="M27" s="25" t="s">
        <v>9</v>
      </c>
      <c r="N27" s="25">
        <f>SUM(N23:N26)</f>
        <v>6</v>
      </c>
    </row>
    <row r="34" spans="1:14" x14ac:dyDescent="0.3">
      <c r="H34" s="26"/>
    </row>
    <row r="42" spans="1:14" x14ac:dyDescent="0.3">
      <c r="A42" s="38" t="s">
        <v>117</v>
      </c>
      <c r="B42" s="24" t="s">
        <v>7</v>
      </c>
      <c r="C42" s="24">
        <f>COUNTIF(Sequence_Diagrams_Review!F2:F1048576,"Open")</f>
        <v>0</v>
      </c>
      <c r="L42" s="39" t="s">
        <v>135</v>
      </c>
      <c r="M42" s="25" t="s">
        <v>7</v>
      </c>
      <c r="N42" s="25">
        <f>COUNTIF(Audit_Review!H2:H1048576,"Open")</f>
        <v>7</v>
      </c>
    </row>
    <row r="43" spans="1:14" x14ac:dyDescent="0.3">
      <c r="A43" s="38"/>
      <c r="B43" s="24" t="s">
        <v>6</v>
      </c>
      <c r="C43" s="24">
        <f>COUNTIF(Sequence_Diagrams_Review!F2:F1048576,"Closed")</f>
        <v>2</v>
      </c>
      <c r="L43" s="39"/>
      <c r="M43" s="25" t="s">
        <v>6</v>
      </c>
      <c r="N43" s="25">
        <f>COUNTIF(Audit_Review!H2:H1048576,"Closed")</f>
        <v>8</v>
      </c>
    </row>
    <row r="44" spans="1:14" x14ac:dyDescent="0.3">
      <c r="A44" s="38"/>
      <c r="B44" s="24" t="s">
        <v>47</v>
      </c>
      <c r="C44" s="24">
        <f>COUNTIF(Sequence_Diagrams_Review!F2:F1048576,"In Progress")</f>
        <v>0</v>
      </c>
      <c r="L44" s="39"/>
      <c r="M44" s="25" t="s">
        <v>47</v>
      </c>
      <c r="N44" s="25">
        <f>COUNTIF(Audit_Review!H2:H1048576,"In Progress")</f>
        <v>2</v>
      </c>
    </row>
    <row r="45" spans="1:14" x14ac:dyDescent="0.3">
      <c r="A45" s="38"/>
      <c r="B45" s="24" t="s">
        <v>67</v>
      </c>
      <c r="C45" s="24">
        <f>COUNTIF(Sequence_Diagrams_Review!F2:F1048576,"Need Approval")</f>
        <v>0</v>
      </c>
      <c r="L45" s="39"/>
      <c r="M45" s="25" t="s">
        <v>67</v>
      </c>
      <c r="N45" s="25">
        <f>COUNTIF(Audit_Review!H2:H1048576,"Need Approval")</f>
        <v>3</v>
      </c>
    </row>
    <row r="46" spans="1:14" x14ac:dyDescent="0.3">
      <c r="A46" s="38"/>
      <c r="B46" s="24" t="s">
        <v>9</v>
      </c>
      <c r="C46" s="24">
        <f>SUM(C42:C45)</f>
        <v>2</v>
      </c>
      <c r="L46" s="39"/>
      <c r="M46" s="25" t="s">
        <v>9</v>
      </c>
      <c r="N46" s="25">
        <f>SUM(N42:N45)</f>
        <v>20</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PMP_Review</vt:lpstr>
      <vt:lpstr>Options</vt:lpstr>
      <vt:lpstr>Risk_Managment_Plan_Review</vt:lpstr>
      <vt:lpstr>Scope_Statment_Review</vt:lpstr>
      <vt:lpstr>WireFrame_Review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2022-05-06T21:25:10Z</dcterms:modified>
</cp:coreProperties>
</file>