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firstSheet="2" activeTab="3"/>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Progress_Chart" sheetId="4" r:id="rId9"/>
  </sheets>
  <externalReferences>
    <externalReference r:id="rId10"/>
  </externalReferences>
  <definedNames>
    <definedName name="_xlnm._FilterDatabase" localSheetId="7" hidden="1">Audit_Review!$A$1:$L$1</definedName>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<sst xmlns="http://schemas.openxmlformats.org/spreadsheetml/2006/main" count="745" uniqueCount="248">
  <si>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</si>
  <si>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</si>
  <si>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</si>
  <si>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</si>
  <si>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</si>
  <si>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</si>
  <si>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</si>
  <si>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</si>
  <si>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</si>
  <si>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</si>
  <si>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</si>
  <si>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</si>
  <si>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</si>
  <si>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</si>
  <si>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</si>
  <si>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</si>
  <si>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</si>
  <si>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</si>
  <si>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</si>
  <si>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</si>
  <si>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</si>
  <si>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</si>
  <si>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</si>
  <si>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</si>
  <si>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</si>
  <si>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</si>
  <si>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</si>
  <si>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</si>
  <si>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</si>
  <si>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</si>
  <si>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</si>
  <si>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</si>
  <si>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</si>
  <si>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</si>
  <si>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</si>
  <si>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</si>
  <si>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</si>
  <si>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</si>
  <si>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</si>
  <si>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</si>
  <si>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</si>
  <si>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</si>
  <si>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</si>
  <si>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</si>
  <si>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</si>
  <si>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</si>
  <si>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</si>
  <si>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</si>
  <si>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</si>
  <si>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</si>
  <si>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</si>
  <si>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</si>
  <si>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</si>
  <si>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</si>
  <si>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</si>
  <si>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</si>
  <si>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</si>
  <si>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</si>
  <si>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</si>
  <si>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</si>
  <si>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</si>
  <si>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</si>
  <si>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</si>
  <si>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</si>
  <si>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</si>
  <si>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</si>
  <si>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</si>
  <si>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</si>
  <si>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</si>
  <si>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</si>
  <si>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</si>
  <si>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</si>
  <si>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</si>
  <si>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</si>
  <si>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</si>
  <si>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</si>
  <si>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</si>
  <si>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</si>
  <si>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</si>
  <si>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</si>
  <si>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</si>
  <si>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</si>
  <si>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</si>
  <si>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</si>
  <si>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</si>
  <si>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</si>
  <si>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</si>
  <si>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</si>
  <si>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</si>
  <si>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</si>
  <si>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</si>
  <si>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</si>
  <si>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</si>
  <si>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</si>
  <si>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</si>
  <si>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</si>
  <si>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</si>
  <si>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</si>
  <si>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</si>
  <si>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</si>
  <si>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</si>
  <si>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</si>
  <si>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</si>
  <si>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</si>
  <si>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</si>
  <si>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</si>
  <si>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</si>
  <si>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</si>
  <si>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</si>
  <si>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</si>
  <si>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</si>
  <si>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</si>
  <si>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</si>
  <si>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</si>
  <si>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</si>
  <si>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</si>
  <si>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</si>
  <si>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</si>
  <si>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</si>
  <si>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</si>
  <si>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</si>
  <si>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</si>
  <si>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</si>
  <si>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</si>
  <si>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</si>
  <si>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</si>
  <si>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</si>
  <si>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</si>
  <si>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</si>
  <si>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</si>
  <si>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</si>
  <si>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</si>
  <si>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</si>
  <si>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</si>
  <si>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</si>
  <si>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</si>
  <si>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</si>
  <si>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</si>
  <si>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</si>
  <si>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</si>
  <si>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</si>
  <si>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</si>
  <si>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</si>
  <si>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</si>
  <si>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</si>
  <si>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</si>
  <si>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</si>
  <si>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</si>
  <si>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</si>
  <si>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</si>
  <si>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</si>
  <si>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</si>
  <si>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</si>
  <si>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</si>
  <si>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</si>
  <si>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</si>
  <si>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</si>
  <si>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</si>
  <si>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</si>
  <si>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</si>
  <si>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</si>
  <si>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</si>
  <si>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</si>
  <si>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</si>
  <si>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</si>
  <si>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</si>
  <si>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</si>
  <si>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</si>
  <si>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</si>
  <si>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</si>
  <si>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</si>
  <si>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</si>
  <si>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</si>
  <si>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</si>
  <si>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</si>
  <si>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</si>
  <si>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</si>
  <si>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</si>
  <si>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</si>
  <si>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</si>
  <si>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</si>
  <si>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</si>
  <si>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</si>
  <si>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</si>
  <si>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</si>
  <si>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</si>
  <si>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</si>
  <si>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</si>
  <si>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</si>
  <si>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</si>
  <si>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</si>
  <si>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</si>
  <si>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</si>
  <si>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</si>
  <si>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</si>
  <si>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</si>
  <si>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</si>
  <si>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</si>
  <si>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</si>
  <si>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</si>
  <si>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</si>
  <si>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</si>
  <si>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</si>
  <si>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</si>
  <si>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</si>
  <si>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</si>
  <si>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</si>
  <si>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</si>
  <si>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</si>
  <si>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</si>
  <si>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</si>
  <si>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</si>
  <si>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</si>
  <si>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</si>
  <si>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</si>
  <si>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version consistency with the review sheet and version history</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</si>
  <si>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</si>
  <si>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</si>
  <si>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</si>
  <si>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</si>
  <si>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</si>
  <si>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</si>
  <si>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</si>
  <si>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</si>
  <si>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</si>
  <si>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</si>
  <si>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</si>
  <si>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</si>
  <si>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</si>
  <si>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</si>
  <si>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r>
      <t>according srs and sequence all error messages must be appear after user click "register "</t>
    </r>
    <r>
      <rPr>
        <b/>
        <sz val="11"/>
        <color theme="1"/>
        <rFont val="Calibri"/>
        <family val="2"/>
        <scheme val="minor"/>
      </rPr>
      <t xml:space="preserve"> </t>
    </r>
    <r>
      <rPr>
        <sz val="11"/>
        <color theme="1"/>
        <rFont val="Calibri"/>
        <family val="2"/>
        <scheme val="minor"/>
      </rPr>
      <t>button</t>
    </r>
  </si>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</sst>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b/>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2">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80">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2</c:v>
                </c:pt>
                <c:pt idx="1">
                  <c:v>17</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4</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4"/>
      <c r="C8" s="35"/>
      <c r="D8" s="35"/>
      <c r="E8" s="35"/>
      <c r="F8" s="35"/>
      <c r="G8" s="35"/>
      <c r="H8" s="35"/>
      <c r="I8" s="35"/>
      <c r="J8" s="36"/>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4"/>
      <c r="C16" s="35"/>
      <c r="D16" s="35"/>
      <c r="E16" s="35"/>
      <c r="F16" s="35"/>
      <c r="G16" s="35"/>
      <c r="H16" s="35"/>
      <c r="I16" s="35"/>
      <c r="J16" s="36"/>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79" priority="9" operator="equal">
      <formula>"Need Approval"</formula>
    </cfRule>
    <cfRule type="cellIs" dxfId="178" priority="10" operator="equal">
      <formula>"In Progress"</formula>
    </cfRule>
    <cfRule type="cellIs" dxfId="177" priority="11" operator="equal">
      <formula>"Closed"</formula>
    </cfRule>
    <cfRule type="cellIs" dxfId="176" priority="12" operator="equal">
      <formula>"Open"</formula>
    </cfRule>
  </conditionalFormatting>
  <conditionalFormatting sqref="F17">
    <cfRule type="cellIs" dxfId="175" priority="5" operator="equal">
      <formula>"Need Approval"</formula>
    </cfRule>
    <cfRule type="cellIs" dxfId="174" priority="6" operator="equal">
      <formula>"In Progress"</formula>
    </cfRule>
    <cfRule type="cellIs" dxfId="173" priority="7" operator="equal">
      <formula>"Closed"</formula>
    </cfRule>
    <cfRule type="cellIs" dxfId="172" priority="8" operator="equal">
      <formula>"Open"</formula>
    </cfRule>
  </conditionalFormatting>
  <conditionalFormatting sqref="F16">
    <cfRule type="cellIs" dxfId="171" priority="1" operator="equal">
      <formula>"Need Approval"</formula>
    </cfRule>
    <cfRule type="cellIs" dxfId="170" priority="2" operator="equal">
      <formula>"In Progress"</formula>
    </cfRule>
    <cfRule type="cellIs" dxfId="169" priority="3" operator="equal">
      <formula>"Closed"</formula>
    </cfRule>
    <cfRule type="cellIs" dxfId="16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topLeftCell="A12" zoomScale="85" zoomScaleNormal="85" workbookViewId="0">
      <selection activeCell="D23" sqref="D23"/>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227</v>
      </c>
      <c r="F3" s="5" t="s">
        <v>6</v>
      </c>
      <c r="G3" s="5"/>
      <c r="H3" s="10">
        <v>44687</v>
      </c>
      <c r="I3" s="6"/>
      <c r="J3" s="6"/>
    </row>
    <row r="4" spans="1:10" s="33" customFormat="1" ht="83.4" customHeight="1" x14ac:dyDescent="0.3">
      <c r="A4" s="26" t="s">
        <v>178</v>
      </c>
      <c r="B4" s="26" t="s">
        <v>175</v>
      </c>
      <c r="C4" s="26" t="s">
        <v>176</v>
      </c>
      <c r="D4" s="27">
        <v>44686</v>
      </c>
      <c r="E4" s="28" t="s">
        <v>179</v>
      </c>
      <c r="F4" s="26" t="s">
        <v>226</v>
      </c>
      <c r="G4" s="26"/>
      <c r="H4" s="27"/>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226</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34"/>
      <c r="B14" s="35"/>
      <c r="C14" s="35"/>
      <c r="D14" s="35"/>
      <c r="E14" s="35"/>
      <c r="F14" s="35"/>
      <c r="G14" s="35"/>
      <c r="H14" s="35"/>
      <c r="I14" s="35"/>
      <c r="J14" s="36"/>
    </row>
    <row r="15" spans="1:10" ht="47.25" customHeight="1" x14ac:dyDescent="0.3">
      <c r="A15" s="5" t="s">
        <v>216</v>
      </c>
      <c r="B15" s="5" t="s">
        <v>101</v>
      </c>
      <c r="C15" s="5" t="s">
        <v>176</v>
      </c>
      <c r="D15" s="10">
        <v>44689</v>
      </c>
      <c r="E15" s="6" t="s">
        <v>217</v>
      </c>
      <c r="F15" s="5" t="s">
        <v>6</v>
      </c>
      <c r="G15" s="5"/>
      <c r="H15" s="10">
        <v>44690</v>
      </c>
      <c r="I15" s="6"/>
      <c r="J15" s="6"/>
    </row>
    <row r="16" spans="1:10" ht="47.25" customHeight="1" x14ac:dyDescent="0.3">
      <c r="A16" s="5" t="s">
        <v>218</v>
      </c>
      <c r="B16" s="5" t="s">
        <v>101</v>
      </c>
      <c r="C16" s="5" t="s">
        <v>176</v>
      </c>
      <c r="D16" s="10">
        <v>44689</v>
      </c>
      <c r="E16" s="6" t="s">
        <v>219</v>
      </c>
      <c r="F16" s="5" t="s">
        <v>6</v>
      </c>
      <c r="G16" s="5"/>
      <c r="H16" s="10">
        <v>44690</v>
      </c>
      <c r="I16" s="6"/>
      <c r="J16" s="6"/>
    </row>
    <row r="17" spans="1:10" ht="47.25" customHeight="1" x14ac:dyDescent="0.3">
      <c r="A17" s="5" t="s">
        <v>220</v>
      </c>
      <c r="B17" s="5" t="s">
        <v>101</v>
      </c>
      <c r="C17" s="5" t="s">
        <v>176</v>
      </c>
      <c r="D17" s="10">
        <v>44689</v>
      </c>
      <c r="E17" s="6" t="s">
        <v>221</v>
      </c>
      <c r="F17" s="5" t="s">
        <v>6</v>
      </c>
      <c r="G17" s="5"/>
      <c r="H17" s="10">
        <v>44690</v>
      </c>
      <c r="I17" s="6"/>
      <c r="J17" s="6"/>
    </row>
    <row r="18" spans="1:10" ht="47.25" customHeight="1" x14ac:dyDescent="0.3">
      <c r="A18" s="5" t="s">
        <v>222</v>
      </c>
      <c r="B18" s="5" t="s">
        <v>101</v>
      </c>
      <c r="C18" s="5" t="s">
        <v>176</v>
      </c>
      <c r="D18" s="10">
        <v>44689</v>
      </c>
      <c r="E18" s="6" t="s">
        <v>223</v>
      </c>
      <c r="F18" s="5" t="s">
        <v>226</v>
      </c>
      <c r="G18" s="5"/>
      <c r="H18" s="10">
        <v>44690</v>
      </c>
      <c r="I18" s="6"/>
      <c r="J18" s="6"/>
    </row>
    <row r="19" spans="1:10" ht="47.25" customHeight="1" x14ac:dyDescent="0.3">
      <c r="A19" s="5" t="s">
        <v>224</v>
      </c>
      <c r="B19" s="5" t="s">
        <v>101</v>
      </c>
      <c r="C19" s="5" t="s">
        <v>176</v>
      </c>
      <c r="D19" s="10">
        <v>44689</v>
      </c>
      <c r="E19" s="6" t="s">
        <v>225</v>
      </c>
      <c r="F19" s="5" t="s">
        <v>226</v>
      </c>
      <c r="G19" s="5"/>
      <c r="H19" s="10">
        <v>44690</v>
      </c>
      <c r="I19" s="6"/>
      <c r="J19" s="6"/>
    </row>
    <row r="20" spans="1:10" x14ac:dyDescent="0.3">
      <c r="A20" s="34"/>
      <c r="B20" s="35"/>
      <c r="C20" s="35"/>
      <c r="D20" s="35"/>
      <c r="E20" s="35"/>
      <c r="F20" s="35"/>
      <c r="G20" s="35"/>
      <c r="H20" s="35"/>
      <c r="I20" s="35"/>
      <c r="J20" s="36"/>
    </row>
    <row r="21" spans="1:10" customFormat="1" x14ac:dyDescent="0.3">
      <c r="A21" s="5" t="s">
        <v>238</v>
      </c>
      <c r="B21" t="s">
        <v>101</v>
      </c>
      <c r="C21" t="s">
        <v>246</v>
      </c>
      <c r="D21" t="s">
        <v>229</v>
      </c>
      <c r="E21" t="s">
        <v>247</v>
      </c>
      <c r="F21" t="s">
        <v>231</v>
      </c>
    </row>
    <row r="22" spans="1:10" customFormat="1" x14ac:dyDescent="0.3">
      <c r="A22" s="5" t="s">
        <v>242</v>
      </c>
      <c r="B22" t="s">
        <v>101</v>
      </c>
      <c r="C22" t="s">
        <v>246</v>
      </c>
      <c r="D22" t="s">
        <v>229</v>
      </c>
      <c r="E22" t="s">
        <v>247</v>
      </c>
      <c r="F22" t="s">
        <v>231</v>
      </c>
    </row>
  </sheetData>
  <mergeCells count="2">
    <mergeCell ref="A14:J14"/>
    <mergeCell ref="A20:J20"/>
  </mergeCells>
  <conditionalFormatting sqref="F23:F1048576 F1:F3">
    <cfRule type="cellIs" dxfId="163" priority="65" operator="equal">
      <formula>"Need Approval"</formula>
    </cfRule>
    <cfRule type="cellIs" dxfId="162" priority="66" operator="equal">
      <formula>"In progress"</formula>
    </cfRule>
    <cfRule type="cellIs" dxfId="161" priority="67" operator="equal">
      <formula>"Closed"</formula>
    </cfRule>
    <cfRule type="cellIs" dxfId="160" priority="68" operator="equal">
      <formula>"Open"</formula>
    </cfRule>
  </conditionalFormatting>
  <conditionalFormatting sqref="F4">
    <cfRule type="cellIs" dxfId="159" priority="61" operator="equal">
      <formula>"Need Approval"</formula>
    </cfRule>
    <cfRule type="cellIs" dxfId="158" priority="62" operator="equal">
      <formula>"In progress"</formula>
    </cfRule>
    <cfRule type="cellIs" dxfId="157" priority="63" operator="equal">
      <formula>"Closed"</formula>
    </cfRule>
    <cfRule type="cellIs" dxfId="156" priority="64" operator="equal">
      <formula>"Open"</formula>
    </cfRule>
  </conditionalFormatting>
  <conditionalFormatting sqref="F5">
    <cfRule type="cellIs" dxfId="155" priority="57" operator="equal">
      <formula>"Need Approval"</formula>
    </cfRule>
    <cfRule type="cellIs" dxfId="154" priority="58" operator="equal">
      <formula>"In progress"</formula>
    </cfRule>
    <cfRule type="cellIs" dxfId="153" priority="59" operator="equal">
      <formula>"Closed"</formula>
    </cfRule>
    <cfRule type="cellIs" dxfId="152" priority="60" operator="equal">
      <formula>"Open"</formula>
    </cfRule>
  </conditionalFormatting>
  <conditionalFormatting sqref="F6">
    <cfRule type="cellIs" dxfId="151" priority="53" operator="equal">
      <formula>"Need Approval"</formula>
    </cfRule>
    <cfRule type="cellIs" dxfId="150" priority="54" operator="equal">
      <formula>"In progress"</formula>
    </cfRule>
    <cfRule type="cellIs" dxfId="149" priority="55" operator="equal">
      <formula>"Closed"</formula>
    </cfRule>
    <cfRule type="cellIs" dxfId="148" priority="56" operator="equal">
      <formula>"Open"</formula>
    </cfRule>
  </conditionalFormatting>
  <conditionalFormatting sqref="F7">
    <cfRule type="cellIs" dxfId="147" priority="49" operator="equal">
      <formula>"Need Approval"</formula>
    </cfRule>
    <cfRule type="cellIs" dxfId="146" priority="50" operator="equal">
      <formula>"In progress"</formula>
    </cfRule>
    <cfRule type="cellIs" dxfId="145" priority="51" operator="equal">
      <formula>"Closed"</formula>
    </cfRule>
    <cfRule type="cellIs" dxfId="144" priority="52" operator="equal">
      <formula>"Open"</formula>
    </cfRule>
  </conditionalFormatting>
  <conditionalFormatting sqref="F8">
    <cfRule type="cellIs" dxfId="143" priority="45" operator="equal">
      <formula>"Need Approval"</formula>
    </cfRule>
    <cfRule type="cellIs" dxfId="142" priority="46" operator="equal">
      <formula>"In progress"</formula>
    </cfRule>
    <cfRule type="cellIs" dxfId="141" priority="47" operator="equal">
      <formula>"Closed"</formula>
    </cfRule>
    <cfRule type="cellIs" dxfId="140" priority="48" operator="equal">
      <formula>"Open"</formula>
    </cfRule>
  </conditionalFormatting>
  <conditionalFormatting sqref="F9">
    <cfRule type="cellIs" dxfId="139" priority="41" operator="equal">
      <formula>"Need Approval"</formula>
    </cfRule>
    <cfRule type="cellIs" dxfId="138" priority="42" operator="equal">
      <formula>"In progress"</formula>
    </cfRule>
    <cfRule type="cellIs" dxfId="137" priority="43" operator="equal">
      <formula>"Closed"</formula>
    </cfRule>
    <cfRule type="cellIs" dxfId="136" priority="44" operator="equal">
      <formula>"Open"</formula>
    </cfRule>
  </conditionalFormatting>
  <conditionalFormatting sqref="F10">
    <cfRule type="cellIs" dxfId="135" priority="37" operator="equal">
      <formula>"Need Approval"</formula>
    </cfRule>
    <cfRule type="cellIs" dxfId="134" priority="38" operator="equal">
      <formula>"In progress"</formula>
    </cfRule>
    <cfRule type="cellIs" dxfId="133" priority="39" operator="equal">
      <formula>"Closed"</formula>
    </cfRule>
    <cfRule type="cellIs" dxfId="132" priority="40" operator="equal">
      <formula>"Open"</formula>
    </cfRule>
  </conditionalFormatting>
  <conditionalFormatting sqref="F11">
    <cfRule type="cellIs" dxfId="131" priority="33" operator="equal">
      <formula>"Need Approval"</formula>
    </cfRule>
    <cfRule type="cellIs" dxfId="130" priority="34" operator="equal">
      <formula>"In progress"</formula>
    </cfRule>
    <cfRule type="cellIs" dxfId="129" priority="35" operator="equal">
      <formula>"Closed"</formula>
    </cfRule>
    <cfRule type="cellIs" dxfId="128" priority="36" operator="equal">
      <formula>"Open"</formula>
    </cfRule>
  </conditionalFormatting>
  <conditionalFormatting sqref="F12">
    <cfRule type="cellIs" dxfId="127" priority="29" operator="equal">
      <formula>"Need Approval"</formula>
    </cfRule>
    <cfRule type="cellIs" dxfId="126" priority="30" operator="equal">
      <formula>"In progress"</formula>
    </cfRule>
    <cfRule type="cellIs" dxfId="125" priority="31" operator="equal">
      <formula>"Closed"</formula>
    </cfRule>
    <cfRule type="cellIs" dxfId="124" priority="32" operator="equal">
      <formula>"Open"</formula>
    </cfRule>
  </conditionalFormatting>
  <conditionalFormatting sqref="F13">
    <cfRule type="cellIs" dxfId="123" priority="25" operator="equal">
      <formula>"Need Approval"</formula>
    </cfRule>
    <cfRule type="cellIs" dxfId="122" priority="26" operator="equal">
      <formula>"In progress"</formula>
    </cfRule>
    <cfRule type="cellIs" dxfId="121" priority="27" operator="equal">
      <formula>"Closed"</formula>
    </cfRule>
    <cfRule type="cellIs" dxfId="120" priority="28" operator="equal">
      <formula>"Open"</formula>
    </cfRule>
  </conditionalFormatting>
  <conditionalFormatting sqref="F16">
    <cfRule type="cellIs" dxfId="115" priority="9" operator="equal">
      <formula>"Need Approval"</formula>
    </cfRule>
    <cfRule type="cellIs" dxfId="114" priority="10" operator="equal">
      <formula>"In progress"</formula>
    </cfRule>
    <cfRule type="cellIs" dxfId="113" priority="11" operator="equal">
      <formula>"Closed"</formula>
    </cfRule>
    <cfRule type="cellIs" dxfId="112" priority="12" operator="equal">
      <formula>"Open"</formula>
    </cfRule>
  </conditionalFormatting>
  <conditionalFormatting sqref="F15">
    <cfRule type="cellIs" dxfId="111" priority="5" operator="equal">
      <formula>"Need Approval"</formula>
    </cfRule>
    <cfRule type="cellIs" dxfId="110" priority="6" operator="equal">
      <formula>"In progress"</formula>
    </cfRule>
    <cfRule type="cellIs" dxfId="109" priority="7" operator="equal">
      <formula>"Closed"</formula>
    </cfRule>
    <cfRule type="cellIs" dxfId="108" priority="8" operator="equal">
      <formula>"Open"</formula>
    </cfRule>
  </conditionalFormatting>
  <conditionalFormatting sqref="F17:F19">
    <cfRule type="cellIs" dxfId="107" priority="1" operator="equal">
      <formula>"Need Approval"</formula>
    </cfRule>
    <cfRule type="cellIs" dxfId="106" priority="2" operator="equal">
      <formula>"In progress"</formula>
    </cfRule>
    <cfRule type="cellIs" dxfId="105" priority="3" operator="equal">
      <formula>"Closed"</formula>
    </cfRule>
    <cfRule type="cellIs" dxfId="10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F1:F20 F23:F1048576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D20" sqref="D20"/>
    </sheetView>
  </sheetViews>
  <sheetFormatPr defaultRowHeight="14.4" x14ac:dyDescent="0.3"/>
  <cols>
    <col min="1" max="1" width="21.33203125" customWidth="1"/>
    <col min="2" max="2" width="10.6640625" customWidth="1"/>
    <col min="5" max="5" width="39.33203125" customWidth="1"/>
    <col min="6" max="6" width="12.6640625" customWidth="1"/>
    <col min="7" max="7" width="15.109375" customWidth="1"/>
    <col min="8" max="8" width="15.5546875" customWidth="1"/>
    <col min="9" max="9" width="26.21875" customWidth="1"/>
    <col min="10" max="10" width="24.554687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43.2" x14ac:dyDescent="0.3">
      <c r="A2" s="5" t="s">
        <v>228</v>
      </c>
      <c r="B2" t="s">
        <v>101</v>
      </c>
      <c r="C2" t="s">
        <v>175</v>
      </c>
      <c r="D2" t="s">
        <v>229</v>
      </c>
      <c r="E2" s="11" t="s">
        <v>230</v>
      </c>
      <c r="F2" t="s">
        <v>231</v>
      </c>
    </row>
    <row r="3" spans="1:10" x14ac:dyDescent="0.3">
      <c r="A3" s="5" t="s">
        <v>232</v>
      </c>
      <c r="B3" t="s">
        <v>101</v>
      </c>
      <c r="C3" t="s">
        <v>175</v>
      </c>
      <c r="D3" t="s">
        <v>229</v>
      </c>
      <c r="E3" t="s">
        <v>233</v>
      </c>
      <c r="F3" t="s">
        <v>231</v>
      </c>
    </row>
    <row r="4" spans="1:10" x14ac:dyDescent="0.3">
      <c r="A4" s="5" t="s">
        <v>234</v>
      </c>
      <c r="B4" t="s">
        <v>101</v>
      </c>
      <c r="C4" t="s">
        <v>175</v>
      </c>
      <c r="D4" t="s">
        <v>229</v>
      </c>
      <c r="E4" t="s">
        <v>235</v>
      </c>
      <c r="F4" t="s">
        <v>231</v>
      </c>
    </row>
    <row r="5" spans="1:10" ht="43.2" x14ac:dyDescent="0.3">
      <c r="A5" s="5" t="s">
        <v>234</v>
      </c>
      <c r="B5" t="s">
        <v>101</v>
      </c>
      <c r="C5" t="s">
        <v>175</v>
      </c>
      <c r="D5" t="s">
        <v>229</v>
      </c>
      <c r="E5" s="11" t="s">
        <v>236</v>
      </c>
      <c r="F5" t="s">
        <v>231</v>
      </c>
    </row>
    <row r="6" spans="1:10" s="12" customFormat="1" x14ac:dyDescent="0.3"/>
    <row r="7" spans="1:10" ht="57.6" x14ac:dyDescent="0.3">
      <c r="A7" s="5" t="s">
        <v>237</v>
      </c>
      <c r="B7" t="s">
        <v>101</v>
      </c>
      <c r="C7" t="s">
        <v>175</v>
      </c>
      <c r="D7" t="s">
        <v>229</v>
      </c>
      <c r="E7" s="11" t="s">
        <v>245</v>
      </c>
      <c r="F7" t="s">
        <v>231</v>
      </c>
    </row>
    <row r="8" spans="1:10" s="12" customFormat="1" x14ac:dyDescent="0.3"/>
    <row r="9" spans="1:10" x14ac:dyDescent="0.3">
      <c r="A9" s="5" t="s">
        <v>238</v>
      </c>
      <c r="B9" t="s">
        <v>101</v>
      </c>
      <c r="C9" t="s">
        <v>175</v>
      </c>
      <c r="D9" t="s">
        <v>229</v>
      </c>
      <c r="E9" t="s">
        <v>239</v>
      </c>
      <c r="F9" t="s">
        <v>231</v>
      </c>
    </row>
    <row r="10" spans="1:10" x14ac:dyDescent="0.3">
      <c r="A10" s="5" t="s">
        <v>240</v>
      </c>
      <c r="B10" t="s">
        <v>101</v>
      </c>
      <c r="C10" t="s">
        <v>175</v>
      </c>
      <c r="D10" t="s">
        <v>229</v>
      </c>
      <c r="E10" t="s">
        <v>241</v>
      </c>
      <c r="F10" t="s">
        <v>231</v>
      </c>
    </row>
    <row r="11" spans="1:10" s="12" customFormat="1" x14ac:dyDescent="0.3"/>
    <row r="12" spans="1:10" x14ac:dyDescent="0.3">
      <c r="A12" s="5" t="s">
        <v>242</v>
      </c>
      <c r="B12" t="s">
        <v>101</v>
      </c>
      <c r="C12" t="s">
        <v>175</v>
      </c>
      <c r="D12" t="s">
        <v>229</v>
      </c>
      <c r="E12" t="s">
        <v>243</v>
      </c>
      <c r="F12" t="s">
        <v>231</v>
      </c>
    </row>
    <row r="13" spans="1:10" x14ac:dyDescent="0.3">
      <c r="A13" s="5" t="s">
        <v>244</v>
      </c>
      <c r="B13" t="s">
        <v>101</v>
      </c>
      <c r="C13" t="s">
        <v>175</v>
      </c>
      <c r="D13" t="s">
        <v>229</v>
      </c>
      <c r="E13" t="s">
        <v>239</v>
      </c>
      <c r="F13" t="s">
        <v>231</v>
      </c>
    </row>
  </sheetData>
  <conditionalFormatting sqref="F1">
    <cfRule type="cellIs" dxfId="103" priority="1" operator="equal">
      <formula>"Need Approval"</formula>
    </cfRule>
    <cfRule type="cellIs" dxfId="102" priority="2" operator="equal">
      <formula>"In progress"</formula>
    </cfRule>
    <cfRule type="cellIs" dxfId="101" priority="3" operator="equal">
      <formula>"Closed"</formula>
    </cfRule>
    <cfRule type="cellIs" dxfId="10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pane xSplit="1" ySplit="1" topLeftCell="B19" activePane="bottomRight" state="frozen"/>
      <selection pane="topRight" activeCell="B1" sqref="B1"/>
      <selection pane="bottomLeft" activeCell="A2" sqref="A2"/>
      <selection pane="bottomRight" activeCell="A22" sqref="A22:XFD22"/>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4"/>
      <c r="C13" s="35"/>
      <c r="D13" s="35"/>
      <c r="E13" s="35"/>
      <c r="F13" s="35"/>
      <c r="G13" s="35"/>
      <c r="H13" s="35"/>
      <c r="I13" s="35"/>
      <c r="J13" s="36"/>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39" spans="6:6" x14ac:dyDescent="0.3">
      <c r="F39"/>
    </row>
  </sheetData>
  <mergeCells count="1">
    <mergeCell ref="B13:J13"/>
  </mergeCells>
  <conditionalFormatting sqref="F14:F21 F32:F38 F1:F12 F40:F1048576">
    <cfRule type="cellIs" dxfId="99" priority="5" operator="equal">
      <formula>"Need Approval"</formula>
    </cfRule>
    <cfRule type="cellIs" dxfId="98" priority="6" operator="equal">
      <formula>"In progress"</formula>
    </cfRule>
    <cfRule type="cellIs" dxfId="97" priority="7" operator="equal">
      <formula>"Closed"</formula>
    </cfRule>
    <cfRule type="cellIs" dxfId="96" priority="8"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F1:F12 F14:F21 F40:F1048576 F32:F38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95" priority="1" operator="equal">
      <formula>"Need Approval"</formula>
    </cfRule>
    <cfRule type="cellIs" dxfId="94" priority="2" operator="equal">
      <formula>"In progress"</formula>
    </cfRule>
    <cfRule type="cellIs" dxfId="93" priority="3" operator="equal">
      <formula>"Closed"</formula>
    </cfRule>
    <cfRule type="cellIs" dxfId="9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workbookViewId="0">
      <pane xSplit="1" ySplit="1" topLeftCell="C27" activePane="bottomRight" state="frozen"/>
      <selection pane="topRight" activeCell="B1" sqref="B1"/>
      <selection pane="bottomLeft" activeCell="A2" sqref="A2"/>
      <selection pane="bottomRight" activeCell="F41" sqref="F4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7"/>
      <c r="B10" s="38"/>
      <c r="C10" s="38"/>
      <c r="D10" s="38"/>
      <c r="E10" s="38"/>
      <c r="F10" s="38"/>
      <c r="G10" s="38"/>
      <c r="H10" s="38"/>
      <c r="I10" s="38"/>
      <c r="J10" s="38"/>
      <c r="K10" s="38"/>
      <c r="L10" s="39"/>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37"/>
      <c r="B28" s="38"/>
      <c r="C28" s="38"/>
      <c r="D28" s="38"/>
      <c r="E28" s="38"/>
      <c r="F28" s="38"/>
      <c r="G28" s="38"/>
      <c r="H28" s="38"/>
      <c r="I28" s="38"/>
      <c r="J28" s="38"/>
      <c r="K28" s="38"/>
      <c r="L28" s="39"/>
    </row>
    <row r="29" spans="1:12" x14ac:dyDescent="0.3">
      <c r="A29" s="29" t="s">
        <v>208</v>
      </c>
      <c r="B29" s="29" t="s">
        <v>209</v>
      </c>
      <c r="C29" s="5" t="s">
        <v>114</v>
      </c>
      <c r="D29" s="5" t="s">
        <v>116</v>
      </c>
      <c r="E29" s="10">
        <v>44688</v>
      </c>
      <c r="F29" s="10" t="s">
        <v>132</v>
      </c>
      <c r="G29" s="30" t="s">
        <v>211</v>
      </c>
      <c r="H29" t="s">
        <v>7</v>
      </c>
    </row>
    <row r="30" spans="1:12" x14ac:dyDescent="0.3">
      <c r="A30" s="29" t="s">
        <v>212</v>
      </c>
      <c r="B30" s="29" t="s">
        <v>210</v>
      </c>
      <c r="C30" s="5" t="s">
        <v>114</v>
      </c>
      <c r="D30" s="5" t="s">
        <v>116</v>
      </c>
      <c r="E30" s="10">
        <v>44688</v>
      </c>
      <c r="F30" s="10" t="s">
        <v>132</v>
      </c>
      <c r="G30" s="7" t="s">
        <v>211</v>
      </c>
      <c r="H30" t="s">
        <v>7</v>
      </c>
    </row>
    <row r="31" spans="1:12" x14ac:dyDescent="0.3">
      <c r="A31" s="29" t="s">
        <v>213</v>
      </c>
      <c r="B31" s="29" t="s">
        <v>10</v>
      </c>
      <c r="C31" s="5" t="s">
        <v>114</v>
      </c>
      <c r="D31" s="5" t="s">
        <v>116</v>
      </c>
      <c r="E31" s="10">
        <v>44688</v>
      </c>
      <c r="F31" s="10" t="s">
        <v>132</v>
      </c>
      <c r="G31" s="7" t="s">
        <v>211</v>
      </c>
      <c r="H31" t="s">
        <v>7</v>
      </c>
    </row>
    <row r="32" spans="1:12" x14ac:dyDescent="0.3">
      <c r="A32" s="29" t="s">
        <v>214</v>
      </c>
      <c r="B32" s="29" t="s">
        <v>8</v>
      </c>
      <c r="C32" s="31" t="s">
        <v>11</v>
      </c>
      <c r="D32" s="5" t="s">
        <v>116</v>
      </c>
      <c r="E32" s="10">
        <v>44688</v>
      </c>
      <c r="F32" s="10" t="s">
        <v>132</v>
      </c>
      <c r="G32" s="32" t="s">
        <v>215</v>
      </c>
      <c r="H32" t="s">
        <v>7</v>
      </c>
    </row>
  </sheetData>
  <autoFilter ref="A1:L1"/>
  <mergeCells count="2">
    <mergeCell ref="A10:L10"/>
    <mergeCell ref="A28:L28"/>
  </mergeCells>
  <conditionalFormatting sqref="H29:H1048576">
    <cfRule type="cellIs" dxfId="91" priority="185" operator="equal">
      <formula>"Need Approval"</formula>
    </cfRule>
    <cfRule type="cellIs" dxfId="90" priority="186" operator="equal">
      <formula>"In progress"</formula>
    </cfRule>
    <cfRule type="cellIs" dxfId="89" priority="187" operator="equal">
      <formula>"Closed"</formula>
    </cfRule>
    <cfRule type="cellIs" dxfId="88" priority="188" operator="equal">
      <formula>"Open"</formula>
    </cfRule>
  </conditionalFormatting>
  <conditionalFormatting sqref="H11">
    <cfRule type="cellIs" dxfId="87" priority="101" operator="equal">
      <formula>"Need Approval"</formula>
    </cfRule>
    <cfRule type="cellIs" dxfId="86" priority="102" operator="equal">
      <formula>"In progress"</formula>
    </cfRule>
    <cfRule type="cellIs" dxfId="85" priority="103" operator="equal">
      <formula>"Closed"</formula>
    </cfRule>
    <cfRule type="cellIs" dxfId="84" priority="104" operator="equal">
      <formula>"Open"</formula>
    </cfRule>
  </conditionalFormatting>
  <conditionalFormatting sqref="H11">
    <cfRule type="cellIs" dxfId="83" priority="97" operator="equal">
      <formula>"Need Approval"</formula>
    </cfRule>
    <cfRule type="cellIs" dxfId="82" priority="98" operator="equal">
      <formula>"In progress"</formula>
    </cfRule>
    <cfRule type="cellIs" dxfId="81" priority="99" operator="equal">
      <formula>"Closed"</formula>
    </cfRule>
    <cfRule type="cellIs" dxfId="80" priority="100" operator="equal">
      <formula>"Open"</formula>
    </cfRule>
  </conditionalFormatting>
  <conditionalFormatting sqref="H12:H16">
    <cfRule type="cellIs" dxfId="79" priority="93" operator="equal">
      <formula>"Need Approval"</formula>
    </cfRule>
    <cfRule type="cellIs" dxfId="78" priority="94" operator="equal">
      <formula>"In progress"</formula>
    </cfRule>
    <cfRule type="cellIs" dxfId="77" priority="95" operator="equal">
      <formula>"Closed"</formula>
    </cfRule>
    <cfRule type="cellIs" dxfId="76" priority="96" operator="equal">
      <formula>"Open"</formula>
    </cfRule>
  </conditionalFormatting>
  <conditionalFormatting sqref="H12:H16">
    <cfRule type="cellIs" dxfId="75" priority="89" operator="equal">
      <formula>"Need Approval"</formula>
    </cfRule>
    <cfRule type="cellIs" dxfId="74" priority="90" operator="equal">
      <formula>"In progress"</formula>
    </cfRule>
    <cfRule type="cellIs" dxfId="73" priority="91" operator="equal">
      <formula>"Closed"</formula>
    </cfRule>
    <cfRule type="cellIs" dxfId="72" priority="92" operator="equal">
      <formula>"Open"</formula>
    </cfRule>
  </conditionalFormatting>
  <conditionalFormatting sqref="H21">
    <cfRule type="cellIs" dxfId="71" priority="77" operator="equal">
      <formula>"Need Approval"</formula>
    </cfRule>
    <cfRule type="cellIs" dxfId="70" priority="78" operator="equal">
      <formula>"In progress"</formula>
    </cfRule>
    <cfRule type="cellIs" dxfId="69" priority="79" operator="equal">
      <formula>"Closed"</formula>
    </cfRule>
    <cfRule type="cellIs" dxfId="68" priority="80" operator="equal">
      <formula>"Open"</formula>
    </cfRule>
  </conditionalFormatting>
  <conditionalFormatting sqref="H21">
    <cfRule type="cellIs" dxfId="67" priority="73" operator="equal">
      <formula>"Need Approval"</formula>
    </cfRule>
    <cfRule type="cellIs" dxfId="66" priority="74" operator="equal">
      <formula>"In progress"</formula>
    </cfRule>
    <cfRule type="cellIs" dxfId="65" priority="75" operator="equal">
      <formula>"Closed"</formula>
    </cfRule>
    <cfRule type="cellIs" dxfId="64" priority="76" operator="equal">
      <formula>"Open"</formula>
    </cfRule>
  </conditionalFormatting>
  <conditionalFormatting sqref="H17:H20">
    <cfRule type="cellIs" dxfId="63" priority="85" operator="equal">
      <formula>"Need Approval"</formula>
    </cfRule>
    <cfRule type="cellIs" dxfId="62" priority="86" operator="equal">
      <formula>"In progress"</formula>
    </cfRule>
    <cfRule type="cellIs" dxfId="61" priority="87" operator="equal">
      <formula>"Closed"</formula>
    </cfRule>
    <cfRule type="cellIs" dxfId="60" priority="88" operator="equal">
      <formula>"Open"</formula>
    </cfRule>
  </conditionalFormatting>
  <conditionalFormatting sqref="H17:H20">
    <cfRule type="cellIs" dxfId="59" priority="81" operator="equal">
      <formula>"Need Approval"</formula>
    </cfRule>
    <cfRule type="cellIs" dxfId="58" priority="82" operator="equal">
      <formula>"In progress"</formula>
    </cfRule>
    <cfRule type="cellIs" dxfId="57" priority="83" operator="equal">
      <formula>"Closed"</formula>
    </cfRule>
    <cfRule type="cellIs" dxfId="56" priority="84" operator="equal">
      <formula>"Open"</formula>
    </cfRule>
  </conditionalFormatting>
  <conditionalFormatting sqref="H22">
    <cfRule type="cellIs" dxfId="55" priority="69" operator="equal">
      <formula>"Need Approval"</formula>
    </cfRule>
    <cfRule type="cellIs" dxfId="54" priority="70" operator="equal">
      <formula>"In progress"</formula>
    </cfRule>
    <cfRule type="cellIs" dxfId="53" priority="71" operator="equal">
      <formula>"Closed"</formula>
    </cfRule>
    <cfRule type="cellIs" dxfId="52" priority="72" operator="equal">
      <formula>"Open"</formula>
    </cfRule>
  </conditionalFormatting>
  <conditionalFormatting sqref="H22">
    <cfRule type="cellIs" dxfId="51" priority="65" operator="equal">
      <formula>"Need Approval"</formula>
    </cfRule>
    <cfRule type="cellIs" dxfId="50" priority="66" operator="equal">
      <formula>"In progress"</formula>
    </cfRule>
    <cfRule type="cellIs" dxfId="49" priority="67" operator="equal">
      <formula>"Closed"</formula>
    </cfRule>
    <cfRule type="cellIs" dxfId="48" priority="68" operator="equal">
      <formula>"Open"</formula>
    </cfRule>
  </conditionalFormatting>
  <conditionalFormatting sqref="H1:H9">
    <cfRule type="cellIs" dxfId="47" priority="61" operator="equal">
      <formula>"Need Approval"</formula>
    </cfRule>
    <cfRule type="cellIs" dxfId="46" priority="62" operator="equal">
      <formula>"In progress"</formula>
    </cfRule>
    <cfRule type="cellIs" dxfId="45" priority="63" operator="equal">
      <formula>"Closed"</formula>
    </cfRule>
    <cfRule type="cellIs" dxfId="44" priority="64" operator="equal">
      <formula>"Open"</formula>
    </cfRule>
  </conditionalFormatting>
  <conditionalFormatting sqref="H2:H9">
    <cfRule type="cellIs" dxfId="43" priority="57" operator="equal">
      <formula>"Need Approval"</formula>
    </cfRule>
    <cfRule type="cellIs" dxfId="42" priority="58" operator="equal">
      <formula>"In progress"</formula>
    </cfRule>
    <cfRule type="cellIs" dxfId="41" priority="59" operator="equal">
      <formula>"Closed"</formula>
    </cfRule>
    <cfRule type="cellIs" dxfId="40" priority="60" operator="equal">
      <formula>"Open"</formula>
    </cfRule>
  </conditionalFormatting>
  <conditionalFormatting sqref="H23">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3">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4">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4">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25">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25">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7">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7">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H29:H1048576</xm:sqref>
        </x14:dataValidation>
        <x14:dataValidation type="list" allowBlank="1" showInputMessage="1" showErrorMessage="1">
          <x14:formula1>
            <xm:f>Options!#REF!</xm:f>
          </x14:formula1>
          <xm:sqref>H1:H9 H11:H27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0" t="s">
        <v>8</v>
      </c>
      <c r="B3" s="3" t="s">
        <v>7</v>
      </c>
      <c r="C3" s="3">
        <f>COUNTIFS(PMP_Review!F2:F1048576,"Open")</f>
        <v>0</v>
      </c>
      <c r="L3" s="41" t="s">
        <v>10</v>
      </c>
      <c r="M3" s="4" t="s">
        <v>7</v>
      </c>
      <c r="N3" s="4">
        <f>COUNTIFS(SRS_Review!F2:F1048576,"Open")</f>
        <v>0</v>
      </c>
    </row>
    <row r="4" spans="1:14" x14ac:dyDescent="0.3">
      <c r="A4" s="40"/>
      <c r="B4" s="3" t="s">
        <v>6</v>
      </c>
      <c r="C4" s="3">
        <f>COUNTIFS(PMP_Review!F2:F1048576,"Closed")</f>
        <v>14</v>
      </c>
      <c r="L4" s="41"/>
      <c r="M4" s="4" t="s">
        <v>6</v>
      </c>
      <c r="N4" s="4">
        <f>COUNTIFS(SRS_Review!F2:F1048576,"Closed")</f>
        <v>19</v>
      </c>
    </row>
    <row r="5" spans="1:14" x14ac:dyDescent="0.3">
      <c r="A5" s="40"/>
      <c r="B5" s="14" t="s">
        <v>46</v>
      </c>
      <c r="C5" s="14">
        <f>COUNTIFS(PMP_Review!F2:F1048576,"In Progress")</f>
        <v>0</v>
      </c>
      <c r="L5" s="41"/>
      <c r="M5" s="15" t="s">
        <v>46</v>
      </c>
      <c r="N5" s="15">
        <f>COUNTIFS(SRS_Review!F2:F1048576,"In Progress")</f>
        <v>0</v>
      </c>
    </row>
    <row r="6" spans="1:14" x14ac:dyDescent="0.3">
      <c r="A6" s="40"/>
      <c r="B6" s="14" t="s">
        <v>66</v>
      </c>
      <c r="C6" s="14">
        <f>COUNTIFS(PMP_Review!F2:F1048576,"Need Approval")</f>
        <v>0</v>
      </c>
      <c r="L6" s="41"/>
      <c r="M6" s="15" t="s">
        <v>66</v>
      </c>
      <c r="N6" s="15">
        <f>COUNTIFS(SRS_Review!F2:F1048576,"Need Approval")</f>
        <v>0</v>
      </c>
    </row>
    <row r="7" spans="1:14" x14ac:dyDescent="0.3">
      <c r="A7" s="40"/>
      <c r="B7" s="3" t="s">
        <v>9</v>
      </c>
      <c r="C7" s="3">
        <f>SUM(C3:C6)</f>
        <v>14</v>
      </c>
      <c r="L7" s="41"/>
      <c r="M7" s="4" t="s">
        <v>9</v>
      </c>
      <c r="N7" s="4">
        <f>SUM(N3:N6)</f>
        <v>19</v>
      </c>
    </row>
    <row r="23" spans="1:14" x14ac:dyDescent="0.3">
      <c r="A23" s="40" t="s">
        <v>199</v>
      </c>
      <c r="B23" s="23" t="s">
        <v>7</v>
      </c>
      <c r="C23" s="23">
        <f>COUNTIF(WireFrame_Review!F2:F1048576,"Open")</f>
        <v>2</v>
      </c>
      <c r="L23" s="41" t="s">
        <v>76</v>
      </c>
      <c r="M23" s="24" t="s">
        <v>7</v>
      </c>
      <c r="N23" s="24">
        <f>COUNTIF(Risk_Managment_Plan_Review!F2:F1048576,"Open")</f>
        <v>0</v>
      </c>
    </row>
    <row r="24" spans="1:14" x14ac:dyDescent="0.3">
      <c r="A24" s="40"/>
      <c r="B24" s="23" t="s">
        <v>6</v>
      </c>
      <c r="C24" s="23">
        <f>COUNTIF(WireFrame_Review!F2:F1048576,"Closed")</f>
        <v>17</v>
      </c>
      <c r="L24" s="41"/>
      <c r="M24" s="24" t="s">
        <v>6</v>
      </c>
      <c r="N24" s="24">
        <f>COUNTIF(Risk_Managment_Plan_Review!F2:F1048576,"Closed")</f>
        <v>6</v>
      </c>
    </row>
    <row r="25" spans="1:14" x14ac:dyDescent="0.3">
      <c r="A25" s="40"/>
      <c r="B25" s="23" t="s">
        <v>46</v>
      </c>
      <c r="C25" s="23">
        <f>COUNTIF(WireFrame_Review!F2:F1048576,"In Progress")</f>
        <v>0</v>
      </c>
      <c r="L25" s="41"/>
      <c r="M25" s="24" t="s">
        <v>46</v>
      </c>
      <c r="N25" s="24">
        <f>COUNTIF(Risk_Managment_Plan_Review!F2:F1048576,"In Progress")</f>
        <v>0</v>
      </c>
    </row>
    <row r="26" spans="1:14" x14ac:dyDescent="0.3">
      <c r="A26" s="40"/>
      <c r="B26" s="23" t="s">
        <v>66</v>
      </c>
      <c r="C26" s="23">
        <f>COUNTIF(WireFrame_Review!F2:F1048576,"Need Approval")</f>
        <v>0</v>
      </c>
      <c r="L26" s="41"/>
      <c r="M26" s="24" t="s">
        <v>66</v>
      </c>
      <c r="N26" s="24">
        <f>COUNTIF(Risk_Managment_Plan_Review!F2:F1048576,"Need Approval")</f>
        <v>0</v>
      </c>
    </row>
    <row r="27" spans="1:14" x14ac:dyDescent="0.3">
      <c r="A27" s="40"/>
      <c r="B27" s="23" t="s">
        <v>9</v>
      </c>
      <c r="C27" s="23">
        <f>SUM(C23:C26)</f>
        <v>19</v>
      </c>
      <c r="L27" s="41"/>
      <c r="M27" s="24" t="s">
        <v>9</v>
      </c>
      <c r="N27" s="24">
        <f>SUM(N23:N26)</f>
        <v>6</v>
      </c>
    </row>
    <row r="34" spans="1:14" x14ac:dyDescent="0.3">
      <c r="H34" s="25"/>
    </row>
    <row r="42" spans="1:14" x14ac:dyDescent="0.3">
      <c r="A42" s="40" t="s">
        <v>111</v>
      </c>
      <c r="B42" s="23" t="s">
        <v>7</v>
      </c>
      <c r="C42" s="23">
        <f>COUNTIF(Sequence_Diagrams_Review!F2:F1048576,"Open")</f>
        <v>0</v>
      </c>
      <c r="L42" s="41" t="s">
        <v>129</v>
      </c>
      <c r="M42" s="24" t="s">
        <v>7</v>
      </c>
      <c r="N42" s="24">
        <f>COUNTIF(Audit_Review!H2:H1048576,"Open")</f>
        <v>4</v>
      </c>
    </row>
    <row r="43" spans="1:14" x14ac:dyDescent="0.3">
      <c r="A43" s="40"/>
      <c r="B43" s="23" t="s">
        <v>6</v>
      </c>
      <c r="C43" s="23">
        <f>COUNTIF(Sequence_Diagrams_Review!F2:F1048576,"Closed")</f>
        <v>2</v>
      </c>
      <c r="L43" s="41"/>
      <c r="M43" s="24" t="s">
        <v>6</v>
      </c>
      <c r="N43" s="24">
        <f>COUNTIF(Audit_Review!H2:H1048576,"Closed")</f>
        <v>15</v>
      </c>
    </row>
    <row r="44" spans="1:14" x14ac:dyDescent="0.3">
      <c r="A44" s="40"/>
      <c r="B44" s="23" t="s">
        <v>46</v>
      </c>
      <c r="C44" s="23">
        <f>COUNTIF(Sequence_Diagrams_Review!F2:F1048576,"In Progress")</f>
        <v>0</v>
      </c>
      <c r="L44" s="41"/>
      <c r="M44" s="24" t="s">
        <v>46</v>
      </c>
      <c r="N44" s="24">
        <f>COUNTIF(Audit_Review!H2:H1048576,"In Progress")</f>
        <v>3</v>
      </c>
    </row>
    <row r="45" spans="1:14" x14ac:dyDescent="0.3">
      <c r="A45" s="40"/>
      <c r="B45" s="23" t="s">
        <v>66</v>
      </c>
      <c r="C45" s="23">
        <f>COUNTIF(Sequence_Diagrams_Review!F2:F1048576,"Need Approval")</f>
        <v>0</v>
      </c>
      <c r="L45" s="41"/>
      <c r="M45" s="24" t="s">
        <v>66</v>
      </c>
      <c r="N45" s="24">
        <f>COUNTIF(Audit_Review!H2:H1048576,"Need Approval")</f>
        <v>7</v>
      </c>
    </row>
    <row r="46" spans="1:14" x14ac:dyDescent="0.3">
      <c r="A46" s="40"/>
      <c r="B46" s="23" t="s">
        <v>9</v>
      </c>
      <c r="C46" s="23">
        <f>SUM(C42:C45)</f>
        <v>2</v>
      </c>
      <c r="L46" s="41"/>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Implementation_Review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2022-05-13T10:42:51Z</dcterms:modified>
</cp:coreProperties>
</file>