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8" yWindow="-108" windowWidth="23256" windowHeight="12576" firstSheet="3" activeTab="4"/>
  </bookViews>
  <sheets>
    <sheet name="PMP_Review" sheetId="1" r:id="rId1"/>
    <sheet name="Options" sheetId="5" state="hidden" r:id="rId2"/>
    <sheet name="Risk_Managment_Plan_Review" sheetId="7" r:id="rId3"/>
    <sheet name="WireFrame_Review" sheetId="12" r:id="rId4"/>
    <sheet name="SRS_Review" sheetId="3" r:id="rId5"/>
    <sheet name="Sequence_Diagrams_Review" sheetId="10" r:id="rId6"/>
    <sheet name="Audit_Review" sheetId="11" r:id="rId7"/>
    <sheet name="Progress_Chart" sheetId="4" r:id="rId8"/>
  </sheets>
  <definedNames>
    <definedName name="_xlnm._FilterDatabase" localSheetId="6" hidden="1">Audit_Review!$A$1:$L$1</definedName>
    <definedName name="Options">Options!$B$1:$B$2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6" i="4" l="1"/>
  <c r="C25" i="4"/>
  <c r="C24" i="4"/>
  <c r="C23" i="4"/>
  <c r="N45" i="4" l="1"/>
  <c r="N44" i="4"/>
  <c r="N43" i="4"/>
  <c r="N42" i="4"/>
  <c r="N46" i="4" l="1"/>
  <c r="C45" i="4"/>
  <c r="C44" i="4"/>
  <c r="C43" i="4"/>
  <c r="C42" i="4"/>
  <c r="C46" i="4" l="1"/>
  <c r="N26" i="4"/>
  <c r="N25" i="4"/>
  <c r="N24" i="4"/>
  <c r="N23" i="4"/>
  <c r="C4" i="4"/>
  <c r="N4" i="4"/>
  <c r="N3" i="4"/>
  <c r="N27" i="4" l="1"/>
  <c r="C27" i="4" l="1"/>
  <c r="N6" i="4"/>
  <c r="C6" i="4"/>
  <c r="N5" i="4"/>
  <c r="C5" i="4"/>
  <c r="C3" i="4"/>
  <c r="C7" i="4" l="1"/>
  <c r="N7" i="4"/>
</calcChain>
</file>

<file path=xl/sharedStrings.xml><?xml version="1.0" encoding="utf-8"?>
<sst xmlns="http://schemas.openxmlformats.org/spreadsheetml/2006/main" count="673" uniqueCount="232">
  <si>
    <t>Raised By</t>
  </si>
  <si>
    <t>Issue</t>
  </si>
  <si>
    <t>Issue Date</t>
  </si>
  <si>
    <t>Status</t>
  </si>
  <si>
    <t>Approved By</t>
  </si>
  <si>
    <t>Closed date</t>
  </si>
  <si>
    <t>Closed</t>
  </si>
  <si>
    <t>Open</t>
  </si>
  <si>
    <t>PMP</t>
  </si>
  <si>
    <t>Total</t>
  </si>
  <si>
    <t>SRS</t>
  </si>
  <si>
    <t>Hager Hany</t>
  </si>
  <si>
    <t>in section 3.11.3 field constrantions the last one must be phone number not full name</t>
  </si>
  <si>
    <t xml:space="preserve">there is a missing admin function which is update user </t>
  </si>
  <si>
    <t>there is a issue in 3.16 in functional requirments it doesn't match the actual requirment fo adding an admin</t>
  </si>
  <si>
    <t>there is a issue in the numbering starts from 3.15 subtitles till the end of the section 3</t>
  </si>
  <si>
    <t xml:space="preserve">the usage of the admin and user keywords interchangably is not applicable
 so please revise the functionality of the adim as whole </t>
  </si>
  <si>
    <t>missing admin function which is update add delete menu</t>
  </si>
  <si>
    <t>the add item /delete /update item is not in our scope</t>
  </si>
  <si>
    <t>in section 5.3 the authorization some functions of admin is forgotten which is add/update/delet menus</t>
  </si>
  <si>
    <t>in section 5.1 I think we need to remove the part of the delay of  5 seconds</t>
  </si>
  <si>
    <t>in section 5.4 we need to express the avialibilty in nines 
we can review this link to help 
https://www.blameless.com/sre/availability-maintainability-reliability-whats-the-difference</t>
  </si>
  <si>
    <t>Hagar EL-Sayed</t>
  </si>
  <si>
    <t xml:space="preserve">in the first page the prepared by section font and arrage of the members names is not right  </t>
  </si>
  <si>
    <t xml:space="preserve">in section 1.1, the Purpose there is a problem in the sequence espcially here "The customers can get their order delivered" and then the rest </t>
  </si>
  <si>
    <t>in section 1.2 , it is better to mention that changing the content is called "tailoring"</t>
  </si>
  <si>
    <t>in section 1.4 the last sentence "based on ….." it needs declaration.</t>
  </si>
  <si>
    <t>in section 2.5 it is recommended to specify how the system is going to know the near by restaurants is it by using the GPS or the user insert the required place or any other methods</t>
  </si>
  <si>
    <t xml:space="preserve">in section 3.2 there is a missing error message if the user insert a wrong data </t>
  </si>
  <si>
    <t>in section 3.6 there are missing steps  what happen after the user "view the restaurant’s menu"</t>
  </si>
  <si>
    <t>in section 3.6.3, REQ-2 the user has to select the restaurant to" View their menu then choose te meal".</t>
  </si>
  <si>
    <t>Marina Hatem</t>
  </si>
  <si>
    <t>Please provide the project name at the top of all pages.</t>
  </si>
  <si>
    <t xml:space="preserve">In section 3.3, There are clear copied text. For example: "Set your quality standards.
Decide which quality standards to focus on.
. Get feedback." Please adjust it. </t>
  </si>
  <si>
    <t>Please remove the unnecessary blue text in all the sheet.</t>
  </si>
  <si>
    <t>Please provide a definition for the ISTQB in Appendix B</t>
  </si>
  <si>
    <t>In page 11 the versions of the mentioned files should be updated when changed</t>
  </si>
  <si>
    <t>IN 1.1 the purpose of risk management plan in the "Internet Banking System" part should be modified</t>
  </si>
  <si>
    <t xml:space="preserve">In 2.1 the process &lt;project manager or other designee&gt;  a specific role should replace the brackets </t>
  </si>
  <si>
    <t>In 2.2  Risk identification "will be stored electronically in the project library located at Risk_Management_Log.xls." should be checked for the actual storage place.</t>
  </si>
  <si>
    <t>In page 6 mention the people who need to sign</t>
  </si>
  <si>
    <t>In page 7 in the appendix mention the place for Risk log</t>
  </si>
  <si>
    <t>Closed By</t>
  </si>
  <si>
    <t xml:space="preserve">section 3.22 has a conflict topic </t>
  </si>
  <si>
    <t>Assigned To</t>
  </si>
  <si>
    <t>Marina&amp;Noura</t>
  </si>
  <si>
    <t>In Progress</t>
  </si>
  <si>
    <t>F_REVIEW_SRS_V1.0_001</t>
  </si>
  <si>
    <t>F_REVIEW_SRS_V1.0_002</t>
  </si>
  <si>
    <t>F_REVIEW_SRS_V1.0_003</t>
  </si>
  <si>
    <t>F_REVIEW_SRS_V1.0_004</t>
  </si>
  <si>
    <t>F_REVIEW_SRS_V1.0_005</t>
  </si>
  <si>
    <t>F_REVIEW_SRS_V1.0_006</t>
  </si>
  <si>
    <t>F_REVIEW_SRS_V1.0_007</t>
  </si>
  <si>
    <t>F_REVIEW_SRS_V1.0_008</t>
  </si>
  <si>
    <t>F_REVIEW_SRS_V1.0_009</t>
  </si>
  <si>
    <t>F_REVIEW_SRS_V1.0_010</t>
  </si>
  <si>
    <t>F_REVIEW_SRS_V1.0_011</t>
  </si>
  <si>
    <t>F_REVIEW_SRS_V1.0_012</t>
  </si>
  <si>
    <t>F_REVIEW_SRS_V1.0_013</t>
  </si>
  <si>
    <t>F_REVIEW_SRS_V1.0_014</t>
  </si>
  <si>
    <t>F_REVIEW_SRS_V1.0_015</t>
  </si>
  <si>
    <t>F_REVIEW_SRS_V1.0_016</t>
  </si>
  <si>
    <t>F_REVIEW_SRS_V1.0_017</t>
  </si>
  <si>
    <t>F_REVIEW_SRS_V1.0_018</t>
  </si>
  <si>
    <t>F_REVIEW_SRS_V1.0_019</t>
  </si>
  <si>
    <t>Need Approval</t>
  </si>
  <si>
    <t>Aml Nasser</t>
  </si>
  <si>
    <t>F_REVIEW_RMP_V1.0_001</t>
  </si>
  <si>
    <t>F_REVIEW_RMP_V1.0_002</t>
  </si>
  <si>
    <t>F_REVIEW_RMP_V1.0_003</t>
  </si>
  <si>
    <t>F_REVIEW_RMP_V1.0_004</t>
  </si>
  <si>
    <t>F_REVIEW_RMP_V1.0_005</t>
  </si>
  <si>
    <t>F_REVIEW_RMP_V1.0_006</t>
  </si>
  <si>
    <t>Comments From Reviewer</t>
  </si>
  <si>
    <t>No need To specify Location, will mention the location at the appendix Page</t>
  </si>
  <si>
    <t>Risk Plan</t>
  </si>
  <si>
    <t>Please provide a definition for the following terms in Appendix C: "Dark Data" , "Email Bounce" , "Gap Analysis".</t>
  </si>
  <si>
    <t>F_REVIEW_PMP_V1.0_001</t>
  </si>
  <si>
    <t>F_REVIEW_PMP_V1.0_002</t>
  </si>
  <si>
    <t>F_REVIEW_PMP_V1.0_003</t>
  </si>
  <si>
    <t>F_REVIEW_PMP_V1.0_004</t>
  </si>
  <si>
    <t>F_REVIEW_PMP_V1.0_005</t>
  </si>
  <si>
    <t>F_REVIEW_PMP_V1.0_006</t>
  </si>
  <si>
    <t>In page 3 unique solution Cancel the nearby restaurants feature</t>
  </si>
  <si>
    <t>In assumptions section in page 4 we need to add a confirmation page or message at least for orders</t>
  </si>
  <si>
    <t>No Need it will be Fully descriptive at SRS document + it's not an assumption</t>
  </si>
  <si>
    <t>Comments From Doc. Author</t>
  </si>
  <si>
    <t>In 3.1, please provide the specific section of Quality Control you are following in ISTQB</t>
  </si>
  <si>
    <t>In our vision in page 3 we need to add our industry in the description "food delivery"</t>
  </si>
  <si>
    <t>In 1.1 the purpose of risk management plan in the risk definition it is written as "have a positive or negative " we should eliminate "positive".</t>
  </si>
  <si>
    <t>CI List should be included in PMP document file there is no need to be separate</t>
  </si>
  <si>
    <t>F_REVIEW_PMP_V1.1_007</t>
  </si>
  <si>
    <t>F_REVIEW_PMP_V1.1_009</t>
  </si>
  <si>
    <t>F_REVIEW_PMP_V1.1_010</t>
  </si>
  <si>
    <t>F_REVIEW_PMP_V1.1_011</t>
  </si>
  <si>
    <t>F_REVIEW_PMP_V1.1_012</t>
  </si>
  <si>
    <t>F_REVIEW_PMP_V1.1_013</t>
  </si>
  <si>
    <t>F_REVIEW_PMP_V1.1_014</t>
  </si>
  <si>
    <t>F_REVIEW_PMP_V1.1_015</t>
  </si>
  <si>
    <t>Hagar Hany</t>
  </si>
  <si>
    <t>Noura</t>
  </si>
  <si>
    <t>absence of invalid case (bad sequence) in all sequence diagrams for admin features</t>
  </si>
  <si>
    <t>in 3.4 search sequence diagaram (users function) bad sequence :in case restaurant name that is not available 
System reapones  “Restaurant not found”</t>
  </si>
  <si>
    <t>F_REVIEW_Sequence_V1.0_001</t>
  </si>
  <si>
    <t>F_REVIEW_Sequence_V1.0_002</t>
  </si>
  <si>
    <t xml:space="preserve">is not an issue the sequence diagram is done for the happy scenarios only </t>
  </si>
  <si>
    <t>Agreed</t>
  </si>
  <si>
    <t>In 3.1 Milestones update the second week plan in the Schedule and in page 7 update Screenshot for Schedule</t>
  </si>
  <si>
    <t>In 6.1 Communication Matrix the customer meeting row in the audience remove the product owner role</t>
  </si>
  <si>
    <t>In 3.3 Dependencies add that we are using some agile methodologies in reviewing and daily meetings</t>
  </si>
  <si>
    <t>sequence Diagrams</t>
  </si>
  <si>
    <t>F_REVIEW_Audit_V1.0_001</t>
  </si>
  <si>
    <t>F_REVIEW_Audit_V1.0_002</t>
  </si>
  <si>
    <t>Eng. Mohamed Hassan</t>
  </si>
  <si>
    <t xml:space="preserve">Need CI List for Naming </t>
  </si>
  <si>
    <t>Whole Team</t>
  </si>
  <si>
    <t>Need RTM</t>
  </si>
  <si>
    <t>F_REVIEW_Audit_V1.0_003</t>
  </si>
  <si>
    <t xml:space="preserve">Documents Version </t>
  </si>
  <si>
    <t>F_REVIEW_Audit_V1.0_004</t>
  </si>
  <si>
    <t>F_REVIEW_Audit_V1.0_005</t>
  </si>
  <si>
    <t>Consistency of Dates between Dev. and Master branch</t>
  </si>
  <si>
    <t>SRS( give more details for each Requirement)</t>
  </si>
  <si>
    <t>SRS (ID is required)</t>
  </si>
  <si>
    <t>Noura/Marina</t>
  </si>
  <si>
    <t>F_REVIEW_Audit_V1.0_006</t>
  </si>
  <si>
    <t>F_REVIEW_Audit_V1.0_007</t>
  </si>
  <si>
    <t>Wireframe is not matched with SRS</t>
  </si>
  <si>
    <t>Audit_Review</t>
  </si>
  <si>
    <t>General for all teams</t>
  </si>
  <si>
    <t>Note</t>
  </si>
  <si>
    <t>Our Team</t>
  </si>
  <si>
    <t>F_REVIEW_Audit_V1.0_008</t>
  </si>
  <si>
    <t xml:space="preserve">The Project end date is not specified yet as we can drop week in between (mention that project duration is 5 weeks without any dates) </t>
  </si>
  <si>
    <t>F_REVIEW_Audit_V1.0_009</t>
  </si>
  <si>
    <t>Document</t>
  </si>
  <si>
    <t>RTM</t>
  </si>
  <si>
    <t>GitHub</t>
  </si>
  <si>
    <t>General</t>
  </si>
  <si>
    <t>Wireframe</t>
  </si>
  <si>
    <t>Eng. Amr Helal</t>
  </si>
  <si>
    <t>As per Eng. Amr request add Finish-date of the project in PMP and it can be shifted.</t>
  </si>
  <si>
    <t>In Section 1.3 Assumptions and Constraints 
-Assumption (add Log in and Tracking Order Pages) is not an assumption and customer wouldn't care about them
- Constraints should be more clear for System used and Admin features</t>
  </si>
  <si>
    <t>No revision history Table to show versions date</t>
  </si>
  <si>
    <t>F_REVIEW_Audit_V1.0_010</t>
  </si>
  <si>
    <t>RASI chart what is the difference between accountable and responsible</t>
  </si>
  <si>
    <t>The different is
Responsible for executing the work on this particular task Accountable is the person who will be responsible for ensuring that the task is done properly</t>
  </si>
  <si>
    <t>Agreed that we will use Approval instead of Accountable</t>
  </si>
  <si>
    <t>F_REVIEW_Audit_V1.0_011</t>
  </si>
  <si>
    <t>Milestone 3 is assumed and it is not correct</t>
  </si>
  <si>
    <t>F_REVIEW_Audit_V1.0_012</t>
  </si>
  <si>
    <t>F_REVIEW_Audit_V1.0_013</t>
  </si>
  <si>
    <t>Dependency section it is better to be done via drawing</t>
  </si>
  <si>
    <t>F_REVIEW_Audit_V1.0_014</t>
  </si>
  <si>
    <t>For external references please mention the path where the document is stored</t>
  </si>
  <si>
    <t xml:space="preserve">It’s mentioned in (APPENDIX A: REFERENCES) Section the location of each external reference  Should I mention it in each section </t>
  </si>
  <si>
    <t>Agreed that we will mention the location Link in each section and accumulate all lonks in (APPENDIX A: REFERENCES) Section</t>
  </si>
  <si>
    <t>Conf. management section needs to be re-written</t>
  </si>
  <si>
    <t>Conf. management please add folder description</t>
  </si>
  <si>
    <t>F_REVIEW_Audit_V1.0_015</t>
  </si>
  <si>
    <t>F_REVIEW_Audit_V1.0_016</t>
  </si>
  <si>
    <t>F_REVIEW_Audit_V1.0_017</t>
  </si>
  <si>
    <t>Naming convention needs more details</t>
  </si>
  <si>
    <t>Most of the review comments are still open</t>
  </si>
  <si>
    <t>Audit Comments will be Need Approval till the next Audit</t>
  </si>
  <si>
    <t>F_REVIEW_Audit_V1.0_018</t>
  </si>
  <si>
    <t>no review comment from customer is added</t>
  </si>
  <si>
    <t>F_REVIEW_Audit_V1.0_019</t>
  </si>
  <si>
    <t>how you will handle more than one review of PMP</t>
  </si>
  <si>
    <t>F_REVIEW_Audit_V1.0_020</t>
  </si>
  <si>
    <t xml:space="preserve">Handled by review sheet We mention the version in the Review ID
</t>
  </si>
  <si>
    <t>Review ID</t>
  </si>
  <si>
    <t>F_REVIEW_WFrame_V1.0_001</t>
  </si>
  <si>
    <t>F_REVIEW_WFrame_V1.0_002</t>
  </si>
  <si>
    <t>Marina</t>
  </si>
  <si>
    <t>Hagar El Sayed</t>
  </si>
  <si>
    <t>The nav bar contains unnecessary tabs that are not mentioned in the requirements. Those tabs are: "Destination", "Category, "Tours", "Holidays", "About us", "Branches", "Contact us". Please remove them.</t>
  </si>
  <si>
    <t>F_REVIEW_WFrame_V1.0_003</t>
  </si>
  <si>
    <t>In the Login page wireframe, Remove "Forgot password?" hyperlink because it is not mentioned in the Requirements.</t>
  </si>
  <si>
    <t>In the menu items page, please make sure to update the nav bar as the one mentioned in review "F_REVIEW_WFrame_V1.0_002".</t>
  </si>
  <si>
    <t>F_REVIEW_WFrame_V1.0_004</t>
  </si>
  <si>
    <t>F_REVIEW_WFrame_V1.0_005</t>
  </si>
  <si>
    <t>F_REVIEW_WFrame_V1.0_006</t>
  </si>
  <si>
    <t>In the menu items page, please elaborate to the customer the '-' button meaning as you did with the '+' button.</t>
  </si>
  <si>
    <t>F_REVIEW_WFrame_V1.0_007</t>
  </si>
  <si>
    <t>In the menu items page, there is a button at the button right of the page that has no words and is not needed in the reguirements. Please remove it.</t>
  </si>
  <si>
    <t>F_REVIEW_WFrame_V1.0_008</t>
  </si>
  <si>
    <t>In the order confirmation page, please make sure to update the nav bar as the one mentioned in review "F_REVIEW_WFrame_V1.0_002".</t>
  </si>
  <si>
    <t>In the order confirmation page, remove the button that says "Apply your point's discount" as it is not mentioned in the requirements.</t>
  </si>
  <si>
    <t>F_REVIEW_WFrame_V1.0_009</t>
  </si>
  <si>
    <t>In the offers page, The loyalty points must take the first horizontal card in the page.</t>
  </si>
  <si>
    <t>F_REVIEW_WFrame_V1.0_010</t>
  </si>
  <si>
    <t>In the offers page, The Restraunts offers must be beneath the loyalty points. Each restraunt offer must take a card alone horizontaly with "use" button in each one.</t>
  </si>
  <si>
    <t>F_REVIEW_WFrame_V1.0_011</t>
  </si>
  <si>
    <t>In the Home page, please make sure to update the nav bar as the one mentioned in review "F_REVIEW_WFrame_V1.0_002".</t>
  </si>
  <si>
    <t>F_REVIEW_WFrame_V1.0_012</t>
  </si>
  <si>
    <t>In the Home page, please change "Restraunt menu" title to "Foodies' Restraunts" as this is the page that contains the restraunts themselves not the restraunt menus.</t>
  </si>
  <si>
    <t>in the nav bar a link to the home page must be added</t>
  </si>
  <si>
    <t>what happen if the user forget his password</t>
  </si>
  <si>
    <t>a link to the home and menu must be added</t>
  </si>
  <si>
    <r>
      <t xml:space="preserve">After closing review "F_REVIEW_WFrame_V1.0_001", add the following to the nav bar from left to right: "Offers",  </t>
    </r>
    <r>
      <rPr>
        <sz val="11"/>
        <color theme="5" tint="-0.249977111117893"/>
        <rFont val="Calibri"/>
        <family val="2"/>
        <scheme val="minor"/>
      </rPr>
      <t>"circle with user's picture", "Sign out button".</t>
    </r>
    <r>
      <rPr>
        <sz val="11"/>
        <color theme="1"/>
        <rFont val="Calibri"/>
        <family val="2"/>
        <scheme val="minor"/>
      </rPr>
      <t xml:space="preserve"> NOTE: This is the nav bar after the user signs in. "Register and "Sign out" buttons will take place the "Sign out" button in the nav bar if the user has not registered or signed in.</t>
    </r>
  </si>
  <si>
    <t>I changed the sequence due to look and feel concepts</t>
  </si>
  <si>
    <t>Need to go deep in each branch</t>
  </si>
  <si>
    <t>WireFrame_Review</t>
  </si>
  <si>
    <t>F_REVIEW_Audit_V1.0_021</t>
  </si>
  <si>
    <t>only one version of SRS</t>
  </si>
  <si>
    <t>F_REVIEW_Audit_V1.0_022</t>
  </si>
  <si>
    <t>F_REVIEW_Audit_V1.0_023</t>
  </si>
  <si>
    <t>empty revision history</t>
  </si>
  <si>
    <t>only old document is uploaded</t>
  </si>
  <si>
    <t>F_REVIEW_Audit_V1.0_024</t>
  </si>
  <si>
    <t>F_REVIEW_Audit_V1.0_025</t>
  </si>
  <si>
    <t>F_REVIEW_Aduit_V1.3_0.26</t>
  </si>
  <si>
    <t>ERD</t>
  </si>
  <si>
    <t>USECASE</t>
  </si>
  <si>
    <t>Update the version</t>
  </si>
  <si>
    <t>F_REVIEW_Aduit_V1.3_0.27</t>
  </si>
  <si>
    <t>F_REVIEW_Aduit_V1.3_0.28</t>
  </si>
  <si>
    <t>F_REVIEW_Aduit_V1.3_0.29</t>
  </si>
  <si>
    <t>version consistency with the review sheet and version history</t>
  </si>
  <si>
    <t>F_REVIEW_WFrame_V1.0_013</t>
  </si>
  <si>
    <t xml:space="preserve">remove sign out from home page </t>
  </si>
  <si>
    <t>open</t>
  </si>
  <si>
    <t>F_REVIEW_WFrame_V1.0_014</t>
  </si>
  <si>
    <t>missed page ( page that has a summary of the order.
 There will be two buttons: “Confirm” and “Cancel”)</t>
  </si>
  <si>
    <t>F_REVIEW_WFrame_V1.0_015</t>
  </si>
  <si>
    <t>Add menu item page ---&gt; remove the (add item) button</t>
  </si>
  <si>
    <t>F_REVIEW_WFrame_V1.0_016</t>
  </si>
  <si>
    <t xml:space="preserve">Add offer page replace(Add menu item) with Add offer </t>
  </si>
  <si>
    <t>F_REVIEW_WFrame_V1.0_017</t>
  </si>
  <si>
    <t xml:space="preserve"> Add offer page ---&gt; remove the add item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</si>
</sst>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yy;@"/>
  </numFmts>
  <fonts count="4" x14ac:knownFonts="1">
    <font>
      <sz val="11"/>
      <color theme="1"/>
      <name val="Calibri"/>
      <family val="2"/>
      <scheme val="minor"/>
    </font>
    <font>
      <sz val="11"/>
      <color rgb="FF006100"/>
      <name val="Calibri"/>
      <family val="2"/>
      <scheme val="minor"/>
    </font>
    <font>
      <sz val="11"/>
      <name val="Calibri"/>
      <family val="2"/>
      <scheme val="minor"/>
    </font>
    <font>
      <sz val="11"/>
      <color theme="5" tint="-0.249977111117893"/>
      <name val="Calibri"/>
      <family val="2"/>
      <scheme val="minor"/>
    </font>
  </fonts>
  <fills count="7">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1" fillId="2" borderId="0" applyNumberFormat="0" applyBorder="0" applyAlignment="0" applyProtection="0"/>
  </cellStyleXfs>
  <cellXfs count="44">
    <xf numFmtId="0" fontId="0" fillId="0" borderId="0" xfId="0"/>
    <xf numFmtId="0" fontId="0" fillId="0" borderId="0" xfId="0" applyAlignment="1">
      <alignment horizontal="center" vertical="center"/>
    </xf>
    <xf numFmtId="164" fontId="0" fillId="0" borderId="0" xfId="0" applyNumberFormat="1"/>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xf>
    <xf numFmtId="0" fontId="0" fillId="0" borderId="0" xfId="0" applyFill="1" applyAlignment="1">
      <alignment horizontal="center" vertical="center"/>
    </xf>
    <xf numFmtId="0" fontId="0" fillId="0" borderId="0" xfId="0" applyFill="1"/>
    <xf numFmtId="164" fontId="0" fillId="0" borderId="1" xfId="0" applyNumberFormat="1" applyBorder="1" applyAlignment="1">
      <alignment horizontal="center" vertical="center"/>
    </xf>
    <xf numFmtId="0" fontId="0" fillId="0" borderId="0" xfId="0" applyAlignment="1">
      <alignment wrapText="1"/>
    </xf>
    <xf numFmtId="0" fontId="1" fillId="2" borderId="1" xfId="1" applyBorder="1" applyAlignment="1">
      <alignment horizontal="center" vertical="center"/>
    </xf>
    <xf numFmtId="0" fontId="1" fillId="2" borderId="1" xfId="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vertical="center" wrapText="1"/>
    </xf>
    <xf numFmtId="0" fontId="0" fillId="0" borderId="1" xfId="0" applyFill="1" applyBorder="1"/>
    <xf numFmtId="0" fontId="1" fillId="2" borderId="1" xfId="1" applyBorder="1" applyAlignment="1"/>
    <xf numFmtId="0" fontId="2"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xf>
    <xf numFmtId="0" fontId="0" fillId="0" borderId="0" xfId="0" applyBorder="1"/>
    <xf numFmtId="0" fontId="0" fillId="3" borderId="1" xfId="0" applyFill="1" applyBorder="1" applyAlignment="1">
      <alignment horizontal="center" vertical="center"/>
    </xf>
    <xf numFmtId="0" fontId="0" fillId="4" borderId="1" xfId="0" applyFill="1" applyBorder="1" applyAlignment="1">
      <alignment horizontal="center" vertical="center"/>
    </xf>
    <xf numFmtId="164" fontId="0" fillId="0" borderId="0" xfId="0" applyNumberFormat="1" applyBorder="1" applyAlignment="1">
      <alignment horizontal="center" vertical="center"/>
    </xf>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6" borderId="1" xfId="0" applyFill="1" applyBorder="1" applyAlignment="1">
      <alignment horizontal="center" vertical="center"/>
    </xf>
    <xf numFmtId="164"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1" fillId="2" borderId="2" xfId="1" applyBorder="1" applyAlignment="1">
      <alignment horizontal="center"/>
    </xf>
    <xf numFmtId="0" fontId="1" fillId="2" borderId="3" xfId="1" applyBorder="1" applyAlignment="1">
      <alignment horizontal="center"/>
    </xf>
    <xf numFmtId="0" fontId="1" fillId="2" borderId="4" xfId="1" applyBorder="1" applyAlignment="1">
      <alignment horizontal="center"/>
    </xf>
    <xf numFmtId="0" fontId="1" fillId="2" borderId="2" xfId="1" applyBorder="1" applyAlignment="1">
      <alignment horizontal="center" vertical="center"/>
    </xf>
    <xf numFmtId="0" fontId="1" fillId="2" borderId="3" xfId="1" applyBorder="1" applyAlignment="1">
      <alignment horizontal="center" vertical="center"/>
    </xf>
    <xf numFmtId="0" fontId="1" fillId="2" borderId="4" xfId="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cellXfs>
  <cellStyles count="2">
    <cellStyle name="Good" xfId="1" builtinId="26"/>
    <cellStyle name="Normal" xfId="0" builtinId="0"/>
  </cellStyles>
  <dxfs count="164">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s>
  <tableStyles count="0" defaultTableStyle="TableStyleMedium2" defaultPivotStyle="PivotStyleLight16"/>
  <colors>
    <mruColors>
      <color rgb="FFE086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SRS Review</a:t>
            </a:r>
          </a:p>
        </c:rich>
      </c:tx>
      <c:overlay val="0"/>
      <c:spPr>
        <a:noFill/>
        <a:ln>
          <a:noFill/>
        </a:ln>
        <a:effectLst/>
      </c:sp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1D-4239-422D-99F7-C48322B67C50}"/>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D-4239-422D-99F7-C48322B67C50}"/>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294C-4368-9829-F94A4110C86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294C-4368-9829-F94A4110C86F}"/>
              </c:ext>
            </c:extLst>
          </c:dPt>
          <c:dLbls>
            <c:dLbl>
              <c:idx val="0"/>
              <c:tx>
                <c:rich>
                  <a:bodyPr/>
                  <a:lstStyle/>
                  <a:p>
                    <a:fld id="{4BFF19E7-6A32-4B46-9370-60A7E9BB6EEA}"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D-4239-422D-99F7-C48322B67C50}"/>
                </c:ext>
              </c:extLst>
            </c:dLbl>
            <c:dLbl>
              <c:idx val="1"/>
              <c:tx>
                <c:rich>
                  <a:bodyPr/>
                  <a:lstStyle/>
                  <a:p>
                    <a:fld id="{4246929F-5CAD-40BB-BFE2-F989EFC0E41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4239-422D-99F7-C48322B67C50}"/>
                </c:ext>
              </c:extLst>
            </c:dLbl>
            <c:dLbl>
              <c:idx val="2"/>
              <c:tx>
                <c:rich>
                  <a:bodyPr/>
                  <a:lstStyle/>
                  <a:p>
                    <a:fld id="{A83A904E-991F-454F-85DB-28E58DC28F0E}"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94C-4368-9829-F94A4110C86F}"/>
                </c:ext>
              </c:extLst>
            </c:dLbl>
            <c:dLbl>
              <c:idx val="3"/>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4A71978E-D2E8-455D-B19A-456FE68CCF5A}"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5-294C-4368-9829-F94A4110C8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Progress_Chart!$M$3:$M$6</c:f>
              <c:strCache>
                <c:ptCount val="4"/>
                <c:pt idx="0">
                  <c:v>Open</c:v>
                </c:pt>
                <c:pt idx="1">
                  <c:v>Closed</c:v>
                </c:pt>
                <c:pt idx="2">
                  <c:v>In Progress</c:v>
                </c:pt>
                <c:pt idx="3">
                  <c:v>Need Approval</c:v>
                </c:pt>
              </c:strCache>
            </c:strRef>
          </c:cat>
          <c:val>
            <c:numRef>
              <c:f>Progress_Chart!$N$3:$N$6</c:f>
              <c:numCache>
                <c:formatCode>General</c:formatCode>
                <c:ptCount val="4"/>
                <c:pt idx="0">
                  <c:v>5</c:v>
                </c:pt>
                <c:pt idx="1">
                  <c:v>19</c:v>
                </c:pt>
                <c:pt idx="2">
                  <c:v>0</c:v>
                </c:pt>
                <c:pt idx="3">
                  <c:v>0</c:v>
                </c:pt>
              </c:numCache>
            </c:numRef>
          </c:val>
          <c:extLst>
            <c:ext xmlns:c16="http://schemas.microsoft.com/office/drawing/2014/chart" uri="{C3380CC4-5D6E-409C-BE32-E72D297353CC}">
              <c16:uniqueId val="{00000000-4239-422D-99F7-C48322B67C5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3-C8C1-4A44-ABBF-C91A61A007A6}"/>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2DB1-47C9-8A7D-CFB7C30F9DAC}"/>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C7FC-4518-832B-868A4F86DE48}"/>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C7FC-4518-832B-868A4F86DE48}"/>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4AB27D2-5C68-4F8C-A62C-E69911D0FBDB}"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3-C8C1-4A44-ABBF-C91A61A007A6}"/>
                </c:ext>
              </c:extLst>
            </c:dLbl>
            <c:dLbl>
              <c:idx val="1"/>
              <c:tx>
                <c:rich>
                  <a:bodyPr/>
                  <a:lstStyle/>
                  <a:p>
                    <a:fld id="{B8246AA1-D093-4232-BD08-8732A0993BF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DB1-47C9-8A7D-CFB7C30F9DAC}"/>
                </c:ext>
              </c:extLst>
            </c:dLbl>
            <c:dLbl>
              <c:idx val="2"/>
              <c:tx>
                <c:rich>
                  <a:bodyPr/>
                  <a:lstStyle/>
                  <a:p>
                    <a:fld id="{7C86B766-EF74-4A23-BFEA-52C44937A88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C7FC-4518-832B-868A4F86DE48}"/>
                </c:ext>
              </c:extLst>
            </c:dLbl>
            <c:dLbl>
              <c:idx val="3"/>
              <c:tx>
                <c:rich>
                  <a:bodyPr/>
                  <a:lstStyle/>
                  <a:p>
                    <a:fld id="{9A8BAA4B-1D33-44B8-8749-A4C767B8EAF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7FC-4518-832B-868A4F86DE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Progress_Chart!$B$3:$B$6</c:f>
              <c:strCache>
                <c:ptCount val="4"/>
                <c:pt idx="0">
                  <c:v>Open</c:v>
                </c:pt>
                <c:pt idx="1">
                  <c:v>Closed</c:v>
                </c:pt>
                <c:pt idx="2">
                  <c:v>In Progress</c:v>
                </c:pt>
                <c:pt idx="3">
                  <c:v>Need Approval</c:v>
                </c:pt>
              </c:strCache>
            </c:strRef>
          </c:cat>
          <c:val>
            <c:numRef>
              <c:f>Progress_Chart!$C$3:$C$6</c:f>
              <c:numCache>
                <c:formatCode>General</c:formatCode>
                <c:ptCount val="4"/>
                <c:pt idx="0">
                  <c:v>0</c:v>
                </c:pt>
                <c:pt idx="1">
                  <c:v>14</c:v>
                </c:pt>
                <c:pt idx="2">
                  <c:v>0</c:v>
                </c:pt>
                <c:pt idx="3">
                  <c:v>0</c:v>
                </c:pt>
              </c:numCache>
            </c:numRef>
          </c:val>
          <c:extLst>
            <c:ext xmlns:c16="http://schemas.microsoft.com/office/drawing/2014/chart" uri="{C3380CC4-5D6E-409C-BE32-E72D297353CC}">
              <c16:uniqueId val="{00000000-C8C1-4A44-ABBF-C91A61A007A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Sequence</a:t>
            </a:r>
            <a:r>
              <a:rPr lang="en-US" baseline="0"/>
              <a:t>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B9BC-4B72-A75C-1B0FA1A71B52}"/>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B9BC-4B72-A75C-1B0FA1A71B52}"/>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B9BC-4B72-A75C-1B0FA1A71B52}"/>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B9BC-4B72-A75C-1B0FA1A71B52}"/>
              </c:ext>
            </c:extLst>
          </c:dPt>
          <c:dLbls>
            <c:dLbl>
              <c:idx val="0"/>
              <c:tx>
                <c:rich>
                  <a:bodyPr/>
                  <a:lstStyle/>
                  <a:p>
                    <a:fld id="{7671D425-196D-4771-86B0-2BA4739597E2}" type="PERCENTAGE">
                      <a:rPr lang="en-US" sz="105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9BC-4B72-A75C-1B0FA1A71B52}"/>
                </c:ext>
              </c:extLst>
            </c:dLbl>
            <c:dLbl>
              <c:idx val="1"/>
              <c:tx>
                <c:rich>
                  <a:bodyPr/>
                  <a:lstStyle/>
                  <a:p>
                    <a:fld id="{5FFB1DF2-78D2-4ADD-8C43-34492496165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9BC-4B72-A75C-1B0FA1A71B52}"/>
                </c:ext>
              </c:extLst>
            </c:dLbl>
            <c:dLbl>
              <c:idx val="2"/>
              <c:tx>
                <c:rich>
                  <a:bodyPr/>
                  <a:lstStyle/>
                  <a:p>
                    <a:fld id="{F6ED76AE-A6DA-45D1-8C83-7B40820C358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9BC-4B72-A75C-1B0FA1A71B52}"/>
                </c:ext>
              </c:extLst>
            </c:dLbl>
            <c:dLbl>
              <c:idx val="3"/>
              <c:tx>
                <c:rich>
                  <a:bodyPr/>
                  <a:lstStyle/>
                  <a:p>
                    <a:fld id="{CB30D08A-6F3D-4585-B213-5112CB7546BD}"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B9BC-4B72-A75C-1B0FA1A71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Progress_Chart!$B$23:$B$26</c:f>
              <c:strCache>
                <c:ptCount val="4"/>
                <c:pt idx="0">
                  <c:v>Open</c:v>
                </c:pt>
                <c:pt idx="1">
                  <c:v>Closed</c:v>
                </c:pt>
                <c:pt idx="2">
                  <c:v>In Progress</c:v>
                </c:pt>
                <c:pt idx="3">
                  <c:v>Need Approval</c:v>
                </c:pt>
              </c:strCache>
            </c:strRef>
          </c:cat>
          <c:val>
            <c:numRef>
              <c:f>Progress_Chart!$C$23:$C$26</c:f>
              <c:numCache>
                <c:formatCode>General</c:formatCode>
                <c:ptCount val="4"/>
                <c:pt idx="0">
                  <c:v>2</c:v>
                </c:pt>
                <c:pt idx="1">
                  <c:v>10</c:v>
                </c:pt>
                <c:pt idx="2">
                  <c:v>0</c:v>
                </c:pt>
                <c:pt idx="3">
                  <c:v>0</c:v>
                </c:pt>
              </c:numCache>
            </c:numRef>
          </c:val>
          <c:extLst>
            <c:ext xmlns:c16="http://schemas.microsoft.com/office/drawing/2014/chart" uri="{C3380CC4-5D6E-409C-BE32-E72D297353CC}">
              <c16:uniqueId val="{00000000-B9BC-4B72-A75C-1B0FA1A71B5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8EF-4AB6-815D-43FB2FFE4CDF}"/>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8EF-4AB6-815D-43FB2FFE4CDF}"/>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8EF-4AB6-815D-43FB2FFE4CD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8EF-4AB6-815D-43FB2FFE4CDF}"/>
              </c:ext>
            </c:extLst>
          </c:dPt>
          <c:dLbls>
            <c:dLbl>
              <c:idx val="0"/>
              <c:tx>
                <c:rich>
                  <a:bodyPr/>
                  <a:lstStyle/>
                  <a:p>
                    <a:fld id="{81653243-45E3-46E2-98CF-AA36AD88257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8EF-4AB6-815D-43FB2FFE4CDF}"/>
                </c:ext>
              </c:extLst>
            </c:dLbl>
            <c:dLbl>
              <c:idx val="1"/>
              <c:tx>
                <c:rich>
                  <a:bodyPr/>
                  <a:lstStyle/>
                  <a:p>
                    <a:fld id="{6669EF52-EEB1-41D6-B121-630381522CF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8EF-4AB6-815D-43FB2FFE4CDF}"/>
                </c:ext>
              </c:extLst>
            </c:dLbl>
            <c:dLbl>
              <c:idx val="2"/>
              <c:tx>
                <c:rich>
                  <a:bodyPr/>
                  <a:lstStyle/>
                  <a:p>
                    <a:fld id="{75AE43C1-87F3-4E92-B238-D377F3AB7FEC}"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8EF-4AB6-815D-43FB2FFE4CDF}"/>
                </c:ext>
              </c:extLst>
            </c:dLbl>
            <c:dLbl>
              <c:idx val="3"/>
              <c:tx>
                <c:rich>
                  <a:bodyPr/>
                  <a:lstStyle/>
                  <a:p>
                    <a:fld id="{A2F7A8D0-E48B-4B97-845D-EC2C1132D59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8EF-4AB6-815D-43FB2FFE4C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Progress_Chart!$M$23:$M$26</c:f>
              <c:strCache>
                <c:ptCount val="4"/>
                <c:pt idx="0">
                  <c:v>Open</c:v>
                </c:pt>
                <c:pt idx="1">
                  <c:v>Closed</c:v>
                </c:pt>
                <c:pt idx="2">
                  <c:v>In Progress</c:v>
                </c:pt>
                <c:pt idx="3">
                  <c:v>Need Approval</c:v>
                </c:pt>
              </c:strCache>
            </c:strRef>
          </c:cat>
          <c:val>
            <c:numRef>
              <c:f>Progress_Chart!$N$23:$N$26</c:f>
              <c:numCache>
                <c:formatCode>General</c:formatCode>
                <c:ptCount val="4"/>
                <c:pt idx="0">
                  <c:v>0</c:v>
                </c:pt>
                <c:pt idx="1">
                  <c:v>6</c:v>
                </c:pt>
                <c:pt idx="2">
                  <c:v>0</c:v>
                </c:pt>
                <c:pt idx="3">
                  <c:v>0</c:v>
                </c:pt>
              </c:numCache>
            </c:numRef>
          </c:val>
          <c:extLst>
            <c:ext xmlns:c16="http://schemas.microsoft.com/office/drawing/2014/chart" uri="{C3380CC4-5D6E-409C-BE32-E72D297353CC}">
              <c16:uniqueId val="{00000000-78EF-4AB6-815D-43FB2FFE4CD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5C7-46D1-B2E8-40BC1F34A25A}"/>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5C7-46D1-B2E8-40BC1F34A25A}"/>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5C7-46D1-B2E8-40BC1F34A25A}"/>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5C7-46D1-B2E8-40BC1F34A25A}"/>
              </c:ext>
            </c:extLst>
          </c:dPt>
          <c:dLbls>
            <c:dLbl>
              <c:idx val="0"/>
              <c:tx>
                <c:rich>
                  <a:bodyPr/>
                  <a:lstStyle/>
                  <a:p>
                    <a:fld id="{72C1D113-3DFD-4666-BD84-12E4A8BB6A4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5C7-46D1-B2E8-40BC1F34A25A}"/>
                </c:ext>
              </c:extLst>
            </c:dLbl>
            <c:dLbl>
              <c:idx val="1"/>
              <c:tx>
                <c:rich>
                  <a:bodyPr/>
                  <a:lstStyle/>
                  <a:p>
                    <a:fld id="{22E90D10-0FC4-4454-BFB5-65C341E98EC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5C7-46D1-B2E8-40BC1F34A25A}"/>
                </c:ext>
              </c:extLst>
            </c:dLbl>
            <c:dLbl>
              <c:idx val="2"/>
              <c:tx>
                <c:rich>
                  <a:bodyPr/>
                  <a:lstStyle/>
                  <a:p>
                    <a:fld id="{55DB445D-D5DF-4C36-AB9D-6B46FEA5ACD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5C7-46D1-B2E8-40BC1F34A25A}"/>
                </c:ext>
              </c:extLst>
            </c:dLbl>
            <c:dLbl>
              <c:idx val="3"/>
              <c:tx>
                <c:rich>
                  <a:bodyPr/>
                  <a:lstStyle/>
                  <a:p>
                    <a:fld id="{0C957FE1-D0DD-4204-B691-E5AC1E58747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5C7-46D1-B2E8-40BC1F34A2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Progress_Chart!$B$42:$B$45</c:f>
              <c:strCache>
                <c:ptCount val="4"/>
                <c:pt idx="0">
                  <c:v>Open</c:v>
                </c:pt>
                <c:pt idx="1">
                  <c:v>Closed</c:v>
                </c:pt>
                <c:pt idx="2">
                  <c:v>In Progress</c:v>
                </c:pt>
                <c:pt idx="3">
                  <c:v>Need Approval</c:v>
                </c:pt>
              </c:strCache>
            </c:strRef>
          </c:cat>
          <c:val>
            <c:numRef>
              <c:f>Progress_Chart!$C$42:$C$45</c:f>
              <c:numCache>
                <c:formatCode>General</c:formatCode>
                <c:ptCount val="4"/>
                <c:pt idx="0">
                  <c:v>0</c:v>
                </c:pt>
                <c:pt idx="1">
                  <c:v>2</c:v>
                </c:pt>
                <c:pt idx="2">
                  <c:v>0</c:v>
                </c:pt>
                <c:pt idx="3">
                  <c:v>0</c:v>
                </c:pt>
              </c:numCache>
            </c:numRef>
          </c:val>
          <c:extLst>
            <c:ext xmlns:c16="http://schemas.microsoft.com/office/drawing/2014/chart" uri="{C3380CC4-5D6E-409C-BE32-E72D297353CC}">
              <c16:uniqueId val="{00000000-75C7-46D1-B2E8-40BC1F34A25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A4C7-4011-8AB0-C35453441965}"/>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A4C7-4011-8AB0-C35453441965}"/>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A4C7-4011-8AB0-C35453441965}"/>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A4C7-4011-8AB0-C35453441965}"/>
              </c:ext>
            </c:extLst>
          </c:dPt>
          <c:dLbls>
            <c:dLbl>
              <c:idx val="0"/>
              <c:tx>
                <c:rich>
                  <a:bodyPr/>
                  <a:lstStyle/>
                  <a:p>
                    <a:fld id="{FE9AADDA-24EF-488A-8C2D-3E10F57DD1C9}"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4C7-4011-8AB0-C35453441965}"/>
                </c:ext>
              </c:extLst>
            </c:dLbl>
            <c:dLbl>
              <c:idx val="1"/>
              <c:tx>
                <c:rich>
                  <a:bodyPr/>
                  <a:lstStyle/>
                  <a:p>
                    <a:fld id="{4A006DAE-425E-42B4-9675-105416F1251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4C7-4011-8AB0-C35453441965}"/>
                </c:ext>
              </c:extLst>
            </c:dLbl>
            <c:dLbl>
              <c:idx val="2"/>
              <c:tx>
                <c:rich>
                  <a:bodyPr/>
                  <a:lstStyle/>
                  <a:p>
                    <a:fld id="{3BCB8629-BADA-4BBD-BD4F-4AE1728AEB68}"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4C7-4011-8AB0-C35453441965}"/>
                </c:ext>
              </c:extLst>
            </c:dLbl>
            <c:dLbl>
              <c:idx val="3"/>
              <c:tx>
                <c:rich>
                  <a:bodyPr/>
                  <a:lstStyle/>
                  <a:p>
                    <a:fld id="{C35FA8CB-8A4E-4FEC-80C7-1885B3C0690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4C7-4011-8AB0-C354534419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Progress_Chart!$M$42:$M$45</c:f>
              <c:strCache>
                <c:ptCount val="4"/>
                <c:pt idx="0">
                  <c:v>Open</c:v>
                </c:pt>
                <c:pt idx="1">
                  <c:v>Closed</c:v>
                </c:pt>
                <c:pt idx="2">
                  <c:v>In Progress</c:v>
                </c:pt>
                <c:pt idx="3">
                  <c:v>Need Approval</c:v>
                </c:pt>
              </c:strCache>
            </c:strRef>
          </c:cat>
          <c:val>
            <c:numRef>
              <c:f>Progress_Chart!$N$42:$N$45</c:f>
              <c:numCache>
                <c:formatCode>General</c:formatCode>
                <c:ptCount val="4"/>
                <c:pt idx="0">
                  <c:v>4</c:v>
                </c:pt>
                <c:pt idx="1">
                  <c:v>15</c:v>
                </c:pt>
                <c:pt idx="2">
                  <c:v>3</c:v>
                </c:pt>
                <c:pt idx="3">
                  <c:v>7</c:v>
                </c:pt>
              </c:numCache>
            </c:numRef>
          </c:val>
          <c:extLst>
            <c:ext xmlns:c16="http://schemas.microsoft.com/office/drawing/2014/chart" uri="{C3380CC4-5D6E-409C-BE32-E72D297353CC}">
              <c16:uniqueId val="{00000000-A4C7-4011-8AB0-C3545344196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266700</xdr:colOff>
      <xdr:row>0</xdr:row>
      <xdr:rowOff>72390</xdr:rowOff>
    </xdr:from>
    <xdr:to>
      <xdr:col>21</xdr:col>
      <xdr:colOff>571500</xdr:colOff>
      <xdr:row>17</xdr:row>
      <xdr:rowOff>60960</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182880</xdr:colOff>
      <xdr:row>0</xdr:row>
      <xdr:rowOff>87630</xdr:rowOff>
    </xdr:from>
    <xdr:to>
      <xdr:col>10</xdr:col>
      <xdr:colOff>487680</xdr:colOff>
      <xdr:row>17</xdr:row>
      <xdr:rowOff>87630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167640</xdr:colOff>
      <xdr:row>17</xdr:row>
      <xdr:rowOff>133350</xdr:rowOff>
    </xdr:from>
    <xdr:to>
      <xdr:col>10</xdr:col>
      <xdr:colOff>472440</xdr:colOff>
      <xdr:row>32</xdr:row>
      <xdr:rowOff>133350</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281940</xdr:colOff>
      <xdr:row>17</xdr:row>
      <xdr:rowOff>118110</xdr:rowOff>
    </xdr:from>
    <xdr:to>
      <xdr:col>21</xdr:col>
      <xdr:colOff>586740</xdr:colOff>
      <xdr:row>32</xdr:row>
      <xdr:rowOff>118110</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170329</xdr:colOff>
      <xdr:row>33</xdr:row>
      <xdr:rowOff>129989</xdr:rowOff>
    </xdr:from>
    <xdr:to>
      <xdr:col>10</xdr:col>
      <xdr:colOff>475129</xdr:colOff>
      <xdr:row>49</xdr:row>
      <xdr:rowOff>4483</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286870</xdr:colOff>
      <xdr:row>33</xdr:row>
      <xdr:rowOff>138954</xdr:rowOff>
    </xdr:from>
    <xdr:to>
      <xdr:col>21</xdr:col>
      <xdr:colOff>591670</xdr:colOff>
      <xdr:row>49</xdr:row>
      <xdr:rowOff>13448</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Normal="100" workbookViewId="0">
      <pane xSplit="1" ySplit="1" topLeftCell="B2" activePane="bottomRight" state="frozen"/>
      <selection pane="topRight" activeCell="B1" sqref="B1"/>
      <selection pane="bottomLeft" activeCell="A2" sqref="A2"/>
      <selection pane="bottomRight" activeCell="G21" sqref="G21"/>
    </sheetView>
  </sheetViews>
  <sheetFormatPr defaultRowHeight="14.4" x14ac:dyDescent="0.3"/>
  <cols>
    <col min="1" max="1" width="24.6640625" customWidth="1"/>
    <col min="2" max="3" width="13.88671875" customWidth="1"/>
    <col min="4" max="4" width="14.6640625" customWidth="1"/>
    <col min="5" max="5" width="71.109375" customWidth="1"/>
    <col min="6" max="6" width="14.33203125" customWidth="1"/>
    <col min="7" max="7" width="15.33203125" customWidth="1"/>
    <col min="8" max="8" width="13.88671875" style="2" customWidth="1"/>
    <col min="9" max="9" width="24.88671875" style="20" bestFit="1" customWidth="1"/>
    <col min="10" max="10" width="22.6640625" style="20" bestFit="1" customWidth="1"/>
  </cols>
  <sheetData>
    <row r="1" spans="1:10" s="1" customFormat="1" ht="25.95" customHeight="1" x14ac:dyDescent="0.3">
      <c r="A1" s="12" t="s">
        <v>172</v>
      </c>
      <c r="B1" s="12" t="s">
        <v>0</v>
      </c>
      <c r="C1" s="12" t="s">
        <v>44</v>
      </c>
      <c r="D1" s="12" t="s">
        <v>2</v>
      </c>
      <c r="E1" s="12" t="s">
        <v>1</v>
      </c>
      <c r="F1" s="12" t="s">
        <v>3</v>
      </c>
      <c r="G1" s="12" t="s">
        <v>4</v>
      </c>
      <c r="H1" s="12" t="s">
        <v>5</v>
      </c>
      <c r="I1" s="13" t="s">
        <v>87</v>
      </c>
      <c r="J1" s="13" t="s">
        <v>74</v>
      </c>
    </row>
    <row r="2" spans="1:10" ht="43.95" customHeight="1" x14ac:dyDescent="0.3">
      <c r="A2" s="5" t="s">
        <v>78</v>
      </c>
      <c r="B2" s="5" t="s">
        <v>31</v>
      </c>
      <c r="C2" s="5" t="s">
        <v>67</v>
      </c>
      <c r="D2" s="10">
        <v>44664</v>
      </c>
      <c r="E2" s="6" t="s">
        <v>88</v>
      </c>
      <c r="F2" s="5" t="s">
        <v>6</v>
      </c>
      <c r="G2" s="5" t="s">
        <v>31</v>
      </c>
      <c r="H2" s="10">
        <v>44666</v>
      </c>
      <c r="I2" s="6"/>
      <c r="J2" s="6"/>
    </row>
    <row r="3" spans="1:10" ht="43.95" customHeight="1" x14ac:dyDescent="0.3">
      <c r="A3" s="5" t="s">
        <v>79</v>
      </c>
      <c r="B3" s="5" t="s">
        <v>31</v>
      </c>
      <c r="C3" s="5" t="s">
        <v>67</v>
      </c>
      <c r="D3" s="10">
        <v>44664</v>
      </c>
      <c r="E3" s="6" t="s">
        <v>32</v>
      </c>
      <c r="F3" s="5" t="s">
        <v>6</v>
      </c>
      <c r="G3" s="5" t="s">
        <v>31</v>
      </c>
      <c r="H3" s="10">
        <v>44666</v>
      </c>
      <c r="I3" s="6"/>
      <c r="J3" s="6"/>
    </row>
    <row r="4" spans="1:10" ht="43.95" customHeight="1" x14ac:dyDescent="0.3">
      <c r="A4" s="5" t="s">
        <v>80</v>
      </c>
      <c r="B4" s="5" t="s">
        <v>31</v>
      </c>
      <c r="C4" s="5" t="s">
        <v>67</v>
      </c>
      <c r="D4" s="10">
        <v>44664</v>
      </c>
      <c r="E4" s="6" t="s">
        <v>77</v>
      </c>
      <c r="F4" s="5" t="s">
        <v>6</v>
      </c>
      <c r="G4" s="5" t="s">
        <v>31</v>
      </c>
      <c r="H4" s="10">
        <v>44666</v>
      </c>
      <c r="I4" s="6"/>
      <c r="J4" s="6"/>
    </row>
    <row r="5" spans="1:10" ht="43.95" customHeight="1" x14ac:dyDescent="0.3">
      <c r="A5" s="5" t="s">
        <v>81</v>
      </c>
      <c r="B5" s="5" t="s">
        <v>31</v>
      </c>
      <c r="C5" s="5" t="s">
        <v>67</v>
      </c>
      <c r="D5" s="10">
        <v>44664</v>
      </c>
      <c r="E5" s="6" t="s">
        <v>33</v>
      </c>
      <c r="F5" s="5" t="s">
        <v>6</v>
      </c>
      <c r="G5" s="5" t="s">
        <v>31</v>
      </c>
      <c r="H5" s="10">
        <v>44666</v>
      </c>
      <c r="I5" s="6"/>
      <c r="J5" s="6"/>
    </row>
    <row r="6" spans="1:10" ht="43.95" customHeight="1" x14ac:dyDescent="0.3">
      <c r="A6" s="5" t="s">
        <v>82</v>
      </c>
      <c r="B6" s="5" t="s">
        <v>31</v>
      </c>
      <c r="C6" s="5" t="s">
        <v>67</v>
      </c>
      <c r="D6" s="10">
        <v>44664</v>
      </c>
      <c r="E6" s="6" t="s">
        <v>34</v>
      </c>
      <c r="F6" s="5" t="s">
        <v>6</v>
      </c>
      <c r="G6" s="5" t="s">
        <v>31</v>
      </c>
      <c r="H6" s="10">
        <v>44666</v>
      </c>
      <c r="I6" s="6"/>
      <c r="J6" s="6"/>
    </row>
    <row r="7" spans="1:10" ht="43.95" customHeight="1" x14ac:dyDescent="0.3">
      <c r="A7" s="5" t="s">
        <v>83</v>
      </c>
      <c r="B7" s="5" t="s">
        <v>31</v>
      </c>
      <c r="C7" s="5" t="s">
        <v>67</v>
      </c>
      <c r="D7" s="10">
        <v>44664</v>
      </c>
      <c r="E7" s="6" t="s">
        <v>35</v>
      </c>
      <c r="F7" s="5" t="s">
        <v>6</v>
      </c>
      <c r="G7" s="5" t="s">
        <v>31</v>
      </c>
      <c r="H7" s="10">
        <v>44666</v>
      </c>
      <c r="I7" s="6"/>
      <c r="J7" s="6"/>
    </row>
    <row r="8" spans="1:10" s="9" customFormat="1" x14ac:dyDescent="0.3">
      <c r="A8" s="18"/>
      <c r="B8" s="36"/>
      <c r="C8" s="37"/>
      <c r="D8" s="37"/>
      <c r="E8" s="37"/>
      <c r="F8" s="37"/>
      <c r="G8" s="37"/>
      <c r="H8" s="37"/>
      <c r="I8" s="37"/>
      <c r="J8" s="38"/>
    </row>
    <row r="9" spans="1:10" ht="43.95" customHeight="1" x14ac:dyDescent="0.3">
      <c r="A9" s="5" t="s">
        <v>92</v>
      </c>
      <c r="B9" s="5" t="s">
        <v>22</v>
      </c>
      <c r="C9" s="5" t="s">
        <v>67</v>
      </c>
      <c r="D9" s="10">
        <v>44678</v>
      </c>
      <c r="E9" s="6" t="s">
        <v>89</v>
      </c>
      <c r="F9" s="5" t="s">
        <v>6</v>
      </c>
      <c r="G9" s="5" t="s">
        <v>22</v>
      </c>
      <c r="H9" s="10">
        <v>44680</v>
      </c>
      <c r="I9" s="6"/>
      <c r="J9" s="6"/>
    </row>
    <row r="10" spans="1:10" ht="43.95" customHeight="1" x14ac:dyDescent="0.3">
      <c r="A10" s="5" t="s">
        <v>93</v>
      </c>
      <c r="B10" s="5" t="s">
        <v>22</v>
      </c>
      <c r="C10" s="5" t="s">
        <v>67</v>
      </c>
      <c r="D10" s="10">
        <v>44678</v>
      </c>
      <c r="E10" s="19" t="s">
        <v>84</v>
      </c>
      <c r="F10" s="5" t="s">
        <v>6</v>
      </c>
      <c r="G10" s="5" t="s">
        <v>22</v>
      </c>
      <c r="H10" s="10">
        <v>44680</v>
      </c>
      <c r="I10" s="6"/>
      <c r="J10" s="6"/>
    </row>
    <row r="11" spans="1:10" ht="43.95" customHeight="1" x14ac:dyDescent="0.3">
      <c r="A11" s="5" t="s">
        <v>94</v>
      </c>
      <c r="B11" s="5" t="s">
        <v>22</v>
      </c>
      <c r="C11" s="5" t="s">
        <v>67</v>
      </c>
      <c r="D11" s="10">
        <v>44678</v>
      </c>
      <c r="E11" s="6" t="s">
        <v>85</v>
      </c>
      <c r="F11" s="5" t="s">
        <v>6</v>
      </c>
      <c r="G11" s="5" t="s">
        <v>22</v>
      </c>
      <c r="H11" s="10">
        <v>44680</v>
      </c>
      <c r="I11" s="6" t="s">
        <v>86</v>
      </c>
      <c r="J11" s="6" t="s">
        <v>107</v>
      </c>
    </row>
    <row r="12" spans="1:10" ht="43.95" customHeight="1" x14ac:dyDescent="0.3">
      <c r="A12" s="5" t="s">
        <v>95</v>
      </c>
      <c r="B12" s="5" t="s">
        <v>22</v>
      </c>
      <c r="C12" s="5" t="s">
        <v>67</v>
      </c>
      <c r="D12" s="10">
        <v>44678</v>
      </c>
      <c r="E12" s="6" t="s">
        <v>110</v>
      </c>
      <c r="F12" s="5" t="s">
        <v>6</v>
      </c>
      <c r="G12" s="5" t="s">
        <v>22</v>
      </c>
      <c r="H12" s="10">
        <v>44680</v>
      </c>
      <c r="I12" s="6"/>
      <c r="J12" s="6"/>
    </row>
    <row r="13" spans="1:10" ht="43.95" customHeight="1" x14ac:dyDescent="0.3">
      <c r="A13" s="5" t="s">
        <v>96</v>
      </c>
      <c r="B13" s="5" t="s">
        <v>22</v>
      </c>
      <c r="C13" s="5" t="s">
        <v>67</v>
      </c>
      <c r="D13" s="10">
        <v>44678</v>
      </c>
      <c r="E13" s="6" t="s">
        <v>108</v>
      </c>
      <c r="F13" s="5" t="s">
        <v>6</v>
      </c>
      <c r="G13" s="5" t="s">
        <v>22</v>
      </c>
      <c r="H13" s="10">
        <v>44680</v>
      </c>
      <c r="I13" s="6"/>
      <c r="J13" s="6"/>
    </row>
    <row r="14" spans="1:10" ht="43.95" customHeight="1" x14ac:dyDescent="0.3">
      <c r="A14" s="5" t="s">
        <v>97</v>
      </c>
      <c r="B14" s="5" t="s">
        <v>22</v>
      </c>
      <c r="C14" s="5" t="s">
        <v>67</v>
      </c>
      <c r="D14" s="10">
        <v>44678</v>
      </c>
      <c r="E14" s="6" t="s">
        <v>109</v>
      </c>
      <c r="F14" s="5" t="s">
        <v>6</v>
      </c>
      <c r="G14" s="5" t="s">
        <v>22</v>
      </c>
      <c r="H14" s="10">
        <v>44680</v>
      </c>
      <c r="I14" s="6"/>
      <c r="J14" s="6"/>
    </row>
    <row r="15" spans="1:10" ht="43.95" customHeight="1" x14ac:dyDescent="0.3">
      <c r="A15" s="5" t="s">
        <v>98</v>
      </c>
      <c r="B15" s="5" t="s">
        <v>22</v>
      </c>
      <c r="C15" s="5" t="s">
        <v>67</v>
      </c>
      <c r="D15" s="10">
        <v>44678</v>
      </c>
      <c r="E15" s="6" t="s">
        <v>36</v>
      </c>
      <c r="F15" s="5" t="s">
        <v>6</v>
      </c>
      <c r="G15" s="5" t="s">
        <v>22</v>
      </c>
      <c r="H15" s="10">
        <v>44680</v>
      </c>
      <c r="I15" s="6"/>
      <c r="J15" s="6"/>
    </row>
    <row r="16" spans="1:10" s="9" customFormat="1" x14ac:dyDescent="0.3">
      <c r="A16" s="18"/>
      <c r="B16" s="36"/>
      <c r="C16" s="37"/>
      <c r="D16" s="37"/>
      <c r="E16" s="37"/>
      <c r="F16" s="37"/>
      <c r="G16" s="37"/>
      <c r="H16" s="37"/>
      <c r="I16" s="37"/>
      <c r="J16" s="38"/>
    </row>
    <row r="17" spans="1:10" ht="43.95" customHeight="1" x14ac:dyDescent="0.3">
      <c r="A17" s="5" t="s">
        <v>99</v>
      </c>
      <c r="B17" s="5" t="s">
        <v>11</v>
      </c>
      <c r="C17" s="5" t="s">
        <v>67</v>
      </c>
      <c r="D17" s="10">
        <v>44680</v>
      </c>
      <c r="E17" s="6" t="s">
        <v>91</v>
      </c>
      <c r="F17" s="5" t="s">
        <v>6</v>
      </c>
      <c r="G17" s="5" t="s">
        <v>11</v>
      </c>
      <c r="H17" s="10">
        <v>44680</v>
      </c>
      <c r="I17" s="6"/>
      <c r="J17" s="6"/>
    </row>
  </sheetData>
  <mergeCells count="2">
    <mergeCell ref="B8:J8"/>
    <mergeCell ref="B16:J16"/>
  </mergeCells>
  <conditionalFormatting sqref="F1:F15 F18:F1048576">
    <cfRule type="cellIs" dxfId="163" priority="9" operator="equal">
      <formula>"Need Approval"</formula>
    </cfRule>
    <cfRule type="cellIs" dxfId="162" priority="10" operator="equal">
      <formula>"In Progress"</formula>
    </cfRule>
    <cfRule type="cellIs" dxfId="161" priority="11" operator="equal">
      <formula>"Closed"</formula>
    </cfRule>
    <cfRule type="cellIs" dxfId="160" priority="12" operator="equal">
      <formula>"Open"</formula>
    </cfRule>
  </conditionalFormatting>
  <conditionalFormatting sqref="F17">
    <cfRule type="cellIs" dxfId="159" priority="5" operator="equal">
      <formula>"Need Approval"</formula>
    </cfRule>
    <cfRule type="cellIs" dxfId="158" priority="6" operator="equal">
      <formula>"In Progress"</formula>
    </cfRule>
    <cfRule type="cellIs" dxfId="157" priority="7" operator="equal">
      <formula>"Closed"</formula>
    </cfRule>
    <cfRule type="cellIs" dxfId="156" priority="8" operator="equal">
      <formula>"Open"</formula>
    </cfRule>
  </conditionalFormatting>
  <conditionalFormatting sqref="F16">
    <cfRule type="cellIs" dxfId="155" priority="1" operator="equal">
      <formula>"Need Approval"</formula>
    </cfRule>
    <cfRule type="cellIs" dxfId="154" priority="2" operator="equal">
      <formula>"In Progress"</formula>
    </cfRule>
    <cfRule type="cellIs" dxfId="153" priority="3" operator="equal">
      <formula>"Closed"</formula>
    </cfRule>
    <cfRule type="cellIs" dxfId="152"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Options!$B$1:$B$4</xm:f>
          </x14:formula1>
          <xm:sqref>F1:F1048576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4"/>
  <sheetViews>
    <sheetView workbookViewId="0">
      <selection activeCell="B5" sqref="B5"/>
    </sheetView>
  </sheetViews>
  <sheetFormatPr defaultRowHeight="14.4" x14ac:dyDescent="0.3"/>
  <cols>
    <col min="2" max="2" width="12.44140625" customWidth="1"/>
  </cols>
  <sheetData>
    <row r="1" spans="2:2" x14ac:dyDescent="0.3">
      <c r="B1" t="s">
        <v>7</v>
      </c>
    </row>
    <row r="2" spans="2:2" x14ac:dyDescent="0.3">
      <c r="B2" t="s">
        <v>6</v>
      </c>
    </row>
    <row r="3" spans="2:2" x14ac:dyDescent="0.3">
      <c r="B3" t="s">
        <v>46</v>
      </c>
    </row>
    <row r="4" spans="2:2" x14ac:dyDescent="0.3">
      <c r="B4" t="s">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pane xSplit="1" ySplit="1" topLeftCell="B2" activePane="bottomRight" state="frozen"/>
      <selection pane="topRight" activeCell="B1" sqref="B1"/>
      <selection pane="bottomLeft" activeCell="A2" sqref="A2"/>
      <selection pane="bottomRight" activeCell="B3" sqref="B3"/>
    </sheetView>
  </sheetViews>
  <sheetFormatPr defaultRowHeight="14.4" x14ac:dyDescent="0.3"/>
  <cols>
    <col min="1" max="1" width="23.109375" style="7" customWidth="1"/>
    <col min="2" max="2" width="17.109375" style="1" customWidth="1"/>
    <col min="3" max="3" width="18.33203125" style="1" customWidth="1"/>
    <col min="4" max="4" width="17.88671875" customWidth="1"/>
    <col min="5" max="5" width="62.6640625" customWidth="1"/>
    <col min="6" max="6" width="14.88671875" customWidth="1"/>
    <col min="7" max="7" width="17.5546875" customWidth="1"/>
    <col min="8" max="8" width="17.33203125" customWidth="1"/>
    <col min="9" max="9" width="34" style="16" customWidth="1"/>
    <col min="10" max="10" width="32.33203125" style="16" customWidth="1"/>
  </cols>
  <sheetData>
    <row r="1" spans="1:10" s="1" customFormat="1" ht="25.95" customHeight="1" x14ac:dyDescent="0.3">
      <c r="A1" s="12" t="s">
        <v>172</v>
      </c>
      <c r="B1" s="12" t="s">
        <v>0</v>
      </c>
      <c r="C1" s="12" t="s">
        <v>44</v>
      </c>
      <c r="D1" s="12" t="s">
        <v>2</v>
      </c>
      <c r="E1" s="12" t="s">
        <v>1</v>
      </c>
      <c r="F1" s="12" t="s">
        <v>3</v>
      </c>
      <c r="G1" s="12" t="s">
        <v>42</v>
      </c>
      <c r="H1" s="12" t="s">
        <v>5</v>
      </c>
      <c r="I1" s="13" t="s">
        <v>87</v>
      </c>
      <c r="J1" s="13" t="s">
        <v>74</v>
      </c>
    </row>
    <row r="2" spans="1:10" ht="39" customHeight="1" x14ac:dyDescent="0.3">
      <c r="A2" s="5" t="s">
        <v>68</v>
      </c>
      <c r="B2" s="5" t="s">
        <v>22</v>
      </c>
      <c r="C2" s="5" t="s">
        <v>67</v>
      </c>
      <c r="D2" s="10">
        <v>44678</v>
      </c>
      <c r="E2" s="6" t="s">
        <v>90</v>
      </c>
      <c r="F2" s="5" t="s">
        <v>6</v>
      </c>
      <c r="G2" s="5" t="s">
        <v>22</v>
      </c>
      <c r="H2" s="10">
        <v>44680</v>
      </c>
      <c r="I2" s="6"/>
      <c r="J2" s="6"/>
    </row>
    <row r="3" spans="1:10" ht="39" customHeight="1" x14ac:dyDescent="0.3">
      <c r="A3" s="5" t="s">
        <v>69</v>
      </c>
      <c r="B3" s="5" t="s">
        <v>22</v>
      </c>
      <c r="C3" s="5" t="s">
        <v>67</v>
      </c>
      <c r="D3" s="10">
        <v>44678</v>
      </c>
      <c r="E3" s="6" t="s">
        <v>37</v>
      </c>
      <c r="F3" s="5" t="s">
        <v>6</v>
      </c>
      <c r="G3" s="5" t="s">
        <v>22</v>
      </c>
      <c r="H3" s="10">
        <v>44680</v>
      </c>
      <c r="I3" s="6"/>
      <c r="J3" s="6"/>
    </row>
    <row r="4" spans="1:10" ht="39" customHeight="1" x14ac:dyDescent="0.3">
      <c r="A4" s="5" t="s">
        <v>70</v>
      </c>
      <c r="B4" s="5" t="s">
        <v>22</v>
      </c>
      <c r="C4" s="5" t="s">
        <v>67</v>
      </c>
      <c r="D4" s="10">
        <v>44678</v>
      </c>
      <c r="E4" s="6" t="s">
        <v>38</v>
      </c>
      <c r="F4" s="5" t="s">
        <v>6</v>
      </c>
      <c r="G4" s="5" t="s">
        <v>22</v>
      </c>
      <c r="H4" s="10">
        <v>44680</v>
      </c>
      <c r="I4" s="6"/>
      <c r="J4" s="6"/>
    </row>
    <row r="5" spans="1:10" ht="39" customHeight="1" x14ac:dyDescent="0.3">
      <c r="A5" s="5" t="s">
        <v>71</v>
      </c>
      <c r="B5" s="5" t="s">
        <v>22</v>
      </c>
      <c r="C5" s="5" t="s">
        <v>67</v>
      </c>
      <c r="D5" s="10">
        <v>44678</v>
      </c>
      <c r="E5" s="6" t="s">
        <v>39</v>
      </c>
      <c r="F5" s="5" t="s">
        <v>6</v>
      </c>
      <c r="G5" s="5" t="s">
        <v>22</v>
      </c>
      <c r="H5" s="10">
        <v>44680</v>
      </c>
      <c r="I5" s="6" t="s">
        <v>75</v>
      </c>
      <c r="J5" s="6" t="s">
        <v>107</v>
      </c>
    </row>
    <row r="6" spans="1:10" ht="39" customHeight="1" x14ac:dyDescent="0.3">
      <c r="A6" s="5" t="s">
        <v>72</v>
      </c>
      <c r="B6" s="5" t="s">
        <v>22</v>
      </c>
      <c r="C6" s="5" t="s">
        <v>67</v>
      </c>
      <c r="D6" s="10">
        <v>44678</v>
      </c>
      <c r="E6" s="6" t="s">
        <v>40</v>
      </c>
      <c r="F6" s="5" t="s">
        <v>6</v>
      </c>
      <c r="G6" s="5" t="s">
        <v>22</v>
      </c>
      <c r="H6" s="10">
        <v>44680</v>
      </c>
      <c r="I6" s="6"/>
      <c r="J6" s="6"/>
    </row>
    <row r="7" spans="1:10" ht="39" customHeight="1" x14ac:dyDescent="0.3">
      <c r="A7" s="5" t="s">
        <v>73</v>
      </c>
      <c r="B7" s="5" t="s">
        <v>22</v>
      </c>
      <c r="C7" s="5" t="s">
        <v>67</v>
      </c>
      <c r="D7" s="10">
        <v>44678</v>
      </c>
      <c r="E7" s="6" t="s">
        <v>41</v>
      </c>
      <c r="F7" s="5" t="s">
        <v>6</v>
      </c>
      <c r="G7" s="5" t="s">
        <v>22</v>
      </c>
      <c r="H7" s="10">
        <v>44680</v>
      </c>
      <c r="I7" s="6"/>
      <c r="J7" s="6"/>
    </row>
  </sheetData>
  <conditionalFormatting sqref="F1:F1048576">
    <cfRule type="cellIs" dxfId="151" priority="1" operator="equal">
      <formula>"Need Approval"</formula>
    </cfRule>
    <cfRule type="cellIs" dxfId="150" priority="2" operator="equal">
      <formula>"In Progress"</formula>
    </cfRule>
    <cfRule type="cellIs" dxfId="149" priority="3" operator="equal">
      <formula>"Closed"</formula>
    </cfRule>
    <cfRule type="cellIs" dxfId="148"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Options!$B$1:$B$4</xm:f>
          </x14:formula1>
          <xm:sqref>F1:F1048576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B7" workbookViewId="0">
      <selection activeCell="H3" sqref="H3"/>
    </sheetView>
  </sheetViews>
  <sheetFormatPr defaultRowHeight="14.4" x14ac:dyDescent="0.3"/>
  <cols>
    <col min="1" max="1" width="27.33203125" customWidth="1"/>
    <col min="2" max="2" width="14.44140625" customWidth="1"/>
    <col min="3" max="3" width="16.109375" customWidth="1"/>
    <col min="4" max="4" width="16.6640625" customWidth="1"/>
    <col min="5" max="5" width="54" customWidth="1"/>
    <col min="6" max="6" width="13.88671875" style="7" customWidth="1"/>
    <col min="7" max="7" width="14.33203125" customWidth="1"/>
    <col min="8" max="8" width="15.5546875" customWidth="1"/>
    <col min="9" max="9" width="34.6640625" customWidth="1"/>
    <col min="10" max="10" width="24.6640625"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69.599999999999994" customHeight="1" x14ac:dyDescent="0.3">
      <c r="A2" s="5" t="s">
        <v>173</v>
      </c>
      <c r="B2" s="5" t="s">
        <v>175</v>
      </c>
      <c r="C2" s="5" t="s">
        <v>176</v>
      </c>
      <c r="D2" s="10">
        <v>44686</v>
      </c>
      <c r="E2" s="6" t="s">
        <v>177</v>
      </c>
      <c r="F2" s="5" t="s">
        <v>6</v>
      </c>
      <c r="G2" s="5"/>
      <c r="H2" s="10">
        <v>44687</v>
      </c>
      <c r="I2" s="6"/>
      <c r="J2" s="6"/>
    </row>
    <row r="3" spans="1:10" ht="122.4" customHeight="1" x14ac:dyDescent="0.3">
      <c r="A3" s="5" t="s">
        <v>174</v>
      </c>
      <c r="B3" s="5" t="s">
        <v>175</v>
      </c>
      <c r="C3" s="5" t="s">
        <v>176</v>
      </c>
      <c r="D3" s="10">
        <v>44686</v>
      </c>
      <c r="E3" s="6" t="s">
        <v>201</v>
      </c>
      <c r="F3" s="5" t="s">
        <v>6</v>
      </c>
      <c r="G3" s="5"/>
      <c r="H3" s="10">
        <v>44687</v>
      </c>
      <c r="I3" s="6" t="s">
        <v>202</v>
      </c>
      <c r="J3" s="6"/>
    </row>
    <row r="4" spans="1:10" ht="83.4" customHeight="1" x14ac:dyDescent="0.3">
      <c r="A4" s="26" t="s">
        <v>178</v>
      </c>
      <c r="B4" s="26" t="s">
        <v>175</v>
      </c>
      <c r="C4" s="26" t="s">
        <v>176</v>
      </c>
      <c r="D4" s="27">
        <v>44686</v>
      </c>
      <c r="E4" s="28" t="s">
        <v>179</v>
      </c>
      <c r="F4" s="26" t="s">
        <v>7</v>
      </c>
      <c r="G4" s="26"/>
      <c r="H4" s="27"/>
      <c r="I4" s="28" t="s">
        <v>199</v>
      </c>
      <c r="J4" s="28"/>
    </row>
    <row r="5" spans="1:10" ht="85.2" customHeight="1" x14ac:dyDescent="0.3">
      <c r="A5" s="26" t="s">
        <v>181</v>
      </c>
      <c r="B5" s="26" t="s">
        <v>175</v>
      </c>
      <c r="C5" s="26" t="s">
        <v>176</v>
      </c>
      <c r="D5" s="27">
        <v>44686</v>
      </c>
      <c r="E5" s="28" t="s">
        <v>180</v>
      </c>
      <c r="F5" s="26" t="s">
        <v>6</v>
      </c>
      <c r="G5" s="26"/>
      <c r="H5" s="27">
        <v>44687</v>
      </c>
      <c r="I5" s="28" t="s">
        <v>198</v>
      </c>
      <c r="J5" s="28"/>
    </row>
    <row r="6" spans="1:10" ht="73.95" customHeight="1" x14ac:dyDescent="0.3">
      <c r="A6" s="5" t="s">
        <v>182</v>
      </c>
      <c r="B6" s="5" t="s">
        <v>175</v>
      </c>
      <c r="C6" s="5" t="s">
        <v>176</v>
      </c>
      <c r="D6" s="10">
        <v>44686</v>
      </c>
      <c r="E6" s="6" t="s">
        <v>184</v>
      </c>
      <c r="F6" s="5" t="s">
        <v>6</v>
      </c>
      <c r="G6" s="5"/>
      <c r="H6" s="10">
        <v>44687</v>
      </c>
      <c r="I6" s="6"/>
      <c r="J6" s="6"/>
    </row>
    <row r="7" spans="1:10" ht="83.4" customHeight="1" x14ac:dyDescent="0.3">
      <c r="A7" s="29" t="s">
        <v>183</v>
      </c>
      <c r="B7" s="29" t="s">
        <v>175</v>
      </c>
      <c r="C7" s="29" t="s">
        <v>176</v>
      </c>
      <c r="D7" s="30">
        <v>44686</v>
      </c>
      <c r="E7" s="31" t="s">
        <v>186</v>
      </c>
      <c r="F7" s="29" t="s">
        <v>6</v>
      </c>
      <c r="G7" s="29"/>
      <c r="H7" s="30">
        <v>44687</v>
      </c>
      <c r="I7" s="31"/>
      <c r="J7" s="31"/>
    </row>
    <row r="8" spans="1:10" ht="81" customHeight="1" x14ac:dyDescent="0.3">
      <c r="A8" s="26" t="s">
        <v>185</v>
      </c>
      <c r="B8" s="26" t="s">
        <v>175</v>
      </c>
      <c r="C8" s="26" t="s">
        <v>176</v>
      </c>
      <c r="D8" s="27">
        <v>44686</v>
      </c>
      <c r="E8" s="28" t="s">
        <v>188</v>
      </c>
      <c r="F8" s="26" t="s">
        <v>7</v>
      </c>
      <c r="G8" s="26"/>
      <c r="H8" s="27"/>
      <c r="I8" s="28" t="s">
        <v>200</v>
      </c>
      <c r="J8" s="28"/>
    </row>
    <row r="9" spans="1:10" ht="83.4" customHeight="1" x14ac:dyDescent="0.3">
      <c r="A9" s="5" t="s">
        <v>187</v>
      </c>
      <c r="B9" s="5" t="s">
        <v>175</v>
      </c>
      <c r="C9" s="5" t="s">
        <v>176</v>
      </c>
      <c r="D9" s="10">
        <v>44686</v>
      </c>
      <c r="E9" s="6" t="s">
        <v>189</v>
      </c>
      <c r="F9" s="5" t="s">
        <v>6</v>
      </c>
      <c r="G9" s="5"/>
      <c r="H9" s="10">
        <v>44687</v>
      </c>
      <c r="I9" s="6"/>
      <c r="J9" s="6"/>
    </row>
    <row r="10" spans="1:10" ht="83.4" customHeight="1" x14ac:dyDescent="0.3">
      <c r="A10" s="5" t="s">
        <v>190</v>
      </c>
      <c r="B10" s="5" t="s">
        <v>175</v>
      </c>
      <c r="C10" s="5" t="s">
        <v>176</v>
      </c>
      <c r="D10" s="10">
        <v>44686</v>
      </c>
      <c r="E10" s="6" t="s">
        <v>191</v>
      </c>
      <c r="F10" s="5" t="s">
        <v>6</v>
      </c>
      <c r="G10" s="5"/>
      <c r="H10" s="10">
        <v>44687</v>
      </c>
      <c r="I10" s="6"/>
      <c r="J10" s="6"/>
    </row>
    <row r="11" spans="1:10" ht="83.4" customHeight="1" x14ac:dyDescent="0.3">
      <c r="A11" s="5" t="s">
        <v>192</v>
      </c>
      <c r="B11" s="5" t="s">
        <v>175</v>
      </c>
      <c r="C11" s="5" t="s">
        <v>176</v>
      </c>
      <c r="D11" s="10">
        <v>44686</v>
      </c>
      <c r="E11" s="6" t="s">
        <v>193</v>
      </c>
      <c r="F11" s="5" t="s">
        <v>6</v>
      </c>
      <c r="G11" s="5"/>
      <c r="H11" s="10">
        <v>44687</v>
      </c>
      <c r="I11" s="6"/>
      <c r="J11" s="6"/>
    </row>
    <row r="12" spans="1:10" ht="83.4" customHeight="1" x14ac:dyDescent="0.3">
      <c r="A12" s="5" t="s">
        <v>194</v>
      </c>
      <c r="B12" s="5" t="s">
        <v>175</v>
      </c>
      <c r="C12" s="5" t="s">
        <v>176</v>
      </c>
      <c r="D12" s="10">
        <v>44686</v>
      </c>
      <c r="E12" s="6" t="s">
        <v>195</v>
      </c>
      <c r="F12" s="5" t="s">
        <v>6</v>
      </c>
      <c r="G12" s="5"/>
      <c r="H12" s="10">
        <v>44687</v>
      </c>
      <c r="I12" s="6"/>
      <c r="J12" s="6"/>
    </row>
    <row r="13" spans="1:10" ht="83.4" customHeight="1" x14ac:dyDescent="0.3">
      <c r="A13" s="5" t="s">
        <v>196</v>
      </c>
      <c r="B13" s="5" t="s">
        <v>175</v>
      </c>
      <c r="C13" s="5" t="s">
        <v>176</v>
      </c>
      <c r="D13" s="10">
        <v>44686</v>
      </c>
      <c r="E13" s="6" t="s">
        <v>197</v>
      </c>
      <c r="F13" s="5" t="s">
        <v>6</v>
      </c>
      <c r="G13" s="5"/>
      <c r="H13" s="10">
        <v>44687</v>
      </c>
      <c r="I13" s="6"/>
      <c r="J13" s="6"/>
    </row>
    <row r="14" spans="1:10" x14ac:dyDescent="0.3">
      <c r="F14" s="21"/>
    </row>
    <row r="15" spans="1:10" x14ac:dyDescent="0.3">
      <c r="F15" s="21"/>
    </row>
    <row r="16" spans="1:10" x14ac:dyDescent="0.3">
      <c r="F16" s="21"/>
    </row>
    <row r="17" spans="6:6" x14ac:dyDescent="0.3">
      <c r="F17" s="21"/>
    </row>
    <row r="18" spans="6:6" x14ac:dyDescent="0.3">
      <c r="F18" s="21"/>
    </row>
    <row r="19" spans="6:6" x14ac:dyDescent="0.3">
      <c r="F19" s="21"/>
    </row>
    <row r="20" spans="6:6" x14ac:dyDescent="0.3">
      <c r="F20" s="21"/>
    </row>
    <row r="21" spans="6:6" x14ac:dyDescent="0.3">
      <c r="F21" s="21"/>
    </row>
    <row r="22" spans="6:6" x14ac:dyDescent="0.3">
      <c r="F22"/>
    </row>
  </sheetData>
  <conditionalFormatting sqref="F14:F21 F23:F1048576 F1:F3">
    <cfRule type="cellIs" dxfId="147" priority="41" operator="equal">
      <formula>"Need Approval"</formula>
    </cfRule>
    <cfRule type="cellIs" dxfId="146" priority="42" operator="equal">
      <formula>"In progress"</formula>
    </cfRule>
    <cfRule type="cellIs" dxfId="145" priority="43" operator="equal">
      <formula>"Closed"</formula>
    </cfRule>
    <cfRule type="cellIs" dxfId="144" priority="44" operator="equal">
      <formula>"Open"</formula>
    </cfRule>
  </conditionalFormatting>
  <conditionalFormatting sqref="F4">
    <cfRule type="cellIs" dxfId="143" priority="37" operator="equal">
      <formula>"Need Approval"</formula>
    </cfRule>
    <cfRule type="cellIs" dxfId="142" priority="38" operator="equal">
      <formula>"In progress"</formula>
    </cfRule>
    <cfRule type="cellIs" dxfId="141" priority="39" operator="equal">
      <formula>"Closed"</formula>
    </cfRule>
    <cfRule type="cellIs" dxfId="140" priority="40" operator="equal">
      <formula>"Open"</formula>
    </cfRule>
  </conditionalFormatting>
  <conditionalFormatting sqref="F5">
    <cfRule type="cellIs" dxfId="139" priority="33" operator="equal">
      <formula>"Need Approval"</formula>
    </cfRule>
    <cfRule type="cellIs" dxfId="138" priority="34" operator="equal">
      <formula>"In progress"</formula>
    </cfRule>
    <cfRule type="cellIs" dxfId="137" priority="35" operator="equal">
      <formula>"Closed"</formula>
    </cfRule>
    <cfRule type="cellIs" dxfId="136" priority="36" operator="equal">
      <formula>"Open"</formula>
    </cfRule>
  </conditionalFormatting>
  <conditionalFormatting sqref="F6">
    <cfRule type="cellIs" dxfId="135" priority="29" operator="equal">
      <formula>"Need Approval"</formula>
    </cfRule>
    <cfRule type="cellIs" dxfId="134" priority="30" operator="equal">
      <formula>"In progress"</formula>
    </cfRule>
    <cfRule type="cellIs" dxfId="133" priority="31" operator="equal">
      <formula>"Closed"</formula>
    </cfRule>
    <cfRule type="cellIs" dxfId="132" priority="32" operator="equal">
      <formula>"Open"</formula>
    </cfRule>
  </conditionalFormatting>
  <conditionalFormatting sqref="F7">
    <cfRule type="cellIs" dxfId="131" priority="25" operator="equal">
      <formula>"Need Approval"</formula>
    </cfRule>
    <cfRule type="cellIs" dxfId="130" priority="26" operator="equal">
      <formula>"In progress"</formula>
    </cfRule>
    <cfRule type="cellIs" dxfId="129" priority="27" operator="equal">
      <formula>"Closed"</formula>
    </cfRule>
    <cfRule type="cellIs" dxfId="128" priority="28" operator="equal">
      <formula>"Open"</formula>
    </cfRule>
  </conditionalFormatting>
  <conditionalFormatting sqref="F8">
    <cfRule type="cellIs" dxfId="127" priority="21" operator="equal">
      <formula>"Need Approval"</formula>
    </cfRule>
    <cfRule type="cellIs" dxfId="126" priority="22" operator="equal">
      <formula>"In progress"</formula>
    </cfRule>
    <cfRule type="cellIs" dxfId="125" priority="23" operator="equal">
      <formula>"Closed"</formula>
    </cfRule>
    <cfRule type="cellIs" dxfId="124" priority="24" operator="equal">
      <formula>"Open"</formula>
    </cfRule>
  </conditionalFormatting>
  <conditionalFormatting sqref="F9">
    <cfRule type="cellIs" dxfId="123" priority="17" operator="equal">
      <formula>"Need Approval"</formula>
    </cfRule>
    <cfRule type="cellIs" dxfId="122" priority="18" operator="equal">
      <formula>"In progress"</formula>
    </cfRule>
    <cfRule type="cellIs" dxfId="121" priority="19" operator="equal">
      <formula>"Closed"</formula>
    </cfRule>
    <cfRule type="cellIs" dxfId="120" priority="20" operator="equal">
      <formula>"Open"</formula>
    </cfRule>
  </conditionalFormatting>
  <conditionalFormatting sqref="F10">
    <cfRule type="cellIs" dxfId="119" priority="13" operator="equal">
      <formula>"Need Approval"</formula>
    </cfRule>
    <cfRule type="cellIs" dxfId="118" priority="14" operator="equal">
      <formula>"In progress"</formula>
    </cfRule>
    <cfRule type="cellIs" dxfId="117" priority="15" operator="equal">
      <formula>"Closed"</formula>
    </cfRule>
    <cfRule type="cellIs" dxfId="116" priority="16" operator="equal">
      <formula>"Open"</formula>
    </cfRule>
  </conditionalFormatting>
  <conditionalFormatting sqref="F11">
    <cfRule type="cellIs" dxfId="115" priority="9" operator="equal">
      <formula>"Need Approval"</formula>
    </cfRule>
    <cfRule type="cellIs" dxfId="114" priority="10" operator="equal">
      <formula>"In progress"</formula>
    </cfRule>
    <cfRule type="cellIs" dxfId="113" priority="11" operator="equal">
      <formula>"Closed"</formula>
    </cfRule>
    <cfRule type="cellIs" dxfId="112" priority="12" operator="equal">
      <formula>"Open"</formula>
    </cfRule>
  </conditionalFormatting>
  <conditionalFormatting sqref="F12">
    <cfRule type="cellIs" dxfId="111" priority="5" operator="equal">
      <formula>"Need Approval"</formula>
    </cfRule>
    <cfRule type="cellIs" dxfId="110" priority="6" operator="equal">
      <formula>"In progress"</formula>
    </cfRule>
    <cfRule type="cellIs" dxfId="109" priority="7" operator="equal">
      <formula>"Closed"</formula>
    </cfRule>
    <cfRule type="cellIs" dxfId="108" priority="8" operator="equal">
      <formula>"Open"</formula>
    </cfRule>
  </conditionalFormatting>
  <conditionalFormatting sqref="F13">
    <cfRule type="cellIs" dxfId="107" priority="1" operator="equal">
      <formula>"Need Approval"</formula>
    </cfRule>
    <cfRule type="cellIs" dxfId="106" priority="2" operator="equal">
      <formula>"In progress"</formula>
    </cfRule>
    <cfRule type="cellIs" dxfId="105" priority="3" operator="equal">
      <formula>"Closed"</formula>
    </cfRule>
    <cfRule type="cellIs" dxfId="104"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Options!$B$1:$B$4</xm:f>
          </x14:formula1>
          <xm:sqref>F23:F1048576 F1:F21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abSelected="1" zoomScale="115" zoomScaleNormal="115" workbookViewId="0">
      <pane xSplit="1" ySplit="1" topLeftCell="B16" activePane="bottomRight" state="frozen"/>
      <selection pane="topRight" activeCell="B1" sqref="B1"/>
      <selection pane="bottomLeft" activeCell="A2" sqref="A2"/>
      <selection pane="bottomRight" activeCell="G28" sqref="A23:G28"/>
    </sheetView>
  </sheetViews>
  <sheetFormatPr defaultColWidth="8.88671875" defaultRowHeight="14.4" x14ac:dyDescent="0.3"/>
  <cols>
    <col min="1" max="1" width="24.6640625" customWidth="1"/>
    <col min="2" max="3" width="15.6640625" customWidth="1"/>
    <col min="4" max="4" width="14.6640625" style="7" customWidth="1"/>
    <col min="5" max="5" width="88.44140625" style="11" customWidth="1"/>
    <col min="6" max="6" width="13.88671875" style="7" customWidth="1"/>
    <col min="7" max="7" width="13.88671875" customWidth="1"/>
    <col min="8" max="8" width="13.88671875" style="2" customWidth="1"/>
    <col min="9" max="9" width="24.88671875" style="9" bestFit="1" customWidth="1"/>
    <col min="10" max="10" width="22.6640625" style="9" bestFit="1"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37.950000000000003" customHeight="1" x14ac:dyDescent="0.3">
      <c r="A2" s="5" t="s">
        <v>47</v>
      </c>
      <c r="B2" s="5" t="s">
        <v>11</v>
      </c>
      <c r="C2" s="5" t="s">
        <v>45</v>
      </c>
      <c r="D2" s="10">
        <v>44664</v>
      </c>
      <c r="E2" s="6" t="s">
        <v>12</v>
      </c>
      <c r="F2" s="5" t="s">
        <v>6</v>
      </c>
      <c r="G2" s="5" t="s">
        <v>11</v>
      </c>
      <c r="H2" s="10">
        <v>44666</v>
      </c>
      <c r="I2" s="17"/>
      <c r="J2" s="17"/>
    </row>
    <row r="3" spans="1:10" ht="37.950000000000003" customHeight="1" x14ac:dyDescent="0.3">
      <c r="A3" s="5" t="s">
        <v>48</v>
      </c>
      <c r="B3" s="5" t="s">
        <v>11</v>
      </c>
      <c r="C3" s="5" t="s">
        <v>45</v>
      </c>
      <c r="D3" s="10">
        <v>44664</v>
      </c>
      <c r="E3" s="6" t="s">
        <v>13</v>
      </c>
      <c r="F3" s="5" t="s">
        <v>6</v>
      </c>
      <c r="G3" s="5" t="s">
        <v>11</v>
      </c>
      <c r="H3" s="10">
        <v>44666</v>
      </c>
      <c r="I3" s="17"/>
      <c r="J3" s="17"/>
    </row>
    <row r="4" spans="1:10" ht="37.950000000000003" customHeight="1" x14ac:dyDescent="0.3">
      <c r="A4" s="5" t="s">
        <v>49</v>
      </c>
      <c r="B4" s="5" t="s">
        <v>11</v>
      </c>
      <c r="C4" s="5" t="s">
        <v>45</v>
      </c>
      <c r="D4" s="10">
        <v>44664</v>
      </c>
      <c r="E4" s="6" t="s">
        <v>15</v>
      </c>
      <c r="F4" s="5" t="s">
        <v>6</v>
      </c>
      <c r="G4" s="5" t="s">
        <v>11</v>
      </c>
      <c r="H4" s="10">
        <v>44666</v>
      </c>
      <c r="I4" s="17"/>
      <c r="J4" s="17"/>
    </row>
    <row r="5" spans="1:10" ht="37.950000000000003" customHeight="1" x14ac:dyDescent="0.3">
      <c r="A5" s="5" t="s">
        <v>50</v>
      </c>
      <c r="B5" s="5" t="s">
        <v>11</v>
      </c>
      <c r="C5" s="5" t="s">
        <v>45</v>
      </c>
      <c r="D5" s="10">
        <v>44664</v>
      </c>
      <c r="E5" s="6" t="s">
        <v>14</v>
      </c>
      <c r="F5" s="5" t="s">
        <v>6</v>
      </c>
      <c r="G5" s="5" t="s">
        <v>11</v>
      </c>
      <c r="H5" s="10">
        <v>44666</v>
      </c>
      <c r="I5" s="17"/>
      <c r="J5" s="17"/>
    </row>
    <row r="6" spans="1:10" ht="37.950000000000003" customHeight="1" x14ac:dyDescent="0.3">
      <c r="A6" s="5" t="s">
        <v>51</v>
      </c>
      <c r="B6" s="5" t="s">
        <v>11</v>
      </c>
      <c r="C6" s="5" t="s">
        <v>45</v>
      </c>
      <c r="D6" s="10">
        <v>44664</v>
      </c>
      <c r="E6" s="6" t="s">
        <v>16</v>
      </c>
      <c r="F6" s="5" t="s">
        <v>6</v>
      </c>
      <c r="G6" s="5" t="s">
        <v>11</v>
      </c>
      <c r="H6" s="10">
        <v>44666</v>
      </c>
      <c r="I6" s="17"/>
      <c r="J6" s="17"/>
    </row>
    <row r="7" spans="1:10" ht="37.950000000000003" customHeight="1" x14ac:dyDescent="0.3">
      <c r="A7" s="5" t="s">
        <v>52</v>
      </c>
      <c r="B7" s="5" t="s">
        <v>11</v>
      </c>
      <c r="C7" s="5" t="s">
        <v>45</v>
      </c>
      <c r="D7" s="10">
        <v>44664</v>
      </c>
      <c r="E7" s="6" t="s">
        <v>18</v>
      </c>
      <c r="F7" s="5" t="s">
        <v>6</v>
      </c>
      <c r="G7" s="5" t="s">
        <v>11</v>
      </c>
      <c r="H7" s="10">
        <v>44666</v>
      </c>
      <c r="I7" s="17"/>
      <c r="J7" s="17"/>
    </row>
    <row r="8" spans="1:10" ht="37.950000000000003" customHeight="1" x14ac:dyDescent="0.3">
      <c r="A8" s="5" t="s">
        <v>53</v>
      </c>
      <c r="B8" s="5" t="s">
        <v>11</v>
      </c>
      <c r="C8" s="5" t="s">
        <v>45</v>
      </c>
      <c r="D8" s="10">
        <v>44664</v>
      </c>
      <c r="E8" s="6" t="s">
        <v>43</v>
      </c>
      <c r="F8" s="5" t="s">
        <v>6</v>
      </c>
      <c r="G8" s="5" t="s">
        <v>11</v>
      </c>
      <c r="H8" s="10">
        <v>44666</v>
      </c>
      <c r="I8" s="17"/>
      <c r="J8" s="17"/>
    </row>
    <row r="9" spans="1:10" ht="37.950000000000003" customHeight="1" x14ac:dyDescent="0.3">
      <c r="A9" s="5" t="s">
        <v>54</v>
      </c>
      <c r="B9" s="5" t="s">
        <v>11</v>
      </c>
      <c r="C9" s="5" t="s">
        <v>45</v>
      </c>
      <c r="D9" s="10">
        <v>44664</v>
      </c>
      <c r="E9" s="6" t="s">
        <v>17</v>
      </c>
      <c r="F9" s="5" t="s">
        <v>6</v>
      </c>
      <c r="G9" s="5" t="s">
        <v>11</v>
      </c>
      <c r="H9" s="10">
        <v>44666</v>
      </c>
      <c r="I9" s="17"/>
      <c r="J9" s="17"/>
    </row>
    <row r="10" spans="1:10" ht="37.950000000000003" customHeight="1" x14ac:dyDescent="0.3">
      <c r="A10" s="5" t="s">
        <v>55</v>
      </c>
      <c r="B10" s="5" t="s">
        <v>11</v>
      </c>
      <c r="C10" s="5" t="s">
        <v>45</v>
      </c>
      <c r="D10" s="10">
        <v>44664</v>
      </c>
      <c r="E10" s="6" t="s">
        <v>19</v>
      </c>
      <c r="F10" s="5" t="s">
        <v>6</v>
      </c>
      <c r="G10" s="5" t="s">
        <v>11</v>
      </c>
      <c r="H10" s="10">
        <v>44666</v>
      </c>
      <c r="I10" s="17"/>
      <c r="J10" s="17"/>
    </row>
    <row r="11" spans="1:10" ht="37.950000000000003" customHeight="1" x14ac:dyDescent="0.3">
      <c r="A11" s="5" t="s">
        <v>56</v>
      </c>
      <c r="B11" s="5" t="s">
        <v>11</v>
      </c>
      <c r="C11" s="5" t="s">
        <v>45</v>
      </c>
      <c r="D11" s="10">
        <v>44664</v>
      </c>
      <c r="E11" s="6" t="s">
        <v>20</v>
      </c>
      <c r="F11" s="5" t="s">
        <v>6</v>
      </c>
      <c r="G11" s="5" t="s">
        <v>11</v>
      </c>
      <c r="H11" s="10">
        <v>44666</v>
      </c>
      <c r="I11" s="17"/>
      <c r="J11" s="17"/>
    </row>
    <row r="12" spans="1:10" ht="46.2" customHeight="1" x14ac:dyDescent="0.3">
      <c r="A12" s="5" t="s">
        <v>57</v>
      </c>
      <c r="B12" s="5" t="s">
        <v>11</v>
      </c>
      <c r="C12" s="5" t="s">
        <v>45</v>
      </c>
      <c r="D12" s="10">
        <v>44664</v>
      </c>
      <c r="E12" s="6" t="s">
        <v>21</v>
      </c>
      <c r="F12" s="5" t="s">
        <v>6</v>
      </c>
      <c r="G12" s="5" t="s">
        <v>11</v>
      </c>
      <c r="H12" s="10">
        <v>44666</v>
      </c>
      <c r="I12" s="17"/>
      <c r="J12" s="17"/>
    </row>
    <row r="13" spans="1:10" x14ac:dyDescent="0.3">
      <c r="A13" s="18"/>
      <c r="B13" s="36"/>
      <c r="C13" s="37"/>
      <c r="D13" s="37"/>
      <c r="E13" s="37"/>
      <c r="F13" s="37"/>
      <c r="G13" s="37"/>
      <c r="H13" s="37"/>
      <c r="I13" s="37"/>
      <c r="J13" s="38"/>
    </row>
    <row r="14" spans="1:10" ht="37.950000000000003" customHeight="1" x14ac:dyDescent="0.3">
      <c r="A14" s="5" t="s">
        <v>58</v>
      </c>
      <c r="B14" s="5" t="s">
        <v>22</v>
      </c>
      <c r="C14" s="5" t="s">
        <v>45</v>
      </c>
      <c r="D14" s="10">
        <v>44664</v>
      </c>
      <c r="E14" s="6" t="s">
        <v>23</v>
      </c>
      <c r="F14" s="5" t="s">
        <v>6</v>
      </c>
      <c r="G14" s="5" t="s">
        <v>22</v>
      </c>
      <c r="H14" s="10">
        <v>44666</v>
      </c>
      <c r="I14" s="17"/>
      <c r="J14" s="17"/>
    </row>
    <row r="15" spans="1:10" ht="37.950000000000003" customHeight="1" x14ac:dyDescent="0.3">
      <c r="A15" s="5" t="s">
        <v>59</v>
      </c>
      <c r="B15" s="5" t="s">
        <v>22</v>
      </c>
      <c r="C15" s="5" t="s">
        <v>45</v>
      </c>
      <c r="D15" s="10">
        <v>44664</v>
      </c>
      <c r="E15" s="6" t="s">
        <v>24</v>
      </c>
      <c r="F15" s="5" t="s">
        <v>6</v>
      </c>
      <c r="G15" s="5" t="s">
        <v>22</v>
      </c>
      <c r="H15" s="10">
        <v>44666</v>
      </c>
      <c r="I15" s="17"/>
      <c r="J15" s="17"/>
    </row>
    <row r="16" spans="1:10" ht="37.950000000000003" customHeight="1" x14ac:dyDescent="0.3">
      <c r="A16" s="5" t="s">
        <v>60</v>
      </c>
      <c r="B16" s="5" t="s">
        <v>22</v>
      </c>
      <c r="C16" s="5" t="s">
        <v>45</v>
      </c>
      <c r="D16" s="10">
        <v>44665</v>
      </c>
      <c r="E16" s="6" t="s">
        <v>25</v>
      </c>
      <c r="F16" s="5" t="s">
        <v>6</v>
      </c>
      <c r="G16" s="5" t="s">
        <v>22</v>
      </c>
      <c r="H16" s="10">
        <v>44666</v>
      </c>
      <c r="I16" s="17"/>
      <c r="J16" s="17"/>
    </row>
    <row r="17" spans="1:10" ht="37.950000000000003" customHeight="1" x14ac:dyDescent="0.3">
      <c r="A17" s="5" t="s">
        <v>61</v>
      </c>
      <c r="B17" s="5" t="s">
        <v>22</v>
      </c>
      <c r="C17" s="5" t="s">
        <v>45</v>
      </c>
      <c r="D17" s="10">
        <v>44666</v>
      </c>
      <c r="E17" s="6" t="s">
        <v>26</v>
      </c>
      <c r="F17" s="5" t="s">
        <v>6</v>
      </c>
      <c r="G17" s="5" t="s">
        <v>22</v>
      </c>
      <c r="H17" s="10">
        <v>44666</v>
      </c>
      <c r="I17" s="17"/>
      <c r="J17" s="17"/>
    </row>
    <row r="18" spans="1:10" ht="37.950000000000003" customHeight="1" x14ac:dyDescent="0.3">
      <c r="A18" s="5" t="s">
        <v>62</v>
      </c>
      <c r="B18" s="5" t="s">
        <v>22</v>
      </c>
      <c r="C18" s="5" t="s">
        <v>45</v>
      </c>
      <c r="D18" s="10">
        <v>44666</v>
      </c>
      <c r="E18" s="6" t="s">
        <v>27</v>
      </c>
      <c r="F18" s="5" t="s">
        <v>6</v>
      </c>
      <c r="G18" s="5" t="s">
        <v>22</v>
      </c>
      <c r="H18" s="10">
        <v>44666</v>
      </c>
      <c r="I18" s="17"/>
      <c r="J18" s="17"/>
    </row>
    <row r="19" spans="1:10" ht="37.950000000000003" customHeight="1" x14ac:dyDescent="0.3">
      <c r="A19" s="5" t="s">
        <v>63</v>
      </c>
      <c r="B19" s="5" t="s">
        <v>22</v>
      </c>
      <c r="C19" s="5" t="s">
        <v>45</v>
      </c>
      <c r="D19" s="10">
        <v>44666</v>
      </c>
      <c r="E19" s="6" t="s">
        <v>28</v>
      </c>
      <c r="F19" s="5" t="s">
        <v>6</v>
      </c>
      <c r="G19" s="5" t="s">
        <v>22</v>
      </c>
      <c r="H19" s="10">
        <v>44666</v>
      </c>
      <c r="I19" s="17"/>
      <c r="J19" s="17"/>
    </row>
    <row r="20" spans="1:10" ht="37.950000000000003" customHeight="1" x14ac:dyDescent="0.3">
      <c r="A20" s="5" t="s">
        <v>64</v>
      </c>
      <c r="B20" s="5" t="s">
        <v>22</v>
      </c>
      <c r="C20" s="5" t="s">
        <v>45</v>
      </c>
      <c r="D20" s="10">
        <v>44666</v>
      </c>
      <c r="E20" s="6" t="s">
        <v>29</v>
      </c>
      <c r="F20" s="5" t="s">
        <v>6</v>
      </c>
      <c r="G20" s="5" t="s">
        <v>22</v>
      </c>
      <c r="H20" s="10">
        <v>44666</v>
      </c>
      <c r="I20" s="17"/>
      <c r="J20" s="17"/>
    </row>
    <row r="21" spans="1:10" ht="37.950000000000003" customHeight="1" x14ac:dyDescent="0.3">
      <c r="A21" s="5" t="s">
        <v>65</v>
      </c>
      <c r="B21" s="5" t="s">
        <v>22</v>
      </c>
      <c r="C21" s="5" t="s">
        <v>45</v>
      </c>
      <c r="D21" s="10">
        <v>44666</v>
      </c>
      <c r="E21" s="6" t="s">
        <v>30</v>
      </c>
      <c r="F21" s="5" t="s">
        <v>6</v>
      </c>
      <c r="G21" s="5" t="s">
        <v>22</v>
      </c>
      <c r="H21" s="10">
        <v>44666</v>
      </c>
      <c r="I21" s="17"/>
      <c r="J21" s="17"/>
    </row>
    <row r="22" spans="1:10" x14ac:dyDescent="0.3">
      <c r="A22" s="36"/>
      <c r="B22" s="37"/>
      <c r="C22" s="37"/>
      <c r="D22" s="37"/>
      <c r="E22" s="37"/>
      <c r="F22" s="37"/>
      <c r="G22" s="37"/>
      <c r="H22" s="37"/>
      <c r="I22" s="37"/>
      <c r="J22" s="38"/>
    </row>
    <row r="23" spans="1:10" x14ac:dyDescent="0.3">
      <c r="A23" s="5" t="s">
        <v>221</v>
      </c>
      <c r="B23" s="32" t="s">
        <v>101</v>
      </c>
      <c r="C23" s="5" t="s">
        <v>176</v>
      </c>
      <c r="D23" s="10">
        <v>44689</v>
      </c>
      <c r="E23" s="33" t="s">
        <v>222</v>
      </c>
      <c r="F23" s="21" t="s">
        <v>223</v>
      </c>
    </row>
    <row r="24" spans="1:10" ht="28.8" x14ac:dyDescent="0.3">
      <c r="A24" s="5" t="s">
        <v>224</v>
      </c>
      <c r="B24" s="32" t="s">
        <v>101</v>
      </c>
      <c r="C24" s="5" t="s">
        <v>176</v>
      </c>
      <c r="D24" s="10">
        <v>44689</v>
      </c>
      <c r="E24" s="11" t="s">
        <v>225</v>
      </c>
      <c r="F24" s="21" t="s">
        <v>223</v>
      </c>
    </row>
    <row r="25" spans="1:10" x14ac:dyDescent="0.3">
      <c r="A25" s="5" t="s">
        <v>226</v>
      </c>
      <c r="B25" s="32" t="s">
        <v>101</v>
      </c>
      <c r="C25" s="5" t="s">
        <v>176</v>
      </c>
      <c r="D25" s="10">
        <v>44689</v>
      </c>
      <c r="E25" t="s">
        <v>227</v>
      </c>
      <c r="F25" s="21" t="s">
        <v>223</v>
      </c>
    </row>
    <row r="26" spans="1:10" x14ac:dyDescent="0.3">
      <c r="A26" s="5" t="s">
        <v>228</v>
      </c>
      <c r="B26" s="32" t="s">
        <v>101</v>
      </c>
      <c r="C26" s="5" t="s">
        <v>176</v>
      </c>
      <c r="D26" s="10">
        <v>44689</v>
      </c>
      <c r="E26" s="34" t="s">
        <v>229</v>
      </c>
      <c r="F26" s="21" t="s">
        <v>223</v>
      </c>
    </row>
    <row r="27" spans="1:10" x14ac:dyDescent="0.3">
      <c r="A27" s="5" t="s">
        <v>230</v>
      </c>
      <c r="B27" s="32" t="s">
        <v>101</v>
      </c>
      <c r="C27" s="5" t="s">
        <v>176</v>
      </c>
      <c r="D27" s="10">
        <v>44689</v>
      </c>
      <c r="E27" s="34" t="s">
        <v>231</v>
      </c>
      <c r="F27" s="21" t="s">
        <v>223</v>
      </c>
    </row>
  </sheetData>
  <mergeCells count="2">
    <mergeCell ref="A22:J22"/>
    <mergeCell ref="B13:J13"/>
  </mergeCells>
  <conditionalFormatting sqref="F14:F21 F28:F1048576 F1:F12">
    <cfRule type="cellIs" dxfId="103" priority="5" operator="equal">
      <formula>"Need Approval"</formula>
    </cfRule>
    <cfRule type="cellIs" dxfId="102" priority="6" operator="equal">
      <formula>"In progress"</formula>
    </cfRule>
    <cfRule type="cellIs" dxfId="101" priority="7" operator="equal">
      <formula>"Closed"</formula>
    </cfRule>
    <cfRule type="cellIs" dxfId="100" priority="8" operator="equal">
      <formula>"Open"</formula>
    </cfRule>
  </conditionalFormatting>
  <conditionalFormatting sqref="F23:F27">
    <cfRule type="cellIs" dxfId="99" priority="1" operator="equal">
      <formula>"Need Approval"</formula>
    </cfRule>
    <cfRule type="cellIs" dxfId="98" priority="2" operator="equal">
      <formula>"In progress"</formula>
    </cfRule>
    <cfRule type="cellIs" dxfId="97" priority="3" operator="equal">
      <formula>"Closed"</formula>
    </cfRule>
    <cfRule type="cellIs" dxfId="96"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Options!$B$1:$B$4</xm:f>
          </x14:formula1>
          <xm:sqref>F1:F12 F14:F21 F28:F1048576</xm:sqref>
        </x14:dataValidation>
        <x14:dataValidation type="list" allowBlank="1" showInputMessage="1" showErrorMessage="1">
          <x14:formula1>
            <xm:f>Options!#REF!</xm:f>
          </x14:formula1>
          <xm:sqref>F23:F27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E15" sqref="E15"/>
    </sheetView>
  </sheetViews>
  <sheetFormatPr defaultRowHeight="14.4" x14ac:dyDescent="0.3"/>
  <cols>
    <col min="1" max="1" width="27.33203125" customWidth="1"/>
    <col min="2" max="2" width="14.44140625" customWidth="1"/>
    <col min="3" max="3" width="16.109375" customWidth="1"/>
    <col min="4" max="4" width="16.6640625" customWidth="1"/>
    <col min="5" max="5" width="50.44140625" customWidth="1"/>
    <col min="6" max="6" width="13.88671875" style="7" customWidth="1"/>
    <col min="7" max="7" width="14.33203125" customWidth="1"/>
    <col min="8" max="8" width="15.5546875" customWidth="1"/>
    <col min="9" max="9" width="34.6640625" customWidth="1"/>
    <col min="10" max="10" width="24.6640625" customWidth="1"/>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28.8" x14ac:dyDescent="0.3">
      <c r="A2" s="5" t="s">
        <v>104</v>
      </c>
      <c r="B2" s="5" t="s">
        <v>101</v>
      </c>
      <c r="C2" s="5" t="s">
        <v>100</v>
      </c>
      <c r="D2" s="10">
        <v>44680</v>
      </c>
      <c r="E2" s="6" t="s">
        <v>102</v>
      </c>
      <c r="F2" s="5" t="s">
        <v>6</v>
      </c>
      <c r="G2" s="5" t="s">
        <v>101</v>
      </c>
      <c r="H2" s="10">
        <v>44680</v>
      </c>
      <c r="I2" s="6" t="s">
        <v>106</v>
      </c>
      <c r="J2" s="6"/>
    </row>
    <row r="3" spans="1:10" ht="43.2" x14ac:dyDescent="0.3">
      <c r="A3" s="5" t="s">
        <v>105</v>
      </c>
      <c r="B3" s="5" t="s">
        <v>101</v>
      </c>
      <c r="C3" s="5" t="s">
        <v>100</v>
      </c>
      <c r="D3" s="10">
        <v>44680</v>
      </c>
      <c r="E3" s="6" t="s">
        <v>103</v>
      </c>
      <c r="F3" s="5" t="s">
        <v>6</v>
      </c>
      <c r="G3" s="5" t="s">
        <v>101</v>
      </c>
      <c r="H3" s="10">
        <v>44680</v>
      </c>
      <c r="I3" s="6" t="s">
        <v>106</v>
      </c>
      <c r="J3" s="6"/>
    </row>
    <row r="4" spans="1:10" x14ac:dyDescent="0.3">
      <c r="F4" s="21"/>
    </row>
    <row r="5" spans="1:10" x14ac:dyDescent="0.3">
      <c r="F5" s="21"/>
    </row>
    <row r="6" spans="1:10" x14ac:dyDescent="0.3">
      <c r="F6" s="21"/>
    </row>
    <row r="7" spans="1:10" x14ac:dyDescent="0.3">
      <c r="F7" s="21"/>
    </row>
    <row r="8" spans="1:10" x14ac:dyDescent="0.3">
      <c r="F8" s="21"/>
    </row>
    <row r="9" spans="1:10" x14ac:dyDescent="0.3">
      <c r="F9" s="21"/>
    </row>
    <row r="10" spans="1:10" x14ac:dyDescent="0.3">
      <c r="F10" s="21"/>
    </row>
    <row r="11" spans="1:10" x14ac:dyDescent="0.3">
      <c r="F11" s="21"/>
    </row>
    <row r="12" spans="1:10" x14ac:dyDescent="0.3">
      <c r="F12" s="21"/>
    </row>
    <row r="13" spans="1:10" x14ac:dyDescent="0.3">
      <c r="F13" s="22"/>
    </row>
    <row r="14" spans="1:10" x14ac:dyDescent="0.3">
      <c r="F14" s="21"/>
    </row>
    <row r="15" spans="1:10" x14ac:dyDescent="0.3">
      <c r="F15" s="21"/>
    </row>
    <row r="16" spans="1:10" x14ac:dyDescent="0.3">
      <c r="F16" s="21"/>
    </row>
    <row r="17" spans="6:6" x14ac:dyDescent="0.3">
      <c r="F17" s="21"/>
    </row>
    <row r="18" spans="6:6" x14ac:dyDescent="0.3">
      <c r="F18" s="21"/>
    </row>
    <row r="19" spans="6:6" x14ac:dyDescent="0.3">
      <c r="F19" s="21"/>
    </row>
    <row r="20" spans="6:6" x14ac:dyDescent="0.3">
      <c r="F20" s="21"/>
    </row>
    <row r="21" spans="6:6" x14ac:dyDescent="0.3">
      <c r="F21" s="21"/>
    </row>
    <row r="22" spans="6:6" x14ac:dyDescent="0.3">
      <c r="F22"/>
    </row>
  </sheetData>
  <conditionalFormatting sqref="F14:F21 F23:F1048576 F1:F12">
    <cfRule type="cellIs" dxfId="95" priority="1" operator="equal">
      <formula>"Need Approval"</formula>
    </cfRule>
    <cfRule type="cellIs" dxfId="94" priority="2" operator="equal">
      <formula>"In progress"</formula>
    </cfRule>
    <cfRule type="cellIs" dxfId="93" priority="3" operator="equal">
      <formula>"Closed"</formula>
    </cfRule>
    <cfRule type="cellIs" dxfId="92" priority="4" operator="equal">
      <formula>"Open"</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Options!$B$1:$B$4</xm:f>
          </x14:formula1>
          <xm:sqref>F23:F1048576 F14:F21 F1:F12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70" zoomScaleNormal="70" workbookViewId="0">
      <pane xSplit="1" ySplit="1" topLeftCell="C27" activePane="bottomRight" state="frozen"/>
      <selection pane="topRight" activeCell="B1" sqref="B1"/>
      <selection pane="bottomLeft" activeCell="A2" sqref="A2"/>
      <selection pane="bottomRight" activeCell="F41" sqref="F41"/>
    </sheetView>
  </sheetViews>
  <sheetFormatPr defaultRowHeight="14.4" x14ac:dyDescent="0.3"/>
  <cols>
    <col min="1" max="1" width="27.33203125" bestFit="1" customWidth="1"/>
    <col min="2" max="2" width="23.5546875" customWidth="1"/>
    <col min="3" max="3" width="21.88671875" customWidth="1"/>
    <col min="4" max="4" width="16" customWidth="1"/>
    <col min="5" max="5" width="14.44140625" customWidth="1"/>
    <col min="6" max="6" width="18.33203125" bestFit="1" customWidth="1"/>
    <col min="7" max="7" width="58.6640625" customWidth="1"/>
    <col min="8" max="8" width="15.88671875" customWidth="1"/>
    <col min="9" max="9" width="17.6640625" customWidth="1"/>
    <col min="10" max="10" width="16.109375" customWidth="1"/>
    <col min="11" max="11" width="48.33203125" bestFit="1" customWidth="1"/>
    <col min="12" max="12" width="42.6640625" customWidth="1"/>
    <col min="13" max="13" width="36" customWidth="1"/>
  </cols>
  <sheetData>
    <row r="1" spans="1:12" s="8" customFormat="1" ht="25.95" customHeight="1" x14ac:dyDescent="0.3">
      <c r="A1" s="12" t="s">
        <v>172</v>
      </c>
      <c r="B1" s="12" t="s">
        <v>136</v>
      </c>
      <c r="C1" s="12" t="s">
        <v>0</v>
      </c>
      <c r="D1" s="12" t="s">
        <v>44</v>
      </c>
      <c r="E1" s="12" t="s">
        <v>2</v>
      </c>
      <c r="F1" s="12" t="s">
        <v>131</v>
      </c>
      <c r="G1" s="13" t="s">
        <v>1</v>
      </c>
      <c r="H1" s="12" t="s">
        <v>3</v>
      </c>
      <c r="I1" s="12" t="s">
        <v>4</v>
      </c>
      <c r="J1" s="12" t="s">
        <v>5</v>
      </c>
      <c r="K1" s="12" t="s">
        <v>87</v>
      </c>
      <c r="L1" s="12" t="s">
        <v>74</v>
      </c>
    </row>
    <row r="2" spans="1:12" ht="36" customHeight="1" x14ac:dyDescent="0.3">
      <c r="A2" s="5" t="s">
        <v>112</v>
      </c>
      <c r="B2" s="5" t="s">
        <v>8</v>
      </c>
      <c r="C2" s="5" t="s">
        <v>114</v>
      </c>
      <c r="D2" s="5" t="s">
        <v>116</v>
      </c>
      <c r="E2" s="10">
        <v>44672</v>
      </c>
      <c r="F2" s="10" t="s">
        <v>130</v>
      </c>
      <c r="G2" s="6" t="s">
        <v>115</v>
      </c>
      <c r="H2" s="5" t="s">
        <v>66</v>
      </c>
      <c r="I2" s="5"/>
      <c r="J2" s="10"/>
      <c r="K2" s="6"/>
      <c r="L2" s="6"/>
    </row>
    <row r="3" spans="1:12" ht="36" customHeight="1" x14ac:dyDescent="0.3">
      <c r="A3" s="5" t="s">
        <v>113</v>
      </c>
      <c r="B3" s="5" t="s">
        <v>137</v>
      </c>
      <c r="C3" s="5" t="s">
        <v>114</v>
      </c>
      <c r="D3" s="5" t="s">
        <v>116</v>
      </c>
      <c r="E3" s="10">
        <v>44672</v>
      </c>
      <c r="F3" s="10" t="s">
        <v>130</v>
      </c>
      <c r="G3" s="6" t="s">
        <v>117</v>
      </c>
      <c r="H3" s="5" t="s">
        <v>66</v>
      </c>
      <c r="I3" s="5"/>
      <c r="J3" s="10"/>
      <c r="K3" s="6"/>
      <c r="L3" s="6"/>
    </row>
    <row r="4" spans="1:12" ht="36" customHeight="1" x14ac:dyDescent="0.3">
      <c r="A4" s="5" t="s">
        <v>118</v>
      </c>
      <c r="B4" s="5" t="s">
        <v>138</v>
      </c>
      <c r="C4" s="5" t="s">
        <v>114</v>
      </c>
      <c r="D4" s="5" t="s">
        <v>116</v>
      </c>
      <c r="E4" s="10">
        <v>44672</v>
      </c>
      <c r="F4" s="10" t="s">
        <v>130</v>
      </c>
      <c r="G4" s="6" t="s">
        <v>122</v>
      </c>
      <c r="H4" s="5" t="s">
        <v>66</v>
      </c>
      <c r="I4" s="5"/>
      <c r="J4" s="10"/>
      <c r="K4" s="6"/>
      <c r="L4" s="6"/>
    </row>
    <row r="5" spans="1:12" ht="36" customHeight="1" x14ac:dyDescent="0.3">
      <c r="A5" s="5" t="s">
        <v>120</v>
      </c>
      <c r="B5" s="5" t="s">
        <v>139</v>
      </c>
      <c r="C5" s="5" t="s">
        <v>114</v>
      </c>
      <c r="D5" s="5" t="s">
        <v>116</v>
      </c>
      <c r="E5" s="10">
        <v>44672</v>
      </c>
      <c r="F5" s="10" t="s">
        <v>130</v>
      </c>
      <c r="G5" s="6" t="s">
        <v>134</v>
      </c>
      <c r="H5" s="5" t="s">
        <v>46</v>
      </c>
      <c r="I5" s="5"/>
      <c r="J5" s="10"/>
      <c r="K5" s="6"/>
      <c r="L5" s="6" t="s">
        <v>142</v>
      </c>
    </row>
    <row r="6" spans="1:12" ht="36" customHeight="1" x14ac:dyDescent="0.3">
      <c r="A6" s="5" t="s">
        <v>121</v>
      </c>
      <c r="B6" s="5" t="s">
        <v>139</v>
      </c>
      <c r="C6" s="5" t="s">
        <v>114</v>
      </c>
      <c r="D6" s="5" t="s">
        <v>116</v>
      </c>
      <c r="E6" s="10">
        <v>44672</v>
      </c>
      <c r="F6" s="10" t="s">
        <v>130</v>
      </c>
      <c r="G6" s="6" t="s">
        <v>119</v>
      </c>
      <c r="H6" s="5" t="s">
        <v>66</v>
      </c>
      <c r="I6" s="5"/>
      <c r="J6" s="10"/>
      <c r="K6" s="6"/>
      <c r="L6" s="6"/>
    </row>
    <row r="7" spans="1:12" ht="36" customHeight="1" x14ac:dyDescent="0.3">
      <c r="A7" s="5" t="s">
        <v>126</v>
      </c>
      <c r="B7" s="5" t="s">
        <v>140</v>
      </c>
      <c r="C7" s="5" t="s">
        <v>114</v>
      </c>
      <c r="D7" s="5" t="s">
        <v>22</v>
      </c>
      <c r="E7" s="10">
        <v>44672</v>
      </c>
      <c r="F7" s="10" t="s">
        <v>132</v>
      </c>
      <c r="G7" s="6" t="s">
        <v>128</v>
      </c>
      <c r="H7" s="5" t="s">
        <v>66</v>
      </c>
      <c r="I7" s="5"/>
      <c r="J7" s="10"/>
      <c r="K7" s="6"/>
      <c r="L7" s="6"/>
    </row>
    <row r="8" spans="1:12" ht="36" customHeight="1" x14ac:dyDescent="0.3">
      <c r="A8" s="5" t="s">
        <v>127</v>
      </c>
      <c r="B8" s="5" t="s">
        <v>10</v>
      </c>
      <c r="C8" s="5" t="s">
        <v>114</v>
      </c>
      <c r="D8" s="5" t="s">
        <v>125</v>
      </c>
      <c r="E8" s="10">
        <v>44672</v>
      </c>
      <c r="F8" s="10" t="s">
        <v>132</v>
      </c>
      <c r="G8" s="6" t="s">
        <v>124</v>
      </c>
      <c r="H8" s="5" t="s">
        <v>66</v>
      </c>
      <c r="I8" s="5"/>
      <c r="J8" s="10"/>
      <c r="K8" s="6"/>
      <c r="L8" s="6"/>
    </row>
    <row r="9" spans="1:12" ht="36" customHeight="1" x14ac:dyDescent="0.3">
      <c r="A9" s="5" t="s">
        <v>133</v>
      </c>
      <c r="B9" s="5" t="s">
        <v>10</v>
      </c>
      <c r="C9" s="5" t="s">
        <v>114</v>
      </c>
      <c r="D9" s="5" t="s">
        <v>125</v>
      </c>
      <c r="E9" s="10">
        <v>44672</v>
      </c>
      <c r="F9" s="10" t="s">
        <v>132</v>
      </c>
      <c r="G9" s="6" t="s">
        <v>123</v>
      </c>
      <c r="H9" s="5" t="s">
        <v>66</v>
      </c>
      <c r="I9" s="5"/>
      <c r="J9" s="10"/>
      <c r="K9" s="6"/>
      <c r="L9" s="6"/>
    </row>
    <row r="10" spans="1:12" ht="12.6" customHeight="1" x14ac:dyDescent="0.3">
      <c r="A10" s="39"/>
      <c r="B10" s="40"/>
      <c r="C10" s="40"/>
      <c r="D10" s="40"/>
      <c r="E10" s="40"/>
      <c r="F10" s="40"/>
      <c r="G10" s="40"/>
      <c r="H10" s="40"/>
      <c r="I10" s="40"/>
      <c r="J10" s="40"/>
      <c r="K10" s="40"/>
      <c r="L10" s="41"/>
    </row>
    <row r="11" spans="1:12" ht="57.6" customHeight="1" x14ac:dyDescent="0.3">
      <c r="A11" s="5" t="s">
        <v>135</v>
      </c>
      <c r="B11" s="5" t="s">
        <v>8</v>
      </c>
      <c r="C11" s="5" t="s">
        <v>141</v>
      </c>
      <c r="D11" s="5" t="s">
        <v>67</v>
      </c>
      <c r="E11" s="10">
        <v>44686</v>
      </c>
      <c r="F11" s="10" t="s">
        <v>132</v>
      </c>
      <c r="G11" s="6" t="s">
        <v>143</v>
      </c>
      <c r="H11" s="5" t="s">
        <v>6</v>
      </c>
      <c r="I11" s="5" t="s">
        <v>141</v>
      </c>
      <c r="J11" s="10">
        <v>44686</v>
      </c>
      <c r="K11" s="6"/>
      <c r="L11" s="6"/>
    </row>
    <row r="12" spans="1:12" ht="36" customHeight="1" x14ac:dyDescent="0.3">
      <c r="A12" s="5" t="s">
        <v>145</v>
      </c>
      <c r="B12" s="5" t="s">
        <v>8</v>
      </c>
      <c r="C12" s="5" t="s">
        <v>141</v>
      </c>
      <c r="D12" s="5" t="s">
        <v>67</v>
      </c>
      <c r="E12" s="10">
        <v>44686</v>
      </c>
      <c r="F12" s="10" t="s">
        <v>132</v>
      </c>
      <c r="G12" s="6" t="s">
        <v>144</v>
      </c>
      <c r="H12" s="5" t="s">
        <v>6</v>
      </c>
      <c r="I12" s="5" t="s">
        <v>141</v>
      </c>
      <c r="J12" s="10">
        <v>44686</v>
      </c>
      <c r="K12" s="6"/>
      <c r="L12" s="6"/>
    </row>
    <row r="13" spans="1:12" ht="86.4" customHeight="1" x14ac:dyDescent="0.3">
      <c r="A13" s="5" t="s">
        <v>149</v>
      </c>
      <c r="B13" s="5" t="s">
        <v>8</v>
      </c>
      <c r="C13" s="5" t="s">
        <v>141</v>
      </c>
      <c r="D13" s="5" t="s">
        <v>67</v>
      </c>
      <c r="E13" s="10">
        <v>44686</v>
      </c>
      <c r="F13" s="10" t="s">
        <v>132</v>
      </c>
      <c r="G13" s="6" t="s">
        <v>146</v>
      </c>
      <c r="H13" s="5" t="s">
        <v>6</v>
      </c>
      <c r="I13" s="5" t="s">
        <v>141</v>
      </c>
      <c r="J13" s="10">
        <v>44686</v>
      </c>
      <c r="K13" s="6" t="s">
        <v>147</v>
      </c>
      <c r="L13" s="6" t="s">
        <v>148</v>
      </c>
    </row>
    <row r="14" spans="1:12" ht="36" customHeight="1" x14ac:dyDescent="0.3">
      <c r="A14" s="5" t="s">
        <v>151</v>
      </c>
      <c r="B14" s="5" t="s">
        <v>8</v>
      </c>
      <c r="C14" s="5" t="s">
        <v>141</v>
      </c>
      <c r="D14" s="5" t="s">
        <v>67</v>
      </c>
      <c r="E14" s="10">
        <v>44686</v>
      </c>
      <c r="F14" s="10" t="s">
        <v>132</v>
      </c>
      <c r="G14" s="6" t="s">
        <v>150</v>
      </c>
      <c r="H14" s="5" t="s">
        <v>6</v>
      </c>
      <c r="I14" s="5" t="s">
        <v>141</v>
      </c>
      <c r="J14" s="10">
        <v>44686</v>
      </c>
      <c r="K14" s="6"/>
      <c r="L14" s="6"/>
    </row>
    <row r="15" spans="1:12" ht="36" customHeight="1" x14ac:dyDescent="0.3">
      <c r="A15" s="5" t="s">
        <v>152</v>
      </c>
      <c r="B15" s="5" t="s">
        <v>8</v>
      </c>
      <c r="C15" s="5" t="s">
        <v>141</v>
      </c>
      <c r="D15" s="5" t="s">
        <v>67</v>
      </c>
      <c r="E15" s="10">
        <v>44686</v>
      </c>
      <c r="F15" s="10" t="s">
        <v>132</v>
      </c>
      <c r="G15" s="6" t="s">
        <v>153</v>
      </c>
      <c r="H15" s="5" t="s">
        <v>6</v>
      </c>
      <c r="I15" s="5" t="s">
        <v>141</v>
      </c>
      <c r="J15" s="10">
        <v>44686</v>
      </c>
      <c r="K15" s="6"/>
      <c r="L15" s="6"/>
    </row>
    <row r="16" spans="1:12" ht="48" customHeight="1" x14ac:dyDescent="0.3">
      <c r="A16" s="5" t="s">
        <v>154</v>
      </c>
      <c r="B16" s="5" t="s">
        <v>8</v>
      </c>
      <c r="C16" s="5" t="s">
        <v>141</v>
      </c>
      <c r="D16" s="5" t="s">
        <v>67</v>
      </c>
      <c r="E16" s="10">
        <v>44686</v>
      </c>
      <c r="F16" s="10" t="s">
        <v>132</v>
      </c>
      <c r="G16" s="6" t="s">
        <v>155</v>
      </c>
      <c r="H16" s="5" t="s">
        <v>6</v>
      </c>
      <c r="I16" s="5" t="s">
        <v>141</v>
      </c>
      <c r="J16" s="10">
        <v>44686</v>
      </c>
      <c r="K16" s="6" t="s">
        <v>156</v>
      </c>
      <c r="L16" s="6" t="s">
        <v>157</v>
      </c>
    </row>
    <row r="17" spans="1:12" ht="48" customHeight="1" x14ac:dyDescent="0.3">
      <c r="A17" s="5" t="s">
        <v>160</v>
      </c>
      <c r="B17" s="5" t="s">
        <v>8</v>
      </c>
      <c r="C17" s="5" t="s">
        <v>141</v>
      </c>
      <c r="D17" s="5" t="s">
        <v>67</v>
      </c>
      <c r="E17" s="10">
        <v>44686</v>
      </c>
      <c r="F17" s="10" t="s">
        <v>132</v>
      </c>
      <c r="G17" s="6" t="s">
        <v>158</v>
      </c>
      <c r="H17" s="5" t="s">
        <v>6</v>
      </c>
      <c r="I17" s="5" t="s">
        <v>141</v>
      </c>
      <c r="J17" s="10">
        <v>44686</v>
      </c>
      <c r="K17" s="6"/>
      <c r="L17" s="6"/>
    </row>
    <row r="18" spans="1:12" ht="48" customHeight="1" x14ac:dyDescent="0.3">
      <c r="A18" s="5" t="s">
        <v>161</v>
      </c>
      <c r="B18" s="5" t="s">
        <v>8</v>
      </c>
      <c r="C18" s="5" t="s">
        <v>141</v>
      </c>
      <c r="D18" s="5" t="s">
        <v>67</v>
      </c>
      <c r="E18" s="10">
        <v>44686</v>
      </c>
      <c r="F18" s="10" t="s">
        <v>132</v>
      </c>
      <c r="G18" s="6" t="s">
        <v>159</v>
      </c>
      <c r="H18" s="5" t="s">
        <v>6</v>
      </c>
      <c r="I18" s="5" t="s">
        <v>141</v>
      </c>
      <c r="J18" s="10">
        <v>44686</v>
      </c>
      <c r="K18" s="6"/>
      <c r="L18" s="6"/>
    </row>
    <row r="19" spans="1:12" ht="48" customHeight="1" x14ac:dyDescent="0.3">
      <c r="A19" s="5" t="s">
        <v>162</v>
      </c>
      <c r="B19" s="5" t="s">
        <v>8</v>
      </c>
      <c r="C19" s="5" t="s">
        <v>141</v>
      </c>
      <c r="D19" s="5" t="s">
        <v>67</v>
      </c>
      <c r="E19" s="10">
        <v>44686</v>
      </c>
      <c r="F19" s="10" t="s">
        <v>132</v>
      </c>
      <c r="G19" s="6" t="s">
        <v>163</v>
      </c>
      <c r="H19" s="5" t="s">
        <v>46</v>
      </c>
      <c r="I19" s="5" t="s">
        <v>141</v>
      </c>
      <c r="J19" s="10">
        <v>44686</v>
      </c>
      <c r="K19" s="6" t="s">
        <v>203</v>
      </c>
      <c r="L19" s="6"/>
    </row>
    <row r="20" spans="1:12" ht="48" customHeight="1" x14ac:dyDescent="0.3">
      <c r="A20" s="5" t="s">
        <v>166</v>
      </c>
      <c r="B20" s="5" t="s">
        <v>8</v>
      </c>
      <c r="C20" s="5" t="s">
        <v>141</v>
      </c>
      <c r="D20" s="5" t="s">
        <v>67</v>
      </c>
      <c r="E20" s="10">
        <v>44686</v>
      </c>
      <c r="F20" s="10" t="s">
        <v>132</v>
      </c>
      <c r="G20" s="6" t="s">
        <v>167</v>
      </c>
      <c r="H20" s="5" t="s">
        <v>6</v>
      </c>
      <c r="I20" s="5" t="s">
        <v>141</v>
      </c>
      <c r="J20" s="10">
        <v>44686</v>
      </c>
      <c r="K20" s="6"/>
      <c r="L20" s="6"/>
    </row>
    <row r="21" spans="1:12" ht="48" customHeight="1" x14ac:dyDescent="0.3">
      <c r="A21" s="5" t="s">
        <v>168</v>
      </c>
      <c r="B21" s="5" t="s">
        <v>8</v>
      </c>
      <c r="C21" s="5" t="s">
        <v>141</v>
      </c>
      <c r="D21" s="5" t="s">
        <v>67</v>
      </c>
      <c r="E21" s="10">
        <v>44686</v>
      </c>
      <c r="F21" s="10" t="s">
        <v>132</v>
      </c>
      <c r="G21" s="6" t="s">
        <v>164</v>
      </c>
      <c r="H21" s="5" t="s">
        <v>46</v>
      </c>
      <c r="I21" s="5" t="s">
        <v>141</v>
      </c>
      <c r="J21" s="10">
        <v>44686</v>
      </c>
      <c r="K21" s="6" t="s">
        <v>165</v>
      </c>
      <c r="L21" s="6" t="s">
        <v>107</v>
      </c>
    </row>
    <row r="22" spans="1:12" ht="48" customHeight="1" x14ac:dyDescent="0.3">
      <c r="A22" s="5" t="s">
        <v>170</v>
      </c>
      <c r="B22" s="5" t="s">
        <v>8</v>
      </c>
      <c r="C22" s="5" t="s">
        <v>141</v>
      </c>
      <c r="D22" s="5" t="s">
        <v>67</v>
      </c>
      <c r="E22" s="10">
        <v>44686</v>
      </c>
      <c r="F22" s="10" t="s">
        <v>132</v>
      </c>
      <c r="G22" s="6" t="s">
        <v>169</v>
      </c>
      <c r="H22" s="5" t="s">
        <v>6</v>
      </c>
      <c r="I22" s="5" t="s">
        <v>141</v>
      </c>
      <c r="J22" s="10">
        <v>44686</v>
      </c>
      <c r="K22" s="6" t="s">
        <v>171</v>
      </c>
      <c r="L22" s="6" t="s">
        <v>107</v>
      </c>
    </row>
    <row r="23" spans="1:12" ht="48" customHeight="1" x14ac:dyDescent="0.3">
      <c r="A23" s="5" t="s">
        <v>205</v>
      </c>
      <c r="B23" s="5" t="s">
        <v>10</v>
      </c>
      <c r="C23" s="5" t="s">
        <v>141</v>
      </c>
      <c r="D23" s="5" t="s">
        <v>125</v>
      </c>
      <c r="E23" s="10">
        <v>44686</v>
      </c>
      <c r="F23" s="10" t="s">
        <v>132</v>
      </c>
      <c r="G23" s="6" t="s">
        <v>206</v>
      </c>
      <c r="H23" s="5" t="s">
        <v>6</v>
      </c>
      <c r="I23" s="5" t="s">
        <v>141</v>
      </c>
      <c r="J23" s="10">
        <v>44686</v>
      </c>
      <c r="K23" s="6"/>
      <c r="L23" s="6"/>
    </row>
    <row r="24" spans="1:12" ht="48" customHeight="1" x14ac:dyDescent="0.3">
      <c r="A24" s="5" t="s">
        <v>207</v>
      </c>
      <c r="B24" s="5" t="s">
        <v>10</v>
      </c>
      <c r="C24" s="5" t="s">
        <v>141</v>
      </c>
      <c r="D24" s="5" t="s">
        <v>125</v>
      </c>
      <c r="E24" s="10">
        <v>44686</v>
      </c>
      <c r="F24" s="10" t="s">
        <v>132</v>
      </c>
      <c r="G24" s="6" t="s">
        <v>209</v>
      </c>
      <c r="H24" s="5" t="s">
        <v>6</v>
      </c>
      <c r="I24" s="5" t="s">
        <v>141</v>
      </c>
      <c r="J24" s="10">
        <v>44686</v>
      </c>
      <c r="K24" s="6"/>
      <c r="L24" s="6"/>
    </row>
    <row r="25" spans="1:12" ht="48" customHeight="1" x14ac:dyDescent="0.3">
      <c r="A25" s="5" t="s">
        <v>208</v>
      </c>
      <c r="B25" s="5" t="s">
        <v>10</v>
      </c>
      <c r="C25" s="5" t="s">
        <v>141</v>
      </c>
      <c r="D25" s="5" t="s">
        <v>125</v>
      </c>
      <c r="E25" s="10">
        <v>44686</v>
      </c>
      <c r="F25" s="10" t="s">
        <v>132</v>
      </c>
      <c r="G25" s="6" t="s">
        <v>210</v>
      </c>
      <c r="H25" s="5" t="s">
        <v>6</v>
      </c>
      <c r="I25" s="5" t="s">
        <v>141</v>
      </c>
      <c r="J25" s="10">
        <v>44686</v>
      </c>
      <c r="K25" s="6"/>
      <c r="L25" s="6"/>
    </row>
    <row r="26" spans="1:12" ht="48" customHeight="1" x14ac:dyDescent="0.3">
      <c r="A26" s="5" t="s">
        <v>211</v>
      </c>
      <c r="B26" s="5" t="s">
        <v>138</v>
      </c>
      <c r="C26" s="5" t="s">
        <v>141</v>
      </c>
      <c r="D26" s="5" t="s">
        <v>116</v>
      </c>
      <c r="E26" s="10">
        <v>44686</v>
      </c>
      <c r="F26" s="10" t="s">
        <v>132</v>
      </c>
      <c r="G26" s="6" t="s">
        <v>209</v>
      </c>
      <c r="H26" s="5" t="s">
        <v>6</v>
      </c>
      <c r="I26" s="5" t="s">
        <v>141</v>
      </c>
      <c r="J26" s="10">
        <v>44686</v>
      </c>
      <c r="K26" s="6"/>
      <c r="L26" s="6"/>
    </row>
    <row r="27" spans="1:12" ht="48" customHeight="1" x14ac:dyDescent="0.3">
      <c r="A27" s="5" t="s">
        <v>212</v>
      </c>
      <c r="B27" s="5" t="s">
        <v>138</v>
      </c>
      <c r="C27" s="5" t="s">
        <v>141</v>
      </c>
      <c r="D27" s="5" t="s">
        <v>116</v>
      </c>
      <c r="E27" s="10">
        <v>44686</v>
      </c>
      <c r="F27" s="10" t="s">
        <v>132</v>
      </c>
      <c r="G27" s="6" t="s">
        <v>210</v>
      </c>
      <c r="H27" s="5" t="s">
        <v>6</v>
      </c>
      <c r="I27" s="5" t="s">
        <v>141</v>
      </c>
      <c r="J27" s="10">
        <v>44686</v>
      </c>
      <c r="K27" s="6"/>
      <c r="L27" s="6"/>
    </row>
    <row r="28" spans="1:12" ht="12.6" customHeight="1" x14ac:dyDescent="0.3">
      <c r="A28" s="39"/>
      <c r="B28" s="40"/>
      <c r="C28" s="40"/>
      <c r="D28" s="40"/>
      <c r="E28" s="40"/>
      <c r="F28" s="40"/>
      <c r="G28" s="40"/>
      <c r="H28" s="40"/>
      <c r="I28" s="40"/>
      <c r="J28" s="40"/>
      <c r="K28" s="40"/>
      <c r="L28" s="41"/>
    </row>
    <row r="29" spans="1:12" x14ac:dyDescent="0.3">
      <c r="A29" s="32" t="s">
        <v>213</v>
      </c>
      <c r="B29" s="32" t="s">
        <v>214</v>
      </c>
      <c r="C29" s="5" t="s">
        <v>114</v>
      </c>
      <c r="D29" s="5" t="s">
        <v>116</v>
      </c>
      <c r="E29" s="10">
        <v>44688</v>
      </c>
      <c r="F29" s="10" t="s">
        <v>132</v>
      </c>
      <c r="G29" s="33" t="s">
        <v>216</v>
      </c>
      <c r="H29" t="s">
        <v>7</v>
      </c>
    </row>
    <row r="30" spans="1:12" x14ac:dyDescent="0.3">
      <c r="A30" s="32" t="s">
        <v>217</v>
      </c>
      <c r="B30" s="32" t="s">
        <v>215</v>
      </c>
      <c r="C30" s="5" t="s">
        <v>114</v>
      </c>
      <c r="D30" s="5" t="s">
        <v>116</v>
      </c>
      <c r="E30" s="10">
        <v>44688</v>
      </c>
      <c r="F30" s="10" t="s">
        <v>132</v>
      </c>
      <c r="G30" s="7" t="s">
        <v>216</v>
      </c>
      <c r="H30" t="s">
        <v>7</v>
      </c>
    </row>
    <row r="31" spans="1:12" x14ac:dyDescent="0.3">
      <c r="A31" s="32" t="s">
        <v>218</v>
      </c>
      <c r="B31" s="32" t="s">
        <v>10</v>
      </c>
      <c r="C31" s="5" t="s">
        <v>114</v>
      </c>
      <c r="D31" s="5" t="s">
        <v>116</v>
      </c>
      <c r="E31" s="10">
        <v>44688</v>
      </c>
      <c r="F31" s="10" t="s">
        <v>132</v>
      </c>
      <c r="G31" s="7" t="s">
        <v>216</v>
      </c>
      <c r="H31" t="s">
        <v>7</v>
      </c>
    </row>
    <row r="32" spans="1:12" x14ac:dyDescent="0.3">
      <c r="A32" s="32" t="s">
        <v>219</v>
      </c>
      <c r="B32" s="32" t="s">
        <v>8</v>
      </c>
      <c r="C32" s="34" t="s">
        <v>11</v>
      </c>
      <c r="D32" s="5" t="s">
        <v>116</v>
      </c>
      <c r="E32" s="10">
        <v>44688</v>
      </c>
      <c r="F32" s="10" t="s">
        <v>132</v>
      </c>
      <c r="G32" s="35" t="s">
        <v>220</v>
      </c>
      <c r="H32" t="s">
        <v>7</v>
      </c>
    </row>
  </sheetData>
  <autoFilter ref="A1:L1"/>
  <mergeCells count="2">
    <mergeCell ref="A10:L10"/>
    <mergeCell ref="A28:L28"/>
  </mergeCells>
  <conditionalFormatting sqref="H29:H1048576">
    <cfRule type="cellIs" dxfId="91" priority="185" operator="equal">
      <formula>"Need Approval"</formula>
    </cfRule>
    <cfRule type="cellIs" dxfId="90" priority="186" operator="equal">
      <formula>"In progress"</formula>
    </cfRule>
    <cfRule type="cellIs" dxfId="89" priority="187" operator="equal">
      <formula>"Closed"</formula>
    </cfRule>
    <cfRule type="cellIs" dxfId="88" priority="188" operator="equal">
      <formula>"Open"</formula>
    </cfRule>
  </conditionalFormatting>
  <conditionalFormatting sqref="H11">
    <cfRule type="cellIs" dxfId="87" priority="101" operator="equal">
      <formula>"Need Approval"</formula>
    </cfRule>
    <cfRule type="cellIs" dxfId="86" priority="102" operator="equal">
      <formula>"In progress"</formula>
    </cfRule>
    <cfRule type="cellIs" dxfId="85" priority="103" operator="equal">
      <formula>"Closed"</formula>
    </cfRule>
    <cfRule type="cellIs" dxfId="84" priority="104" operator="equal">
      <formula>"Open"</formula>
    </cfRule>
  </conditionalFormatting>
  <conditionalFormatting sqref="H11">
    <cfRule type="cellIs" dxfId="83" priority="97" operator="equal">
      <formula>"Need Approval"</formula>
    </cfRule>
    <cfRule type="cellIs" dxfId="82" priority="98" operator="equal">
      <formula>"In progress"</formula>
    </cfRule>
    <cfRule type="cellIs" dxfId="81" priority="99" operator="equal">
      <formula>"Closed"</formula>
    </cfRule>
    <cfRule type="cellIs" dxfId="80" priority="100" operator="equal">
      <formula>"Open"</formula>
    </cfRule>
  </conditionalFormatting>
  <conditionalFormatting sqref="H12:H16">
    <cfRule type="cellIs" dxfId="79" priority="93" operator="equal">
      <formula>"Need Approval"</formula>
    </cfRule>
    <cfRule type="cellIs" dxfId="78" priority="94" operator="equal">
      <formula>"In progress"</formula>
    </cfRule>
    <cfRule type="cellIs" dxfId="77" priority="95" operator="equal">
      <formula>"Closed"</formula>
    </cfRule>
    <cfRule type="cellIs" dxfId="76" priority="96" operator="equal">
      <formula>"Open"</formula>
    </cfRule>
  </conditionalFormatting>
  <conditionalFormatting sqref="H12:H16">
    <cfRule type="cellIs" dxfId="75" priority="89" operator="equal">
      <formula>"Need Approval"</formula>
    </cfRule>
    <cfRule type="cellIs" dxfId="74" priority="90" operator="equal">
      <formula>"In progress"</formula>
    </cfRule>
    <cfRule type="cellIs" dxfId="73" priority="91" operator="equal">
      <formula>"Closed"</formula>
    </cfRule>
    <cfRule type="cellIs" dxfId="72" priority="92" operator="equal">
      <formula>"Open"</formula>
    </cfRule>
  </conditionalFormatting>
  <conditionalFormatting sqref="H21">
    <cfRule type="cellIs" dxfId="71" priority="77" operator="equal">
      <formula>"Need Approval"</formula>
    </cfRule>
    <cfRule type="cellIs" dxfId="70" priority="78" operator="equal">
      <formula>"In progress"</formula>
    </cfRule>
    <cfRule type="cellIs" dxfId="69" priority="79" operator="equal">
      <formula>"Closed"</formula>
    </cfRule>
    <cfRule type="cellIs" dxfId="68" priority="80" operator="equal">
      <formula>"Open"</formula>
    </cfRule>
  </conditionalFormatting>
  <conditionalFormatting sqref="H21">
    <cfRule type="cellIs" dxfId="67" priority="73" operator="equal">
      <formula>"Need Approval"</formula>
    </cfRule>
    <cfRule type="cellIs" dxfId="66" priority="74" operator="equal">
      <formula>"In progress"</formula>
    </cfRule>
    <cfRule type="cellIs" dxfId="65" priority="75" operator="equal">
      <formula>"Closed"</formula>
    </cfRule>
    <cfRule type="cellIs" dxfId="64" priority="76" operator="equal">
      <formula>"Open"</formula>
    </cfRule>
  </conditionalFormatting>
  <conditionalFormatting sqref="H17:H20">
    <cfRule type="cellIs" dxfId="63" priority="85" operator="equal">
      <formula>"Need Approval"</formula>
    </cfRule>
    <cfRule type="cellIs" dxfId="62" priority="86" operator="equal">
      <formula>"In progress"</formula>
    </cfRule>
    <cfRule type="cellIs" dxfId="61" priority="87" operator="equal">
      <formula>"Closed"</formula>
    </cfRule>
    <cfRule type="cellIs" dxfId="60" priority="88" operator="equal">
      <formula>"Open"</formula>
    </cfRule>
  </conditionalFormatting>
  <conditionalFormatting sqref="H17:H20">
    <cfRule type="cellIs" dxfId="59" priority="81" operator="equal">
      <formula>"Need Approval"</formula>
    </cfRule>
    <cfRule type="cellIs" dxfId="58" priority="82" operator="equal">
      <formula>"In progress"</formula>
    </cfRule>
    <cfRule type="cellIs" dxfId="57" priority="83" operator="equal">
      <formula>"Closed"</formula>
    </cfRule>
    <cfRule type="cellIs" dxfId="56" priority="84" operator="equal">
      <formula>"Open"</formula>
    </cfRule>
  </conditionalFormatting>
  <conditionalFormatting sqref="H22">
    <cfRule type="cellIs" dxfId="55" priority="69" operator="equal">
      <formula>"Need Approval"</formula>
    </cfRule>
    <cfRule type="cellIs" dxfId="54" priority="70" operator="equal">
      <formula>"In progress"</formula>
    </cfRule>
    <cfRule type="cellIs" dxfId="53" priority="71" operator="equal">
      <formula>"Closed"</formula>
    </cfRule>
    <cfRule type="cellIs" dxfId="52" priority="72" operator="equal">
      <formula>"Open"</formula>
    </cfRule>
  </conditionalFormatting>
  <conditionalFormatting sqref="H22">
    <cfRule type="cellIs" dxfId="51" priority="65" operator="equal">
      <formula>"Need Approval"</formula>
    </cfRule>
    <cfRule type="cellIs" dxfId="50" priority="66" operator="equal">
      <formula>"In progress"</formula>
    </cfRule>
    <cfRule type="cellIs" dxfId="49" priority="67" operator="equal">
      <formula>"Closed"</formula>
    </cfRule>
    <cfRule type="cellIs" dxfId="48" priority="68" operator="equal">
      <formula>"Open"</formula>
    </cfRule>
  </conditionalFormatting>
  <conditionalFormatting sqref="H1:H9">
    <cfRule type="cellIs" dxfId="47" priority="61" operator="equal">
      <formula>"Need Approval"</formula>
    </cfRule>
    <cfRule type="cellIs" dxfId="46" priority="62" operator="equal">
      <formula>"In progress"</formula>
    </cfRule>
    <cfRule type="cellIs" dxfId="45" priority="63" operator="equal">
      <formula>"Closed"</formula>
    </cfRule>
    <cfRule type="cellIs" dxfId="44" priority="64" operator="equal">
      <formula>"Open"</formula>
    </cfRule>
  </conditionalFormatting>
  <conditionalFormatting sqref="H2:H9">
    <cfRule type="cellIs" dxfId="43" priority="57" operator="equal">
      <formula>"Need Approval"</formula>
    </cfRule>
    <cfRule type="cellIs" dxfId="42" priority="58" operator="equal">
      <formula>"In progress"</formula>
    </cfRule>
    <cfRule type="cellIs" dxfId="41" priority="59" operator="equal">
      <formula>"Closed"</formula>
    </cfRule>
    <cfRule type="cellIs" dxfId="40" priority="60" operator="equal">
      <formula>"Open"</formula>
    </cfRule>
  </conditionalFormatting>
  <conditionalFormatting sqref="H23">
    <cfRule type="cellIs" dxfId="39" priority="37" operator="equal">
      <formula>"Need Approval"</formula>
    </cfRule>
    <cfRule type="cellIs" dxfId="38" priority="38" operator="equal">
      <formula>"In progress"</formula>
    </cfRule>
    <cfRule type="cellIs" dxfId="37" priority="39" operator="equal">
      <formula>"Closed"</formula>
    </cfRule>
    <cfRule type="cellIs" dxfId="36" priority="40" operator="equal">
      <formula>"Open"</formula>
    </cfRule>
  </conditionalFormatting>
  <conditionalFormatting sqref="H23">
    <cfRule type="cellIs" dxfId="35" priority="33" operator="equal">
      <formula>"Need Approval"</formula>
    </cfRule>
    <cfRule type="cellIs" dxfId="34" priority="34" operator="equal">
      <formula>"In progress"</formula>
    </cfRule>
    <cfRule type="cellIs" dxfId="33" priority="35" operator="equal">
      <formula>"Closed"</formula>
    </cfRule>
    <cfRule type="cellIs" dxfId="32" priority="36" operator="equal">
      <formula>"Open"</formula>
    </cfRule>
  </conditionalFormatting>
  <conditionalFormatting sqref="H24">
    <cfRule type="cellIs" dxfId="31" priority="29" operator="equal">
      <formula>"Need Approval"</formula>
    </cfRule>
    <cfRule type="cellIs" dxfId="30" priority="30" operator="equal">
      <formula>"In progress"</formula>
    </cfRule>
    <cfRule type="cellIs" dxfId="29" priority="31" operator="equal">
      <formula>"Closed"</formula>
    </cfRule>
    <cfRule type="cellIs" dxfId="28" priority="32" operator="equal">
      <formula>"Open"</formula>
    </cfRule>
  </conditionalFormatting>
  <conditionalFormatting sqref="H24">
    <cfRule type="cellIs" dxfId="27" priority="25" operator="equal">
      <formula>"Need Approval"</formula>
    </cfRule>
    <cfRule type="cellIs" dxfId="26" priority="26" operator="equal">
      <formula>"In progress"</formula>
    </cfRule>
    <cfRule type="cellIs" dxfId="25" priority="27" operator="equal">
      <formula>"Closed"</formula>
    </cfRule>
    <cfRule type="cellIs" dxfId="24" priority="28" operator="equal">
      <formula>"Open"</formula>
    </cfRule>
  </conditionalFormatting>
  <conditionalFormatting sqref="H25">
    <cfRule type="cellIs" dxfId="23" priority="21" operator="equal">
      <formula>"Need Approval"</formula>
    </cfRule>
    <cfRule type="cellIs" dxfId="22" priority="22" operator="equal">
      <formula>"In progress"</formula>
    </cfRule>
    <cfRule type="cellIs" dxfId="21" priority="23" operator="equal">
      <formula>"Closed"</formula>
    </cfRule>
    <cfRule type="cellIs" dxfId="20" priority="24" operator="equal">
      <formula>"Open"</formula>
    </cfRule>
  </conditionalFormatting>
  <conditionalFormatting sqref="H25">
    <cfRule type="cellIs" dxfId="19" priority="17" operator="equal">
      <formula>"Need Approval"</formula>
    </cfRule>
    <cfRule type="cellIs" dxfId="18" priority="18" operator="equal">
      <formula>"In progress"</formula>
    </cfRule>
    <cfRule type="cellIs" dxfId="17" priority="19" operator="equal">
      <formula>"Closed"</formula>
    </cfRule>
    <cfRule type="cellIs" dxfId="16" priority="20" operator="equal">
      <formula>"Open"</formula>
    </cfRule>
  </conditionalFormatting>
  <conditionalFormatting sqref="H26">
    <cfRule type="cellIs" dxfId="15" priority="13" operator="equal">
      <formula>"Need Approval"</formula>
    </cfRule>
    <cfRule type="cellIs" dxfId="14" priority="14" operator="equal">
      <formula>"In progress"</formula>
    </cfRule>
    <cfRule type="cellIs" dxfId="13" priority="15" operator="equal">
      <formula>"Closed"</formula>
    </cfRule>
    <cfRule type="cellIs" dxfId="12" priority="16" operator="equal">
      <formula>"Open"</formula>
    </cfRule>
  </conditionalFormatting>
  <conditionalFormatting sqref="H26">
    <cfRule type="cellIs" dxfId="11" priority="9" operator="equal">
      <formula>"Need Approval"</formula>
    </cfRule>
    <cfRule type="cellIs" dxfId="10" priority="10" operator="equal">
      <formula>"In progress"</formula>
    </cfRule>
    <cfRule type="cellIs" dxfId="9" priority="11" operator="equal">
      <formula>"Closed"</formula>
    </cfRule>
    <cfRule type="cellIs" dxfId="8" priority="12" operator="equal">
      <formula>"Open"</formula>
    </cfRule>
  </conditionalFormatting>
  <conditionalFormatting sqref="H27">
    <cfRule type="cellIs" dxfId="7" priority="5" operator="equal">
      <formula>"Need Approval"</formula>
    </cfRule>
    <cfRule type="cellIs" dxfId="6" priority="6" operator="equal">
      <formula>"In progress"</formula>
    </cfRule>
    <cfRule type="cellIs" dxfId="5" priority="7" operator="equal">
      <formula>"Closed"</formula>
    </cfRule>
    <cfRule type="cellIs" dxfId="4" priority="8" operator="equal">
      <formula>"Open"</formula>
    </cfRule>
  </conditionalFormatting>
  <conditionalFormatting sqref="H27">
    <cfRule type="cellIs" dxfId="3" priority="1" operator="equal">
      <formula>"Need Approval"</formula>
    </cfRule>
    <cfRule type="cellIs" dxfId="2" priority="2" operator="equal">
      <formula>"In progress"</formula>
    </cfRule>
    <cfRule type="cellIs" dxfId="1" priority="3" operator="equal">
      <formula>"Closed"</formula>
    </cfRule>
    <cfRule type="cellIs" dxfId="0"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Options!$B$1:$B$4</xm:f>
          </x14:formula1>
          <xm:sqref>H29:H1048576</xm:sqref>
        </x14:dataValidation>
        <x14:dataValidation type="list" allowBlank="1" showInputMessage="1" showErrorMessage="1">
          <x14:formula1>
            <xm:f>Options!#REF!</xm:f>
          </x14:formula1>
          <xm:sqref>H1:H9 H11:H27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46"/>
  <sheetViews>
    <sheetView zoomScale="85" zoomScaleNormal="85" workbookViewId="0">
      <selection activeCell="C31" sqref="C31"/>
    </sheetView>
  </sheetViews>
  <sheetFormatPr defaultRowHeight="14.4" x14ac:dyDescent="0.3"/>
  <cols>
    <col min="1" max="1" width="18.5546875" customWidth="1"/>
    <col min="2" max="2" width="12.6640625" customWidth="1"/>
    <col min="12" max="12" width="12.33203125" customWidth="1"/>
    <col min="13" max="13" width="13.33203125" customWidth="1"/>
  </cols>
  <sheetData>
    <row r="3" spans="1:14" x14ac:dyDescent="0.3">
      <c r="A3" s="42" t="s">
        <v>8</v>
      </c>
      <c r="B3" s="3" t="s">
        <v>7</v>
      </c>
      <c r="C3" s="3">
        <f>COUNTIFS(PMP_Review!F2:F1048576,"Open")</f>
        <v>0</v>
      </c>
      <c r="L3" s="43" t="s">
        <v>10</v>
      </c>
      <c r="M3" s="4" t="s">
        <v>7</v>
      </c>
      <c r="N3" s="4">
        <f>COUNTIFS(SRS_Review!F2:F1048576,"Open")</f>
        <v>5</v>
      </c>
    </row>
    <row r="4" spans="1:14" x14ac:dyDescent="0.3">
      <c r="A4" s="42"/>
      <c r="B4" s="3" t="s">
        <v>6</v>
      </c>
      <c r="C4" s="3">
        <f>COUNTIFS(PMP_Review!F2:F1048576,"Closed")</f>
        <v>14</v>
      </c>
      <c r="L4" s="43"/>
      <c r="M4" s="4" t="s">
        <v>6</v>
      </c>
      <c r="N4" s="4">
        <f>COUNTIFS(SRS_Review!F2:F1048576,"Closed")</f>
        <v>19</v>
      </c>
    </row>
    <row r="5" spans="1:14" x14ac:dyDescent="0.3">
      <c r="A5" s="42"/>
      <c r="B5" s="14" t="s">
        <v>46</v>
      </c>
      <c r="C5" s="14">
        <f>COUNTIFS(PMP_Review!F2:F1048576,"In Progress")</f>
        <v>0</v>
      </c>
      <c r="L5" s="43"/>
      <c r="M5" s="15" t="s">
        <v>46</v>
      </c>
      <c r="N5" s="15">
        <f>COUNTIFS(SRS_Review!F2:F1048576,"In Progress")</f>
        <v>0</v>
      </c>
    </row>
    <row r="6" spans="1:14" x14ac:dyDescent="0.3">
      <c r="A6" s="42"/>
      <c r="B6" s="14" t="s">
        <v>66</v>
      </c>
      <c r="C6" s="14">
        <f>COUNTIFS(PMP_Review!F2:F1048576,"Need Approval")</f>
        <v>0</v>
      </c>
      <c r="L6" s="43"/>
      <c r="M6" s="15" t="s">
        <v>66</v>
      </c>
      <c r="N6" s="15">
        <f>COUNTIFS(SRS_Review!F2:F1048576,"Need Approval")</f>
        <v>0</v>
      </c>
    </row>
    <row r="7" spans="1:14" x14ac:dyDescent="0.3">
      <c r="A7" s="42"/>
      <c r="B7" s="3" t="s">
        <v>9</v>
      </c>
      <c r="C7" s="3">
        <f>SUM(C3:C6)</f>
        <v>14</v>
      </c>
      <c r="L7" s="43"/>
      <c r="M7" s="4" t="s">
        <v>9</v>
      </c>
      <c r="N7" s="4">
        <f>SUM(N3:N6)</f>
        <v>24</v>
      </c>
    </row>
    <row r="23" spans="1:14" x14ac:dyDescent="0.3">
      <c r="A23" s="42" t="s">
        <v>204</v>
      </c>
      <c r="B23" s="23" t="s">
        <v>7</v>
      </c>
      <c r="C23" s="23">
        <f>COUNTIF(WireFrame_Review!F2:F1048576,"Open")</f>
        <v>2</v>
      </c>
      <c r="L23" s="43" t="s">
        <v>76</v>
      </c>
      <c r="M23" s="24" t="s">
        <v>7</v>
      </c>
      <c r="N23" s="24">
        <f>COUNTIF(Risk_Managment_Plan_Review!F2:F1048576,"Open")</f>
        <v>0</v>
      </c>
    </row>
    <row r="24" spans="1:14" x14ac:dyDescent="0.3">
      <c r="A24" s="42"/>
      <c r="B24" s="23" t="s">
        <v>6</v>
      </c>
      <c r="C24" s="23">
        <f>COUNTIF(WireFrame_Review!F2:F1048576,"Closed")</f>
        <v>10</v>
      </c>
      <c r="L24" s="43"/>
      <c r="M24" s="24" t="s">
        <v>6</v>
      </c>
      <c r="N24" s="24">
        <f>COUNTIF(Risk_Managment_Plan_Review!F2:F1048576,"Closed")</f>
        <v>6</v>
      </c>
    </row>
    <row r="25" spans="1:14" x14ac:dyDescent="0.3">
      <c r="A25" s="42"/>
      <c r="B25" s="23" t="s">
        <v>46</v>
      </c>
      <c r="C25" s="23">
        <f>COUNTIF(WireFrame_Review!F2:F1048576,"In Progress")</f>
        <v>0</v>
      </c>
      <c r="L25" s="43"/>
      <c r="M25" s="24" t="s">
        <v>46</v>
      </c>
      <c r="N25" s="24">
        <f>COUNTIF(Risk_Managment_Plan_Review!F2:F1048576,"In Progress")</f>
        <v>0</v>
      </c>
    </row>
    <row r="26" spans="1:14" x14ac:dyDescent="0.3">
      <c r="A26" s="42"/>
      <c r="B26" s="23" t="s">
        <v>66</v>
      </c>
      <c r="C26" s="23">
        <f>COUNTIF(WireFrame_Review!F2:F1048576,"Need Approval")</f>
        <v>0</v>
      </c>
      <c r="L26" s="43"/>
      <c r="M26" s="24" t="s">
        <v>66</v>
      </c>
      <c r="N26" s="24">
        <f>COUNTIF(Risk_Managment_Plan_Review!F2:F1048576,"Need Approval")</f>
        <v>0</v>
      </c>
    </row>
    <row r="27" spans="1:14" x14ac:dyDescent="0.3">
      <c r="A27" s="42"/>
      <c r="B27" s="23" t="s">
        <v>9</v>
      </c>
      <c r="C27" s="23">
        <f>SUM(C23:C26)</f>
        <v>12</v>
      </c>
      <c r="L27" s="43"/>
      <c r="M27" s="24" t="s">
        <v>9</v>
      </c>
      <c r="N27" s="24">
        <f>SUM(N23:N26)</f>
        <v>6</v>
      </c>
    </row>
    <row r="34" spans="1:14" x14ac:dyDescent="0.3">
      <c r="H34" s="25"/>
    </row>
    <row r="42" spans="1:14" x14ac:dyDescent="0.3">
      <c r="A42" s="42" t="s">
        <v>111</v>
      </c>
      <c r="B42" s="23" t="s">
        <v>7</v>
      </c>
      <c r="C42" s="23">
        <f>COUNTIF(Sequence_Diagrams_Review!F2:F1048576,"Open")</f>
        <v>0</v>
      </c>
      <c r="L42" s="43" t="s">
        <v>129</v>
      </c>
      <c r="M42" s="24" t="s">
        <v>7</v>
      </c>
      <c r="N42" s="24">
        <f>COUNTIF(Audit_Review!H2:H1048576,"Open")</f>
        <v>4</v>
      </c>
    </row>
    <row r="43" spans="1:14" x14ac:dyDescent="0.3">
      <c r="A43" s="42"/>
      <c r="B43" s="23" t="s">
        <v>6</v>
      </c>
      <c r="C43" s="23">
        <f>COUNTIF(Sequence_Diagrams_Review!F2:F1048576,"Closed")</f>
        <v>2</v>
      </c>
      <c r="L43" s="43"/>
      <c r="M43" s="24" t="s">
        <v>6</v>
      </c>
      <c r="N43" s="24">
        <f>COUNTIF(Audit_Review!H2:H1048576,"Closed")</f>
        <v>15</v>
      </c>
    </row>
    <row r="44" spans="1:14" x14ac:dyDescent="0.3">
      <c r="A44" s="42"/>
      <c r="B44" s="23" t="s">
        <v>46</v>
      </c>
      <c r="C44" s="23">
        <f>COUNTIF(Sequence_Diagrams_Review!F2:F1048576,"In Progress")</f>
        <v>0</v>
      </c>
      <c r="L44" s="43"/>
      <c r="M44" s="24" t="s">
        <v>46</v>
      </c>
      <c r="N44" s="24">
        <f>COUNTIF(Audit_Review!H2:H1048576,"In Progress")</f>
        <v>3</v>
      </c>
    </row>
    <row r="45" spans="1:14" x14ac:dyDescent="0.3">
      <c r="A45" s="42"/>
      <c r="B45" s="23" t="s">
        <v>66</v>
      </c>
      <c r="C45" s="23">
        <f>COUNTIF(Sequence_Diagrams_Review!F2:F1048576,"Need Approval")</f>
        <v>0</v>
      </c>
      <c r="L45" s="43"/>
      <c r="M45" s="24" t="s">
        <v>66</v>
      </c>
      <c r="N45" s="24">
        <f>COUNTIF(Audit_Review!H2:H1048576,"Need Approval")</f>
        <v>7</v>
      </c>
    </row>
    <row r="46" spans="1:14" x14ac:dyDescent="0.3">
      <c r="A46" s="42"/>
      <c r="B46" s="23" t="s">
        <v>9</v>
      </c>
      <c r="C46" s="23">
        <f>SUM(C42:C45)</f>
        <v>2</v>
      </c>
      <c r="L46" s="43"/>
      <c r="M46" s="24" t="s">
        <v>9</v>
      </c>
      <c r="N46" s="24">
        <f>SUM(N42:N45)</f>
        <v>29</v>
      </c>
    </row>
  </sheetData>
  <mergeCells count="6">
    <mergeCell ref="A3:A7"/>
    <mergeCell ref="L3:L7"/>
    <mergeCell ref="A23:A27"/>
    <mergeCell ref="L23:L27"/>
    <mergeCell ref="A42:A46"/>
    <mergeCell ref="L42:L4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PMP_Review</vt:lpstr>
      <vt:lpstr>Options</vt:lpstr>
      <vt:lpstr>Risk_Managment_Plan_Review</vt:lpstr>
      <vt:lpstr>WireFrame_Review</vt:lpstr>
      <vt:lpstr>SRS_Review</vt:lpstr>
      <vt:lpstr>Sequence_Diagrams_Review</vt:lpstr>
      <vt:lpstr>Audit_Review</vt:lpstr>
      <vt:lpstr>Progress_Chart</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2022-05-08T21:02:58Z</dcterms:modified>
</cp:coreProperties>
</file>