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filterPrivacy="1"/>
  <xr:revisionPtr revIDLastSave="0" documentId="13_ncr:1_{8DCBE76D-DDD9-4507-BEF7-F23984FEE0DA}" xr6:coauthVersionLast="47" xr6:coauthVersionMax="47" xr10:uidLastSave="{00000000-0000-0000-0000-000000000000}"/>
  <bookViews>
    <workbookView xWindow="-108" yWindow="-108" windowWidth="23256" windowHeight="12576" firstSheet="4" activeTab="5" xr2:uid="{00000000-000D-0000-FFFF-FFFF00000000}"/>
  </bookViews>
  <sheets>
    <sheet name="PMP_Review" sheetId="1" r:id="rId1"/>
    <sheet name="Options" sheetId="5" state="hidden" r:id="rId2"/>
    <sheet name="Risk_Managment_Plan_Review" sheetId="7" r:id="rId3"/>
    <sheet name="WireFrame_Review" sheetId="12" r:id="rId4"/>
    <sheet name="Implementation_Review" sheetId="13" r:id="rId5"/>
    <sheet name="SRS_Review" sheetId="3" r:id="rId6"/>
    <sheet name="Sequence_Diagrams_Review" sheetId="10" r:id="rId7"/>
    <sheet name="Audit_Review" sheetId="11" r:id="rId8"/>
    <sheet name="Progress_Chart" sheetId="4" r:id="rId9"/>
  </sheets>
  <externalReferences>
    <externalReference r:id="rId10"/>
  </externalReferences>
  <definedNames>
    <definedName name="_xlnm._FilterDatabase" localSheetId="7" hidden="1">Audit_Review!$A$1:$L$1</definedName>
    <definedName name="Options">Options!$B$1:$B$2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6" i="4" l="1"/>
  <c r="C25" i="4"/>
  <c r="C24" i="4"/>
  <c r="C23" i="4"/>
  <c r="N45" i="4" l="1"/>
  <c r="N44" i="4"/>
  <c r="N43" i="4"/>
  <c r="N42" i="4"/>
  <c r="N46" i="4" l="1"/>
  <c r="C45" i="4"/>
  <c r="C44" i="4"/>
  <c r="C43" i="4"/>
  <c r="C42" i="4"/>
  <c r="C46" i="4" l="1"/>
  <c r="N26" i="4"/>
  <c r="N25" i="4"/>
  <c r="N24" i="4"/>
  <c r="N23" i="4"/>
  <c r="C4" i="4"/>
  <c r="N4" i="4"/>
  <c r="N3" i="4"/>
  <c r="N27" i="4" l="1"/>
  <c r="C27" i="4" l="1"/>
  <c r="N6" i="4"/>
  <c r="C6" i="4"/>
  <c r="N5" i="4"/>
  <c r="C5" i="4"/>
  <c r="C3" i="4"/>
  <c r="C7" i="4" l="1"/>
  <c r="N7" i="4"/>
</calcChain>
</file>

<file path=xl/sharedStrings.xml><?xml version="1.0" encoding="utf-8"?>
<sst xmlns="http://schemas.openxmlformats.org/spreadsheetml/2006/main" count="776" uniqueCount="261">
  <si>
    <t>Raised By</t>
  </si>
  <si>
    <t>Issue</t>
  </si>
  <si>
    <t>Issue Date</t>
  </si>
  <si>
    <t>Status</t>
  </si>
  <si>
    <t>Approved By</t>
  </si>
  <si>
    <t>Closed date</t>
  </si>
  <si>
    <t>Closed</t>
  </si>
  <si>
    <t>Open</t>
  </si>
  <si>
    <t>PMP</t>
  </si>
  <si>
    <t>Total</t>
  </si>
  <si>
    <t>SRS</t>
  </si>
  <si>
    <t>Hager Hany</t>
  </si>
  <si>
    <t>in section 3.11.3 field constrantions the last one must be phone number not full name</t>
  </si>
  <si>
    <t xml:space="preserve">there is a missing admin function which is update user </t>
  </si>
  <si>
    <t>there is a issue in 3.16 in functional requirments it doesn't match the actual requirment fo adding an admin</t>
  </si>
  <si>
    <t>there is a issue in the numbering starts from 3.15 subtitles till the end of the section 3</t>
  </si>
  <si>
    <t xml:space="preserve">the usage of the admin and user keywords interchangably is not applicable
 so please revise the functionality of the adim as whole </t>
  </si>
  <si>
    <t>missing admin function which is update add delete menu</t>
  </si>
  <si>
    <t>the add item /delete /update item is not in our scope</t>
  </si>
  <si>
    <t>in section 5.3 the authorization some functions of admin is forgotten which is add/update/delet menus</t>
  </si>
  <si>
    <t>in section 5.1 I think we need to remove the part of the delay of  5 seconds</t>
  </si>
  <si>
    <t>in section 5.4 we need to express the avialibilty in nines 
we can review this link to help 
https://www.blameless.com/sre/availability-maintainability-reliability-whats-the-difference</t>
  </si>
  <si>
    <t>Hagar EL-Sayed</t>
  </si>
  <si>
    <t xml:space="preserve">in the first page the prepared by section font and arrage of the members names is not right  </t>
  </si>
  <si>
    <t xml:space="preserve">in section 1.1, the Purpose there is a problem in the sequence espcially here "The customers can get their order delivered" and then the rest </t>
  </si>
  <si>
    <t>in section 1.2 , it is better to mention that changing the content is called "tailoring"</t>
  </si>
  <si>
    <t>in section 1.4 the last sentence "based on ….." it needs declaration.</t>
  </si>
  <si>
    <t>in section 2.5 it is recommended to specify how the system is going to know the near by restaurants is it by using the GPS or the user insert the required place or any other methods</t>
  </si>
  <si>
    <t xml:space="preserve">in section 3.2 there is a missing error message if the user insert a wrong data </t>
  </si>
  <si>
    <t>in section 3.6 there are missing steps  what happen after the user "view the restaurant’s menu"</t>
  </si>
  <si>
    <t>in section 3.6.3, REQ-2 the user has to select the restaurant to" View their menu then choose te meal".</t>
  </si>
  <si>
    <t>Marina Hatem</t>
  </si>
  <si>
    <t>Please provide the project name at the top of all pages.</t>
  </si>
  <si>
    <t xml:space="preserve">In section 3.3, There are clear copied text. For example: "Set your quality standards.
Decide which quality standards to focus on.
. Get feedback." Please adjust it. </t>
  </si>
  <si>
    <t>Please remove the unnecessary blue text in all the sheet.</t>
  </si>
  <si>
    <t>Please provide a definition for the ISTQB in Appendix B</t>
  </si>
  <si>
    <t>In page 11 the versions of the mentioned files should be updated when changed</t>
  </si>
  <si>
    <t>IN 1.1 the purpose of risk management plan in the "Internet Banking System" part should be modified</t>
  </si>
  <si>
    <t xml:space="preserve">In 2.1 the process &lt;project manager or other designee&gt;  a specific role should replace the brackets </t>
  </si>
  <si>
    <t>In 2.2  Risk identification "will be stored electronically in the project library located at Risk_Management_Log.xls." should be checked for the actual storage place.</t>
  </si>
  <si>
    <t>In page 6 mention the people who need to sign</t>
  </si>
  <si>
    <t>In page 7 in the appendix mention the place for Risk log</t>
  </si>
  <si>
    <t>Closed By</t>
  </si>
  <si>
    <t xml:space="preserve">section 3.22 has a conflict topic </t>
  </si>
  <si>
    <t>Assigned To</t>
  </si>
  <si>
    <t>Marina&amp;Noura</t>
  </si>
  <si>
    <t>In Progress</t>
  </si>
  <si>
    <t>F_REVIEW_SRS_V1.0_001</t>
  </si>
  <si>
    <t>F_REVIEW_SRS_V1.0_002</t>
  </si>
  <si>
    <t>F_REVIEW_SRS_V1.0_003</t>
  </si>
  <si>
    <t>F_REVIEW_SRS_V1.0_004</t>
  </si>
  <si>
    <t>F_REVIEW_SRS_V1.0_005</t>
  </si>
  <si>
    <t>F_REVIEW_SRS_V1.0_006</t>
  </si>
  <si>
    <t>F_REVIEW_SRS_V1.0_007</t>
  </si>
  <si>
    <t>F_REVIEW_SRS_V1.0_008</t>
  </si>
  <si>
    <t>F_REVIEW_SRS_V1.0_009</t>
  </si>
  <si>
    <t>F_REVIEW_SRS_V1.0_010</t>
  </si>
  <si>
    <t>F_REVIEW_SRS_V1.0_011</t>
  </si>
  <si>
    <t>F_REVIEW_SRS_V1.0_012</t>
  </si>
  <si>
    <t>F_REVIEW_SRS_V1.0_013</t>
  </si>
  <si>
    <t>F_REVIEW_SRS_V1.0_014</t>
  </si>
  <si>
    <t>F_REVIEW_SRS_V1.0_015</t>
  </si>
  <si>
    <t>F_REVIEW_SRS_V1.0_016</t>
  </si>
  <si>
    <t>F_REVIEW_SRS_V1.0_017</t>
  </si>
  <si>
    <t>F_REVIEW_SRS_V1.0_018</t>
  </si>
  <si>
    <t>F_REVIEW_SRS_V1.0_019</t>
  </si>
  <si>
    <t>Need Approval</t>
  </si>
  <si>
    <t>Aml Nasser</t>
  </si>
  <si>
    <t>F_REVIEW_RMP_V1.0_001</t>
  </si>
  <si>
    <t>F_REVIEW_RMP_V1.0_002</t>
  </si>
  <si>
    <t>F_REVIEW_RMP_V1.0_003</t>
  </si>
  <si>
    <t>F_REVIEW_RMP_V1.0_004</t>
  </si>
  <si>
    <t>F_REVIEW_RMP_V1.0_005</t>
  </si>
  <si>
    <t>F_REVIEW_RMP_V1.0_006</t>
  </si>
  <si>
    <t>Comments From Reviewer</t>
  </si>
  <si>
    <t>No need To specify Location, will mention the location at the appendix Page</t>
  </si>
  <si>
    <t>Risk Plan</t>
  </si>
  <si>
    <t>Please provide a definition for the following terms in Appendix C: "Dark Data" , "Email Bounce" , "Gap Analysis".</t>
  </si>
  <si>
    <t>F_REVIEW_PMP_V1.0_001</t>
  </si>
  <si>
    <t>F_REVIEW_PMP_V1.0_002</t>
  </si>
  <si>
    <t>F_REVIEW_PMP_V1.0_003</t>
  </si>
  <si>
    <t>F_REVIEW_PMP_V1.0_004</t>
  </si>
  <si>
    <t>F_REVIEW_PMP_V1.0_005</t>
  </si>
  <si>
    <t>F_REVIEW_PMP_V1.0_006</t>
  </si>
  <si>
    <t>In page 3 unique solution Cancel the nearby restaurants feature</t>
  </si>
  <si>
    <t>In assumptions section in page 4 we need to add a confirmation page or message at least for orders</t>
  </si>
  <si>
    <t>No Need it will be Fully descriptive at SRS document + it's not an assumption</t>
  </si>
  <si>
    <t>Comments From Doc. Author</t>
  </si>
  <si>
    <t>In 3.1, please provide the specific section of Quality Control you are following in ISTQB</t>
  </si>
  <si>
    <t>In our vision in page 3 we need to add our industry in the description "food delivery"</t>
  </si>
  <si>
    <t>In 1.1 the purpose of risk management plan in the risk definition it is written as "have a positive or negative " we should eliminate "positive".</t>
  </si>
  <si>
    <t>CI List should be included in PMP document file there is no need to be separate</t>
  </si>
  <si>
    <t>F_REVIEW_PMP_V1.1_007</t>
  </si>
  <si>
    <t>F_REVIEW_PMP_V1.1_009</t>
  </si>
  <si>
    <t>F_REVIEW_PMP_V1.1_010</t>
  </si>
  <si>
    <t>F_REVIEW_PMP_V1.1_011</t>
  </si>
  <si>
    <t>F_REVIEW_PMP_V1.1_012</t>
  </si>
  <si>
    <t>F_REVIEW_PMP_V1.1_013</t>
  </si>
  <si>
    <t>F_REVIEW_PMP_V1.1_014</t>
  </si>
  <si>
    <t>F_REVIEW_PMP_V1.1_015</t>
  </si>
  <si>
    <t>Hagar Hany</t>
  </si>
  <si>
    <t>Noura</t>
  </si>
  <si>
    <t>absence of invalid case (bad sequence) in all sequence diagrams for admin features</t>
  </si>
  <si>
    <t>in 3.4 search sequence diagaram (users function) bad sequence :in case restaurant name that is not available 
System reapones  “Restaurant not found”</t>
  </si>
  <si>
    <t>F_REVIEW_Sequence_V1.0_001</t>
  </si>
  <si>
    <t>F_REVIEW_Sequence_V1.0_002</t>
  </si>
  <si>
    <t xml:space="preserve">is not an issue the sequence diagram is done for the happy scenarios only </t>
  </si>
  <si>
    <t>Agreed</t>
  </si>
  <si>
    <t>In 3.1 Milestones update the second week plan in the Schedule and in page 7 update Screenshot for Schedule</t>
  </si>
  <si>
    <t>In 6.1 Communication Matrix the customer meeting row in the audience remove the product owner role</t>
  </si>
  <si>
    <t>In 3.3 Dependencies add that we are using some agile methodologies in reviewing and daily meetings</t>
  </si>
  <si>
    <t>sequence Diagrams</t>
  </si>
  <si>
    <t>F_REVIEW_Audit_V1.0_001</t>
  </si>
  <si>
    <t>F_REVIEW_Audit_V1.0_002</t>
  </si>
  <si>
    <t>Eng. Mohamed Hassan</t>
  </si>
  <si>
    <t xml:space="preserve">Need CI List for Naming </t>
  </si>
  <si>
    <t>Whole Team</t>
  </si>
  <si>
    <t>Need RTM</t>
  </si>
  <si>
    <t>F_REVIEW_Audit_V1.0_003</t>
  </si>
  <si>
    <t xml:space="preserve">Documents Version </t>
  </si>
  <si>
    <t>F_REVIEW_Audit_V1.0_004</t>
  </si>
  <si>
    <t>F_REVIEW_Audit_V1.0_005</t>
  </si>
  <si>
    <t>Consistency of Dates between Dev. and Master branch</t>
  </si>
  <si>
    <t>SRS( give more details for each Requirement)</t>
  </si>
  <si>
    <t>SRS (ID is required)</t>
  </si>
  <si>
    <t>Noura/Marina</t>
  </si>
  <si>
    <t>F_REVIEW_Audit_V1.0_006</t>
  </si>
  <si>
    <t>F_REVIEW_Audit_V1.0_007</t>
  </si>
  <si>
    <t>Wireframe is not matched with SRS</t>
  </si>
  <si>
    <t>Audit_Review</t>
  </si>
  <si>
    <t>General for all teams</t>
  </si>
  <si>
    <t>Note</t>
  </si>
  <si>
    <t>Our Team</t>
  </si>
  <si>
    <t>F_REVIEW_Audit_V1.0_008</t>
  </si>
  <si>
    <t xml:space="preserve">The Project end date is not specified yet as we can drop week in between (mention that project duration is 5 weeks without any dates) </t>
  </si>
  <si>
    <t>F_REVIEW_Audit_V1.0_009</t>
  </si>
  <si>
    <t>Document</t>
  </si>
  <si>
    <t>RTM</t>
  </si>
  <si>
    <t>GitHub</t>
  </si>
  <si>
    <t>General</t>
  </si>
  <si>
    <t>Wireframe</t>
  </si>
  <si>
    <t>Eng. Amr Helal</t>
  </si>
  <si>
    <t>As per Eng. Amr request add Finish-date of the project in PMP and it can be shifted.</t>
  </si>
  <si>
    <t>In Section 1.3 Assumptions and Constraints 
-Assumption (add Log in and Tracking Order Pages) is not an assumption and customer wouldn't care about them
- Constraints should be more clear for System used and Admin features</t>
  </si>
  <si>
    <t>No revision history Table to show versions date</t>
  </si>
  <si>
    <t>F_REVIEW_Audit_V1.0_010</t>
  </si>
  <si>
    <t>RASI chart what is the difference between accountable and responsible</t>
  </si>
  <si>
    <t>The different is
Responsible for executing the work on this particular task Accountable is the person who will be responsible for ensuring that the task is done properly</t>
  </si>
  <si>
    <t>Agreed that we will use Approval instead of Accountable</t>
  </si>
  <si>
    <t>F_REVIEW_Audit_V1.0_011</t>
  </si>
  <si>
    <t>Milestone 3 is assumed and it is not correct</t>
  </si>
  <si>
    <t>F_REVIEW_Audit_V1.0_012</t>
  </si>
  <si>
    <t>F_REVIEW_Audit_V1.0_013</t>
  </si>
  <si>
    <t>Dependency section it is better to be done via drawing</t>
  </si>
  <si>
    <t>F_REVIEW_Audit_V1.0_014</t>
  </si>
  <si>
    <t>For external references please mention the path where the document is stored</t>
  </si>
  <si>
    <t xml:space="preserve">It’s mentioned in (APPENDIX A: REFERENCES) Section the location of each external reference  Should I mention it in each section </t>
  </si>
  <si>
    <t>Agreed that we will mention the location Link in each section and accumulate all lonks in (APPENDIX A: REFERENCES) Section</t>
  </si>
  <si>
    <t>Conf. management section needs to be re-written</t>
  </si>
  <si>
    <t>Conf. management please add folder description</t>
  </si>
  <si>
    <t>F_REVIEW_Audit_V1.0_015</t>
  </si>
  <si>
    <t>F_REVIEW_Audit_V1.0_016</t>
  </si>
  <si>
    <t>F_REVIEW_Audit_V1.0_017</t>
  </si>
  <si>
    <t>Naming convention needs more details</t>
  </si>
  <si>
    <t>Most of the review comments are still open</t>
  </si>
  <si>
    <t>Audit Comments will be Need Approval till the next Audit</t>
  </si>
  <si>
    <t>F_REVIEW_Audit_V1.0_018</t>
  </si>
  <si>
    <t>no review comment from customer is added</t>
  </si>
  <si>
    <t>F_REVIEW_Audit_V1.0_019</t>
  </si>
  <si>
    <t>how you will handle more than one review of PMP</t>
  </si>
  <si>
    <t>F_REVIEW_Audit_V1.0_020</t>
  </si>
  <si>
    <t xml:space="preserve">Handled by review sheet We mention the version in the Review ID
</t>
  </si>
  <si>
    <t>Review ID</t>
  </si>
  <si>
    <t>F_REVIEW_WFrame_V1.0_001</t>
  </si>
  <si>
    <t>F_REVIEW_WFrame_V1.0_002</t>
  </si>
  <si>
    <t>Marina</t>
  </si>
  <si>
    <t>Hagar El Sayed</t>
  </si>
  <si>
    <t>The nav bar contains unnecessary tabs that are not mentioned in the requirements. Those tabs are: "Destination", "Category, "Tours", "Holidays", "About us", "Branches", "Contact us". Please remove them.</t>
  </si>
  <si>
    <t>F_REVIEW_WFrame_V1.0_003</t>
  </si>
  <si>
    <t>In the Login page wireframe, Remove "Forgot password?" hyperlink because it is not mentioned in the Requirements.</t>
  </si>
  <si>
    <t>In the menu items page, please make sure to update the nav bar as the one mentioned in review "F_REVIEW_WFrame_V1.0_002".</t>
  </si>
  <si>
    <t>F_REVIEW_WFrame_V1.0_004</t>
  </si>
  <si>
    <t>F_REVIEW_WFrame_V1.0_005</t>
  </si>
  <si>
    <t>F_REVIEW_WFrame_V1.0_006</t>
  </si>
  <si>
    <t>In the menu items page, please elaborate to the customer the '-' button meaning as you did with the '+' button.</t>
  </si>
  <si>
    <t>F_REVIEW_WFrame_V1.0_007</t>
  </si>
  <si>
    <t>In the menu items page, there is a button at the button right of the page that has no words and is not needed in the reguirements. Please remove it.</t>
  </si>
  <si>
    <t>F_REVIEW_WFrame_V1.0_008</t>
  </si>
  <si>
    <t>In the order confirmation page, please make sure to update the nav bar as the one mentioned in review "F_REVIEW_WFrame_V1.0_002".</t>
  </si>
  <si>
    <t>In the order confirmation page, remove the button that says "Apply your point's discount" as it is not mentioned in the requirements.</t>
  </si>
  <si>
    <t>F_REVIEW_WFrame_V1.0_009</t>
  </si>
  <si>
    <t>In the offers page, The loyalty points must take the first horizontal card in the page.</t>
  </si>
  <si>
    <t>F_REVIEW_WFrame_V1.0_010</t>
  </si>
  <si>
    <t>In the offers page, The Restraunts offers must be beneath the loyalty points. Each restraunt offer must take a card alone horizontaly with "use" button in each one.</t>
  </si>
  <si>
    <t>F_REVIEW_WFrame_V1.0_011</t>
  </si>
  <si>
    <t>In the Home page, please make sure to update the nav bar as the one mentioned in review "F_REVIEW_WFrame_V1.0_002".</t>
  </si>
  <si>
    <t>F_REVIEW_WFrame_V1.0_012</t>
  </si>
  <si>
    <t>In the Home page, please change "Restraunt menu" title to "Foodies' Restraunts" as this is the page that contains the restraunts themselves not the restraunt menus.</t>
  </si>
  <si>
    <t>Need to go deep in each branch</t>
  </si>
  <si>
    <t>WireFrame_Review</t>
  </si>
  <si>
    <t>F_REVIEW_Audit_V1.0_021</t>
  </si>
  <si>
    <t>only one version of SRS</t>
  </si>
  <si>
    <t>F_REVIEW_Audit_V1.0_022</t>
  </si>
  <si>
    <t>F_REVIEW_Audit_V1.0_023</t>
  </si>
  <si>
    <t>empty revision history</t>
  </si>
  <si>
    <t>only old document is uploaded</t>
  </si>
  <si>
    <t>F_REVIEW_Audit_V1.0_024</t>
  </si>
  <si>
    <t>F_REVIEW_Audit_V1.0_025</t>
  </si>
  <si>
    <t>F_REVIEW_Aduit_V1.3_0.26</t>
  </si>
  <si>
    <t>ERD</t>
  </si>
  <si>
    <t>USECASE</t>
  </si>
  <si>
    <t>Update the version</t>
  </si>
  <si>
    <t>F_REVIEW_Aduit_V1.3_0.27</t>
  </si>
  <si>
    <t>F_REVIEW_Aduit_V1.3_0.28</t>
  </si>
  <si>
    <t>F_REVIEW_Aduit_V1.3_0.29</t>
  </si>
  <si>
    <t>F_REVIEW_WFrame_V1.0_013</t>
  </si>
  <si>
    <t xml:space="preserve">remove sign out from home page </t>
  </si>
  <si>
    <t>F_REVIEW_WFrame_V1.0_014</t>
  </si>
  <si>
    <t>missed page ( page that has a summary of the order.
 There will be two buttons: “Confirm” and “Cancel”)</t>
  </si>
  <si>
    <t>F_REVIEW_WFrame_V1.0_015</t>
  </si>
  <si>
    <t>Add menu item page ---&gt; remove the (add item) button</t>
  </si>
  <si>
    <t>F_REVIEW_WFrame_V1.0_016</t>
  </si>
  <si>
    <t xml:space="preserve">Add offer page replace(Add menu item) with Add offer </t>
  </si>
  <si>
    <t>F_REVIEW_WFrame_V1.0_017</t>
  </si>
  <si>
    <t xml:space="preserve"> Add offer page ---&gt; remove the add item button</t>
  </si>
  <si>
    <t>closed</t>
  </si>
  <si>
    <r>
      <t xml:space="preserve">After closing review "F_REVIEW_WFrame_V1.0_001", add the following to the nav bar from left to right: "Offers",  </t>
    </r>
    <r>
      <rPr>
        <sz val="11"/>
        <rFont val="Calibri"/>
        <family val="2"/>
        <scheme val="minor"/>
      </rPr>
      <t>"circle with user's picture", "Sign out button".</t>
    </r>
    <r>
      <rPr>
        <sz val="11"/>
        <color theme="1"/>
        <rFont val="Calibri"/>
        <family val="2"/>
        <scheme val="minor"/>
      </rPr>
      <t xml:space="preserve"> NOTE: This is the nav bar after the user signs in. "Register and "Sign out" buttons will take place the "Sign out" button in the nav bar if the user has not registered or signed in.</t>
    </r>
  </si>
  <si>
    <t>F_REVIEW_register_001</t>
  </si>
  <si>
    <t>13/5</t>
  </si>
  <si>
    <t>open</t>
  </si>
  <si>
    <t>F_REVIEW_register_002</t>
  </si>
  <si>
    <t>fullname&amp;username accept numbers</t>
  </si>
  <si>
    <t>F_REVIEW_register_003</t>
  </si>
  <si>
    <t>phone number accept characters</t>
  </si>
  <si>
    <t xml:space="preserve">Already a member? LogIn must be replace with 
“Have an account? Login here”. </t>
  </si>
  <si>
    <t>F_REVIEW_login_001</t>
  </si>
  <si>
    <t>F_REVIEW_AddAdmin_001</t>
  </si>
  <si>
    <t>check vaildation of all fields in add admin page</t>
  </si>
  <si>
    <t>F_REVIEW_AddAdmin_002</t>
  </si>
  <si>
    <t>Add Admin button replace with Add</t>
  </si>
  <si>
    <t>F_REVIEW_AddUser_001</t>
  </si>
  <si>
    <t>Add User button replace with Add</t>
  </si>
  <si>
    <t>F_REVIEW_AddUser_002</t>
  </si>
  <si>
    <t>username accept numbers must be characters only so an error
 message will appear saying that “Invalid username or password”after click login</t>
  </si>
  <si>
    <t>Hagar Nasser</t>
  </si>
  <si>
    <t>replace useremail with email(wirefram)</t>
  </si>
  <si>
    <t>13/5/2022</t>
  </si>
  <si>
    <t>Monica</t>
  </si>
  <si>
    <t>Hager ElSayed</t>
  </si>
  <si>
    <t>Ensure version consistency with the review sheet and version history</t>
  </si>
  <si>
    <t>Redraw the ERD</t>
  </si>
  <si>
    <t>Redraw the UseCase</t>
  </si>
  <si>
    <t>14/5/2022</t>
  </si>
  <si>
    <r>
      <t>according srs and sequence all error messages must be appear after user click "register"</t>
    </r>
    <r>
      <rPr>
        <b/>
        <sz val="12"/>
        <color theme="1"/>
        <rFont val="Calibri"/>
        <family val="2"/>
        <scheme val="minor"/>
      </rPr>
      <t xml:space="preserve"> </t>
    </r>
    <r>
      <rPr>
        <sz val="12"/>
        <color theme="1"/>
        <rFont val="Calibri"/>
        <family val="2"/>
        <scheme val="minor"/>
      </rPr>
      <t>button</t>
    </r>
  </si>
  <si>
    <t>Feature removed by the customer</t>
  </si>
  <si>
    <t>17/5/2022</t>
  </si>
  <si>
    <t>The SRS does not say that the error messages
 will appear after the user clicks on the button.</t>
  </si>
  <si>
    <t>Validation is added and this issue is resolved.</t>
  </si>
  <si>
    <t>F_REVIEW_SRS_V1.2_020</t>
  </si>
  <si>
    <t>change the discount amount in offers to be float not interger</t>
  </si>
  <si>
    <t>marina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</si>
</sst>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6" x14ac:knownFonts="1">
    <font>
      <sz val="11"/>
      <color theme="1"/>
      <name val="Calibri"/>
      <family val="2"/>
      <scheme val="minor"/>
    </font>
    <font>
      <sz val="11"/>
      <color rgb="FF006100"/>
      <name val="Calibri"/>
      <family val="2"/>
      <scheme val="minor"/>
    </font>
    <font>
      <sz val="11"/>
      <name val="Calibri"/>
      <family val="2"/>
      <scheme val="minor"/>
    </font>
    <font>
      <sz val="12"/>
      <color rgb="FF006100"/>
      <name val="Calibri"/>
      <family val="2"/>
      <scheme val="minor"/>
    </font>
    <font>
      <sz val="12"/>
      <color theme="1"/>
      <name val="Calibri"/>
      <family val="2"/>
      <scheme val="minor"/>
    </font>
    <font>
      <b/>
      <sz val="12"/>
      <color theme="1"/>
      <name val="Calibri"/>
      <family val="2"/>
      <scheme val="minor"/>
    </font>
  </fonts>
  <fills count="7">
    <fill>
      <patternFill patternType="none"/>
    </fill>
    <fill>
      <patternFill patternType="gray125"/>
    </fill>
    <fill>
      <patternFill patternType="solid">
        <fgColor rgb="FFC6EFCE"/>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1" fillId="2" borderId="0" applyNumberFormat="0" applyBorder="0" applyAlignment="0" applyProtection="0"/>
  </cellStyleXfs>
  <cellXfs count="56">
    <xf numFmtId="0" fontId="0" fillId="0" borderId="0" xfId="0"/>
    <xf numFmtId="0" fontId="0" fillId="0" borderId="0" xfId="0" applyAlignment="1">
      <alignment horizontal="center" vertical="center"/>
    </xf>
    <xf numFmtId="164" fontId="0" fillId="0" borderId="0" xfId="0" applyNumberFormat="1"/>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xf>
    <xf numFmtId="0" fontId="0" fillId="0" borderId="0" xfId="0" applyFill="1" applyAlignment="1">
      <alignment horizontal="center" vertical="center"/>
    </xf>
    <xf numFmtId="0" fontId="0" fillId="0" borderId="0" xfId="0" applyFill="1"/>
    <xf numFmtId="164" fontId="0" fillId="0" borderId="1" xfId="0" applyNumberFormat="1" applyBorder="1" applyAlignment="1">
      <alignment horizontal="center" vertical="center"/>
    </xf>
    <xf numFmtId="0" fontId="0" fillId="0" borderId="0" xfId="0" applyAlignment="1">
      <alignment wrapText="1"/>
    </xf>
    <xf numFmtId="0" fontId="1" fillId="2" borderId="1" xfId="1" applyBorder="1" applyAlignment="1">
      <alignment horizontal="center" vertical="center"/>
    </xf>
    <xf numFmtId="0" fontId="1" fillId="2" borderId="1" xfId="1" applyBorder="1" applyAlignment="1">
      <alignment horizontal="center" vertical="center" wrapText="1"/>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0" xfId="0" applyAlignment="1">
      <alignment vertical="center" wrapText="1"/>
    </xf>
    <xf numFmtId="0" fontId="0" fillId="0" borderId="1" xfId="0" applyFill="1" applyBorder="1"/>
    <xf numFmtId="0" fontId="1" fillId="2" borderId="1" xfId="1" applyBorder="1" applyAlignment="1"/>
    <xf numFmtId="0" fontId="2" fillId="0" borderId="1" xfId="0" applyFont="1" applyBorder="1"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xf>
    <xf numFmtId="0" fontId="0" fillId="0" borderId="0" xfId="0" applyBorder="1"/>
    <xf numFmtId="0" fontId="0" fillId="3" borderId="1" xfId="0" applyFill="1" applyBorder="1" applyAlignment="1">
      <alignment horizontal="center" vertical="center"/>
    </xf>
    <xf numFmtId="0" fontId="0" fillId="4" borderId="1" xfId="0" applyFill="1" applyBorder="1" applyAlignment="1">
      <alignment horizontal="center" vertical="center"/>
    </xf>
    <xf numFmtId="164" fontId="0" fillId="0" borderId="0" xfId="0" applyNumberFormat="1" applyBorder="1" applyAlignment="1">
      <alignment horizontal="center" vertical="center"/>
    </xf>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0" xfId="0" applyFill="1" applyBorder="1" applyAlignment="1">
      <alignment horizontal="center" vertical="center"/>
    </xf>
    <xf numFmtId="0" fontId="0" fillId="0" borderId="0" xfId="0" applyFill="1" applyBorder="1" applyAlignment="1">
      <alignment horizontal="center" vertical="center" wrapText="1"/>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5" borderId="0" xfId="0" applyFill="1"/>
    <xf numFmtId="0" fontId="3" fillId="2" borderId="1" xfId="1" applyFont="1" applyBorder="1" applyAlignment="1">
      <alignment horizontal="center" vertical="center"/>
    </xf>
    <xf numFmtId="0" fontId="3" fillId="2" borderId="1" xfId="1" applyFont="1" applyBorder="1" applyAlignment="1">
      <alignment horizontal="center" vertical="center" wrapText="1"/>
    </xf>
    <xf numFmtId="0" fontId="4" fillId="0" borderId="0" xfId="0" applyFont="1" applyFill="1" applyAlignment="1">
      <alignment horizontal="center" vertical="center"/>
    </xf>
    <xf numFmtId="0" fontId="4" fillId="0" borderId="1" xfId="0" applyFont="1" applyBorder="1" applyAlignment="1">
      <alignment horizontal="center"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4" fillId="6" borderId="0" xfId="0" applyFont="1" applyFill="1" applyAlignment="1">
      <alignment horizontal="center" vertical="center"/>
    </xf>
    <xf numFmtId="16" fontId="0" fillId="0" borderId="0" xfId="0" applyNumberFormat="1" applyAlignment="1">
      <alignment horizontal="center"/>
    </xf>
    <xf numFmtId="0" fontId="0" fillId="0" borderId="0" xfId="0" applyAlignment="1">
      <alignment horizontal="center" wrapText="1"/>
    </xf>
    <xf numFmtId="164" fontId="0" fillId="0" borderId="0" xfId="0" applyNumberFormat="1" applyAlignment="1">
      <alignment horizontal="center"/>
    </xf>
    <xf numFmtId="0" fontId="0" fillId="0" borderId="0" xfId="0" applyFill="1" applyAlignment="1">
      <alignment horizontal="center"/>
    </xf>
    <xf numFmtId="0" fontId="0" fillId="0" borderId="7" xfId="0" applyBorder="1" applyAlignment="1">
      <alignment horizontal="center" vertical="center"/>
    </xf>
    <xf numFmtId="0" fontId="0" fillId="0" borderId="8" xfId="0" applyBorder="1" applyAlignment="1">
      <alignment horizontal="center" vertical="center"/>
    </xf>
    <xf numFmtId="0" fontId="1" fillId="2" borderId="2" xfId="1" applyBorder="1" applyAlignment="1">
      <alignment horizontal="center"/>
    </xf>
    <xf numFmtId="0" fontId="1" fillId="2" borderId="3" xfId="1" applyBorder="1" applyAlignment="1">
      <alignment horizontal="center"/>
    </xf>
    <xf numFmtId="0" fontId="1" fillId="2" borderId="4" xfId="1" applyBorder="1" applyAlignment="1">
      <alignment horizontal="center"/>
    </xf>
    <xf numFmtId="0" fontId="1" fillId="2" borderId="8" xfId="1" applyBorder="1" applyAlignment="1">
      <alignment horizontal="center"/>
    </xf>
    <xf numFmtId="0" fontId="1" fillId="2" borderId="2" xfId="1" applyBorder="1" applyAlignment="1">
      <alignment horizontal="center" vertical="center"/>
    </xf>
    <xf numFmtId="0" fontId="1" fillId="2" borderId="3" xfId="1" applyBorder="1" applyAlignment="1">
      <alignment horizontal="center" vertical="center"/>
    </xf>
    <xf numFmtId="0" fontId="1" fillId="2" borderId="4" xfId="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cellXfs>
  <cellStyles count="2">
    <cellStyle name="Good" xfId="1" builtinId="26"/>
    <cellStyle name="Normal" xfId="0" builtinId="0"/>
  </cellStyles>
  <dxfs count="224">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s>
  <tableStyles count="0" defaultTableStyle="TableStyleMedium2" defaultPivotStyle="PivotStyleLight16"/>
  <colors>
    <mruColors>
      <color rgb="FFE086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SRS Review</a:t>
            </a:r>
          </a:p>
        </c:rich>
      </c:tx>
      <c:overlay val="0"/>
      <c:spPr>
        <a:noFill/>
        <a:ln>
          <a:noFill/>
        </a:ln>
        <a:effectLst/>
      </c:spPr>
    </c:title>
    <c:autoTitleDeleted val="0"/>
    <c:plotArea>
      <c:layout/>
      <c:pieChart>
        <c:varyColors val="1"/>
        <c:ser>
          <c:idx val="0"/>
          <c:order val="0"/>
          <c:spPr>
            <a:solidFill>
              <a:srgbClr val="92D05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1D-4239-422D-99F7-C48322B67C50}"/>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D-4239-422D-99F7-C48322B67C50}"/>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4-294C-4368-9829-F94A4110C86F}"/>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5-294C-4368-9829-F94A4110C86F}"/>
              </c:ext>
            </c:extLst>
          </c:dPt>
          <c:dLbls>
            <c:dLbl>
              <c:idx val="0"/>
              <c:tx>
                <c:rich>
                  <a:bodyPr/>
                  <a:lstStyle/>
                  <a:p>
                    <a:fld id="{4BFF19E7-6A32-4B46-9370-60A7E9BB6EEA}"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D-4239-422D-99F7-C48322B67C50}"/>
                </c:ext>
              </c:extLst>
            </c:dLbl>
            <c:dLbl>
              <c:idx val="1"/>
              <c:tx>
                <c:rich>
                  <a:bodyPr/>
                  <a:lstStyle/>
                  <a:p>
                    <a:fld id="{4246929F-5CAD-40BB-BFE2-F989EFC0E41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4239-422D-99F7-C48322B67C50}"/>
                </c:ext>
              </c:extLst>
            </c:dLbl>
            <c:dLbl>
              <c:idx val="2"/>
              <c:tx>
                <c:rich>
                  <a:bodyPr/>
                  <a:lstStyle/>
                  <a:p>
                    <a:fld id="{A83A904E-991F-454F-85DB-28E58DC28F0E}"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294C-4368-9829-F94A4110C86F}"/>
                </c:ext>
              </c:extLst>
            </c:dLbl>
            <c:dLbl>
              <c:idx val="3"/>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4A71978E-D2E8-455D-B19A-456FE68CCF5A}" type="PERCENTAGE">
                      <a:rPr lang="en-US" sz="110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 xmlns:c16="http://schemas.microsoft.com/office/drawing/2014/chart" uri="{C3380CC4-5D6E-409C-BE32-E72D297353CC}">
                  <c16:uniqueId val="{00000005-294C-4368-9829-F94A4110C8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Progress_Chart!$M$3:$M$6</c:f>
              <c:strCache>
                <c:ptCount val="4"/>
                <c:pt idx="0">
                  <c:v>Open</c:v>
                </c:pt>
                <c:pt idx="1">
                  <c:v>Closed</c:v>
                </c:pt>
                <c:pt idx="2">
                  <c:v>In Progress</c:v>
                </c:pt>
                <c:pt idx="3">
                  <c:v>Need Approval</c:v>
                </c:pt>
              </c:strCache>
            </c:strRef>
          </c:cat>
          <c:val>
            <c:numRef>
              <c:f>Progress_Chart!$N$3:$N$6</c:f>
              <c:numCache>
                <c:formatCode>General</c:formatCode>
                <c:ptCount val="4"/>
                <c:pt idx="0">
                  <c:v>0</c:v>
                </c:pt>
                <c:pt idx="1">
                  <c:v>20</c:v>
                </c:pt>
                <c:pt idx="2">
                  <c:v>0</c:v>
                </c:pt>
                <c:pt idx="3">
                  <c:v>0</c:v>
                </c:pt>
              </c:numCache>
            </c:numRef>
          </c:val>
          <c:extLst>
            <c:ext xmlns:c16="http://schemas.microsoft.com/office/drawing/2014/chart" uri="{C3380CC4-5D6E-409C-BE32-E72D297353CC}">
              <c16:uniqueId val="{00000000-4239-422D-99F7-C48322B67C50}"/>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solidFill>
              <a:srgbClr val="92D05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3-C8C1-4A44-ABBF-C91A61A007A6}"/>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2DB1-47C9-8A7D-CFB7C30F9DAC}"/>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4-C7FC-4518-832B-868A4F86DE48}"/>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5-C7FC-4518-832B-868A4F86DE48}"/>
              </c:ext>
            </c:extLst>
          </c:dPt>
          <c:dLbls>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14AB27D2-5C68-4F8C-A62C-E69911D0FBDB}" type="PERCENTAGE">
                      <a:rPr lang="en-US" sz="110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 xmlns:c16="http://schemas.microsoft.com/office/drawing/2014/chart" uri="{C3380CC4-5D6E-409C-BE32-E72D297353CC}">
                  <c16:uniqueId val="{00000003-C8C1-4A44-ABBF-C91A61A007A6}"/>
                </c:ext>
              </c:extLst>
            </c:dLbl>
            <c:dLbl>
              <c:idx val="1"/>
              <c:tx>
                <c:rich>
                  <a:bodyPr/>
                  <a:lstStyle/>
                  <a:p>
                    <a:fld id="{B8246AA1-D093-4232-BD08-8732A0993BF1}"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DB1-47C9-8A7D-CFB7C30F9DAC}"/>
                </c:ext>
              </c:extLst>
            </c:dLbl>
            <c:dLbl>
              <c:idx val="2"/>
              <c:tx>
                <c:rich>
                  <a:bodyPr/>
                  <a:lstStyle/>
                  <a:p>
                    <a:fld id="{7C86B766-EF74-4A23-BFEA-52C44937A88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C7FC-4518-832B-868A4F86DE48}"/>
                </c:ext>
              </c:extLst>
            </c:dLbl>
            <c:dLbl>
              <c:idx val="3"/>
              <c:tx>
                <c:rich>
                  <a:bodyPr/>
                  <a:lstStyle/>
                  <a:p>
                    <a:fld id="{9A8BAA4B-1D33-44B8-8749-A4C767B8EAF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7FC-4518-832B-868A4F86DE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Progress_Chart!$B$3:$B$6</c:f>
              <c:strCache>
                <c:ptCount val="4"/>
                <c:pt idx="0">
                  <c:v>Open</c:v>
                </c:pt>
                <c:pt idx="1">
                  <c:v>Closed</c:v>
                </c:pt>
                <c:pt idx="2">
                  <c:v>In Progress</c:v>
                </c:pt>
                <c:pt idx="3">
                  <c:v>Need Approval</c:v>
                </c:pt>
              </c:strCache>
            </c:strRef>
          </c:cat>
          <c:val>
            <c:numRef>
              <c:f>Progress_Chart!$C$3:$C$6</c:f>
              <c:numCache>
                <c:formatCode>General</c:formatCode>
                <c:ptCount val="4"/>
                <c:pt idx="0">
                  <c:v>0</c:v>
                </c:pt>
                <c:pt idx="1">
                  <c:v>14</c:v>
                </c:pt>
                <c:pt idx="2">
                  <c:v>0</c:v>
                </c:pt>
                <c:pt idx="3">
                  <c:v>0</c:v>
                </c:pt>
              </c:numCache>
            </c:numRef>
          </c:val>
          <c:extLst>
            <c:ext xmlns:c16="http://schemas.microsoft.com/office/drawing/2014/chart" uri="{C3380CC4-5D6E-409C-BE32-E72D297353CC}">
              <c16:uniqueId val="{00000000-C8C1-4A44-ABBF-C91A61A007A6}"/>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Sequence</a:t>
            </a:r>
            <a:r>
              <a:rPr lang="en-US" baseline="0"/>
              <a:t>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B9BC-4B72-A75C-1B0FA1A71B52}"/>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B9BC-4B72-A75C-1B0FA1A71B52}"/>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B9BC-4B72-A75C-1B0FA1A71B52}"/>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B9BC-4B72-A75C-1B0FA1A71B52}"/>
              </c:ext>
            </c:extLst>
          </c:dPt>
          <c:dLbls>
            <c:dLbl>
              <c:idx val="0"/>
              <c:tx>
                <c:rich>
                  <a:bodyPr/>
                  <a:lstStyle/>
                  <a:p>
                    <a:fld id="{7671D425-196D-4771-86B0-2BA4739597E2}" type="PERCENTAGE">
                      <a:rPr lang="en-US" sz="105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9BC-4B72-A75C-1B0FA1A71B52}"/>
                </c:ext>
              </c:extLst>
            </c:dLbl>
            <c:dLbl>
              <c:idx val="1"/>
              <c:tx>
                <c:rich>
                  <a:bodyPr/>
                  <a:lstStyle/>
                  <a:p>
                    <a:fld id="{5FFB1DF2-78D2-4ADD-8C43-34492496165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B9BC-4B72-A75C-1B0FA1A71B52}"/>
                </c:ext>
              </c:extLst>
            </c:dLbl>
            <c:dLbl>
              <c:idx val="2"/>
              <c:tx>
                <c:rich>
                  <a:bodyPr/>
                  <a:lstStyle/>
                  <a:p>
                    <a:fld id="{F6ED76AE-A6DA-45D1-8C83-7B40820C3580}"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9BC-4B72-A75C-1B0FA1A71B52}"/>
                </c:ext>
              </c:extLst>
            </c:dLbl>
            <c:dLbl>
              <c:idx val="3"/>
              <c:tx>
                <c:rich>
                  <a:bodyPr/>
                  <a:lstStyle/>
                  <a:p>
                    <a:fld id="{CB30D08A-6F3D-4585-B213-5112CB7546BD}"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B9BC-4B72-A75C-1B0FA1A71B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Progress_Chart!$B$23:$B$26</c:f>
              <c:strCache>
                <c:ptCount val="4"/>
                <c:pt idx="0">
                  <c:v>Open</c:v>
                </c:pt>
                <c:pt idx="1">
                  <c:v>Closed</c:v>
                </c:pt>
                <c:pt idx="2">
                  <c:v>In Progress</c:v>
                </c:pt>
                <c:pt idx="3">
                  <c:v>Need Approval</c:v>
                </c:pt>
              </c:strCache>
            </c:strRef>
          </c:cat>
          <c:val>
            <c:numRef>
              <c:f>Progress_Chart!$C$23:$C$26</c:f>
              <c:numCache>
                <c:formatCode>General</c:formatCode>
                <c:ptCount val="4"/>
                <c:pt idx="0">
                  <c:v>0</c:v>
                </c:pt>
                <c:pt idx="1">
                  <c:v>19</c:v>
                </c:pt>
                <c:pt idx="2">
                  <c:v>0</c:v>
                </c:pt>
                <c:pt idx="3">
                  <c:v>0</c:v>
                </c:pt>
              </c:numCache>
            </c:numRef>
          </c:val>
          <c:extLst>
            <c:ext xmlns:c16="http://schemas.microsoft.com/office/drawing/2014/chart" uri="{C3380CC4-5D6E-409C-BE32-E72D297353CC}">
              <c16:uniqueId val="{00000000-B9BC-4B72-A75C-1B0FA1A71B52}"/>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78EF-4AB6-815D-43FB2FFE4CDF}"/>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78EF-4AB6-815D-43FB2FFE4CDF}"/>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78EF-4AB6-815D-43FB2FFE4CDF}"/>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78EF-4AB6-815D-43FB2FFE4CDF}"/>
              </c:ext>
            </c:extLst>
          </c:dPt>
          <c:dLbls>
            <c:dLbl>
              <c:idx val="0"/>
              <c:tx>
                <c:rich>
                  <a:bodyPr/>
                  <a:lstStyle/>
                  <a:p>
                    <a:fld id="{81653243-45E3-46E2-98CF-AA36AD882571}"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8EF-4AB6-815D-43FB2FFE4CDF}"/>
                </c:ext>
              </c:extLst>
            </c:dLbl>
            <c:dLbl>
              <c:idx val="1"/>
              <c:tx>
                <c:rich>
                  <a:bodyPr/>
                  <a:lstStyle/>
                  <a:p>
                    <a:fld id="{6669EF52-EEB1-41D6-B121-630381522CF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8EF-4AB6-815D-43FB2FFE4CDF}"/>
                </c:ext>
              </c:extLst>
            </c:dLbl>
            <c:dLbl>
              <c:idx val="2"/>
              <c:tx>
                <c:rich>
                  <a:bodyPr/>
                  <a:lstStyle/>
                  <a:p>
                    <a:fld id="{75AE43C1-87F3-4E92-B238-D377F3AB7FEC}"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8EF-4AB6-815D-43FB2FFE4CDF}"/>
                </c:ext>
              </c:extLst>
            </c:dLbl>
            <c:dLbl>
              <c:idx val="3"/>
              <c:tx>
                <c:rich>
                  <a:bodyPr/>
                  <a:lstStyle/>
                  <a:p>
                    <a:fld id="{A2F7A8D0-E48B-4B97-845D-EC2C1132D591}"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8EF-4AB6-815D-43FB2FFE4CD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Progress_Chart!$M$23:$M$26</c:f>
              <c:strCache>
                <c:ptCount val="4"/>
                <c:pt idx="0">
                  <c:v>Open</c:v>
                </c:pt>
                <c:pt idx="1">
                  <c:v>Closed</c:v>
                </c:pt>
                <c:pt idx="2">
                  <c:v>In Progress</c:v>
                </c:pt>
                <c:pt idx="3">
                  <c:v>Need Approval</c:v>
                </c:pt>
              </c:strCache>
            </c:strRef>
          </c:cat>
          <c:val>
            <c:numRef>
              <c:f>Progress_Chart!$N$23:$N$26</c:f>
              <c:numCache>
                <c:formatCode>General</c:formatCode>
                <c:ptCount val="4"/>
                <c:pt idx="0">
                  <c:v>0</c:v>
                </c:pt>
                <c:pt idx="1">
                  <c:v>6</c:v>
                </c:pt>
                <c:pt idx="2">
                  <c:v>0</c:v>
                </c:pt>
                <c:pt idx="3">
                  <c:v>0</c:v>
                </c:pt>
              </c:numCache>
            </c:numRef>
          </c:val>
          <c:extLst>
            <c:ext xmlns:c16="http://schemas.microsoft.com/office/drawing/2014/chart" uri="{C3380CC4-5D6E-409C-BE32-E72D297353CC}">
              <c16:uniqueId val="{00000000-78EF-4AB6-815D-43FB2FFE4CDF}"/>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75C7-46D1-B2E8-40BC1F34A25A}"/>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75C7-46D1-B2E8-40BC1F34A25A}"/>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75C7-46D1-B2E8-40BC1F34A25A}"/>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75C7-46D1-B2E8-40BC1F34A25A}"/>
              </c:ext>
            </c:extLst>
          </c:dPt>
          <c:dLbls>
            <c:dLbl>
              <c:idx val="0"/>
              <c:tx>
                <c:rich>
                  <a:bodyPr/>
                  <a:lstStyle/>
                  <a:p>
                    <a:fld id="{72C1D113-3DFD-4666-BD84-12E4A8BB6A4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5C7-46D1-B2E8-40BC1F34A25A}"/>
                </c:ext>
              </c:extLst>
            </c:dLbl>
            <c:dLbl>
              <c:idx val="1"/>
              <c:tx>
                <c:rich>
                  <a:bodyPr/>
                  <a:lstStyle/>
                  <a:p>
                    <a:fld id="{22E90D10-0FC4-4454-BFB5-65C341E98ECF}"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5C7-46D1-B2E8-40BC1F34A25A}"/>
                </c:ext>
              </c:extLst>
            </c:dLbl>
            <c:dLbl>
              <c:idx val="2"/>
              <c:tx>
                <c:rich>
                  <a:bodyPr/>
                  <a:lstStyle/>
                  <a:p>
                    <a:fld id="{55DB445D-D5DF-4C36-AB9D-6B46FEA5ACD0}"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5C7-46D1-B2E8-40BC1F34A25A}"/>
                </c:ext>
              </c:extLst>
            </c:dLbl>
            <c:dLbl>
              <c:idx val="3"/>
              <c:tx>
                <c:rich>
                  <a:bodyPr/>
                  <a:lstStyle/>
                  <a:p>
                    <a:fld id="{0C957FE1-D0DD-4204-B691-E5AC1E58747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5C7-46D1-B2E8-40BC1F34A2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Progress_Chart!$B$42:$B$45</c:f>
              <c:strCache>
                <c:ptCount val="4"/>
                <c:pt idx="0">
                  <c:v>Open</c:v>
                </c:pt>
                <c:pt idx="1">
                  <c:v>Closed</c:v>
                </c:pt>
                <c:pt idx="2">
                  <c:v>In Progress</c:v>
                </c:pt>
                <c:pt idx="3">
                  <c:v>Need Approval</c:v>
                </c:pt>
              </c:strCache>
            </c:strRef>
          </c:cat>
          <c:val>
            <c:numRef>
              <c:f>Progress_Chart!$C$42:$C$45</c:f>
              <c:numCache>
                <c:formatCode>General</c:formatCode>
                <c:ptCount val="4"/>
                <c:pt idx="0">
                  <c:v>0</c:v>
                </c:pt>
                <c:pt idx="1">
                  <c:v>2</c:v>
                </c:pt>
                <c:pt idx="2">
                  <c:v>0</c:v>
                </c:pt>
                <c:pt idx="3">
                  <c:v>0</c:v>
                </c:pt>
              </c:numCache>
            </c:numRef>
          </c:val>
          <c:extLst>
            <c:ext xmlns:c16="http://schemas.microsoft.com/office/drawing/2014/chart" uri="{C3380CC4-5D6E-409C-BE32-E72D297353CC}">
              <c16:uniqueId val="{00000000-75C7-46D1-B2E8-40BC1F34A25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A4C7-4011-8AB0-C35453441965}"/>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A4C7-4011-8AB0-C35453441965}"/>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A4C7-4011-8AB0-C35453441965}"/>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A4C7-4011-8AB0-C35453441965}"/>
              </c:ext>
            </c:extLst>
          </c:dPt>
          <c:dLbls>
            <c:dLbl>
              <c:idx val="0"/>
              <c:tx>
                <c:rich>
                  <a:bodyPr/>
                  <a:lstStyle/>
                  <a:p>
                    <a:fld id="{FE9AADDA-24EF-488A-8C2D-3E10F57DD1C9}"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4C7-4011-8AB0-C35453441965}"/>
                </c:ext>
              </c:extLst>
            </c:dLbl>
            <c:dLbl>
              <c:idx val="1"/>
              <c:tx>
                <c:rich>
                  <a:bodyPr/>
                  <a:lstStyle/>
                  <a:p>
                    <a:fld id="{4A006DAE-425E-42B4-9675-105416F1251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A4C7-4011-8AB0-C35453441965}"/>
                </c:ext>
              </c:extLst>
            </c:dLbl>
            <c:dLbl>
              <c:idx val="2"/>
              <c:tx>
                <c:rich>
                  <a:bodyPr/>
                  <a:lstStyle/>
                  <a:p>
                    <a:fld id="{3BCB8629-BADA-4BBD-BD4F-4AE1728AEB68}"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4C7-4011-8AB0-C35453441965}"/>
                </c:ext>
              </c:extLst>
            </c:dLbl>
            <c:dLbl>
              <c:idx val="3"/>
              <c:tx>
                <c:rich>
                  <a:bodyPr/>
                  <a:lstStyle/>
                  <a:p>
                    <a:fld id="{C35FA8CB-8A4E-4FEC-80C7-1885B3C0690F}"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A4C7-4011-8AB0-C3545344196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Progress_Chart!$M$42:$M$45</c:f>
              <c:strCache>
                <c:ptCount val="4"/>
                <c:pt idx="0">
                  <c:v>Open</c:v>
                </c:pt>
                <c:pt idx="1">
                  <c:v>Closed</c:v>
                </c:pt>
                <c:pt idx="2">
                  <c:v>In Progress</c:v>
                </c:pt>
                <c:pt idx="3">
                  <c:v>Need Approval</c:v>
                </c:pt>
              </c:strCache>
            </c:strRef>
          </c:cat>
          <c:val>
            <c:numRef>
              <c:f>Progress_Chart!$N$42:$N$45</c:f>
              <c:numCache>
                <c:formatCode>General</c:formatCode>
                <c:ptCount val="4"/>
                <c:pt idx="0">
                  <c:v>0</c:v>
                </c:pt>
                <c:pt idx="1">
                  <c:v>29</c:v>
                </c:pt>
                <c:pt idx="2">
                  <c:v>0</c:v>
                </c:pt>
                <c:pt idx="3">
                  <c:v>0</c:v>
                </c:pt>
              </c:numCache>
            </c:numRef>
          </c:val>
          <c:extLst>
            <c:ext xmlns:c16="http://schemas.microsoft.com/office/drawing/2014/chart" uri="{C3380CC4-5D6E-409C-BE32-E72D297353CC}">
              <c16:uniqueId val="{00000000-A4C7-4011-8AB0-C3545344196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266700</xdr:colOff>
      <xdr:row>0</xdr:row>
      <xdr:rowOff>72390</xdr:rowOff>
    </xdr:from>
    <xdr:to>
      <xdr:col>21</xdr:col>
      <xdr:colOff>571500</xdr:colOff>
      <xdr:row>17</xdr:row>
      <xdr:rowOff>60960</xdr:rowOff>
    </xdr:to>
    <xdr:graphicFrame macro="">
      <xdr:nvGraphicFramePr>
        <xdr:cNvPr id="7" name="Chart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182880</xdr:colOff>
      <xdr:row>0</xdr:row>
      <xdr:rowOff>87630</xdr:rowOff>
    </xdr:from>
    <xdr:to>
      <xdr:col>10</xdr:col>
      <xdr:colOff>487680</xdr:colOff>
      <xdr:row>17</xdr:row>
      <xdr:rowOff>87630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167640</xdr:colOff>
      <xdr:row>17</xdr:row>
      <xdr:rowOff>133350</xdr:rowOff>
    </xdr:from>
    <xdr:to>
      <xdr:col>10</xdr:col>
      <xdr:colOff>472440</xdr:colOff>
      <xdr:row>32</xdr:row>
      <xdr:rowOff>133350</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281940</xdr:colOff>
      <xdr:row>17</xdr:row>
      <xdr:rowOff>118110</xdr:rowOff>
    </xdr:from>
    <xdr:to>
      <xdr:col>21</xdr:col>
      <xdr:colOff>586740</xdr:colOff>
      <xdr:row>32</xdr:row>
      <xdr:rowOff>118110</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170329</xdr:colOff>
      <xdr:row>33</xdr:row>
      <xdr:rowOff>129989</xdr:rowOff>
    </xdr:from>
    <xdr:to>
      <xdr:col>10</xdr:col>
      <xdr:colOff>475129</xdr:colOff>
      <xdr:row>49</xdr:row>
      <xdr:rowOff>4483</xdr:rowOff>
    </xdr:to>
    <xdr:graphicFrame macro="">
      <xdr:nvGraphicFramePr>
        <xdr:cNvPr id="5" name="Chart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286870</xdr:colOff>
      <xdr:row>33</xdr:row>
      <xdr:rowOff>138954</xdr:rowOff>
    </xdr:from>
    <xdr:to>
      <xdr:col>21</xdr:col>
      <xdr:colOff>591670</xdr:colOff>
      <xdr:row>49</xdr:row>
      <xdr:rowOff>13448</xdr:rowOff>
    </xdr:to>
    <xdr:graphicFrame macro="">
      <xdr:nvGraphicFramePr>
        <xdr:cNvPr id="6" name="Chart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monika\QA_Foodies\Monitor%20and%20Control\F_Revi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P_Review"/>
      <sheetName val="Options"/>
      <sheetName val="Risk_Managment_Plan_Review"/>
      <sheetName val="WireFrame_Review"/>
      <sheetName val="ERD_Review"/>
      <sheetName val="SRS_Review"/>
      <sheetName val="Sequence_Diagrams_Review"/>
      <sheetName val="Audit_Review"/>
      <sheetName val="Progress_Cha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7"/>
  <sheetViews>
    <sheetView zoomScaleNormal="100" workbookViewId="0">
      <pane xSplit="1" ySplit="1" topLeftCell="B2" activePane="bottomRight" state="frozen"/>
      <selection pane="topRight" activeCell="B1" sqref="B1"/>
      <selection pane="bottomLeft" activeCell="A2" sqref="A2"/>
      <selection pane="bottomRight" activeCell="G21" sqref="G21"/>
    </sheetView>
  </sheetViews>
  <sheetFormatPr defaultRowHeight="14.4" x14ac:dyDescent="0.3"/>
  <cols>
    <col min="1" max="1" width="24.6640625" customWidth="1"/>
    <col min="2" max="3" width="13.88671875" customWidth="1"/>
    <col min="4" max="4" width="14.6640625" customWidth="1"/>
    <col min="5" max="5" width="71.109375" customWidth="1"/>
    <col min="6" max="6" width="14.33203125" customWidth="1"/>
    <col min="7" max="7" width="15.33203125" customWidth="1"/>
    <col min="8" max="8" width="13.88671875" style="2" customWidth="1"/>
    <col min="9" max="9" width="24.88671875" style="20" bestFit="1" customWidth="1"/>
    <col min="10" max="10" width="22.6640625" style="20" bestFit="1" customWidth="1"/>
  </cols>
  <sheetData>
    <row r="1" spans="1:10" s="1" customFormat="1" ht="25.95" customHeight="1" x14ac:dyDescent="0.3">
      <c r="A1" s="12" t="s">
        <v>172</v>
      </c>
      <c r="B1" s="12" t="s">
        <v>0</v>
      </c>
      <c r="C1" s="12" t="s">
        <v>44</v>
      </c>
      <c r="D1" s="12" t="s">
        <v>2</v>
      </c>
      <c r="E1" s="12" t="s">
        <v>1</v>
      </c>
      <c r="F1" s="12" t="s">
        <v>3</v>
      </c>
      <c r="G1" s="12" t="s">
        <v>4</v>
      </c>
      <c r="H1" s="12" t="s">
        <v>5</v>
      </c>
      <c r="I1" s="13" t="s">
        <v>87</v>
      </c>
      <c r="J1" s="13" t="s">
        <v>74</v>
      </c>
    </row>
    <row r="2" spans="1:10" ht="43.95" customHeight="1" x14ac:dyDescent="0.3">
      <c r="A2" s="5" t="s">
        <v>78</v>
      </c>
      <c r="B2" s="5" t="s">
        <v>31</v>
      </c>
      <c r="C2" s="5" t="s">
        <v>67</v>
      </c>
      <c r="D2" s="10">
        <v>44664</v>
      </c>
      <c r="E2" s="6" t="s">
        <v>88</v>
      </c>
      <c r="F2" s="5" t="s">
        <v>6</v>
      </c>
      <c r="G2" s="5" t="s">
        <v>31</v>
      </c>
      <c r="H2" s="10">
        <v>44666</v>
      </c>
      <c r="I2" s="6"/>
      <c r="J2" s="6"/>
    </row>
    <row r="3" spans="1:10" ht="43.95" customHeight="1" x14ac:dyDescent="0.3">
      <c r="A3" s="5" t="s">
        <v>79</v>
      </c>
      <c r="B3" s="5" t="s">
        <v>31</v>
      </c>
      <c r="C3" s="5" t="s">
        <v>67</v>
      </c>
      <c r="D3" s="10">
        <v>44664</v>
      </c>
      <c r="E3" s="6" t="s">
        <v>32</v>
      </c>
      <c r="F3" s="5" t="s">
        <v>6</v>
      </c>
      <c r="G3" s="5" t="s">
        <v>31</v>
      </c>
      <c r="H3" s="10">
        <v>44666</v>
      </c>
      <c r="I3" s="6"/>
      <c r="J3" s="6"/>
    </row>
    <row r="4" spans="1:10" ht="43.95" customHeight="1" x14ac:dyDescent="0.3">
      <c r="A4" s="5" t="s">
        <v>80</v>
      </c>
      <c r="B4" s="5" t="s">
        <v>31</v>
      </c>
      <c r="C4" s="5" t="s">
        <v>67</v>
      </c>
      <c r="D4" s="10">
        <v>44664</v>
      </c>
      <c r="E4" s="6" t="s">
        <v>77</v>
      </c>
      <c r="F4" s="5" t="s">
        <v>6</v>
      </c>
      <c r="G4" s="5" t="s">
        <v>31</v>
      </c>
      <c r="H4" s="10">
        <v>44666</v>
      </c>
      <c r="I4" s="6"/>
      <c r="J4" s="6"/>
    </row>
    <row r="5" spans="1:10" ht="43.95" customHeight="1" x14ac:dyDescent="0.3">
      <c r="A5" s="5" t="s">
        <v>81</v>
      </c>
      <c r="B5" s="5" t="s">
        <v>31</v>
      </c>
      <c r="C5" s="5" t="s">
        <v>67</v>
      </c>
      <c r="D5" s="10">
        <v>44664</v>
      </c>
      <c r="E5" s="6" t="s">
        <v>33</v>
      </c>
      <c r="F5" s="5" t="s">
        <v>6</v>
      </c>
      <c r="G5" s="5" t="s">
        <v>31</v>
      </c>
      <c r="H5" s="10">
        <v>44666</v>
      </c>
      <c r="I5" s="6"/>
      <c r="J5" s="6"/>
    </row>
    <row r="6" spans="1:10" ht="43.95" customHeight="1" x14ac:dyDescent="0.3">
      <c r="A6" s="5" t="s">
        <v>82</v>
      </c>
      <c r="B6" s="5" t="s">
        <v>31</v>
      </c>
      <c r="C6" s="5" t="s">
        <v>67</v>
      </c>
      <c r="D6" s="10">
        <v>44664</v>
      </c>
      <c r="E6" s="6" t="s">
        <v>34</v>
      </c>
      <c r="F6" s="5" t="s">
        <v>6</v>
      </c>
      <c r="G6" s="5" t="s">
        <v>31</v>
      </c>
      <c r="H6" s="10">
        <v>44666</v>
      </c>
      <c r="I6" s="6"/>
      <c r="J6" s="6"/>
    </row>
    <row r="7" spans="1:10" ht="43.95" customHeight="1" x14ac:dyDescent="0.3">
      <c r="A7" s="5" t="s">
        <v>83</v>
      </c>
      <c r="B7" s="5" t="s">
        <v>31</v>
      </c>
      <c r="C7" s="5" t="s">
        <v>67</v>
      </c>
      <c r="D7" s="10">
        <v>44664</v>
      </c>
      <c r="E7" s="6" t="s">
        <v>35</v>
      </c>
      <c r="F7" s="5" t="s">
        <v>6</v>
      </c>
      <c r="G7" s="5" t="s">
        <v>31</v>
      </c>
      <c r="H7" s="10">
        <v>44666</v>
      </c>
      <c r="I7" s="6"/>
      <c r="J7" s="6"/>
    </row>
    <row r="8" spans="1:10" s="9" customFormat="1" x14ac:dyDescent="0.3">
      <c r="A8" s="18"/>
      <c r="B8" s="47"/>
      <c r="C8" s="48"/>
      <c r="D8" s="48"/>
      <c r="E8" s="48"/>
      <c r="F8" s="48"/>
      <c r="G8" s="48"/>
      <c r="H8" s="48"/>
      <c r="I8" s="48"/>
      <c r="J8" s="49"/>
    </row>
    <row r="9" spans="1:10" ht="43.95" customHeight="1" x14ac:dyDescent="0.3">
      <c r="A9" s="5" t="s">
        <v>92</v>
      </c>
      <c r="B9" s="5" t="s">
        <v>22</v>
      </c>
      <c r="C9" s="5" t="s">
        <v>67</v>
      </c>
      <c r="D9" s="10">
        <v>44678</v>
      </c>
      <c r="E9" s="6" t="s">
        <v>89</v>
      </c>
      <c r="F9" s="5" t="s">
        <v>6</v>
      </c>
      <c r="G9" s="5" t="s">
        <v>22</v>
      </c>
      <c r="H9" s="10">
        <v>44680</v>
      </c>
      <c r="I9" s="6"/>
      <c r="J9" s="6"/>
    </row>
    <row r="10" spans="1:10" ht="43.95" customHeight="1" x14ac:dyDescent="0.3">
      <c r="A10" s="5" t="s">
        <v>93</v>
      </c>
      <c r="B10" s="5" t="s">
        <v>22</v>
      </c>
      <c r="C10" s="5" t="s">
        <v>67</v>
      </c>
      <c r="D10" s="10">
        <v>44678</v>
      </c>
      <c r="E10" s="19" t="s">
        <v>84</v>
      </c>
      <c r="F10" s="5" t="s">
        <v>6</v>
      </c>
      <c r="G10" s="5" t="s">
        <v>22</v>
      </c>
      <c r="H10" s="10">
        <v>44680</v>
      </c>
      <c r="I10" s="6"/>
      <c r="J10" s="6"/>
    </row>
    <row r="11" spans="1:10" ht="43.95" customHeight="1" x14ac:dyDescent="0.3">
      <c r="A11" s="5" t="s">
        <v>94</v>
      </c>
      <c r="B11" s="5" t="s">
        <v>22</v>
      </c>
      <c r="C11" s="5" t="s">
        <v>67</v>
      </c>
      <c r="D11" s="10">
        <v>44678</v>
      </c>
      <c r="E11" s="6" t="s">
        <v>85</v>
      </c>
      <c r="F11" s="5" t="s">
        <v>6</v>
      </c>
      <c r="G11" s="5" t="s">
        <v>22</v>
      </c>
      <c r="H11" s="10">
        <v>44680</v>
      </c>
      <c r="I11" s="6" t="s">
        <v>86</v>
      </c>
      <c r="J11" s="6" t="s">
        <v>107</v>
      </c>
    </row>
    <row r="12" spans="1:10" ht="43.95" customHeight="1" x14ac:dyDescent="0.3">
      <c r="A12" s="5" t="s">
        <v>95</v>
      </c>
      <c r="B12" s="5" t="s">
        <v>22</v>
      </c>
      <c r="C12" s="5" t="s">
        <v>67</v>
      </c>
      <c r="D12" s="10">
        <v>44678</v>
      </c>
      <c r="E12" s="6" t="s">
        <v>110</v>
      </c>
      <c r="F12" s="5" t="s">
        <v>6</v>
      </c>
      <c r="G12" s="5" t="s">
        <v>22</v>
      </c>
      <c r="H12" s="10">
        <v>44680</v>
      </c>
      <c r="I12" s="6"/>
      <c r="J12" s="6"/>
    </row>
    <row r="13" spans="1:10" ht="43.95" customHeight="1" x14ac:dyDescent="0.3">
      <c r="A13" s="5" t="s">
        <v>96</v>
      </c>
      <c r="B13" s="5" t="s">
        <v>22</v>
      </c>
      <c r="C13" s="5" t="s">
        <v>67</v>
      </c>
      <c r="D13" s="10">
        <v>44678</v>
      </c>
      <c r="E13" s="6" t="s">
        <v>108</v>
      </c>
      <c r="F13" s="5" t="s">
        <v>6</v>
      </c>
      <c r="G13" s="5" t="s">
        <v>22</v>
      </c>
      <c r="H13" s="10">
        <v>44680</v>
      </c>
      <c r="I13" s="6"/>
      <c r="J13" s="6"/>
    </row>
    <row r="14" spans="1:10" ht="43.95" customHeight="1" x14ac:dyDescent="0.3">
      <c r="A14" s="5" t="s">
        <v>97</v>
      </c>
      <c r="B14" s="5" t="s">
        <v>22</v>
      </c>
      <c r="C14" s="5" t="s">
        <v>67</v>
      </c>
      <c r="D14" s="10">
        <v>44678</v>
      </c>
      <c r="E14" s="6" t="s">
        <v>109</v>
      </c>
      <c r="F14" s="5" t="s">
        <v>6</v>
      </c>
      <c r="G14" s="5" t="s">
        <v>22</v>
      </c>
      <c r="H14" s="10">
        <v>44680</v>
      </c>
      <c r="I14" s="6"/>
      <c r="J14" s="6"/>
    </row>
    <row r="15" spans="1:10" ht="43.95" customHeight="1" x14ac:dyDescent="0.3">
      <c r="A15" s="5" t="s">
        <v>98</v>
      </c>
      <c r="B15" s="5" t="s">
        <v>22</v>
      </c>
      <c r="C15" s="5" t="s">
        <v>67</v>
      </c>
      <c r="D15" s="10">
        <v>44678</v>
      </c>
      <c r="E15" s="6" t="s">
        <v>36</v>
      </c>
      <c r="F15" s="5" t="s">
        <v>6</v>
      </c>
      <c r="G15" s="5" t="s">
        <v>22</v>
      </c>
      <c r="H15" s="10">
        <v>44680</v>
      </c>
      <c r="I15" s="6"/>
      <c r="J15" s="6"/>
    </row>
    <row r="16" spans="1:10" s="9" customFormat="1" x14ac:dyDescent="0.3">
      <c r="A16" s="18"/>
      <c r="B16" s="47"/>
      <c r="C16" s="48"/>
      <c r="D16" s="48"/>
      <c r="E16" s="48"/>
      <c r="F16" s="48"/>
      <c r="G16" s="48"/>
      <c r="H16" s="48"/>
      <c r="I16" s="48"/>
      <c r="J16" s="49"/>
    </row>
    <row r="17" spans="1:10" ht="43.95" customHeight="1" x14ac:dyDescent="0.3">
      <c r="A17" s="5" t="s">
        <v>99</v>
      </c>
      <c r="B17" s="5" t="s">
        <v>11</v>
      </c>
      <c r="C17" s="5" t="s">
        <v>67</v>
      </c>
      <c r="D17" s="10">
        <v>44680</v>
      </c>
      <c r="E17" s="6" t="s">
        <v>91</v>
      </c>
      <c r="F17" s="5" t="s">
        <v>6</v>
      </c>
      <c r="G17" s="5" t="s">
        <v>11</v>
      </c>
      <c r="H17" s="10">
        <v>44680</v>
      </c>
      <c r="I17" s="6"/>
      <c r="J17" s="6"/>
    </row>
  </sheetData>
  <mergeCells count="2">
    <mergeCell ref="B8:J8"/>
    <mergeCell ref="B16:J16"/>
  </mergeCells>
  <conditionalFormatting sqref="F1:F15 F18:F1048576">
    <cfRule type="cellIs" dxfId="223" priority="9" operator="equal">
      <formula>"Need Approval"</formula>
    </cfRule>
    <cfRule type="cellIs" dxfId="222" priority="10" operator="equal">
      <formula>"In Progress"</formula>
    </cfRule>
    <cfRule type="cellIs" dxfId="221" priority="11" operator="equal">
      <formula>"Closed"</formula>
    </cfRule>
    <cfRule type="cellIs" dxfId="220" priority="12" operator="equal">
      <formula>"Open"</formula>
    </cfRule>
  </conditionalFormatting>
  <conditionalFormatting sqref="F17">
    <cfRule type="cellIs" dxfId="219" priority="5" operator="equal">
      <formula>"Need Approval"</formula>
    </cfRule>
    <cfRule type="cellIs" dxfId="218" priority="6" operator="equal">
      <formula>"In Progress"</formula>
    </cfRule>
    <cfRule type="cellIs" dxfId="217" priority="7" operator="equal">
      <formula>"Closed"</formula>
    </cfRule>
    <cfRule type="cellIs" dxfId="216" priority="8" operator="equal">
      <formula>"Open"</formula>
    </cfRule>
  </conditionalFormatting>
  <conditionalFormatting sqref="F16">
    <cfRule type="cellIs" dxfId="215" priority="1" operator="equal">
      <formula>"Need Approval"</formula>
    </cfRule>
    <cfRule type="cellIs" dxfId="214" priority="2" operator="equal">
      <formula>"In Progress"</formula>
    </cfRule>
    <cfRule type="cellIs" dxfId="213" priority="3" operator="equal">
      <formula>"Closed"</formula>
    </cfRule>
    <cfRule type="cellIs" dxfId="212"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Options!$B$1:$B$4</xm:f>
          </x14:formula1>
          <xm:sqref>F1:F1048576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4"/>
  <sheetViews>
    <sheetView workbookViewId="0">
      <selection activeCell="B5" sqref="B5"/>
    </sheetView>
  </sheetViews>
  <sheetFormatPr defaultRowHeight="14.4" x14ac:dyDescent="0.3"/>
  <cols>
    <col min="2" max="2" width="12.44140625" customWidth="1"/>
  </cols>
  <sheetData>
    <row r="1" spans="2:2" x14ac:dyDescent="0.3">
      <c r="B1" t="s">
        <v>7</v>
      </c>
    </row>
    <row r="2" spans="2:2" x14ac:dyDescent="0.3">
      <c r="B2" t="s">
        <v>6</v>
      </c>
    </row>
    <row r="3" spans="2:2" x14ac:dyDescent="0.3">
      <c r="B3" t="s">
        <v>46</v>
      </c>
    </row>
    <row r="4" spans="2:2" x14ac:dyDescent="0.3">
      <c r="B4" t="s">
        <v>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
  <sheetViews>
    <sheetView workbookViewId="0">
      <pane xSplit="1" ySplit="1" topLeftCell="B2" activePane="bottomRight" state="frozen"/>
      <selection pane="topRight" activeCell="B1" sqref="B1"/>
      <selection pane="bottomLeft" activeCell="A2" sqref="A2"/>
      <selection pane="bottomRight" activeCell="B3" sqref="B3"/>
    </sheetView>
  </sheetViews>
  <sheetFormatPr defaultRowHeight="14.4" x14ac:dyDescent="0.3"/>
  <cols>
    <col min="1" max="1" width="23.109375" style="7" customWidth="1"/>
    <col min="2" max="2" width="17.109375" style="1" customWidth="1"/>
    <col min="3" max="3" width="18.33203125" style="1" customWidth="1"/>
    <col min="4" max="4" width="17.88671875" customWidth="1"/>
    <col min="5" max="5" width="62.6640625" customWidth="1"/>
    <col min="6" max="6" width="14.88671875" customWidth="1"/>
    <col min="7" max="7" width="17.5546875" customWidth="1"/>
    <col min="8" max="8" width="17.33203125" customWidth="1"/>
    <col min="9" max="9" width="34" style="16" customWidth="1"/>
    <col min="10" max="10" width="32.33203125" style="16" customWidth="1"/>
  </cols>
  <sheetData>
    <row r="1" spans="1:10" s="1" customFormat="1" ht="25.95" customHeight="1" x14ac:dyDescent="0.3">
      <c r="A1" s="12" t="s">
        <v>172</v>
      </c>
      <c r="B1" s="12" t="s">
        <v>0</v>
      </c>
      <c r="C1" s="12" t="s">
        <v>44</v>
      </c>
      <c r="D1" s="12" t="s">
        <v>2</v>
      </c>
      <c r="E1" s="12" t="s">
        <v>1</v>
      </c>
      <c r="F1" s="12" t="s">
        <v>3</v>
      </c>
      <c r="G1" s="12" t="s">
        <v>42</v>
      </c>
      <c r="H1" s="12" t="s">
        <v>5</v>
      </c>
      <c r="I1" s="13" t="s">
        <v>87</v>
      </c>
      <c r="J1" s="13" t="s">
        <v>74</v>
      </c>
    </row>
    <row r="2" spans="1:10" ht="39" customHeight="1" x14ac:dyDescent="0.3">
      <c r="A2" s="5" t="s">
        <v>68</v>
      </c>
      <c r="B2" s="5" t="s">
        <v>22</v>
      </c>
      <c r="C2" s="5" t="s">
        <v>67</v>
      </c>
      <c r="D2" s="10">
        <v>44678</v>
      </c>
      <c r="E2" s="6" t="s">
        <v>90</v>
      </c>
      <c r="F2" s="5" t="s">
        <v>6</v>
      </c>
      <c r="G2" s="5" t="s">
        <v>22</v>
      </c>
      <c r="H2" s="10">
        <v>44680</v>
      </c>
      <c r="I2" s="6"/>
      <c r="J2" s="6"/>
    </row>
    <row r="3" spans="1:10" ht="39" customHeight="1" x14ac:dyDescent="0.3">
      <c r="A3" s="5" t="s">
        <v>69</v>
      </c>
      <c r="B3" s="5" t="s">
        <v>22</v>
      </c>
      <c r="C3" s="5" t="s">
        <v>67</v>
      </c>
      <c r="D3" s="10">
        <v>44678</v>
      </c>
      <c r="E3" s="6" t="s">
        <v>37</v>
      </c>
      <c r="F3" s="5" t="s">
        <v>6</v>
      </c>
      <c r="G3" s="5" t="s">
        <v>22</v>
      </c>
      <c r="H3" s="10">
        <v>44680</v>
      </c>
      <c r="I3" s="6"/>
      <c r="J3" s="6"/>
    </row>
    <row r="4" spans="1:10" ht="39" customHeight="1" x14ac:dyDescent="0.3">
      <c r="A4" s="5" t="s">
        <v>70</v>
      </c>
      <c r="B4" s="5" t="s">
        <v>22</v>
      </c>
      <c r="C4" s="5" t="s">
        <v>67</v>
      </c>
      <c r="D4" s="10">
        <v>44678</v>
      </c>
      <c r="E4" s="6" t="s">
        <v>38</v>
      </c>
      <c r="F4" s="5" t="s">
        <v>6</v>
      </c>
      <c r="G4" s="5" t="s">
        <v>22</v>
      </c>
      <c r="H4" s="10">
        <v>44680</v>
      </c>
      <c r="I4" s="6"/>
      <c r="J4" s="6"/>
    </row>
    <row r="5" spans="1:10" ht="39" customHeight="1" x14ac:dyDescent="0.3">
      <c r="A5" s="5" t="s">
        <v>71</v>
      </c>
      <c r="B5" s="5" t="s">
        <v>22</v>
      </c>
      <c r="C5" s="5" t="s">
        <v>67</v>
      </c>
      <c r="D5" s="10">
        <v>44678</v>
      </c>
      <c r="E5" s="6" t="s">
        <v>39</v>
      </c>
      <c r="F5" s="5" t="s">
        <v>6</v>
      </c>
      <c r="G5" s="5" t="s">
        <v>22</v>
      </c>
      <c r="H5" s="10">
        <v>44680</v>
      </c>
      <c r="I5" s="6" t="s">
        <v>75</v>
      </c>
      <c r="J5" s="6" t="s">
        <v>107</v>
      </c>
    </row>
    <row r="6" spans="1:10" ht="39" customHeight="1" x14ac:dyDescent="0.3">
      <c r="A6" s="5" t="s">
        <v>72</v>
      </c>
      <c r="B6" s="5" t="s">
        <v>22</v>
      </c>
      <c r="C6" s="5" t="s">
        <v>67</v>
      </c>
      <c r="D6" s="10">
        <v>44678</v>
      </c>
      <c r="E6" s="6" t="s">
        <v>40</v>
      </c>
      <c r="F6" s="5" t="s">
        <v>6</v>
      </c>
      <c r="G6" s="5" t="s">
        <v>22</v>
      </c>
      <c r="H6" s="10">
        <v>44680</v>
      </c>
      <c r="I6" s="6"/>
      <c r="J6" s="6"/>
    </row>
    <row r="7" spans="1:10" ht="39" customHeight="1" x14ac:dyDescent="0.3">
      <c r="A7" s="5" t="s">
        <v>73</v>
      </c>
      <c r="B7" s="5" t="s">
        <v>22</v>
      </c>
      <c r="C7" s="5" t="s">
        <v>67</v>
      </c>
      <c r="D7" s="10">
        <v>44678</v>
      </c>
      <c r="E7" s="6" t="s">
        <v>41</v>
      </c>
      <c r="F7" s="5" t="s">
        <v>6</v>
      </c>
      <c r="G7" s="5" t="s">
        <v>22</v>
      </c>
      <c r="H7" s="10">
        <v>44680</v>
      </c>
      <c r="I7" s="6"/>
      <c r="J7" s="6"/>
    </row>
  </sheetData>
  <conditionalFormatting sqref="F1:F1048576">
    <cfRule type="cellIs" dxfId="211" priority="1" operator="equal">
      <formula>"Need Approval"</formula>
    </cfRule>
    <cfRule type="cellIs" dxfId="210" priority="2" operator="equal">
      <formula>"In Progress"</formula>
    </cfRule>
    <cfRule type="cellIs" dxfId="209" priority="3" operator="equal">
      <formula>"Closed"</formula>
    </cfRule>
    <cfRule type="cellIs" dxfId="208"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Options!$B$1:$B$4</xm:f>
          </x14:formula1>
          <xm:sqref>F1:F1048576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2"/>
  <sheetViews>
    <sheetView topLeftCell="A31" zoomScale="85" zoomScaleNormal="85" workbookViewId="0">
      <selection activeCell="I4" sqref="I4"/>
    </sheetView>
  </sheetViews>
  <sheetFormatPr defaultColWidth="8.88671875" defaultRowHeight="14.4" x14ac:dyDescent="0.3"/>
  <cols>
    <col min="1" max="1" width="27.33203125" customWidth="1"/>
    <col min="2" max="2" width="14.44140625" customWidth="1"/>
    <col min="3" max="3" width="16.109375" customWidth="1"/>
    <col min="4" max="4" width="16.6640625" customWidth="1"/>
    <col min="5" max="5" width="54" customWidth="1"/>
    <col min="6" max="6" width="13.88671875" style="7" customWidth="1"/>
    <col min="7" max="7" width="14.33203125" customWidth="1"/>
    <col min="8" max="8" width="15.5546875" customWidth="1"/>
    <col min="9" max="9" width="34.6640625" customWidth="1"/>
    <col min="10" max="10" width="24.6640625" customWidth="1"/>
    <col min="11" max="16384" width="8.88671875" style="9"/>
  </cols>
  <sheetData>
    <row r="1" spans="1:10" s="8" customFormat="1" ht="25.95" customHeight="1" x14ac:dyDescent="0.3">
      <c r="A1" s="12" t="s">
        <v>172</v>
      </c>
      <c r="B1" s="12" t="s">
        <v>0</v>
      </c>
      <c r="C1" s="12" t="s">
        <v>44</v>
      </c>
      <c r="D1" s="12" t="s">
        <v>2</v>
      </c>
      <c r="E1" s="13" t="s">
        <v>1</v>
      </c>
      <c r="F1" s="12" t="s">
        <v>3</v>
      </c>
      <c r="G1" s="12" t="s">
        <v>4</v>
      </c>
      <c r="H1" s="12" t="s">
        <v>5</v>
      </c>
      <c r="I1" s="12" t="s">
        <v>87</v>
      </c>
      <c r="J1" s="12" t="s">
        <v>74</v>
      </c>
    </row>
    <row r="2" spans="1:10" ht="69.599999999999994" customHeight="1" x14ac:dyDescent="0.3">
      <c r="A2" s="5" t="s">
        <v>173</v>
      </c>
      <c r="B2" s="5" t="s">
        <v>175</v>
      </c>
      <c r="C2" s="5" t="s">
        <v>176</v>
      </c>
      <c r="D2" s="10">
        <v>44686</v>
      </c>
      <c r="E2" s="6" t="s">
        <v>177</v>
      </c>
      <c r="F2" s="5" t="s">
        <v>6</v>
      </c>
      <c r="G2" s="5"/>
      <c r="H2" s="10">
        <v>44687</v>
      </c>
      <c r="I2" s="6"/>
      <c r="J2" s="6"/>
    </row>
    <row r="3" spans="1:10" ht="122.4" customHeight="1" x14ac:dyDescent="0.3">
      <c r="A3" s="5" t="s">
        <v>174</v>
      </c>
      <c r="B3" s="5" t="s">
        <v>175</v>
      </c>
      <c r="C3" s="5" t="s">
        <v>176</v>
      </c>
      <c r="D3" s="10">
        <v>44686</v>
      </c>
      <c r="E3" s="6" t="s">
        <v>226</v>
      </c>
      <c r="F3" s="5" t="s">
        <v>6</v>
      </c>
      <c r="G3" s="5"/>
      <c r="H3" s="10">
        <v>44687</v>
      </c>
      <c r="I3" s="6"/>
      <c r="J3" s="6"/>
    </row>
    <row r="4" spans="1:10" s="33" customFormat="1" ht="83.4" customHeight="1" x14ac:dyDescent="0.3">
      <c r="A4" s="26" t="s">
        <v>178</v>
      </c>
      <c r="B4" s="26" t="s">
        <v>175</v>
      </c>
      <c r="C4" s="26" t="s">
        <v>176</v>
      </c>
      <c r="D4" s="27">
        <v>44686</v>
      </c>
      <c r="E4" s="28" t="s">
        <v>179</v>
      </c>
      <c r="F4" s="26" t="s">
        <v>225</v>
      </c>
      <c r="G4" s="26"/>
      <c r="H4" s="10">
        <v>44687</v>
      </c>
      <c r="I4" s="28"/>
      <c r="J4" s="28"/>
    </row>
    <row r="5" spans="1:10" s="33" customFormat="1" ht="85.2" customHeight="1" x14ac:dyDescent="0.3">
      <c r="A5" s="26" t="s">
        <v>181</v>
      </c>
      <c r="B5" s="26" t="s">
        <v>175</v>
      </c>
      <c r="C5" s="26" t="s">
        <v>176</v>
      </c>
      <c r="D5" s="27">
        <v>44686</v>
      </c>
      <c r="E5" s="28" t="s">
        <v>180</v>
      </c>
      <c r="F5" s="26" t="s">
        <v>6</v>
      </c>
      <c r="G5" s="26"/>
      <c r="H5" s="27">
        <v>44687</v>
      </c>
      <c r="I5" s="28"/>
      <c r="J5" s="28"/>
    </row>
    <row r="6" spans="1:10" ht="73.95" customHeight="1" x14ac:dyDescent="0.3">
      <c r="A6" s="5" t="s">
        <v>182</v>
      </c>
      <c r="B6" s="5" t="s">
        <v>175</v>
      </c>
      <c r="C6" s="5" t="s">
        <v>176</v>
      </c>
      <c r="D6" s="10">
        <v>44686</v>
      </c>
      <c r="E6" s="6" t="s">
        <v>184</v>
      </c>
      <c r="F6" s="5" t="s">
        <v>6</v>
      </c>
      <c r="G6" s="5"/>
      <c r="H6" s="10">
        <v>44687</v>
      </c>
      <c r="I6" s="6"/>
      <c r="J6" s="6"/>
    </row>
    <row r="7" spans="1:10" ht="83.4" customHeight="1" x14ac:dyDescent="0.3">
      <c r="A7" s="26" t="s">
        <v>183</v>
      </c>
      <c r="B7" s="26" t="s">
        <v>175</v>
      </c>
      <c r="C7" s="26" t="s">
        <v>176</v>
      </c>
      <c r="D7" s="27">
        <v>44686</v>
      </c>
      <c r="E7" s="28" t="s">
        <v>186</v>
      </c>
      <c r="F7" s="26" t="s">
        <v>6</v>
      </c>
      <c r="G7" s="26"/>
      <c r="H7" s="27">
        <v>44687</v>
      </c>
      <c r="I7" s="28"/>
      <c r="J7" s="28"/>
    </row>
    <row r="8" spans="1:10" s="33" customFormat="1" ht="81" customHeight="1" x14ac:dyDescent="0.3">
      <c r="A8" s="26" t="s">
        <v>185</v>
      </c>
      <c r="B8" s="26" t="s">
        <v>175</v>
      </c>
      <c r="C8" s="26" t="s">
        <v>176</v>
      </c>
      <c r="D8" s="27">
        <v>44686</v>
      </c>
      <c r="E8" s="28" t="s">
        <v>188</v>
      </c>
      <c r="F8" s="26" t="s">
        <v>225</v>
      </c>
      <c r="G8" s="26"/>
      <c r="H8" s="27">
        <v>44687</v>
      </c>
      <c r="I8" s="28"/>
      <c r="J8" s="28"/>
    </row>
    <row r="9" spans="1:10" ht="83.4" customHeight="1" x14ac:dyDescent="0.3">
      <c r="A9" s="5" t="s">
        <v>187</v>
      </c>
      <c r="B9" s="5" t="s">
        <v>175</v>
      </c>
      <c r="C9" s="5" t="s">
        <v>176</v>
      </c>
      <c r="D9" s="10">
        <v>44686</v>
      </c>
      <c r="E9" s="6" t="s">
        <v>189</v>
      </c>
      <c r="F9" s="5" t="s">
        <v>6</v>
      </c>
      <c r="G9" s="5"/>
      <c r="H9" s="10">
        <v>44687</v>
      </c>
      <c r="I9" s="6"/>
      <c r="J9" s="6"/>
    </row>
    <row r="10" spans="1:10" ht="83.4" customHeight="1" x14ac:dyDescent="0.3">
      <c r="A10" s="5" t="s">
        <v>190</v>
      </c>
      <c r="B10" s="5" t="s">
        <v>175</v>
      </c>
      <c r="C10" s="5" t="s">
        <v>176</v>
      </c>
      <c r="D10" s="10">
        <v>44686</v>
      </c>
      <c r="E10" s="6" t="s">
        <v>191</v>
      </c>
      <c r="F10" s="5" t="s">
        <v>6</v>
      </c>
      <c r="G10" s="5"/>
      <c r="H10" s="10">
        <v>44687</v>
      </c>
      <c r="I10" s="6"/>
      <c r="J10" s="6"/>
    </row>
    <row r="11" spans="1:10" ht="83.4" customHeight="1" x14ac:dyDescent="0.3">
      <c r="A11" s="5" t="s">
        <v>192</v>
      </c>
      <c r="B11" s="5" t="s">
        <v>175</v>
      </c>
      <c r="C11" s="5" t="s">
        <v>176</v>
      </c>
      <c r="D11" s="10">
        <v>44686</v>
      </c>
      <c r="E11" s="6" t="s">
        <v>193</v>
      </c>
      <c r="F11" s="5" t="s">
        <v>6</v>
      </c>
      <c r="G11" s="5"/>
      <c r="H11" s="10">
        <v>44687</v>
      </c>
      <c r="I11" s="6"/>
      <c r="J11" s="6"/>
    </row>
    <row r="12" spans="1:10" ht="83.4" customHeight="1" x14ac:dyDescent="0.3">
      <c r="A12" s="5" t="s">
        <v>194</v>
      </c>
      <c r="B12" s="5" t="s">
        <v>175</v>
      </c>
      <c r="C12" s="5" t="s">
        <v>176</v>
      </c>
      <c r="D12" s="10">
        <v>44686</v>
      </c>
      <c r="E12" s="6" t="s">
        <v>195</v>
      </c>
      <c r="F12" s="5" t="s">
        <v>6</v>
      </c>
      <c r="G12" s="5"/>
      <c r="H12" s="10">
        <v>44687</v>
      </c>
      <c r="I12" s="6"/>
      <c r="J12" s="6"/>
    </row>
    <row r="13" spans="1:10" ht="83.4" customHeight="1" x14ac:dyDescent="0.3">
      <c r="A13" s="5" t="s">
        <v>196</v>
      </c>
      <c r="B13" s="5" t="s">
        <v>175</v>
      </c>
      <c r="C13" s="5" t="s">
        <v>176</v>
      </c>
      <c r="D13" s="10">
        <v>44686</v>
      </c>
      <c r="E13" s="6" t="s">
        <v>197</v>
      </c>
      <c r="F13" s="5" t="s">
        <v>6</v>
      </c>
      <c r="G13" s="5"/>
      <c r="H13" s="10">
        <v>44687</v>
      </c>
      <c r="I13" s="6"/>
      <c r="J13" s="6"/>
    </row>
    <row r="14" spans="1:10" x14ac:dyDescent="0.3">
      <c r="A14" s="47"/>
      <c r="B14" s="48"/>
      <c r="C14" s="48"/>
      <c r="D14" s="48"/>
      <c r="E14" s="48"/>
      <c r="F14" s="48"/>
      <c r="G14" s="48"/>
      <c r="H14" s="48"/>
      <c r="I14" s="48"/>
      <c r="J14" s="49"/>
    </row>
    <row r="15" spans="1:10" ht="47.25" customHeight="1" x14ac:dyDescent="0.3">
      <c r="A15" s="5" t="s">
        <v>215</v>
      </c>
      <c r="B15" s="5" t="s">
        <v>101</v>
      </c>
      <c r="C15" s="5" t="s">
        <v>176</v>
      </c>
      <c r="D15" s="10">
        <v>44689</v>
      </c>
      <c r="E15" s="6" t="s">
        <v>216</v>
      </c>
      <c r="F15" s="5" t="s">
        <v>6</v>
      </c>
      <c r="G15" s="5"/>
      <c r="H15" s="10">
        <v>44690</v>
      </c>
      <c r="I15" s="6"/>
      <c r="J15" s="6"/>
    </row>
    <row r="16" spans="1:10" ht="47.25" customHeight="1" x14ac:dyDescent="0.3">
      <c r="A16" s="5" t="s">
        <v>217</v>
      </c>
      <c r="B16" s="5" t="s">
        <v>101</v>
      </c>
      <c r="C16" s="5" t="s">
        <v>176</v>
      </c>
      <c r="D16" s="10">
        <v>44689</v>
      </c>
      <c r="E16" s="6" t="s">
        <v>218</v>
      </c>
      <c r="F16" s="5" t="s">
        <v>6</v>
      </c>
      <c r="G16" s="5"/>
      <c r="H16" s="10">
        <v>44690</v>
      </c>
      <c r="I16" s="6"/>
      <c r="J16" s="6"/>
    </row>
    <row r="17" spans="1:10" ht="47.25" customHeight="1" x14ac:dyDescent="0.3">
      <c r="A17" s="5" t="s">
        <v>219</v>
      </c>
      <c r="B17" s="5" t="s">
        <v>101</v>
      </c>
      <c r="C17" s="5" t="s">
        <v>176</v>
      </c>
      <c r="D17" s="10">
        <v>44689</v>
      </c>
      <c r="E17" s="6" t="s">
        <v>220</v>
      </c>
      <c r="F17" s="5" t="s">
        <v>6</v>
      </c>
      <c r="G17" s="5"/>
      <c r="H17" s="10">
        <v>44690</v>
      </c>
      <c r="I17" s="6"/>
      <c r="J17" s="6"/>
    </row>
    <row r="18" spans="1:10" ht="47.25" customHeight="1" x14ac:dyDescent="0.3">
      <c r="A18" s="5" t="s">
        <v>221</v>
      </c>
      <c r="B18" s="5" t="s">
        <v>101</v>
      </c>
      <c r="C18" s="5" t="s">
        <v>176</v>
      </c>
      <c r="D18" s="10">
        <v>44689</v>
      </c>
      <c r="E18" s="6" t="s">
        <v>222</v>
      </c>
      <c r="F18" s="5" t="s">
        <v>225</v>
      </c>
      <c r="G18" s="5"/>
      <c r="H18" s="10">
        <v>44690</v>
      </c>
      <c r="I18" s="6"/>
      <c r="J18" s="6"/>
    </row>
    <row r="19" spans="1:10" ht="47.25" customHeight="1" x14ac:dyDescent="0.3">
      <c r="A19" s="5" t="s">
        <v>223</v>
      </c>
      <c r="B19" s="5" t="s">
        <v>101</v>
      </c>
      <c r="C19" s="5" t="s">
        <v>176</v>
      </c>
      <c r="D19" s="10">
        <v>44689</v>
      </c>
      <c r="E19" s="6" t="s">
        <v>224</v>
      </c>
      <c r="F19" s="5" t="s">
        <v>225</v>
      </c>
      <c r="G19" s="5"/>
      <c r="H19" s="10">
        <v>44690</v>
      </c>
      <c r="I19" s="6"/>
      <c r="J19" s="6"/>
    </row>
    <row r="20" spans="1:10" x14ac:dyDescent="0.3">
      <c r="A20" s="47"/>
      <c r="B20" s="48"/>
      <c r="C20" s="48"/>
      <c r="D20" s="48"/>
      <c r="E20" s="48"/>
      <c r="F20" s="48"/>
      <c r="G20" s="48"/>
      <c r="H20" s="48"/>
      <c r="I20" s="48"/>
      <c r="J20" s="49"/>
    </row>
    <row r="21" spans="1:10" customFormat="1" ht="45" customHeight="1" x14ac:dyDescent="0.3">
      <c r="A21" s="5" t="s">
        <v>236</v>
      </c>
      <c r="B21" s="1" t="s">
        <v>101</v>
      </c>
      <c r="C21" s="1" t="s">
        <v>244</v>
      </c>
      <c r="D21" s="1" t="s">
        <v>228</v>
      </c>
      <c r="E21" s="1" t="s">
        <v>245</v>
      </c>
      <c r="F21" s="5" t="s">
        <v>225</v>
      </c>
      <c r="H21" s="29" t="s">
        <v>246</v>
      </c>
    </row>
    <row r="22" spans="1:10" customFormat="1" ht="40.799999999999997" customHeight="1" x14ac:dyDescent="0.3">
      <c r="A22" s="5" t="s">
        <v>240</v>
      </c>
      <c r="B22" s="1" t="s">
        <v>101</v>
      </c>
      <c r="C22" s="1" t="s">
        <v>244</v>
      </c>
      <c r="D22" s="1" t="s">
        <v>228</v>
      </c>
      <c r="E22" s="1" t="s">
        <v>245</v>
      </c>
      <c r="F22" s="5" t="s">
        <v>225</v>
      </c>
      <c r="H22" s="29" t="s">
        <v>246</v>
      </c>
    </row>
  </sheetData>
  <mergeCells count="2">
    <mergeCell ref="A14:J14"/>
    <mergeCell ref="A20:J20"/>
  </mergeCells>
  <conditionalFormatting sqref="F23:F1048576 F1:F3">
    <cfRule type="cellIs" dxfId="207" priority="77" operator="equal">
      <formula>"Need Approval"</formula>
    </cfRule>
    <cfRule type="cellIs" dxfId="206" priority="78" operator="equal">
      <formula>"In progress"</formula>
    </cfRule>
    <cfRule type="cellIs" dxfId="205" priority="79" operator="equal">
      <formula>"Closed"</formula>
    </cfRule>
    <cfRule type="cellIs" dxfId="204" priority="80" operator="equal">
      <formula>"Open"</formula>
    </cfRule>
  </conditionalFormatting>
  <conditionalFormatting sqref="F4">
    <cfRule type="cellIs" dxfId="203" priority="73" operator="equal">
      <formula>"Need Approval"</formula>
    </cfRule>
    <cfRule type="cellIs" dxfId="202" priority="74" operator="equal">
      <formula>"In progress"</formula>
    </cfRule>
    <cfRule type="cellIs" dxfId="201" priority="75" operator="equal">
      <formula>"Closed"</formula>
    </cfRule>
    <cfRule type="cellIs" dxfId="200" priority="76" operator="equal">
      <formula>"Open"</formula>
    </cfRule>
  </conditionalFormatting>
  <conditionalFormatting sqref="F5">
    <cfRule type="cellIs" dxfId="199" priority="69" operator="equal">
      <formula>"Need Approval"</formula>
    </cfRule>
    <cfRule type="cellIs" dxfId="198" priority="70" operator="equal">
      <formula>"In progress"</formula>
    </cfRule>
    <cfRule type="cellIs" dxfId="197" priority="71" operator="equal">
      <formula>"Closed"</formula>
    </cfRule>
    <cfRule type="cellIs" dxfId="196" priority="72" operator="equal">
      <formula>"Open"</formula>
    </cfRule>
  </conditionalFormatting>
  <conditionalFormatting sqref="F6">
    <cfRule type="cellIs" dxfId="195" priority="65" operator="equal">
      <formula>"Need Approval"</formula>
    </cfRule>
    <cfRule type="cellIs" dxfId="194" priority="66" operator="equal">
      <formula>"In progress"</formula>
    </cfRule>
    <cfRule type="cellIs" dxfId="193" priority="67" operator="equal">
      <formula>"Closed"</formula>
    </cfRule>
    <cfRule type="cellIs" dxfId="192" priority="68" operator="equal">
      <formula>"Open"</formula>
    </cfRule>
  </conditionalFormatting>
  <conditionalFormatting sqref="F7">
    <cfRule type="cellIs" dxfId="191" priority="61" operator="equal">
      <formula>"Need Approval"</formula>
    </cfRule>
    <cfRule type="cellIs" dxfId="190" priority="62" operator="equal">
      <formula>"In progress"</formula>
    </cfRule>
    <cfRule type="cellIs" dxfId="189" priority="63" operator="equal">
      <formula>"Closed"</formula>
    </cfRule>
    <cfRule type="cellIs" dxfId="188" priority="64" operator="equal">
      <formula>"Open"</formula>
    </cfRule>
  </conditionalFormatting>
  <conditionalFormatting sqref="F8">
    <cfRule type="cellIs" dxfId="187" priority="57" operator="equal">
      <formula>"Need Approval"</formula>
    </cfRule>
    <cfRule type="cellIs" dxfId="186" priority="58" operator="equal">
      <formula>"In progress"</formula>
    </cfRule>
    <cfRule type="cellIs" dxfId="185" priority="59" operator="equal">
      <formula>"Closed"</formula>
    </cfRule>
    <cfRule type="cellIs" dxfId="184" priority="60" operator="equal">
      <formula>"Open"</formula>
    </cfRule>
  </conditionalFormatting>
  <conditionalFormatting sqref="F9">
    <cfRule type="cellIs" dxfId="183" priority="53" operator="equal">
      <formula>"Need Approval"</formula>
    </cfRule>
    <cfRule type="cellIs" dxfId="182" priority="54" operator="equal">
      <formula>"In progress"</formula>
    </cfRule>
    <cfRule type="cellIs" dxfId="181" priority="55" operator="equal">
      <formula>"Closed"</formula>
    </cfRule>
    <cfRule type="cellIs" dxfId="180" priority="56" operator="equal">
      <formula>"Open"</formula>
    </cfRule>
  </conditionalFormatting>
  <conditionalFormatting sqref="F10">
    <cfRule type="cellIs" dxfId="179" priority="49" operator="equal">
      <formula>"Need Approval"</formula>
    </cfRule>
    <cfRule type="cellIs" dxfId="178" priority="50" operator="equal">
      <formula>"In progress"</formula>
    </cfRule>
    <cfRule type="cellIs" dxfId="177" priority="51" operator="equal">
      <formula>"Closed"</formula>
    </cfRule>
    <cfRule type="cellIs" dxfId="176" priority="52" operator="equal">
      <formula>"Open"</formula>
    </cfRule>
  </conditionalFormatting>
  <conditionalFormatting sqref="F11">
    <cfRule type="cellIs" dxfId="175" priority="45" operator="equal">
      <formula>"Need Approval"</formula>
    </cfRule>
    <cfRule type="cellIs" dxfId="174" priority="46" operator="equal">
      <formula>"In progress"</formula>
    </cfRule>
    <cfRule type="cellIs" dxfId="173" priority="47" operator="equal">
      <formula>"Closed"</formula>
    </cfRule>
    <cfRule type="cellIs" dxfId="172" priority="48" operator="equal">
      <formula>"Open"</formula>
    </cfRule>
  </conditionalFormatting>
  <conditionalFormatting sqref="F12">
    <cfRule type="cellIs" dxfId="171" priority="41" operator="equal">
      <formula>"Need Approval"</formula>
    </cfRule>
    <cfRule type="cellIs" dxfId="170" priority="42" operator="equal">
      <formula>"In progress"</formula>
    </cfRule>
    <cfRule type="cellIs" dxfId="169" priority="43" operator="equal">
      <formula>"Closed"</formula>
    </cfRule>
    <cfRule type="cellIs" dxfId="168" priority="44" operator="equal">
      <formula>"Open"</formula>
    </cfRule>
  </conditionalFormatting>
  <conditionalFormatting sqref="F13">
    <cfRule type="cellIs" dxfId="167" priority="37" operator="equal">
      <formula>"Need Approval"</formula>
    </cfRule>
    <cfRule type="cellIs" dxfId="166" priority="38" operator="equal">
      <formula>"In progress"</formula>
    </cfRule>
    <cfRule type="cellIs" dxfId="165" priority="39" operator="equal">
      <formula>"Closed"</formula>
    </cfRule>
    <cfRule type="cellIs" dxfId="164" priority="40" operator="equal">
      <formula>"Open"</formula>
    </cfRule>
  </conditionalFormatting>
  <conditionalFormatting sqref="F16">
    <cfRule type="cellIs" dxfId="163" priority="21" operator="equal">
      <formula>"Need Approval"</formula>
    </cfRule>
    <cfRule type="cellIs" dxfId="162" priority="22" operator="equal">
      <formula>"In progress"</formula>
    </cfRule>
    <cfRule type="cellIs" dxfId="161" priority="23" operator="equal">
      <formula>"Closed"</formula>
    </cfRule>
    <cfRule type="cellIs" dxfId="160" priority="24" operator="equal">
      <formula>"Open"</formula>
    </cfRule>
  </conditionalFormatting>
  <conditionalFormatting sqref="F15">
    <cfRule type="cellIs" dxfId="159" priority="17" operator="equal">
      <formula>"Need Approval"</formula>
    </cfRule>
    <cfRule type="cellIs" dxfId="158" priority="18" operator="equal">
      <formula>"In progress"</formula>
    </cfRule>
    <cfRule type="cellIs" dxfId="157" priority="19" operator="equal">
      <formula>"Closed"</formula>
    </cfRule>
    <cfRule type="cellIs" dxfId="156" priority="20" operator="equal">
      <formula>"Open"</formula>
    </cfRule>
  </conditionalFormatting>
  <conditionalFormatting sqref="F17:F19">
    <cfRule type="cellIs" dxfId="155" priority="13" operator="equal">
      <formula>"Need Approval"</formula>
    </cfRule>
    <cfRule type="cellIs" dxfId="154" priority="14" operator="equal">
      <formula>"In progress"</formula>
    </cfRule>
    <cfRule type="cellIs" dxfId="153" priority="15" operator="equal">
      <formula>"Closed"</formula>
    </cfRule>
    <cfRule type="cellIs" dxfId="152" priority="16" operator="equal">
      <formula>"Open"</formula>
    </cfRule>
  </conditionalFormatting>
  <conditionalFormatting sqref="F21 H21">
    <cfRule type="cellIs" dxfId="151" priority="9" operator="equal">
      <formula>"Need Approval"</formula>
    </cfRule>
    <cfRule type="cellIs" dxfId="150" priority="10" operator="equal">
      <formula>"In progress"</formula>
    </cfRule>
    <cfRule type="cellIs" dxfId="149" priority="11" operator="equal">
      <formula>"Closed"</formula>
    </cfRule>
    <cfRule type="cellIs" dxfId="148" priority="12" operator="equal">
      <formula>"Open"</formula>
    </cfRule>
  </conditionalFormatting>
  <conditionalFormatting sqref="F22">
    <cfRule type="cellIs" dxfId="147" priority="5" operator="equal">
      <formula>"Need Approval"</formula>
    </cfRule>
    <cfRule type="cellIs" dxfId="146" priority="6" operator="equal">
      <formula>"In progress"</formula>
    </cfRule>
    <cfRule type="cellIs" dxfId="145" priority="7" operator="equal">
      <formula>"Closed"</formula>
    </cfRule>
    <cfRule type="cellIs" dxfId="144" priority="8" operator="equal">
      <formula>"Open"</formula>
    </cfRule>
  </conditionalFormatting>
  <conditionalFormatting sqref="H22">
    <cfRule type="cellIs" dxfId="143" priority="1" operator="equal">
      <formula>"Need Approval"</formula>
    </cfRule>
    <cfRule type="cellIs" dxfId="142" priority="2" operator="equal">
      <formula>"In progress"</formula>
    </cfRule>
    <cfRule type="cellIs" dxfId="141" priority="3" operator="equal">
      <formula>"Closed"</formula>
    </cfRule>
    <cfRule type="cellIs" dxfId="140"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Options!$B$1:$B$4</xm:f>
          </x14:formula1>
          <xm:sqref>F1:F1048576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3"/>
  <sheetViews>
    <sheetView topLeftCell="C4" workbookViewId="0">
      <selection activeCell="F7" sqref="F7"/>
    </sheetView>
  </sheetViews>
  <sheetFormatPr defaultColWidth="50.5546875" defaultRowHeight="15.6" x14ac:dyDescent="0.3"/>
  <cols>
    <col min="1" max="1" width="37.33203125" style="38" customWidth="1"/>
    <col min="2" max="2" width="23.33203125" style="38" customWidth="1"/>
    <col min="3" max="3" width="20.88671875" style="38" customWidth="1"/>
    <col min="4" max="4" width="25.77734375" style="38" customWidth="1"/>
    <col min="5" max="16384" width="50.5546875" style="38"/>
  </cols>
  <sheetData>
    <row r="1" spans="1:10" s="36" customFormat="1" ht="25.95" customHeight="1" x14ac:dyDescent="0.3">
      <c r="A1" s="34" t="s">
        <v>172</v>
      </c>
      <c r="B1" s="34" t="s">
        <v>0</v>
      </c>
      <c r="C1" s="34" t="s">
        <v>44</v>
      </c>
      <c r="D1" s="34" t="s">
        <v>2</v>
      </c>
      <c r="E1" s="35" t="s">
        <v>1</v>
      </c>
      <c r="F1" s="34" t="s">
        <v>3</v>
      </c>
      <c r="G1" s="34" t="s">
        <v>4</v>
      </c>
      <c r="H1" s="34" t="s">
        <v>5</v>
      </c>
      <c r="I1" s="34" t="s">
        <v>87</v>
      </c>
      <c r="J1" s="34" t="s">
        <v>74</v>
      </c>
    </row>
    <row r="2" spans="1:10" ht="31.2" x14ac:dyDescent="0.3">
      <c r="A2" s="37" t="s">
        <v>227</v>
      </c>
      <c r="B2" s="38" t="s">
        <v>101</v>
      </c>
      <c r="C2" s="38" t="s">
        <v>175</v>
      </c>
      <c r="D2" s="38" t="s">
        <v>246</v>
      </c>
      <c r="E2" s="39" t="s">
        <v>253</v>
      </c>
      <c r="F2" s="40" t="s">
        <v>6</v>
      </c>
      <c r="H2" s="38" t="s">
        <v>255</v>
      </c>
      <c r="I2" s="39" t="s">
        <v>256</v>
      </c>
    </row>
    <row r="3" spans="1:10" x14ac:dyDescent="0.3">
      <c r="A3" s="37" t="s">
        <v>230</v>
      </c>
      <c r="B3" s="38" t="s">
        <v>101</v>
      </c>
      <c r="C3" s="38" t="s">
        <v>175</v>
      </c>
      <c r="D3" s="38" t="s">
        <v>246</v>
      </c>
      <c r="E3" s="38" t="s">
        <v>231</v>
      </c>
      <c r="F3" s="40" t="s">
        <v>6</v>
      </c>
      <c r="H3" s="38" t="s">
        <v>255</v>
      </c>
      <c r="I3" s="38" t="s">
        <v>257</v>
      </c>
    </row>
    <row r="4" spans="1:10" x14ac:dyDescent="0.3">
      <c r="A4" s="37" t="s">
        <v>232</v>
      </c>
      <c r="B4" s="38" t="s">
        <v>101</v>
      </c>
      <c r="C4" s="38" t="s">
        <v>175</v>
      </c>
      <c r="D4" s="38" t="s">
        <v>246</v>
      </c>
      <c r="E4" s="38" t="s">
        <v>233</v>
      </c>
      <c r="F4" s="40" t="s">
        <v>6</v>
      </c>
      <c r="H4" s="38" t="s">
        <v>255</v>
      </c>
      <c r="I4" s="38" t="s">
        <v>257</v>
      </c>
    </row>
    <row r="5" spans="1:10" ht="31.2" x14ac:dyDescent="0.3">
      <c r="A5" s="37" t="s">
        <v>232</v>
      </c>
      <c r="B5" s="38" t="s">
        <v>101</v>
      </c>
      <c r="C5" s="38" t="s">
        <v>175</v>
      </c>
      <c r="D5" s="38" t="s">
        <v>246</v>
      </c>
      <c r="E5" s="39" t="s">
        <v>234</v>
      </c>
      <c r="F5" s="40" t="s">
        <v>6</v>
      </c>
      <c r="H5" s="38" t="s">
        <v>255</v>
      </c>
    </row>
    <row r="6" spans="1:10" s="34" customFormat="1" x14ac:dyDescent="0.3"/>
    <row r="7" spans="1:10" ht="62.4" x14ac:dyDescent="0.3">
      <c r="A7" s="37" t="s">
        <v>235</v>
      </c>
      <c r="B7" s="38" t="s">
        <v>101</v>
      </c>
      <c r="C7" s="38" t="s">
        <v>175</v>
      </c>
      <c r="D7" s="38" t="s">
        <v>246</v>
      </c>
      <c r="E7" s="39" t="s">
        <v>243</v>
      </c>
      <c r="F7" s="38" t="s">
        <v>229</v>
      </c>
      <c r="H7" s="38" t="s">
        <v>255</v>
      </c>
    </row>
    <row r="8" spans="1:10" s="34" customFormat="1" x14ac:dyDescent="0.3"/>
    <row r="9" spans="1:10" ht="36.6" customHeight="1" x14ac:dyDescent="0.3">
      <c r="A9" s="37" t="s">
        <v>236</v>
      </c>
      <c r="B9" s="38" t="s">
        <v>101</v>
      </c>
      <c r="C9" s="38" t="s">
        <v>175</v>
      </c>
      <c r="D9" s="38" t="s">
        <v>246</v>
      </c>
      <c r="E9" s="38" t="s">
        <v>237</v>
      </c>
      <c r="F9" s="40" t="s">
        <v>6</v>
      </c>
      <c r="H9" s="38" t="s">
        <v>255</v>
      </c>
      <c r="I9" s="38" t="s">
        <v>254</v>
      </c>
    </row>
    <row r="10" spans="1:10" ht="42" customHeight="1" x14ac:dyDescent="0.3">
      <c r="A10" s="37" t="s">
        <v>238</v>
      </c>
      <c r="B10" s="38" t="s">
        <v>101</v>
      </c>
      <c r="C10" s="38" t="s">
        <v>175</v>
      </c>
      <c r="D10" s="38" t="s">
        <v>246</v>
      </c>
      <c r="E10" s="38" t="s">
        <v>239</v>
      </c>
      <c r="F10" s="40" t="s">
        <v>6</v>
      </c>
      <c r="H10" s="38" t="s">
        <v>255</v>
      </c>
      <c r="I10" s="38" t="s">
        <v>254</v>
      </c>
    </row>
    <row r="11" spans="1:10" s="34" customFormat="1" x14ac:dyDescent="0.3"/>
    <row r="12" spans="1:10" x14ac:dyDescent="0.3">
      <c r="A12" s="37" t="s">
        <v>240</v>
      </c>
      <c r="B12" s="38" t="s">
        <v>101</v>
      </c>
      <c r="C12" s="38" t="s">
        <v>175</v>
      </c>
      <c r="D12" s="38" t="s">
        <v>246</v>
      </c>
      <c r="E12" s="38" t="s">
        <v>241</v>
      </c>
      <c r="F12" s="40" t="s">
        <v>6</v>
      </c>
      <c r="H12" s="38" t="s">
        <v>255</v>
      </c>
    </row>
    <row r="13" spans="1:10" x14ac:dyDescent="0.3">
      <c r="A13" s="37" t="s">
        <v>242</v>
      </c>
      <c r="B13" s="38" t="s">
        <v>101</v>
      </c>
      <c r="C13" s="38" t="s">
        <v>175</v>
      </c>
      <c r="D13" s="38" t="s">
        <v>246</v>
      </c>
      <c r="E13" s="38" t="s">
        <v>237</v>
      </c>
      <c r="F13" s="40" t="s">
        <v>6</v>
      </c>
      <c r="H13" s="38" t="s">
        <v>255</v>
      </c>
      <c r="I13" s="38" t="s">
        <v>257</v>
      </c>
    </row>
  </sheetData>
  <conditionalFormatting sqref="F1">
    <cfRule type="cellIs" dxfId="139" priority="1" operator="equal">
      <formula>"Need Approval"</formula>
    </cfRule>
    <cfRule type="cellIs" dxfId="138" priority="2" operator="equal">
      <formula>"In progress"</formula>
    </cfRule>
    <cfRule type="cellIs" dxfId="137" priority="3" operator="equal">
      <formula>"Closed"</formula>
    </cfRule>
    <cfRule type="cellIs" dxfId="136"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'F:\monika\QA_Foodies\Monitor and Control\[F_Review.xlsx]Options'!#REF!</xm:f>
          </x14:formula1>
          <xm:sqref>F1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9"/>
  <sheetViews>
    <sheetView tabSelected="1" zoomScaleNormal="100" workbookViewId="0">
      <pane xSplit="1" ySplit="1" topLeftCell="B2" activePane="bottomRight" state="frozen"/>
      <selection pane="topRight" activeCell="B1" sqref="B1"/>
      <selection pane="bottomLeft" activeCell="A2" sqref="A2"/>
      <selection pane="bottomRight" activeCell="H24" sqref="H24"/>
    </sheetView>
  </sheetViews>
  <sheetFormatPr defaultColWidth="8.88671875" defaultRowHeight="14.4" x14ac:dyDescent="0.3"/>
  <cols>
    <col min="1" max="1" width="24.6640625" customWidth="1"/>
    <col min="2" max="3" width="15.6640625" customWidth="1"/>
    <col min="4" max="4" width="14.6640625" style="7" customWidth="1"/>
    <col min="5" max="5" width="88.44140625" style="11" customWidth="1"/>
    <col min="6" max="6" width="13.88671875" style="7" customWidth="1"/>
    <col min="7" max="7" width="13.88671875" customWidth="1"/>
    <col min="8" max="8" width="13.88671875" style="2" customWidth="1"/>
    <col min="9" max="9" width="24.88671875" style="9" bestFit="1" customWidth="1"/>
    <col min="10" max="10" width="22.6640625" style="9" bestFit="1" customWidth="1"/>
    <col min="11" max="16384" width="8.88671875" style="9"/>
  </cols>
  <sheetData>
    <row r="1" spans="1:10" s="8" customFormat="1" ht="25.95" customHeight="1" x14ac:dyDescent="0.3">
      <c r="A1" s="12" t="s">
        <v>172</v>
      </c>
      <c r="B1" s="12" t="s">
        <v>0</v>
      </c>
      <c r="C1" s="12" t="s">
        <v>44</v>
      </c>
      <c r="D1" s="12" t="s">
        <v>2</v>
      </c>
      <c r="E1" s="13" t="s">
        <v>1</v>
      </c>
      <c r="F1" s="12" t="s">
        <v>3</v>
      </c>
      <c r="G1" s="12" t="s">
        <v>4</v>
      </c>
      <c r="H1" s="12" t="s">
        <v>5</v>
      </c>
      <c r="I1" s="12" t="s">
        <v>87</v>
      </c>
      <c r="J1" s="12" t="s">
        <v>74</v>
      </c>
    </row>
    <row r="2" spans="1:10" ht="37.950000000000003" customHeight="1" x14ac:dyDescent="0.3">
      <c r="A2" s="5" t="s">
        <v>47</v>
      </c>
      <c r="B2" s="5" t="s">
        <v>11</v>
      </c>
      <c r="C2" s="5" t="s">
        <v>45</v>
      </c>
      <c r="D2" s="10">
        <v>44664</v>
      </c>
      <c r="E2" s="6" t="s">
        <v>12</v>
      </c>
      <c r="F2" s="5" t="s">
        <v>6</v>
      </c>
      <c r="G2" s="5" t="s">
        <v>11</v>
      </c>
      <c r="H2" s="10">
        <v>44666</v>
      </c>
      <c r="I2" s="17"/>
      <c r="J2" s="17"/>
    </row>
    <row r="3" spans="1:10" ht="37.950000000000003" customHeight="1" x14ac:dyDescent="0.3">
      <c r="A3" s="5" t="s">
        <v>48</v>
      </c>
      <c r="B3" s="5" t="s">
        <v>11</v>
      </c>
      <c r="C3" s="5" t="s">
        <v>45</v>
      </c>
      <c r="D3" s="10">
        <v>44664</v>
      </c>
      <c r="E3" s="6" t="s">
        <v>13</v>
      </c>
      <c r="F3" s="5" t="s">
        <v>6</v>
      </c>
      <c r="G3" s="5" t="s">
        <v>11</v>
      </c>
      <c r="H3" s="10">
        <v>44666</v>
      </c>
      <c r="I3" s="17"/>
      <c r="J3" s="17"/>
    </row>
    <row r="4" spans="1:10" ht="37.950000000000003" customHeight="1" x14ac:dyDescent="0.3">
      <c r="A4" s="5" t="s">
        <v>49</v>
      </c>
      <c r="B4" s="5" t="s">
        <v>11</v>
      </c>
      <c r="C4" s="5" t="s">
        <v>45</v>
      </c>
      <c r="D4" s="10">
        <v>44664</v>
      </c>
      <c r="E4" s="6" t="s">
        <v>15</v>
      </c>
      <c r="F4" s="5" t="s">
        <v>6</v>
      </c>
      <c r="G4" s="5" t="s">
        <v>11</v>
      </c>
      <c r="H4" s="10">
        <v>44666</v>
      </c>
      <c r="I4" s="17"/>
      <c r="J4" s="17"/>
    </row>
    <row r="5" spans="1:10" ht="37.950000000000003" customHeight="1" x14ac:dyDescent="0.3">
      <c r="A5" s="5" t="s">
        <v>50</v>
      </c>
      <c r="B5" s="5" t="s">
        <v>11</v>
      </c>
      <c r="C5" s="5" t="s">
        <v>45</v>
      </c>
      <c r="D5" s="10">
        <v>44664</v>
      </c>
      <c r="E5" s="6" t="s">
        <v>14</v>
      </c>
      <c r="F5" s="5" t="s">
        <v>6</v>
      </c>
      <c r="G5" s="5" t="s">
        <v>11</v>
      </c>
      <c r="H5" s="10">
        <v>44666</v>
      </c>
      <c r="I5" s="17"/>
      <c r="J5" s="17"/>
    </row>
    <row r="6" spans="1:10" ht="37.950000000000003" customHeight="1" x14ac:dyDescent="0.3">
      <c r="A6" s="5" t="s">
        <v>51</v>
      </c>
      <c r="B6" s="5" t="s">
        <v>11</v>
      </c>
      <c r="C6" s="5" t="s">
        <v>45</v>
      </c>
      <c r="D6" s="10">
        <v>44664</v>
      </c>
      <c r="E6" s="6" t="s">
        <v>16</v>
      </c>
      <c r="F6" s="5" t="s">
        <v>6</v>
      </c>
      <c r="G6" s="5" t="s">
        <v>11</v>
      </c>
      <c r="H6" s="10">
        <v>44666</v>
      </c>
      <c r="I6" s="17"/>
      <c r="J6" s="17"/>
    </row>
    <row r="7" spans="1:10" ht="37.950000000000003" customHeight="1" x14ac:dyDescent="0.3">
      <c r="A7" s="5" t="s">
        <v>52</v>
      </c>
      <c r="B7" s="5" t="s">
        <v>11</v>
      </c>
      <c r="C7" s="5" t="s">
        <v>45</v>
      </c>
      <c r="D7" s="10">
        <v>44664</v>
      </c>
      <c r="E7" s="6" t="s">
        <v>18</v>
      </c>
      <c r="F7" s="5" t="s">
        <v>6</v>
      </c>
      <c r="G7" s="5" t="s">
        <v>11</v>
      </c>
      <c r="H7" s="10">
        <v>44666</v>
      </c>
      <c r="I7" s="17"/>
      <c r="J7" s="17"/>
    </row>
    <row r="8" spans="1:10" ht="37.950000000000003" customHeight="1" x14ac:dyDescent="0.3">
      <c r="A8" s="5" t="s">
        <v>53</v>
      </c>
      <c r="B8" s="5" t="s">
        <v>11</v>
      </c>
      <c r="C8" s="5" t="s">
        <v>45</v>
      </c>
      <c r="D8" s="10">
        <v>44664</v>
      </c>
      <c r="E8" s="6" t="s">
        <v>43</v>
      </c>
      <c r="F8" s="5" t="s">
        <v>6</v>
      </c>
      <c r="G8" s="5" t="s">
        <v>11</v>
      </c>
      <c r="H8" s="10">
        <v>44666</v>
      </c>
      <c r="I8" s="17"/>
      <c r="J8" s="17"/>
    </row>
    <row r="9" spans="1:10" ht="37.950000000000003" customHeight="1" x14ac:dyDescent="0.3">
      <c r="A9" s="5" t="s">
        <v>54</v>
      </c>
      <c r="B9" s="5" t="s">
        <v>11</v>
      </c>
      <c r="C9" s="5" t="s">
        <v>45</v>
      </c>
      <c r="D9" s="10">
        <v>44664</v>
      </c>
      <c r="E9" s="6" t="s">
        <v>17</v>
      </c>
      <c r="F9" s="5" t="s">
        <v>6</v>
      </c>
      <c r="G9" s="5" t="s">
        <v>11</v>
      </c>
      <c r="H9" s="10">
        <v>44666</v>
      </c>
      <c r="I9" s="17"/>
      <c r="J9" s="17"/>
    </row>
    <row r="10" spans="1:10" ht="37.950000000000003" customHeight="1" x14ac:dyDescent="0.3">
      <c r="A10" s="5" t="s">
        <v>55</v>
      </c>
      <c r="B10" s="5" t="s">
        <v>11</v>
      </c>
      <c r="C10" s="5" t="s">
        <v>45</v>
      </c>
      <c r="D10" s="10">
        <v>44664</v>
      </c>
      <c r="E10" s="6" t="s">
        <v>19</v>
      </c>
      <c r="F10" s="5" t="s">
        <v>6</v>
      </c>
      <c r="G10" s="5" t="s">
        <v>11</v>
      </c>
      <c r="H10" s="10">
        <v>44666</v>
      </c>
      <c r="I10" s="17"/>
      <c r="J10" s="17"/>
    </row>
    <row r="11" spans="1:10" ht="37.950000000000003" customHeight="1" x14ac:dyDescent="0.3">
      <c r="A11" s="5" t="s">
        <v>56</v>
      </c>
      <c r="B11" s="5" t="s">
        <v>11</v>
      </c>
      <c r="C11" s="5" t="s">
        <v>45</v>
      </c>
      <c r="D11" s="10">
        <v>44664</v>
      </c>
      <c r="E11" s="6" t="s">
        <v>20</v>
      </c>
      <c r="F11" s="5" t="s">
        <v>6</v>
      </c>
      <c r="G11" s="5" t="s">
        <v>11</v>
      </c>
      <c r="H11" s="10">
        <v>44666</v>
      </c>
      <c r="I11" s="17"/>
      <c r="J11" s="17"/>
    </row>
    <row r="12" spans="1:10" ht="46.2" customHeight="1" x14ac:dyDescent="0.3">
      <c r="A12" s="5" t="s">
        <v>57</v>
      </c>
      <c r="B12" s="5" t="s">
        <v>11</v>
      </c>
      <c r="C12" s="5" t="s">
        <v>45</v>
      </c>
      <c r="D12" s="10">
        <v>44664</v>
      </c>
      <c r="E12" s="6" t="s">
        <v>21</v>
      </c>
      <c r="F12" s="5" t="s">
        <v>6</v>
      </c>
      <c r="G12" s="5" t="s">
        <v>11</v>
      </c>
      <c r="H12" s="10">
        <v>44666</v>
      </c>
      <c r="I12" s="17"/>
      <c r="J12" s="17"/>
    </row>
    <row r="13" spans="1:10" x14ac:dyDescent="0.3">
      <c r="A13" s="18"/>
      <c r="B13" s="47"/>
      <c r="C13" s="48"/>
      <c r="D13" s="48"/>
      <c r="E13" s="48"/>
      <c r="F13" s="48"/>
      <c r="G13" s="48"/>
      <c r="H13" s="48"/>
      <c r="I13" s="48"/>
      <c r="J13" s="49"/>
    </row>
    <row r="14" spans="1:10" ht="37.950000000000003" customHeight="1" x14ac:dyDescent="0.3">
      <c r="A14" s="5" t="s">
        <v>58</v>
      </c>
      <c r="B14" s="5" t="s">
        <v>22</v>
      </c>
      <c r="C14" s="5" t="s">
        <v>45</v>
      </c>
      <c r="D14" s="10">
        <v>44664</v>
      </c>
      <c r="E14" s="6" t="s">
        <v>23</v>
      </c>
      <c r="F14" s="5" t="s">
        <v>6</v>
      </c>
      <c r="G14" s="5" t="s">
        <v>22</v>
      </c>
      <c r="H14" s="10">
        <v>44666</v>
      </c>
      <c r="I14" s="17"/>
      <c r="J14" s="17"/>
    </row>
    <row r="15" spans="1:10" ht="37.950000000000003" customHeight="1" x14ac:dyDescent="0.3">
      <c r="A15" s="5" t="s">
        <v>59</v>
      </c>
      <c r="B15" s="5" t="s">
        <v>22</v>
      </c>
      <c r="C15" s="5" t="s">
        <v>45</v>
      </c>
      <c r="D15" s="10">
        <v>44664</v>
      </c>
      <c r="E15" s="6" t="s">
        <v>24</v>
      </c>
      <c r="F15" s="5" t="s">
        <v>6</v>
      </c>
      <c r="G15" s="5" t="s">
        <v>22</v>
      </c>
      <c r="H15" s="10">
        <v>44666</v>
      </c>
      <c r="I15" s="17"/>
      <c r="J15" s="17"/>
    </row>
    <row r="16" spans="1:10" ht="37.950000000000003" customHeight="1" x14ac:dyDescent="0.3">
      <c r="A16" s="5" t="s">
        <v>60</v>
      </c>
      <c r="B16" s="5" t="s">
        <v>22</v>
      </c>
      <c r="C16" s="5" t="s">
        <v>45</v>
      </c>
      <c r="D16" s="10">
        <v>44665</v>
      </c>
      <c r="E16" s="6" t="s">
        <v>25</v>
      </c>
      <c r="F16" s="5" t="s">
        <v>6</v>
      </c>
      <c r="G16" s="5" t="s">
        <v>22</v>
      </c>
      <c r="H16" s="10">
        <v>44666</v>
      </c>
      <c r="I16" s="17"/>
      <c r="J16" s="17"/>
    </row>
    <row r="17" spans="1:10" ht="37.950000000000003" customHeight="1" x14ac:dyDescent="0.3">
      <c r="A17" s="5" t="s">
        <v>61</v>
      </c>
      <c r="B17" s="5" t="s">
        <v>22</v>
      </c>
      <c r="C17" s="5" t="s">
        <v>45</v>
      </c>
      <c r="D17" s="10">
        <v>44666</v>
      </c>
      <c r="E17" s="6" t="s">
        <v>26</v>
      </c>
      <c r="F17" s="5" t="s">
        <v>6</v>
      </c>
      <c r="G17" s="5" t="s">
        <v>22</v>
      </c>
      <c r="H17" s="10">
        <v>44666</v>
      </c>
      <c r="I17" s="17"/>
      <c r="J17" s="17"/>
    </row>
    <row r="18" spans="1:10" ht="37.950000000000003" customHeight="1" x14ac:dyDescent="0.3">
      <c r="A18" s="5" t="s">
        <v>62</v>
      </c>
      <c r="B18" s="5" t="s">
        <v>22</v>
      </c>
      <c r="C18" s="5" t="s">
        <v>45</v>
      </c>
      <c r="D18" s="10">
        <v>44666</v>
      </c>
      <c r="E18" s="6" t="s">
        <v>27</v>
      </c>
      <c r="F18" s="5" t="s">
        <v>6</v>
      </c>
      <c r="G18" s="5" t="s">
        <v>22</v>
      </c>
      <c r="H18" s="10">
        <v>44666</v>
      </c>
      <c r="I18" s="17"/>
      <c r="J18" s="17"/>
    </row>
    <row r="19" spans="1:10" ht="37.950000000000003" customHeight="1" x14ac:dyDescent="0.3">
      <c r="A19" s="5" t="s">
        <v>63</v>
      </c>
      <c r="B19" s="5" t="s">
        <v>22</v>
      </c>
      <c r="C19" s="5" t="s">
        <v>45</v>
      </c>
      <c r="D19" s="10">
        <v>44666</v>
      </c>
      <c r="E19" s="6" t="s">
        <v>28</v>
      </c>
      <c r="F19" s="5" t="s">
        <v>6</v>
      </c>
      <c r="G19" s="5" t="s">
        <v>22</v>
      </c>
      <c r="H19" s="10">
        <v>44666</v>
      </c>
      <c r="I19" s="17"/>
      <c r="J19" s="17"/>
    </row>
    <row r="20" spans="1:10" ht="37.950000000000003" customHeight="1" x14ac:dyDescent="0.3">
      <c r="A20" s="5" t="s">
        <v>64</v>
      </c>
      <c r="B20" s="5" t="s">
        <v>22</v>
      </c>
      <c r="C20" s="5" t="s">
        <v>45</v>
      </c>
      <c r="D20" s="10">
        <v>44666</v>
      </c>
      <c r="E20" s="6" t="s">
        <v>29</v>
      </c>
      <c r="F20" s="5" t="s">
        <v>6</v>
      </c>
      <c r="G20" s="5" t="s">
        <v>22</v>
      </c>
      <c r="H20" s="10">
        <v>44666</v>
      </c>
      <c r="I20" s="17"/>
      <c r="J20" s="17"/>
    </row>
    <row r="21" spans="1:10" ht="37.950000000000003" customHeight="1" x14ac:dyDescent="0.3">
      <c r="A21" s="5" t="s">
        <v>65</v>
      </c>
      <c r="B21" s="5" t="s">
        <v>22</v>
      </c>
      <c r="C21" s="5" t="s">
        <v>45</v>
      </c>
      <c r="D21" s="10">
        <v>44666</v>
      </c>
      <c r="E21" s="6" t="s">
        <v>30</v>
      </c>
      <c r="F21" s="5" t="s">
        <v>6</v>
      </c>
      <c r="G21" s="5" t="s">
        <v>22</v>
      </c>
      <c r="H21" s="10">
        <v>44666</v>
      </c>
      <c r="I21" s="17"/>
      <c r="J21" s="17"/>
    </row>
    <row r="23" spans="1:10" x14ac:dyDescent="0.3">
      <c r="A23" s="18"/>
      <c r="B23" s="47"/>
      <c r="C23" s="50"/>
      <c r="D23" s="48"/>
      <c r="E23" s="48"/>
      <c r="F23" s="48"/>
      <c r="G23" s="48"/>
      <c r="H23" s="48"/>
      <c r="I23" s="48"/>
      <c r="J23" s="49"/>
    </row>
    <row r="24" spans="1:10" s="44" customFormat="1" x14ac:dyDescent="0.3">
      <c r="A24" s="45" t="s">
        <v>258</v>
      </c>
      <c r="B24" s="29" t="s">
        <v>11</v>
      </c>
      <c r="C24" s="46" t="s">
        <v>175</v>
      </c>
      <c r="D24" s="41">
        <v>44700</v>
      </c>
      <c r="E24" s="42" t="s">
        <v>259</v>
      </c>
      <c r="F24" s="5" t="s">
        <v>6</v>
      </c>
      <c r="G24" s="7" t="s">
        <v>260</v>
      </c>
      <c r="H24" s="43">
        <v>18</v>
      </c>
    </row>
    <row r="25" spans="1:10" x14ac:dyDescent="0.3">
      <c r="A25" s="21"/>
      <c r="B25" s="29"/>
      <c r="C25" s="29"/>
      <c r="D25" s="41"/>
    </row>
    <row r="39" spans="6:6" x14ac:dyDescent="0.3">
      <c r="F39"/>
    </row>
  </sheetData>
  <mergeCells count="2">
    <mergeCell ref="B13:J13"/>
    <mergeCell ref="B23:J23"/>
  </mergeCells>
  <conditionalFormatting sqref="F14:F21 F32:F38 F1:F12 F40:F1048576">
    <cfRule type="cellIs" dxfId="135" priority="9" operator="equal">
      <formula>"Need Approval"</formula>
    </cfRule>
    <cfRule type="cellIs" dxfId="134" priority="10" operator="equal">
      <formula>"In progress"</formula>
    </cfRule>
    <cfRule type="cellIs" dxfId="133" priority="11" operator="equal">
      <formula>"Closed"</formula>
    </cfRule>
    <cfRule type="cellIs" dxfId="132" priority="12" operator="equal">
      <formula>"Open"</formula>
    </cfRule>
  </conditionalFormatting>
  <conditionalFormatting sqref="F24">
    <cfRule type="cellIs" dxfId="3" priority="1" operator="equal">
      <formula>"Need Approval"</formula>
    </cfRule>
    <cfRule type="cellIs" dxfId="2" priority="2" operator="equal">
      <formula>"In progress"</formula>
    </cfRule>
    <cfRule type="cellIs" dxfId="1" priority="3" operator="equal">
      <formula>"Closed"</formula>
    </cfRule>
    <cfRule type="cellIs" dxfId="0"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Options!$B$1:$B$4</xm:f>
          </x14:formula1>
          <xm:sqref>F1:F12 F14:F21 F40:F1048576 F32:F38 F24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2"/>
  <sheetViews>
    <sheetView workbookViewId="0">
      <selection activeCell="E15" sqref="E15"/>
    </sheetView>
  </sheetViews>
  <sheetFormatPr defaultRowHeight="14.4" x14ac:dyDescent="0.3"/>
  <cols>
    <col min="1" max="1" width="27.33203125" customWidth="1"/>
    <col min="2" max="2" width="14.44140625" customWidth="1"/>
    <col min="3" max="3" width="16.109375" customWidth="1"/>
    <col min="4" max="4" width="16.6640625" customWidth="1"/>
    <col min="5" max="5" width="50.44140625" customWidth="1"/>
    <col min="6" max="6" width="13.88671875" style="7" customWidth="1"/>
    <col min="7" max="7" width="14.33203125" customWidth="1"/>
    <col min="8" max="8" width="15.5546875" customWidth="1"/>
    <col min="9" max="9" width="34.6640625" customWidth="1"/>
    <col min="10" max="10" width="24.6640625" customWidth="1"/>
  </cols>
  <sheetData>
    <row r="1" spans="1:10" s="8" customFormat="1" ht="25.95" customHeight="1" x14ac:dyDescent="0.3">
      <c r="A1" s="12" t="s">
        <v>172</v>
      </c>
      <c r="B1" s="12" t="s">
        <v>0</v>
      </c>
      <c r="C1" s="12" t="s">
        <v>44</v>
      </c>
      <c r="D1" s="12" t="s">
        <v>2</v>
      </c>
      <c r="E1" s="13" t="s">
        <v>1</v>
      </c>
      <c r="F1" s="12" t="s">
        <v>3</v>
      </c>
      <c r="G1" s="12" t="s">
        <v>4</v>
      </c>
      <c r="H1" s="12" t="s">
        <v>5</v>
      </c>
      <c r="I1" s="12" t="s">
        <v>87</v>
      </c>
      <c r="J1" s="12" t="s">
        <v>74</v>
      </c>
    </row>
    <row r="2" spans="1:10" ht="28.8" x14ac:dyDescent="0.3">
      <c r="A2" s="5" t="s">
        <v>104</v>
      </c>
      <c r="B2" s="5" t="s">
        <v>101</v>
      </c>
      <c r="C2" s="5" t="s">
        <v>100</v>
      </c>
      <c r="D2" s="10">
        <v>44680</v>
      </c>
      <c r="E2" s="6" t="s">
        <v>102</v>
      </c>
      <c r="F2" s="5" t="s">
        <v>6</v>
      </c>
      <c r="G2" s="5" t="s">
        <v>101</v>
      </c>
      <c r="H2" s="10">
        <v>44680</v>
      </c>
      <c r="I2" s="6" t="s">
        <v>106</v>
      </c>
      <c r="J2" s="6"/>
    </row>
    <row r="3" spans="1:10" ht="43.2" x14ac:dyDescent="0.3">
      <c r="A3" s="5" t="s">
        <v>105</v>
      </c>
      <c r="B3" s="5" t="s">
        <v>101</v>
      </c>
      <c r="C3" s="5" t="s">
        <v>100</v>
      </c>
      <c r="D3" s="10">
        <v>44680</v>
      </c>
      <c r="E3" s="6" t="s">
        <v>103</v>
      </c>
      <c r="F3" s="5" t="s">
        <v>6</v>
      </c>
      <c r="G3" s="5" t="s">
        <v>101</v>
      </c>
      <c r="H3" s="10">
        <v>44680</v>
      </c>
      <c r="I3" s="6" t="s">
        <v>106</v>
      </c>
      <c r="J3" s="6"/>
    </row>
    <row r="4" spans="1:10" x14ac:dyDescent="0.3">
      <c r="F4" s="21"/>
    </row>
    <row r="5" spans="1:10" x14ac:dyDescent="0.3">
      <c r="F5" s="21"/>
    </row>
    <row r="6" spans="1:10" x14ac:dyDescent="0.3">
      <c r="F6" s="21"/>
    </row>
    <row r="7" spans="1:10" x14ac:dyDescent="0.3">
      <c r="F7" s="21"/>
    </row>
    <row r="8" spans="1:10" x14ac:dyDescent="0.3">
      <c r="F8" s="21"/>
    </row>
    <row r="9" spans="1:10" x14ac:dyDescent="0.3">
      <c r="F9" s="21"/>
    </row>
    <row r="10" spans="1:10" x14ac:dyDescent="0.3">
      <c r="F10" s="21"/>
    </row>
    <row r="11" spans="1:10" x14ac:dyDescent="0.3">
      <c r="F11" s="21"/>
    </row>
    <row r="12" spans="1:10" x14ac:dyDescent="0.3">
      <c r="F12" s="21"/>
    </row>
    <row r="13" spans="1:10" x14ac:dyDescent="0.3">
      <c r="F13" s="22"/>
    </row>
    <row r="14" spans="1:10" x14ac:dyDescent="0.3">
      <c r="F14" s="21"/>
    </row>
    <row r="15" spans="1:10" x14ac:dyDescent="0.3">
      <c r="F15" s="21"/>
    </row>
    <row r="16" spans="1:10" x14ac:dyDescent="0.3">
      <c r="F16" s="21"/>
    </row>
    <row r="17" spans="6:6" x14ac:dyDescent="0.3">
      <c r="F17" s="21"/>
    </row>
    <row r="18" spans="6:6" x14ac:dyDescent="0.3">
      <c r="F18" s="21"/>
    </row>
    <row r="19" spans="6:6" x14ac:dyDescent="0.3">
      <c r="F19" s="21"/>
    </row>
    <row r="20" spans="6:6" x14ac:dyDescent="0.3">
      <c r="F20" s="21"/>
    </row>
    <row r="21" spans="6:6" x14ac:dyDescent="0.3">
      <c r="F21" s="21"/>
    </row>
    <row r="22" spans="6:6" x14ac:dyDescent="0.3">
      <c r="F22"/>
    </row>
  </sheetData>
  <conditionalFormatting sqref="F14:F21 F23:F1048576 F1:F12">
    <cfRule type="cellIs" dxfId="131" priority="1" operator="equal">
      <formula>"Need Approval"</formula>
    </cfRule>
    <cfRule type="cellIs" dxfId="130" priority="2" operator="equal">
      <formula>"In progress"</formula>
    </cfRule>
    <cfRule type="cellIs" dxfId="129" priority="3" operator="equal">
      <formula>"Closed"</formula>
    </cfRule>
    <cfRule type="cellIs" dxfId="128" priority="4" operator="equal">
      <formula>"Open"</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Options!$B$1:$B$4</xm:f>
          </x14:formula1>
          <xm:sqref>F23:F1048576 F14:F21 F1:F12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2"/>
  <sheetViews>
    <sheetView zoomScale="115" zoomScaleNormal="115" workbookViewId="0">
      <pane xSplit="1" ySplit="1" topLeftCell="G24" activePane="bottomRight" state="frozen"/>
      <selection pane="topRight" activeCell="B1" sqref="B1"/>
      <selection pane="bottomLeft" activeCell="A2" sqref="A2"/>
      <selection pane="bottomRight" activeCell="A33" sqref="A33"/>
    </sheetView>
  </sheetViews>
  <sheetFormatPr defaultRowHeight="14.4" x14ac:dyDescent="0.3"/>
  <cols>
    <col min="1" max="1" width="27.33203125" style="1" bestFit="1" customWidth="1"/>
    <col min="2" max="2" width="23.5546875" style="1" customWidth="1"/>
    <col min="3" max="3" width="21.88671875" style="1" customWidth="1"/>
    <col min="4" max="4" width="16" style="1" customWidth="1"/>
    <col min="5" max="5" width="14.44140625" style="1" customWidth="1"/>
    <col min="6" max="6" width="18.33203125" style="1" bestFit="1" customWidth="1"/>
    <col min="7" max="7" width="58.6640625" style="1" customWidth="1"/>
    <col min="8" max="8" width="15.88671875" style="1" customWidth="1"/>
    <col min="9" max="9" width="23.6640625" style="1" customWidth="1"/>
    <col min="10" max="10" width="16.109375" style="1" customWidth="1"/>
    <col min="11" max="11" width="48.33203125" style="1" bestFit="1" customWidth="1"/>
    <col min="12" max="12" width="42.6640625" style="1" customWidth="1"/>
    <col min="13" max="13" width="36" style="1" customWidth="1"/>
    <col min="14" max="16384" width="8.88671875" style="1"/>
  </cols>
  <sheetData>
    <row r="1" spans="1:12" s="8" customFormat="1" ht="25.95" customHeight="1" x14ac:dyDescent="0.3">
      <c r="A1" s="12" t="s">
        <v>172</v>
      </c>
      <c r="B1" s="12" t="s">
        <v>136</v>
      </c>
      <c r="C1" s="12" t="s">
        <v>0</v>
      </c>
      <c r="D1" s="12" t="s">
        <v>44</v>
      </c>
      <c r="E1" s="12" t="s">
        <v>2</v>
      </c>
      <c r="F1" s="12" t="s">
        <v>131</v>
      </c>
      <c r="G1" s="13" t="s">
        <v>1</v>
      </c>
      <c r="H1" s="12" t="s">
        <v>3</v>
      </c>
      <c r="I1" s="12" t="s">
        <v>4</v>
      </c>
      <c r="J1" s="12" t="s">
        <v>5</v>
      </c>
      <c r="K1" s="12" t="s">
        <v>87</v>
      </c>
      <c r="L1" s="12" t="s">
        <v>74</v>
      </c>
    </row>
    <row r="2" spans="1:12" ht="36" customHeight="1" x14ac:dyDescent="0.3">
      <c r="A2" s="5" t="s">
        <v>112</v>
      </c>
      <c r="B2" s="5" t="s">
        <v>8</v>
      </c>
      <c r="C2" s="5" t="s">
        <v>114</v>
      </c>
      <c r="D2" s="5" t="s">
        <v>116</v>
      </c>
      <c r="E2" s="10">
        <v>44672</v>
      </c>
      <c r="F2" s="10" t="s">
        <v>130</v>
      </c>
      <c r="G2" s="6" t="s">
        <v>115</v>
      </c>
      <c r="H2" s="5" t="s">
        <v>6</v>
      </c>
      <c r="I2" s="5"/>
      <c r="J2" s="10"/>
      <c r="K2" s="6"/>
      <c r="L2" s="6"/>
    </row>
    <row r="3" spans="1:12" ht="36" customHeight="1" x14ac:dyDescent="0.3">
      <c r="A3" s="5" t="s">
        <v>113</v>
      </c>
      <c r="B3" s="5" t="s">
        <v>137</v>
      </c>
      <c r="C3" s="5" t="s">
        <v>114</v>
      </c>
      <c r="D3" s="5" t="s">
        <v>116</v>
      </c>
      <c r="E3" s="10">
        <v>44672</v>
      </c>
      <c r="F3" s="10" t="s">
        <v>130</v>
      </c>
      <c r="G3" s="6" t="s">
        <v>117</v>
      </c>
      <c r="H3" s="5" t="s">
        <v>6</v>
      </c>
      <c r="I3" s="5"/>
      <c r="J3" s="10"/>
      <c r="K3" s="6"/>
      <c r="L3" s="6"/>
    </row>
    <row r="4" spans="1:12" ht="36" customHeight="1" x14ac:dyDescent="0.3">
      <c r="A4" s="5" t="s">
        <v>118</v>
      </c>
      <c r="B4" s="5" t="s">
        <v>138</v>
      </c>
      <c r="C4" s="5" t="s">
        <v>114</v>
      </c>
      <c r="D4" s="5" t="s">
        <v>116</v>
      </c>
      <c r="E4" s="10">
        <v>44672</v>
      </c>
      <c r="F4" s="10" t="s">
        <v>130</v>
      </c>
      <c r="G4" s="6" t="s">
        <v>122</v>
      </c>
      <c r="H4" s="5" t="s">
        <v>6</v>
      </c>
      <c r="I4" s="5"/>
      <c r="J4" s="10"/>
      <c r="K4" s="6"/>
      <c r="L4" s="6"/>
    </row>
    <row r="5" spans="1:12" ht="36" customHeight="1" x14ac:dyDescent="0.3">
      <c r="A5" s="5" t="s">
        <v>120</v>
      </c>
      <c r="B5" s="5" t="s">
        <v>139</v>
      </c>
      <c r="C5" s="5" t="s">
        <v>114</v>
      </c>
      <c r="D5" s="5" t="s">
        <v>116</v>
      </c>
      <c r="E5" s="10">
        <v>44672</v>
      </c>
      <c r="F5" s="10" t="s">
        <v>130</v>
      </c>
      <c r="G5" s="6" t="s">
        <v>134</v>
      </c>
      <c r="H5" s="5" t="s">
        <v>6</v>
      </c>
      <c r="I5" s="5"/>
      <c r="J5" s="10"/>
      <c r="K5" s="6"/>
      <c r="L5" s="6" t="s">
        <v>142</v>
      </c>
    </row>
    <row r="6" spans="1:12" ht="36" customHeight="1" x14ac:dyDescent="0.3">
      <c r="A6" s="5" t="s">
        <v>121</v>
      </c>
      <c r="B6" s="5" t="s">
        <v>139</v>
      </c>
      <c r="C6" s="5" t="s">
        <v>114</v>
      </c>
      <c r="D6" s="5" t="s">
        <v>116</v>
      </c>
      <c r="E6" s="10">
        <v>44672</v>
      </c>
      <c r="F6" s="10" t="s">
        <v>130</v>
      </c>
      <c r="G6" s="6" t="s">
        <v>119</v>
      </c>
      <c r="H6" s="5" t="s">
        <v>6</v>
      </c>
      <c r="I6" s="5"/>
      <c r="J6" s="10"/>
      <c r="K6" s="6"/>
      <c r="L6" s="6"/>
    </row>
    <row r="7" spans="1:12" ht="36" customHeight="1" x14ac:dyDescent="0.3">
      <c r="A7" s="5" t="s">
        <v>126</v>
      </c>
      <c r="B7" s="5" t="s">
        <v>140</v>
      </c>
      <c r="C7" s="5" t="s">
        <v>114</v>
      </c>
      <c r="D7" s="5" t="s">
        <v>22</v>
      </c>
      <c r="E7" s="10">
        <v>44672</v>
      </c>
      <c r="F7" s="10" t="s">
        <v>132</v>
      </c>
      <c r="G7" s="6" t="s">
        <v>128</v>
      </c>
      <c r="H7" s="5" t="s">
        <v>6</v>
      </c>
      <c r="I7" s="5"/>
      <c r="J7" s="10"/>
      <c r="K7" s="6"/>
      <c r="L7" s="6"/>
    </row>
    <row r="8" spans="1:12" ht="36" customHeight="1" x14ac:dyDescent="0.3">
      <c r="A8" s="5" t="s">
        <v>127</v>
      </c>
      <c r="B8" s="5" t="s">
        <v>10</v>
      </c>
      <c r="C8" s="5" t="s">
        <v>114</v>
      </c>
      <c r="D8" s="5" t="s">
        <v>125</v>
      </c>
      <c r="E8" s="10">
        <v>44672</v>
      </c>
      <c r="F8" s="10" t="s">
        <v>132</v>
      </c>
      <c r="G8" s="6" t="s">
        <v>124</v>
      </c>
      <c r="H8" s="5" t="s">
        <v>6</v>
      </c>
      <c r="I8" s="5"/>
      <c r="J8" s="10"/>
      <c r="K8" s="6"/>
      <c r="L8" s="6"/>
    </row>
    <row r="9" spans="1:12" ht="36" customHeight="1" x14ac:dyDescent="0.3">
      <c r="A9" s="5" t="s">
        <v>133</v>
      </c>
      <c r="B9" s="5" t="s">
        <v>10</v>
      </c>
      <c r="C9" s="5" t="s">
        <v>114</v>
      </c>
      <c r="D9" s="5" t="s">
        <v>125</v>
      </c>
      <c r="E9" s="10">
        <v>44672</v>
      </c>
      <c r="F9" s="10" t="s">
        <v>132</v>
      </c>
      <c r="G9" s="6" t="s">
        <v>123</v>
      </c>
      <c r="H9" s="5" t="s">
        <v>6</v>
      </c>
      <c r="I9" s="5"/>
      <c r="J9" s="10"/>
      <c r="K9" s="6"/>
      <c r="L9" s="6"/>
    </row>
    <row r="10" spans="1:12" ht="12.6" customHeight="1" x14ac:dyDescent="0.3">
      <c r="A10" s="51"/>
      <c r="B10" s="52"/>
      <c r="C10" s="52"/>
      <c r="D10" s="52"/>
      <c r="E10" s="52"/>
      <c r="F10" s="52"/>
      <c r="G10" s="52"/>
      <c r="H10" s="52"/>
      <c r="I10" s="52"/>
      <c r="J10" s="52"/>
      <c r="K10" s="52"/>
      <c r="L10" s="53"/>
    </row>
    <row r="11" spans="1:12" ht="57.6" customHeight="1" x14ac:dyDescent="0.3">
      <c r="A11" s="5" t="s">
        <v>135</v>
      </c>
      <c r="B11" s="5" t="s">
        <v>8</v>
      </c>
      <c r="C11" s="5" t="s">
        <v>141</v>
      </c>
      <c r="D11" s="5" t="s">
        <v>67</v>
      </c>
      <c r="E11" s="10">
        <v>44686</v>
      </c>
      <c r="F11" s="10" t="s">
        <v>132</v>
      </c>
      <c r="G11" s="6" t="s">
        <v>143</v>
      </c>
      <c r="H11" s="5" t="s">
        <v>6</v>
      </c>
      <c r="I11" s="5" t="s">
        <v>141</v>
      </c>
      <c r="J11" s="10">
        <v>44686</v>
      </c>
      <c r="K11" s="6"/>
      <c r="L11" s="6"/>
    </row>
    <row r="12" spans="1:12" ht="36" customHeight="1" x14ac:dyDescent="0.3">
      <c r="A12" s="5" t="s">
        <v>145</v>
      </c>
      <c r="B12" s="5" t="s">
        <v>8</v>
      </c>
      <c r="C12" s="5" t="s">
        <v>141</v>
      </c>
      <c r="D12" s="5" t="s">
        <v>67</v>
      </c>
      <c r="E12" s="10">
        <v>44686</v>
      </c>
      <c r="F12" s="10" t="s">
        <v>132</v>
      </c>
      <c r="G12" s="6" t="s">
        <v>144</v>
      </c>
      <c r="H12" s="5" t="s">
        <v>6</v>
      </c>
      <c r="I12" s="5" t="s">
        <v>141</v>
      </c>
      <c r="J12" s="10">
        <v>44686</v>
      </c>
      <c r="K12" s="6"/>
      <c r="L12" s="6"/>
    </row>
    <row r="13" spans="1:12" ht="86.4" customHeight="1" x14ac:dyDescent="0.3">
      <c r="A13" s="5" t="s">
        <v>149</v>
      </c>
      <c r="B13" s="5" t="s">
        <v>8</v>
      </c>
      <c r="C13" s="5" t="s">
        <v>141</v>
      </c>
      <c r="D13" s="5" t="s">
        <v>67</v>
      </c>
      <c r="E13" s="10">
        <v>44686</v>
      </c>
      <c r="F13" s="10" t="s">
        <v>132</v>
      </c>
      <c r="G13" s="6" t="s">
        <v>146</v>
      </c>
      <c r="H13" s="5" t="s">
        <v>6</v>
      </c>
      <c r="I13" s="5" t="s">
        <v>141</v>
      </c>
      <c r="J13" s="10">
        <v>44686</v>
      </c>
      <c r="K13" s="6" t="s">
        <v>147</v>
      </c>
      <c r="L13" s="6" t="s">
        <v>148</v>
      </c>
    </row>
    <row r="14" spans="1:12" ht="36" customHeight="1" x14ac:dyDescent="0.3">
      <c r="A14" s="5" t="s">
        <v>151</v>
      </c>
      <c r="B14" s="5" t="s">
        <v>8</v>
      </c>
      <c r="C14" s="5" t="s">
        <v>141</v>
      </c>
      <c r="D14" s="5" t="s">
        <v>67</v>
      </c>
      <c r="E14" s="10">
        <v>44686</v>
      </c>
      <c r="F14" s="10" t="s">
        <v>132</v>
      </c>
      <c r="G14" s="6" t="s">
        <v>150</v>
      </c>
      <c r="H14" s="5" t="s">
        <v>6</v>
      </c>
      <c r="I14" s="5" t="s">
        <v>141</v>
      </c>
      <c r="J14" s="10">
        <v>44686</v>
      </c>
      <c r="K14" s="6"/>
      <c r="L14" s="6"/>
    </row>
    <row r="15" spans="1:12" ht="36" customHeight="1" x14ac:dyDescent="0.3">
      <c r="A15" s="5" t="s">
        <v>152</v>
      </c>
      <c r="B15" s="5" t="s">
        <v>8</v>
      </c>
      <c r="C15" s="5" t="s">
        <v>141</v>
      </c>
      <c r="D15" s="5" t="s">
        <v>67</v>
      </c>
      <c r="E15" s="10">
        <v>44686</v>
      </c>
      <c r="F15" s="10" t="s">
        <v>132</v>
      </c>
      <c r="G15" s="6" t="s">
        <v>153</v>
      </c>
      <c r="H15" s="5" t="s">
        <v>6</v>
      </c>
      <c r="I15" s="5" t="s">
        <v>141</v>
      </c>
      <c r="J15" s="10">
        <v>44686</v>
      </c>
      <c r="K15" s="6"/>
      <c r="L15" s="6"/>
    </row>
    <row r="16" spans="1:12" ht="48" customHeight="1" x14ac:dyDescent="0.3">
      <c r="A16" s="5" t="s">
        <v>154</v>
      </c>
      <c r="B16" s="5" t="s">
        <v>8</v>
      </c>
      <c r="C16" s="5" t="s">
        <v>141</v>
      </c>
      <c r="D16" s="5" t="s">
        <v>67</v>
      </c>
      <c r="E16" s="10">
        <v>44686</v>
      </c>
      <c r="F16" s="10" t="s">
        <v>132</v>
      </c>
      <c r="G16" s="6" t="s">
        <v>155</v>
      </c>
      <c r="H16" s="5" t="s">
        <v>6</v>
      </c>
      <c r="I16" s="5" t="s">
        <v>141</v>
      </c>
      <c r="J16" s="10">
        <v>44686</v>
      </c>
      <c r="K16" s="6" t="s">
        <v>156</v>
      </c>
      <c r="L16" s="6" t="s">
        <v>157</v>
      </c>
    </row>
    <row r="17" spans="1:12" ht="48" customHeight="1" x14ac:dyDescent="0.3">
      <c r="A17" s="5" t="s">
        <v>160</v>
      </c>
      <c r="B17" s="5" t="s">
        <v>8</v>
      </c>
      <c r="C17" s="5" t="s">
        <v>141</v>
      </c>
      <c r="D17" s="5" t="s">
        <v>67</v>
      </c>
      <c r="E17" s="10">
        <v>44686</v>
      </c>
      <c r="F17" s="10" t="s">
        <v>132</v>
      </c>
      <c r="G17" s="6" t="s">
        <v>158</v>
      </c>
      <c r="H17" s="5" t="s">
        <v>6</v>
      </c>
      <c r="I17" s="5" t="s">
        <v>141</v>
      </c>
      <c r="J17" s="10">
        <v>44686</v>
      </c>
      <c r="K17" s="6"/>
      <c r="L17" s="6"/>
    </row>
    <row r="18" spans="1:12" ht="48" customHeight="1" x14ac:dyDescent="0.3">
      <c r="A18" s="5" t="s">
        <v>161</v>
      </c>
      <c r="B18" s="5" t="s">
        <v>8</v>
      </c>
      <c r="C18" s="5" t="s">
        <v>141</v>
      </c>
      <c r="D18" s="5" t="s">
        <v>67</v>
      </c>
      <c r="E18" s="10">
        <v>44686</v>
      </c>
      <c r="F18" s="10" t="s">
        <v>132</v>
      </c>
      <c r="G18" s="6" t="s">
        <v>159</v>
      </c>
      <c r="H18" s="5" t="s">
        <v>6</v>
      </c>
      <c r="I18" s="5" t="s">
        <v>141</v>
      </c>
      <c r="J18" s="10">
        <v>44686</v>
      </c>
      <c r="K18" s="6"/>
      <c r="L18" s="6"/>
    </row>
    <row r="19" spans="1:12" ht="48" customHeight="1" x14ac:dyDescent="0.3">
      <c r="A19" s="5" t="s">
        <v>162</v>
      </c>
      <c r="B19" s="5" t="s">
        <v>8</v>
      </c>
      <c r="C19" s="5" t="s">
        <v>141</v>
      </c>
      <c r="D19" s="5" t="s">
        <v>67</v>
      </c>
      <c r="E19" s="10">
        <v>44686</v>
      </c>
      <c r="F19" s="10" t="s">
        <v>132</v>
      </c>
      <c r="G19" s="6" t="s">
        <v>163</v>
      </c>
      <c r="H19" s="5" t="s">
        <v>6</v>
      </c>
      <c r="I19" s="5" t="s">
        <v>141</v>
      </c>
      <c r="J19" s="10">
        <v>44686</v>
      </c>
      <c r="K19" s="6" t="s">
        <v>198</v>
      </c>
      <c r="L19" s="6"/>
    </row>
    <row r="20" spans="1:12" ht="48" customHeight="1" x14ac:dyDescent="0.3">
      <c r="A20" s="5" t="s">
        <v>166</v>
      </c>
      <c r="B20" s="5" t="s">
        <v>8</v>
      </c>
      <c r="C20" s="5" t="s">
        <v>141</v>
      </c>
      <c r="D20" s="5" t="s">
        <v>67</v>
      </c>
      <c r="E20" s="10">
        <v>44686</v>
      </c>
      <c r="F20" s="10" t="s">
        <v>132</v>
      </c>
      <c r="G20" s="6" t="s">
        <v>167</v>
      </c>
      <c r="H20" s="5" t="s">
        <v>6</v>
      </c>
      <c r="I20" s="5" t="s">
        <v>141</v>
      </c>
      <c r="J20" s="10">
        <v>44686</v>
      </c>
      <c r="K20" s="6"/>
      <c r="L20" s="6"/>
    </row>
    <row r="21" spans="1:12" ht="48" customHeight="1" x14ac:dyDescent="0.3">
      <c r="A21" s="5" t="s">
        <v>168</v>
      </c>
      <c r="B21" s="5" t="s">
        <v>8</v>
      </c>
      <c r="C21" s="5" t="s">
        <v>141</v>
      </c>
      <c r="D21" s="5" t="s">
        <v>67</v>
      </c>
      <c r="E21" s="10">
        <v>44686</v>
      </c>
      <c r="F21" s="10" t="s">
        <v>132</v>
      </c>
      <c r="G21" s="6" t="s">
        <v>164</v>
      </c>
      <c r="H21" s="5" t="s">
        <v>6</v>
      </c>
      <c r="I21" s="5" t="s">
        <v>141</v>
      </c>
      <c r="J21" s="10">
        <v>44686</v>
      </c>
      <c r="K21" s="6" t="s">
        <v>165</v>
      </c>
      <c r="L21" s="6" t="s">
        <v>107</v>
      </c>
    </row>
    <row r="22" spans="1:12" ht="48" customHeight="1" x14ac:dyDescent="0.3">
      <c r="A22" s="5" t="s">
        <v>170</v>
      </c>
      <c r="B22" s="5" t="s">
        <v>8</v>
      </c>
      <c r="C22" s="5" t="s">
        <v>141</v>
      </c>
      <c r="D22" s="5" t="s">
        <v>67</v>
      </c>
      <c r="E22" s="10">
        <v>44686</v>
      </c>
      <c r="F22" s="10" t="s">
        <v>132</v>
      </c>
      <c r="G22" s="6" t="s">
        <v>169</v>
      </c>
      <c r="H22" s="5" t="s">
        <v>6</v>
      </c>
      <c r="I22" s="5" t="s">
        <v>141</v>
      </c>
      <c r="J22" s="10">
        <v>44686</v>
      </c>
      <c r="K22" s="6" t="s">
        <v>171</v>
      </c>
      <c r="L22" s="6" t="s">
        <v>107</v>
      </c>
    </row>
    <row r="23" spans="1:12" ht="48" customHeight="1" x14ac:dyDescent="0.3">
      <c r="A23" s="5" t="s">
        <v>200</v>
      </c>
      <c r="B23" s="5" t="s">
        <v>10</v>
      </c>
      <c r="C23" s="5" t="s">
        <v>141</v>
      </c>
      <c r="D23" s="5" t="s">
        <v>125</v>
      </c>
      <c r="E23" s="10">
        <v>44686</v>
      </c>
      <c r="F23" s="10" t="s">
        <v>132</v>
      </c>
      <c r="G23" s="6" t="s">
        <v>201</v>
      </c>
      <c r="H23" s="5" t="s">
        <v>6</v>
      </c>
      <c r="I23" s="5" t="s">
        <v>141</v>
      </c>
      <c r="J23" s="10">
        <v>44686</v>
      </c>
      <c r="K23" s="6"/>
      <c r="L23" s="6"/>
    </row>
    <row r="24" spans="1:12" ht="48" customHeight="1" x14ac:dyDescent="0.3">
      <c r="A24" s="5" t="s">
        <v>202</v>
      </c>
      <c r="B24" s="5" t="s">
        <v>10</v>
      </c>
      <c r="C24" s="5" t="s">
        <v>141</v>
      </c>
      <c r="D24" s="5" t="s">
        <v>125</v>
      </c>
      <c r="E24" s="10">
        <v>44686</v>
      </c>
      <c r="F24" s="10" t="s">
        <v>132</v>
      </c>
      <c r="G24" s="6" t="s">
        <v>204</v>
      </c>
      <c r="H24" s="5" t="s">
        <v>6</v>
      </c>
      <c r="I24" s="5" t="s">
        <v>141</v>
      </c>
      <c r="J24" s="10">
        <v>44686</v>
      </c>
      <c r="K24" s="6"/>
      <c r="L24" s="6"/>
    </row>
    <row r="25" spans="1:12" ht="48" customHeight="1" x14ac:dyDescent="0.3">
      <c r="A25" s="5" t="s">
        <v>203</v>
      </c>
      <c r="B25" s="5" t="s">
        <v>10</v>
      </c>
      <c r="C25" s="5" t="s">
        <v>141</v>
      </c>
      <c r="D25" s="5" t="s">
        <v>125</v>
      </c>
      <c r="E25" s="10">
        <v>44686</v>
      </c>
      <c r="F25" s="10" t="s">
        <v>132</v>
      </c>
      <c r="G25" s="6" t="s">
        <v>205</v>
      </c>
      <c r="H25" s="5" t="s">
        <v>6</v>
      </c>
      <c r="I25" s="5" t="s">
        <v>141</v>
      </c>
      <c r="J25" s="10">
        <v>44686</v>
      </c>
      <c r="K25" s="6"/>
      <c r="L25" s="6"/>
    </row>
    <row r="26" spans="1:12" ht="48" customHeight="1" x14ac:dyDescent="0.3">
      <c r="A26" s="5" t="s">
        <v>206</v>
      </c>
      <c r="B26" s="5" t="s">
        <v>138</v>
      </c>
      <c r="C26" s="5" t="s">
        <v>141</v>
      </c>
      <c r="D26" s="5" t="s">
        <v>116</v>
      </c>
      <c r="E26" s="10">
        <v>44686</v>
      </c>
      <c r="F26" s="10" t="s">
        <v>132</v>
      </c>
      <c r="G26" s="6" t="s">
        <v>204</v>
      </c>
      <c r="H26" s="5" t="s">
        <v>6</v>
      </c>
      <c r="I26" s="5" t="s">
        <v>141</v>
      </c>
      <c r="J26" s="10">
        <v>44686</v>
      </c>
      <c r="K26" s="6"/>
      <c r="L26" s="6"/>
    </row>
    <row r="27" spans="1:12" ht="48" customHeight="1" x14ac:dyDescent="0.3">
      <c r="A27" s="5" t="s">
        <v>207</v>
      </c>
      <c r="B27" s="5" t="s">
        <v>138</v>
      </c>
      <c r="C27" s="5" t="s">
        <v>141</v>
      </c>
      <c r="D27" s="5" t="s">
        <v>116</v>
      </c>
      <c r="E27" s="10">
        <v>44686</v>
      </c>
      <c r="F27" s="10" t="s">
        <v>132</v>
      </c>
      <c r="G27" s="6" t="s">
        <v>205</v>
      </c>
      <c r="H27" s="5" t="s">
        <v>6</v>
      </c>
      <c r="I27" s="5" t="s">
        <v>141</v>
      </c>
      <c r="J27" s="10">
        <v>44686</v>
      </c>
      <c r="K27" s="6"/>
      <c r="L27" s="6"/>
    </row>
    <row r="28" spans="1:12" ht="12.6" customHeight="1" x14ac:dyDescent="0.3">
      <c r="A28" s="51"/>
      <c r="B28" s="52"/>
      <c r="C28" s="52"/>
      <c r="D28" s="52"/>
      <c r="E28" s="52"/>
      <c r="F28" s="52"/>
      <c r="G28" s="52"/>
      <c r="H28" s="52"/>
      <c r="I28" s="52"/>
      <c r="J28" s="52"/>
      <c r="K28" s="52"/>
      <c r="L28" s="53"/>
    </row>
    <row r="29" spans="1:12" x14ac:dyDescent="0.3">
      <c r="A29" s="29" t="s">
        <v>208</v>
      </c>
      <c r="B29" s="29" t="s">
        <v>209</v>
      </c>
      <c r="C29" s="5" t="s">
        <v>114</v>
      </c>
      <c r="D29" s="5" t="s">
        <v>247</v>
      </c>
      <c r="E29" s="10">
        <v>44688</v>
      </c>
      <c r="F29" s="10" t="s">
        <v>132</v>
      </c>
      <c r="G29" s="30" t="s">
        <v>250</v>
      </c>
      <c r="H29" s="5" t="s">
        <v>6</v>
      </c>
      <c r="I29" s="5" t="s">
        <v>114</v>
      </c>
      <c r="J29" s="1" t="s">
        <v>252</v>
      </c>
    </row>
    <row r="30" spans="1:12" x14ac:dyDescent="0.3">
      <c r="A30" s="29" t="s">
        <v>212</v>
      </c>
      <c r="B30" s="29" t="s">
        <v>210</v>
      </c>
      <c r="C30" s="5" t="s">
        <v>114</v>
      </c>
      <c r="D30" s="5" t="s">
        <v>175</v>
      </c>
      <c r="E30" s="10">
        <v>44688</v>
      </c>
      <c r="F30" s="10" t="s">
        <v>132</v>
      </c>
      <c r="G30" s="30" t="s">
        <v>251</v>
      </c>
      <c r="H30" s="5" t="s">
        <v>6</v>
      </c>
      <c r="I30" s="5" t="s">
        <v>114</v>
      </c>
      <c r="J30" s="1" t="s">
        <v>252</v>
      </c>
    </row>
    <row r="31" spans="1:12" x14ac:dyDescent="0.3">
      <c r="A31" s="29" t="s">
        <v>213</v>
      </c>
      <c r="B31" s="29" t="s">
        <v>10</v>
      </c>
      <c r="C31" s="5" t="s">
        <v>114</v>
      </c>
      <c r="D31" s="5" t="s">
        <v>175</v>
      </c>
      <c r="E31" s="10">
        <v>44688</v>
      </c>
      <c r="F31" s="10" t="s">
        <v>132</v>
      </c>
      <c r="G31" s="1" t="s">
        <v>211</v>
      </c>
      <c r="H31" s="5" t="s">
        <v>6</v>
      </c>
      <c r="I31" s="5" t="s">
        <v>114</v>
      </c>
      <c r="J31" s="1" t="s">
        <v>252</v>
      </c>
    </row>
    <row r="32" spans="1:12" x14ac:dyDescent="0.3">
      <c r="A32" s="29" t="s">
        <v>214</v>
      </c>
      <c r="B32" s="29" t="s">
        <v>8</v>
      </c>
      <c r="C32" s="31" t="s">
        <v>11</v>
      </c>
      <c r="D32" s="5" t="s">
        <v>248</v>
      </c>
      <c r="E32" s="10">
        <v>44688</v>
      </c>
      <c r="F32" s="10" t="s">
        <v>132</v>
      </c>
      <c r="G32" s="32" t="s">
        <v>249</v>
      </c>
      <c r="H32" s="5" t="s">
        <v>6</v>
      </c>
      <c r="I32" s="5" t="s">
        <v>114</v>
      </c>
      <c r="J32" s="1" t="s">
        <v>252</v>
      </c>
    </row>
  </sheetData>
  <autoFilter ref="A1:L1" xr:uid="{00000000-0009-0000-0000-000007000000}"/>
  <mergeCells count="2">
    <mergeCell ref="A10:L10"/>
    <mergeCell ref="A28:L28"/>
  </mergeCells>
  <conditionalFormatting sqref="H33:H1048576">
    <cfRule type="cellIs" dxfId="127" priority="225" operator="equal">
      <formula>"Need Approval"</formula>
    </cfRule>
    <cfRule type="cellIs" dxfId="126" priority="226" operator="equal">
      <formula>"In progress"</formula>
    </cfRule>
    <cfRule type="cellIs" dxfId="125" priority="227" operator="equal">
      <formula>"Closed"</formula>
    </cfRule>
    <cfRule type="cellIs" dxfId="124" priority="228" operator="equal">
      <formula>"Open"</formula>
    </cfRule>
  </conditionalFormatting>
  <conditionalFormatting sqref="H11">
    <cfRule type="cellIs" dxfId="123" priority="141" operator="equal">
      <formula>"Need Approval"</formula>
    </cfRule>
    <cfRule type="cellIs" dxfId="122" priority="142" operator="equal">
      <formula>"In progress"</formula>
    </cfRule>
    <cfRule type="cellIs" dxfId="121" priority="143" operator="equal">
      <formula>"Closed"</formula>
    </cfRule>
    <cfRule type="cellIs" dxfId="120" priority="144" operator="equal">
      <formula>"Open"</formula>
    </cfRule>
  </conditionalFormatting>
  <conditionalFormatting sqref="H11">
    <cfRule type="cellIs" dxfId="119" priority="137" operator="equal">
      <formula>"Need Approval"</formula>
    </cfRule>
    <cfRule type="cellIs" dxfId="118" priority="138" operator="equal">
      <formula>"In progress"</formula>
    </cfRule>
    <cfRule type="cellIs" dxfId="117" priority="139" operator="equal">
      <formula>"Closed"</formula>
    </cfRule>
    <cfRule type="cellIs" dxfId="116" priority="140" operator="equal">
      <formula>"Open"</formula>
    </cfRule>
  </conditionalFormatting>
  <conditionalFormatting sqref="H12:H16">
    <cfRule type="cellIs" dxfId="115" priority="133" operator="equal">
      <formula>"Need Approval"</formula>
    </cfRule>
    <cfRule type="cellIs" dxfId="114" priority="134" operator="equal">
      <formula>"In progress"</formula>
    </cfRule>
    <cfRule type="cellIs" dxfId="113" priority="135" operator="equal">
      <formula>"Closed"</formula>
    </cfRule>
    <cfRule type="cellIs" dxfId="112" priority="136" operator="equal">
      <formula>"Open"</formula>
    </cfRule>
  </conditionalFormatting>
  <conditionalFormatting sqref="H12:H16">
    <cfRule type="cellIs" dxfId="111" priority="129" operator="equal">
      <formula>"Need Approval"</formula>
    </cfRule>
    <cfRule type="cellIs" dxfId="110" priority="130" operator="equal">
      <formula>"In progress"</formula>
    </cfRule>
    <cfRule type="cellIs" dxfId="109" priority="131" operator="equal">
      <formula>"Closed"</formula>
    </cfRule>
    <cfRule type="cellIs" dxfId="108" priority="132" operator="equal">
      <formula>"Open"</formula>
    </cfRule>
  </conditionalFormatting>
  <conditionalFormatting sqref="H17:H20">
    <cfRule type="cellIs" dxfId="107" priority="125" operator="equal">
      <formula>"Need Approval"</formula>
    </cfRule>
    <cfRule type="cellIs" dxfId="106" priority="126" operator="equal">
      <formula>"In progress"</formula>
    </cfRule>
    <cfRule type="cellIs" dxfId="105" priority="127" operator="equal">
      <formula>"Closed"</formula>
    </cfRule>
    <cfRule type="cellIs" dxfId="104" priority="128" operator="equal">
      <formula>"Open"</formula>
    </cfRule>
  </conditionalFormatting>
  <conditionalFormatting sqref="H17:H20">
    <cfRule type="cellIs" dxfId="103" priority="121" operator="equal">
      <formula>"Need Approval"</formula>
    </cfRule>
    <cfRule type="cellIs" dxfId="102" priority="122" operator="equal">
      <formula>"In progress"</formula>
    </cfRule>
    <cfRule type="cellIs" dxfId="101" priority="123" operator="equal">
      <formula>"Closed"</formula>
    </cfRule>
    <cfRule type="cellIs" dxfId="100" priority="124" operator="equal">
      <formula>"Open"</formula>
    </cfRule>
  </conditionalFormatting>
  <conditionalFormatting sqref="H22">
    <cfRule type="cellIs" dxfId="99" priority="109" operator="equal">
      <formula>"Need Approval"</formula>
    </cfRule>
    <cfRule type="cellIs" dxfId="98" priority="110" operator="equal">
      <formula>"In progress"</formula>
    </cfRule>
    <cfRule type="cellIs" dxfId="97" priority="111" operator="equal">
      <formula>"Closed"</formula>
    </cfRule>
    <cfRule type="cellIs" dxfId="96" priority="112" operator="equal">
      <formula>"Open"</formula>
    </cfRule>
  </conditionalFormatting>
  <conditionalFormatting sqref="H22">
    <cfRule type="cellIs" dxfId="95" priority="105" operator="equal">
      <formula>"Need Approval"</formula>
    </cfRule>
    <cfRule type="cellIs" dxfId="94" priority="106" operator="equal">
      <formula>"In progress"</formula>
    </cfRule>
    <cfRule type="cellIs" dxfId="93" priority="107" operator="equal">
      <formula>"Closed"</formula>
    </cfRule>
    <cfRule type="cellIs" dxfId="92" priority="108" operator="equal">
      <formula>"Open"</formula>
    </cfRule>
  </conditionalFormatting>
  <conditionalFormatting sqref="H1">
    <cfRule type="cellIs" dxfId="91" priority="101" operator="equal">
      <formula>"Need Approval"</formula>
    </cfRule>
    <cfRule type="cellIs" dxfId="90" priority="102" operator="equal">
      <formula>"In progress"</formula>
    </cfRule>
    <cfRule type="cellIs" dxfId="89" priority="103" operator="equal">
      <formula>"Closed"</formula>
    </cfRule>
    <cfRule type="cellIs" dxfId="88" priority="104" operator="equal">
      <formula>"Open"</formula>
    </cfRule>
  </conditionalFormatting>
  <conditionalFormatting sqref="H23">
    <cfRule type="cellIs" dxfId="87" priority="77" operator="equal">
      <formula>"Need Approval"</formula>
    </cfRule>
    <cfRule type="cellIs" dxfId="86" priority="78" operator="equal">
      <formula>"In progress"</formula>
    </cfRule>
    <cfRule type="cellIs" dxfId="85" priority="79" operator="equal">
      <formula>"Closed"</formula>
    </cfRule>
    <cfRule type="cellIs" dxfId="84" priority="80" operator="equal">
      <formula>"Open"</formula>
    </cfRule>
  </conditionalFormatting>
  <conditionalFormatting sqref="H23">
    <cfRule type="cellIs" dxfId="83" priority="73" operator="equal">
      <formula>"Need Approval"</formula>
    </cfRule>
    <cfRule type="cellIs" dxfId="82" priority="74" operator="equal">
      <formula>"In progress"</formula>
    </cfRule>
    <cfRule type="cellIs" dxfId="81" priority="75" operator="equal">
      <formula>"Closed"</formula>
    </cfRule>
    <cfRule type="cellIs" dxfId="80" priority="76" operator="equal">
      <formula>"Open"</formula>
    </cfRule>
  </conditionalFormatting>
  <conditionalFormatting sqref="H24">
    <cfRule type="cellIs" dxfId="79" priority="69" operator="equal">
      <formula>"Need Approval"</formula>
    </cfRule>
    <cfRule type="cellIs" dxfId="78" priority="70" operator="equal">
      <formula>"In progress"</formula>
    </cfRule>
    <cfRule type="cellIs" dxfId="77" priority="71" operator="equal">
      <formula>"Closed"</formula>
    </cfRule>
    <cfRule type="cellIs" dxfId="76" priority="72" operator="equal">
      <formula>"Open"</formula>
    </cfRule>
  </conditionalFormatting>
  <conditionalFormatting sqref="H24">
    <cfRule type="cellIs" dxfId="75" priority="65" operator="equal">
      <formula>"Need Approval"</formula>
    </cfRule>
    <cfRule type="cellIs" dxfId="74" priority="66" operator="equal">
      <formula>"In progress"</formula>
    </cfRule>
    <cfRule type="cellIs" dxfId="73" priority="67" operator="equal">
      <formula>"Closed"</formula>
    </cfRule>
    <cfRule type="cellIs" dxfId="72" priority="68" operator="equal">
      <formula>"Open"</formula>
    </cfRule>
  </conditionalFormatting>
  <conditionalFormatting sqref="H25">
    <cfRule type="cellIs" dxfId="71" priority="61" operator="equal">
      <formula>"Need Approval"</formula>
    </cfRule>
    <cfRule type="cellIs" dxfId="70" priority="62" operator="equal">
      <formula>"In progress"</formula>
    </cfRule>
    <cfRule type="cellIs" dxfId="69" priority="63" operator="equal">
      <formula>"Closed"</formula>
    </cfRule>
    <cfRule type="cellIs" dxfId="68" priority="64" operator="equal">
      <formula>"Open"</formula>
    </cfRule>
  </conditionalFormatting>
  <conditionalFormatting sqref="H25">
    <cfRule type="cellIs" dxfId="67" priority="57" operator="equal">
      <formula>"Need Approval"</formula>
    </cfRule>
    <cfRule type="cellIs" dxfId="66" priority="58" operator="equal">
      <formula>"In progress"</formula>
    </cfRule>
    <cfRule type="cellIs" dxfId="65" priority="59" operator="equal">
      <formula>"Closed"</formula>
    </cfRule>
    <cfRule type="cellIs" dxfId="64" priority="60" operator="equal">
      <formula>"Open"</formula>
    </cfRule>
  </conditionalFormatting>
  <conditionalFormatting sqref="H26">
    <cfRule type="cellIs" dxfId="63" priority="53" operator="equal">
      <formula>"Need Approval"</formula>
    </cfRule>
    <cfRule type="cellIs" dxfId="62" priority="54" operator="equal">
      <formula>"In progress"</formula>
    </cfRule>
    <cfRule type="cellIs" dxfId="61" priority="55" operator="equal">
      <formula>"Closed"</formula>
    </cfRule>
    <cfRule type="cellIs" dxfId="60" priority="56" operator="equal">
      <formula>"Open"</formula>
    </cfRule>
  </conditionalFormatting>
  <conditionalFormatting sqref="H26">
    <cfRule type="cellIs" dxfId="59" priority="49" operator="equal">
      <formula>"Need Approval"</formula>
    </cfRule>
    <cfRule type="cellIs" dxfId="58" priority="50" operator="equal">
      <formula>"In progress"</formula>
    </cfRule>
    <cfRule type="cellIs" dxfId="57" priority="51" operator="equal">
      <formula>"Closed"</formula>
    </cfRule>
    <cfRule type="cellIs" dxfId="56" priority="52" operator="equal">
      <formula>"Open"</formula>
    </cfRule>
  </conditionalFormatting>
  <conditionalFormatting sqref="H27">
    <cfRule type="cellIs" dxfId="55" priority="45" operator="equal">
      <formula>"Need Approval"</formula>
    </cfRule>
    <cfRule type="cellIs" dxfId="54" priority="46" operator="equal">
      <formula>"In progress"</formula>
    </cfRule>
    <cfRule type="cellIs" dxfId="53" priority="47" operator="equal">
      <formula>"Closed"</formula>
    </cfRule>
    <cfRule type="cellIs" dxfId="52" priority="48" operator="equal">
      <formula>"Open"</formula>
    </cfRule>
  </conditionalFormatting>
  <conditionalFormatting sqref="H27">
    <cfRule type="cellIs" dxfId="51" priority="41" operator="equal">
      <formula>"Need Approval"</formula>
    </cfRule>
    <cfRule type="cellIs" dxfId="50" priority="42" operator="equal">
      <formula>"In progress"</formula>
    </cfRule>
    <cfRule type="cellIs" dxfId="49" priority="43" operator="equal">
      <formula>"Closed"</formula>
    </cfRule>
    <cfRule type="cellIs" dxfId="48" priority="44" operator="equal">
      <formula>"Open"</formula>
    </cfRule>
  </conditionalFormatting>
  <conditionalFormatting sqref="H29:H32">
    <cfRule type="cellIs" dxfId="47" priority="37" operator="equal">
      <formula>"Need Approval"</formula>
    </cfRule>
    <cfRule type="cellIs" dxfId="46" priority="38" operator="equal">
      <formula>"In progress"</formula>
    </cfRule>
    <cfRule type="cellIs" dxfId="45" priority="39" operator="equal">
      <formula>"Closed"</formula>
    </cfRule>
    <cfRule type="cellIs" dxfId="44" priority="40" operator="equal">
      <formula>"Open"</formula>
    </cfRule>
  </conditionalFormatting>
  <conditionalFormatting sqref="H29:H32">
    <cfRule type="cellIs" dxfId="43" priority="33" operator="equal">
      <formula>"Need Approval"</formula>
    </cfRule>
    <cfRule type="cellIs" dxfId="42" priority="34" operator="equal">
      <formula>"In progress"</formula>
    </cfRule>
    <cfRule type="cellIs" dxfId="41" priority="35" operator="equal">
      <formula>"Closed"</formula>
    </cfRule>
    <cfRule type="cellIs" dxfId="40" priority="36" operator="equal">
      <formula>"Open"</formula>
    </cfRule>
  </conditionalFormatting>
  <conditionalFormatting sqref="H21">
    <cfRule type="cellIs" dxfId="39" priority="29" operator="equal">
      <formula>"Need Approval"</formula>
    </cfRule>
    <cfRule type="cellIs" dxfId="38" priority="30" operator="equal">
      <formula>"In progress"</formula>
    </cfRule>
    <cfRule type="cellIs" dxfId="37" priority="31" operator="equal">
      <formula>"Closed"</formula>
    </cfRule>
    <cfRule type="cellIs" dxfId="36" priority="32" operator="equal">
      <formula>"Open"</formula>
    </cfRule>
  </conditionalFormatting>
  <conditionalFormatting sqref="H21">
    <cfRule type="cellIs" dxfId="35" priority="25" operator="equal">
      <formula>"Need Approval"</formula>
    </cfRule>
    <cfRule type="cellIs" dxfId="34" priority="26" operator="equal">
      <formula>"In progress"</formula>
    </cfRule>
    <cfRule type="cellIs" dxfId="33" priority="27" operator="equal">
      <formula>"Closed"</formula>
    </cfRule>
    <cfRule type="cellIs" dxfId="32" priority="28" operator="equal">
      <formula>"Open"</formula>
    </cfRule>
  </conditionalFormatting>
  <conditionalFormatting sqref="H7:H9">
    <cfRule type="cellIs" dxfId="31" priority="21" operator="equal">
      <formula>"Need Approval"</formula>
    </cfRule>
    <cfRule type="cellIs" dxfId="30" priority="22" operator="equal">
      <formula>"In progress"</formula>
    </cfRule>
    <cfRule type="cellIs" dxfId="29" priority="23" operator="equal">
      <formula>"Closed"</formula>
    </cfRule>
    <cfRule type="cellIs" dxfId="28" priority="24" operator="equal">
      <formula>"Open"</formula>
    </cfRule>
  </conditionalFormatting>
  <conditionalFormatting sqref="H7:H9">
    <cfRule type="cellIs" dxfId="27" priority="17" operator="equal">
      <formula>"Need Approval"</formula>
    </cfRule>
    <cfRule type="cellIs" dxfId="26" priority="18" operator="equal">
      <formula>"In progress"</formula>
    </cfRule>
    <cfRule type="cellIs" dxfId="25" priority="19" operator="equal">
      <formula>"Closed"</formula>
    </cfRule>
    <cfRule type="cellIs" dxfId="24" priority="20" operator="equal">
      <formula>"Open"</formula>
    </cfRule>
  </conditionalFormatting>
  <conditionalFormatting sqref="H3:H6">
    <cfRule type="cellIs" dxfId="23" priority="13" operator="equal">
      <formula>"Need Approval"</formula>
    </cfRule>
    <cfRule type="cellIs" dxfId="22" priority="14" operator="equal">
      <formula>"In progress"</formula>
    </cfRule>
    <cfRule type="cellIs" dxfId="21" priority="15" operator="equal">
      <formula>"Closed"</formula>
    </cfRule>
    <cfRule type="cellIs" dxfId="20" priority="16" operator="equal">
      <formula>"Open"</formula>
    </cfRule>
  </conditionalFormatting>
  <conditionalFormatting sqref="H3:H6">
    <cfRule type="cellIs" dxfId="19" priority="9" operator="equal">
      <formula>"Need Approval"</formula>
    </cfRule>
    <cfRule type="cellIs" dxfId="18" priority="10" operator="equal">
      <formula>"In progress"</formula>
    </cfRule>
    <cfRule type="cellIs" dxfId="17" priority="11" operator="equal">
      <formula>"Closed"</formula>
    </cfRule>
    <cfRule type="cellIs" dxfId="16" priority="12" operator="equal">
      <formula>"Open"</formula>
    </cfRule>
  </conditionalFormatting>
  <conditionalFormatting sqref="H2">
    <cfRule type="cellIs" dxfId="15" priority="5" operator="equal">
      <formula>"Need Approval"</formula>
    </cfRule>
    <cfRule type="cellIs" dxfId="14" priority="6" operator="equal">
      <formula>"In progress"</formula>
    </cfRule>
    <cfRule type="cellIs" dxfId="13" priority="7" operator="equal">
      <formula>"Closed"</formula>
    </cfRule>
    <cfRule type="cellIs" dxfId="12" priority="8" operator="equal">
      <formula>"Open"</formula>
    </cfRule>
  </conditionalFormatting>
  <conditionalFormatting sqref="H2">
    <cfRule type="cellIs" dxfId="11" priority="1" operator="equal">
      <formula>"Need Approval"</formula>
    </cfRule>
    <cfRule type="cellIs" dxfId="10" priority="2" operator="equal">
      <formula>"In progress"</formula>
    </cfRule>
    <cfRule type="cellIs" dxfId="9" priority="3" operator="equal">
      <formula>"Closed"</formula>
    </cfRule>
    <cfRule type="cellIs" dxfId="8"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Options!$B$1:$B$4</xm:f>
          </x14:formula1>
          <xm:sqref>H33:H1048576</xm:sqref>
        </x14:dataValidation>
        <x14:dataValidation type="list" allowBlank="1" showInputMessage="1" showErrorMessage="1" xr:uid="{00000000-0002-0000-0700-000001000000}">
          <x14:formula1>
            <xm:f>Options!#REF!</xm:f>
          </x14:formula1>
          <xm:sqref>H11:H27 H29:H32 H1:H9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N46"/>
  <sheetViews>
    <sheetView topLeftCell="A19" zoomScale="85" zoomScaleNormal="85" workbookViewId="0">
      <selection activeCell="C31" sqref="C31"/>
    </sheetView>
  </sheetViews>
  <sheetFormatPr defaultRowHeight="14.4" x14ac:dyDescent="0.3"/>
  <cols>
    <col min="1" max="1" width="18.5546875" customWidth="1"/>
    <col min="2" max="2" width="12.6640625" customWidth="1"/>
    <col min="12" max="12" width="12.33203125" customWidth="1"/>
    <col min="13" max="13" width="13.33203125" customWidth="1"/>
  </cols>
  <sheetData>
    <row r="3" spans="1:14" x14ac:dyDescent="0.3">
      <c r="A3" s="54" t="s">
        <v>8</v>
      </c>
      <c r="B3" s="3" t="s">
        <v>7</v>
      </c>
      <c r="C3" s="3">
        <f>COUNTIFS(PMP_Review!F2:F1048576,"Open")</f>
        <v>0</v>
      </c>
      <c r="L3" s="55" t="s">
        <v>10</v>
      </c>
      <c r="M3" s="4" t="s">
        <v>7</v>
      </c>
      <c r="N3" s="4">
        <f>COUNTIFS(SRS_Review!F2:F1048576,"Open")</f>
        <v>0</v>
      </c>
    </row>
    <row r="4" spans="1:14" x14ac:dyDescent="0.3">
      <c r="A4" s="54"/>
      <c r="B4" s="3" t="s">
        <v>6</v>
      </c>
      <c r="C4" s="3">
        <f>COUNTIFS(PMP_Review!F2:F1048576,"Closed")</f>
        <v>14</v>
      </c>
      <c r="L4" s="55"/>
      <c r="M4" s="4" t="s">
        <v>6</v>
      </c>
      <c r="N4" s="4">
        <f>COUNTIFS(SRS_Review!F2:F1048576,"Closed")</f>
        <v>20</v>
      </c>
    </row>
    <row r="5" spans="1:14" x14ac:dyDescent="0.3">
      <c r="A5" s="54"/>
      <c r="B5" s="14" t="s">
        <v>46</v>
      </c>
      <c r="C5" s="14">
        <f>COUNTIFS(PMP_Review!F2:F1048576,"In Progress")</f>
        <v>0</v>
      </c>
      <c r="L5" s="55"/>
      <c r="M5" s="15" t="s">
        <v>46</v>
      </c>
      <c r="N5" s="15">
        <f>COUNTIFS(SRS_Review!F2:F1048576,"In Progress")</f>
        <v>0</v>
      </c>
    </row>
    <row r="6" spans="1:14" x14ac:dyDescent="0.3">
      <c r="A6" s="54"/>
      <c r="B6" s="14" t="s">
        <v>66</v>
      </c>
      <c r="C6" s="14">
        <f>COUNTIFS(PMP_Review!F2:F1048576,"Need Approval")</f>
        <v>0</v>
      </c>
      <c r="L6" s="55"/>
      <c r="M6" s="15" t="s">
        <v>66</v>
      </c>
      <c r="N6" s="15">
        <f>COUNTIFS(SRS_Review!F2:F1048576,"Need Approval")</f>
        <v>0</v>
      </c>
    </row>
    <row r="7" spans="1:14" x14ac:dyDescent="0.3">
      <c r="A7" s="54"/>
      <c r="B7" s="3" t="s">
        <v>9</v>
      </c>
      <c r="C7" s="3">
        <f>SUM(C3:C6)</f>
        <v>14</v>
      </c>
      <c r="L7" s="55"/>
      <c r="M7" s="4" t="s">
        <v>9</v>
      </c>
      <c r="N7" s="4">
        <f>SUM(N3:N6)</f>
        <v>20</v>
      </c>
    </row>
    <row r="23" spans="1:14" x14ac:dyDescent="0.3">
      <c r="A23" s="54" t="s">
        <v>199</v>
      </c>
      <c r="B23" s="23" t="s">
        <v>7</v>
      </c>
      <c r="C23" s="23">
        <f>COUNTIF(WireFrame_Review!F2:F1048576,"Open")</f>
        <v>0</v>
      </c>
      <c r="L23" s="55" t="s">
        <v>76</v>
      </c>
      <c r="M23" s="24" t="s">
        <v>7</v>
      </c>
      <c r="N23" s="24">
        <f>COUNTIF(Risk_Managment_Plan_Review!F2:F1048576,"Open")</f>
        <v>0</v>
      </c>
    </row>
    <row r="24" spans="1:14" x14ac:dyDescent="0.3">
      <c r="A24" s="54"/>
      <c r="B24" s="23" t="s">
        <v>6</v>
      </c>
      <c r="C24" s="23">
        <f>COUNTIF(WireFrame_Review!F2:F1048576,"Closed")</f>
        <v>19</v>
      </c>
      <c r="L24" s="55"/>
      <c r="M24" s="24" t="s">
        <v>6</v>
      </c>
      <c r="N24" s="24">
        <f>COUNTIF(Risk_Managment_Plan_Review!F2:F1048576,"Closed")</f>
        <v>6</v>
      </c>
    </row>
    <row r="25" spans="1:14" x14ac:dyDescent="0.3">
      <c r="A25" s="54"/>
      <c r="B25" s="23" t="s">
        <v>46</v>
      </c>
      <c r="C25" s="23">
        <f>COUNTIF(WireFrame_Review!F2:F1048576,"In Progress")</f>
        <v>0</v>
      </c>
      <c r="L25" s="55"/>
      <c r="M25" s="24" t="s">
        <v>46</v>
      </c>
      <c r="N25" s="24">
        <f>COUNTIF(Risk_Managment_Plan_Review!F2:F1048576,"In Progress")</f>
        <v>0</v>
      </c>
    </row>
    <row r="26" spans="1:14" x14ac:dyDescent="0.3">
      <c r="A26" s="54"/>
      <c r="B26" s="23" t="s">
        <v>66</v>
      </c>
      <c r="C26" s="23">
        <f>COUNTIF(WireFrame_Review!F2:F1048576,"Need Approval")</f>
        <v>0</v>
      </c>
      <c r="L26" s="55"/>
      <c r="M26" s="24" t="s">
        <v>66</v>
      </c>
      <c r="N26" s="24">
        <f>COUNTIF(Risk_Managment_Plan_Review!F2:F1048576,"Need Approval")</f>
        <v>0</v>
      </c>
    </row>
    <row r="27" spans="1:14" x14ac:dyDescent="0.3">
      <c r="A27" s="54"/>
      <c r="B27" s="23" t="s">
        <v>9</v>
      </c>
      <c r="C27" s="23">
        <f>SUM(C23:C26)</f>
        <v>19</v>
      </c>
      <c r="L27" s="55"/>
      <c r="M27" s="24" t="s">
        <v>9</v>
      </c>
      <c r="N27" s="24">
        <f>SUM(N23:N26)</f>
        <v>6</v>
      </c>
    </row>
    <row r="34" spans="1:14" x14ac:dyDescent="0.3">
      <c r="H34" s="25"/>
    </row>
    <row r="42" spans="1:14" x14ac:dyDescent="0.3">
      <c r="A42" s="54" t="s">
        <v>111</v>
      </c>
      <c r="B42" s="23" t="s">
        <v>7</v>
      </c>
      <c r="C42" s="23">
        <f>COUNTIF(Sequence_Diagrams_Review!F2:F1048576,"Open")</f>
        <v>0</v>
      </c>
      <c r="L42" s="55" t="s">
        <v>129</v>
      </c>
      <c r="M42" s="24" t="s">
        <v>7</v>
      </c>
      <c r="N42" s="24">
        <f>COUNTIF(Audit_Review!H2:H1048576,"Open")</f>
        <v>0</v>
      </c>
    </row>
    <row r="43" spans="1:14" x14ac:dyDescent="0.3">
      <c r="A43" s="54"/>
      <c r="B43" s="23" t="s">
        <v>6</v>
      </c>
      <c r="C43" s="23">
        <f>COUNTIF(Sequence_Diagrams_Review!F2:F1048576,"Closed")</f>
        <v>2</v>
      </c>
      <c r="L43" s="55"/>
      <c r="M43" s="24" t="s">
        <v>6</v>
      </c>
      <c r="N43" s="24">
        <f>COUNTIF(Audit_Review!H2:H1048576,"Closed")</f>
        <v>29</v>
      </c>
    </row>
    <row r="44" spans="1:14" x14ac:dyDescent="0.3">
      <c r="A44" s="54"/>
      <c r="B44" s="23" t="s">
        <v>46</v>
      </c>
      <c r="C44" s="23">
        <f>COUNTIF(Sequence_Diagrams_Review!F2:F1048576,"In Progress")</f>
        <v>0</v>
      </c>
      <c r="L44" s="55"/>
      <c r="M44" s="24" t="s">
        <v>46</v>
      </c>
      <c r="N44" s="24">
        <f>COUNTIF(Audit_Review!H2:H1048576,"In Progress")</f>
        <v>0</v>
      </c>
    </row>
    <row r="45" spans="1:14" x14ac:dyDescent="0.3">
      <c r="A45" s="54"/>
      <c r="B45" s="23" t="s">
        <v>66</v>
      </c>
      <c r="C45" s="23">
        <f>COUNTIF(Sequence_Diagrams_Review!F2:F1048576,"Need Approval")</f>
        <v>0</v>
      </c>
      <c r="L45" s="55"/>
      <c r="M45" s="24" t="s">
        <v>66</v>
      </c>
      <c r="N45" s="24">
        <f>COUNTIF(Audit_Review!H2:H1048576,"Need Approval")</f>
        <v>0</v>
      </c>
    </row>
    <row r="46" spans="1:14" x14ac:dyDescent="0.3">
      <c r="A46" s="54"/>
      <c r="B46" s="23" t="s">
        <v>9</v>
      </c>
      <c r="C46" s="23">
        <f>SUM(C42:C45)</f>
        <v>2</v>
      </c>
      <c r="L46" s="55"/>
      <c r="M46" s="24" t="s">
        <v>9</v>
      </c>
      <c r="N46" s="24">
        <f>SUM(N42:N45)</f>
        <v>29</v>
      </c>
    </row>
  </sheetData>
  <mergeCells count="6">
    <mergeCell ref="A3:A7"/>
    <mergeCell ref="L3:L7"/>
    <mergeCell ref="A23:A27"/>
    <mergeCell ref="L23:L27"/>
    <mergeCell ref="A42:A46"/>
    <mergeCell ref="L42:L4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PMP_Review</vt:lpstr>
      <vt:lpstr>Options</vt:lpstr>
      <vt:lpstr>Risk_Managment_Plan_Review</vt:lpstr>
      <vt:lpstr>WireFrame_Review</vt:lpstr>
      <vt:lpstr>Implementation_Review</vt:lpstr>
      <vt:lpstr>SRS_Review</vt:lpstr>
      <vt:lpstr>Sequence_Diagrams_Review</vt:lpstr>
      <vt:lpstr>Audit_Review</vt:lpstr>
      <vt:lpstr>Progress_Chart</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2022-05-21T08:20:39Z</dcterms:modified>
</cp:coreProperties>
</file>