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1" documentId="11_903702A62FB51BCEC4DBA4FAF014D795A3CCA902" xr6:coauthVersionLast="47" xr6:coauthVersionMax="47" xr10:uidLastSave="{6998E0C0-D2BC-40AB-92AB-ABB6DC20C73B}"/>
  <bookViews>
    <workbookView xWindow="2508" yWindow="2508" windowWidth="17280" windowHeight="8880" firstSheet="3" activeTab="4" xr2:uid="{00000000-000D-0000-FFFF-FFFF00000000}"/>
  </bookViews>
  <sheets>
    <sheet name="PMP_Review" sheetId="1" r:id="rId1"/>
    <sheet name="Options" sheetId="5" state="hidden" r:id="rId2"/>
    <sheet name="Risk_Managment_Plan_Review" sheetId="7" r:id="rId3"/>
    <sheet name="WireFrame_Review" sheetId="12" r:id="rId4"/>
    <sheet name="ERD_Review" sheetId="13" r:id="rId5"/>
    <sheet name="SRS_Review" sheetId="3" r:id="rId6"/>
    <sheet name="Sequence_Diagrams_Review" sheetId="10" r:id="rId7"/>
    <sheet name="Audit_Review" sheetId="11" r:id="rId8"/>
    <sheet name="Progress_Chart" sheetId="4" r:id="rId9"/>
  </sheets>
  <definedNames>
    <definedName name="_xlnm._FilterDatabase" localSheetId="7" hidden="1">Audit_Review!$A$1:$L$1</definedName>
    <definedName name="Options">Options!$B$1:$B$2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<sst xmlns="http://schemas.openxmlformats.org/spreadsheetml/2006/main" count="693" uniqueCount="237">
  <si>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</si>
  <si>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</si>
  <si>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</si>
  <si>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</si>
  <si>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</si>
  <si>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</si>
  <si>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</si>
  <si>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</si>
  <si>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</si>
  <si>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</si>
  <si>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</si>
  <si>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</si>
  <si>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</si>
  <si>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</si>
  <si>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</si>
  <si>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</si>
  <si>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</si>
  <si>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</si>
  <si>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</si>
  <si>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</si>
  <si>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</si>
  <si>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</si>
  <si>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</si>
  <si>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</si>
  <si>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</si>
  <si>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</si>
  <si>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</si>
  <si>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</si>
  <si>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</si>
  <si>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</si>
  <si>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</si>
  <si>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</si>
  <si>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</si>
  <si>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</si>
  <si>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</si>
  <si>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</si>
  <si>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</si>
  <si>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</si>
  <si>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</si>
  <si>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</si>
  <si>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</si>
  <si>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</si>
  <si>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</si>
  <si>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</si>
  <si>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</si>
  <si>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</si>
  <si>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</si>
  <si>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</si>
  <si>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</si>
  <si>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</si>
  <si>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</si>
  <si>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</si>
  <si>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</si>
  <si>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</si>
  <si>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</si>
  <si>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</si>
  <si>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</si>
  <si>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</si>
  <si>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</si>
  <si>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</si>
  <si>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</si>
  <si>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</si>
  <si>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</si>
  <si>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</si>
  <si>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</si>
  <si>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</si>
  <si>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</si>
  <si>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</si>
  <si>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</si>
  <si>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</si>
  <si>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</si>
  <si>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</si>
  <si>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</si>
  <si>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</si>
  <si>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</si>
  <si>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</si>
  <si>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</si>
  <si>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</si>
  <si>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</si>
  <si>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</si>
  <si>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</si>
  <si>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</si>
  <si>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</si>
  <si>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</si>
  <si>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</si>
  <si>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</si>
  <si>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</si>
  <si>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</si>
  <si>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</si>
  <si>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</si>
  <si>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</si>
  <si>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</si>
  <si>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</si>
  <si>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</si>
  <si>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</si>
  <si>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</si>
  <si>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</si>
  <si>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</si>
  <si>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</si>
  <si>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</si>
  <si>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</si>
  <si>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</si>
  <si>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</si>
  <si>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</si>
  <si>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</si>
  <si>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</si>
  <si>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</si>
  <si>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</si>
  <si>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</si>
  <si>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</si>
  <si>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</si>
  <si>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</si>
  <si>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</si>
  <si>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</si>
  <si>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</si>
  <si>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</si>
  <si>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</si>
  <si>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</si>
  <si>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</si>
  <si>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</si>
  <si>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</si>
  <si>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</si>
  <si>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</si>
  <si>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</si>
  <si>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</si>
  <si>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</si>
  <si>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</si>
  <si>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</si>
  <si>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</si>
  <si>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</si>
  <si>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</si>
  <si>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</si>
  <si>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</si>
  <si>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</si>
  <si>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</si>
  <si>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</si>
  <si>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</si>
  <si>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</si>
  <si>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</si>
  <si>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</si>
  <si>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</si>
  <si>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</si>
  <si>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</si>
  <si>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</si>
  <si>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</si>
  <si>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</si>
  <si>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</si>
  <si>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</si>
  <si>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</si>
  <si>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</si>
  <si>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</si>
  <si>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</si>
  <si>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</si>
  <si>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</si>
  <si>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</si>
  <si>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</si>
  <si>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</si>
  <si>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</si>
  <si>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</si>
  <si>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</si>
  <si>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</si>
  <si>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</si>
  <si>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</si>
  <si>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</si>
  <si>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</si>
  <si>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</si>
  <si>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</si>
  <si>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</si>
  <si>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</si>
  <si>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</si>
  <si>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</si>
  <si>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</si>
  <si>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</si>
  <si>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</si>
  <si>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</si>
  <si>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</si>
  <si>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</si>
  <si>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</si>
  <si>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</si>
  <si>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</si>
  <si>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</si>
  <si>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</si>
  <si>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</si>
  <si>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</si>
  <si>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</si>
  <si>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</si>
  <si>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</si>
  <si>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</si>
  <si>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</si>
  <si>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</si>
  <si>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</si>
  <si>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</si>
  <si>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</si>
  <si>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</si>
  <si>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</si>
  <si>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</si>
  <si>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</si>
  <si>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</si>
  <si>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in the nav bar a link to the home page must be added</t>
  </si>
  <si>
    <t>what happen if the user forget his password</t>
  </si>
  <si>
    <t>a link to the home and menu must be added</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</si>
  <si>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</si>
  <si>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</si>
  <si>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</si>
  <si>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</si>
  <si>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</si>
  <si>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</si>
  <si>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</si>
  <si>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</si>
  <si>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</si>
  <si>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</si>
  <si>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</si>
  <si>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</si>
  <si>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</si>
  <si>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</si>
  <si>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</si>
  <si>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</si>
  <si>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</si>
  <si>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</si>
  <si>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</si>
  <si>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version consistency with the review sheet and version history</t>
  </si>
  <si>
    <t>F_REVIEW_WFrame_V1.0_013</t>
  </si>
  <si>
    <t xml:space="preserve">remove sign out from home page </t>
  </si>
  <si>
    <t>open</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</si>
  <si>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</si>
  <si>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</si>
  <si>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</si>
  <si>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</si>
  <si>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</si>
  <si>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</si>
  <si>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</si>
  <si>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</si>
  <si>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F_REVIEW_ERD_V1.0_001</t>
  </si>
  <si>
    <t>Monica Atef</t>
  </si>
  <si>
    <t>F_REVIEW_ERD_V1.0_002</t>
  </si>
  <si>
    <t>In offers entity, please add "restraunt name" attribute.</t>
  </si>
  <si>
    <t>In the user entity, Please make the "loyalty points" attribute a calculated 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</si>
</sst>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1" fillId="2" borderId="0" applyNumberFormat="0" applyBorder="0" applyAlignment="0" applyProtection="0"/>
  </cellStyleXfs>
  <cellXfs count="44">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76">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7</c:v>
                </c:pt>
                <c:pt idx="1">
                  <c:v>10</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4</c:v>
                </c:pt>
                <c:pt idx="1">
                  <c:v>15</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6"/>
      <c r="C8" s="37"/>
      <c r="D8" s="37"/>
      <c r="E8" s="37"/>
      <c r="F8" s="37"/>
      <c r="G8" s="37"/>
      <c r="H8" s="37"/>
      <c r="I8" s="37"/>
      <c r="J8" s="38"/>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6"/>
      <c r="C16" s="37"/>
      <c r="D16" s="37"/>
      <c r="E16" s="37"/>
      <c r="F16" s="37"/>
      <c r="G16" s="37"/>
      <c r="H16" s="37"/>
      <c r="I16" s="37"/>
      <c r="J16" s="38"/>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75" priority="9" operator="equal">
      <formula>"Need Approval"</formula>
    </cfRule>
    <cfRule type="cellIs" dxfId="174" priority="10" operator="equal">
      <formula>"In Progress"</formula>
    </cfRule>
    <cfRule type="cellIs" dxfId="173" priority="11" operator="equal">
      <formula>"Closed"</formula>
    </cfRule>
    <cfRule type="cellIs" dxfId="172" priority="12" operator="equal">
      <formula>"Open"</formula>
    </cfRule>
  </conditionalFormatting>
  <conditionalFormatting sqref="F17">
    <cfRule type="cellIs" dxfId="171" priority="5" operator="equal">
      <formula>"Need Approval"</formula>
    </cfRule>
    <cfRule type="cellIs" dxfId="170" priority="6" operator="equal">
      <formula>"In Progress"</formula>
    </cfRule>
    <cfRule type="cellIs" dxfId="169" priority="7" operator="equal">
      <formula>"Closed"</formula>
    </cfRule>
    <cfRule type="cellIs" dxfId="168" priority="8" operator="equal">
      <formula>"Open"</formula>
    </cfRule>
  </conditionalFormatting>
  <conditionalFormatting sqref="F16">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63" priority="1" operator="equal">
      <formula>"Need Approval"</formula>
    </cfRule>
    <cfRule type="cellIs" dxfId="162" priority="2" operator="equal">
      <formula>"In Progress"</formula>
    </cfRule>
    <cfRule type="cellIs" dxfId="161" priority="3" operator="equal">
      <formula>"Closed"</formula>
    </cfRule>
    <cfRule type="cellIs" dxfId="16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3"/>
  <sheetViews>
    <sheetView topLeftCell="B11" workbookViewId="0">
      <selection activeCell="G19" sqref="G19"/>
    </sheetView>
  </sheetViews>
  <sheetFormatPr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201</v>
      </c>
      <c r="F3" s="5" t="s">
        <v>6</v>
      </c>
      <c r="G3" s="5"/>
      <c r="H3" s="10">
        <v>44687</v>
      </c>
      <c r="I3" s="6" t="s">
        <v>202</v>
      </c>
      <c r="J3" s="6"/>
    </row>
    <row r="4" spans="1:10" ht="83.4" customHeight="1" x14ac:dyDescent="0.3">
      <c r="A4" s="26" t="s">
        <v>178</v>
      </c>
      <c r="B4" s="26" t="s">
        <v>175</v>
      </c>
      <c r="C4" s="26" t="s">
        <v>176</v>
      </c>
      <c r="D4" s="27">
        <v>44686</v>
      </c>
      <c r="E4" s="28" t="s">
        <v>179</v>
      </c>
      <c r="F4" s="26" t="s">
        <v>7</v>
      </c>
      <c r="G4" s="26"/>
      <c r="H4" s="27"/>
      <c r="I4" s="28" t="s">
        <v>199</v>
      </c>
      <c r="J4" s="28"/>
    </row>
    <row r="5" spans="1:10" ht="85.2" customHeight="1" x14ac:dyDescent="0.3">
      <c r="A5" s="26" t="s">
        <v>181</v>
      </c>
      <c r="B5" s="26" t="s">
        <v>175</v>
      </c>
      <c r="C5" s="26" t="s">
        <v>176</v>
      </c>
      <c r="D5" s="27">
        <v>44686</v>
      </c>
      <c r="E5" s="28" t="s">
        <v>180</v>
      </c>
      <c r="F5" s="26" t="s">
        <v>6</v>
      </c>
      <c r="G5" s="26"/>
      <c r="H5" s="27">
        <v>44687</v>
      </c>
      <c r="I5" s="28" t="s">
        <v>198</v>
      </c>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9" t="s">
        <v>183</v>
      </c>
      <c r="B7" s="29" t="s">
        <v>175</v>
      </c>
      <c r="C7" s="29" t="s">
        <v>176</v>
      </c>
      <c r="D7" s="30">
        <v>44686</v>
      </c>
      <c r="E7" s="31" t="s">
        <v>186</v>
      </c>
      <c r="F7" s="29" t="s">
        <v>6</v>
      </c>
      <c r="G7" s="29"/>
      <c r="H7" s="30">
        <v>44687</v>
      </c>
      <c r="I7" s="31"/>
      <c r="J7" s="31"/>
    </row>
    <row r="8" spans="1:10" ht="81" customHeight="1" x14ac:dyDescent="0.3">
      <c r="A8" s="26" t="s">
        <v>185</v>
      </c>
      <c r="B8" s="26" t="s">
        <v>175</v>
      </c>
      <c r="C8" s="26" t="s">
        <v>176</v>
      </c>
      <c r="D8" s="27">
        <v>44686</v>
      </c>
      <c r="E8" s="28" t="s">
        <v>188</v>
      </c>
      <c r="F8" s="26" t="s">
        <v>7</v>
      </c>
      <c r="G8" s="26"/>
      <c r="H8" s="27"/>
      <c r="I8" s="28" t="s">
        <v>200</v>
      </c>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36"/>
      <c r="B14" s="37"/>
      <c r="C14" s="37"/>
      <c r="D14" s="37"/>
      <c r="E14" s="37"/>
      <c r="F14" s="37"/>
      <c r="G14" s="37"/>
      <c r="H14" s="37"/>
      <c r="I14" s="37"/>
      <c r="J14" s="38"/>
    </row>
    <row r="15" spans="1:10" x14ac:dyDescent="0.3">
      <c r="A15" s="5" t="s">
        <v>221</v>
      </c>
      <c r="B15" s="32" t="s">
        <v>101</v>
      </c>
      <c r="C15" s="5" t="s">
        <v>176</v>
      </c>
      <c r="D15" s="10">
        <v>44689</v>
      </c>
      <c r="E15" s="33" t="s">
        <v>222</v>
      </c>
      <c r="F15" s="21" t="s">
        <v>223</v>
      </c>
    </row>
    <row r="16" spans="1:10" ht="28.8" x14ac:dyDescent="0.3">
      <c r="A16" s="5" t="s">
        <v>224</v>
      </c>
      <c r="B16" s="32" t="s">
        <v>101</v>
      </c>
      <c r="C16" s="5" t="s">
        <v>176</v>
      </c>
      <c r="D16" s="10">
        <v>44689</v>
      </c>
      <c r="E16" s="11" t="s">
        <v>225</v>
      </c>
      <c r="F16" s="21" t="s">
        <v>223</v>
      </c>
    </row>
    <row r="17" spans="1:6" x14ac:dyDescent="0.3">
      <c r="A17" s="5" t="s">
        <v>226</v>
      </c>
      <c r="B17" s="32" t="s">
        <v>101</v>
      </c>
      <c r="C17" s="5" t="s">
        <v>176</v>
      </c>
      <c r="D17" s="10">
        <v>44689</v>
      </c>
      <c r="E17" t="s">
        <v>227</v>
      </c>
      <c r="F17" s="21" t="s">
        <v>223</v>
      </c>
    </row>
    <row r="18" spans="1:6" x14ac:dyDescent="0.3">
      <c r="A18" s="5" t="s">
        <v>228</v>
      </c>
      <c r="B18" s="32" t="s">
        <v>101</v>
      </c>
      <c r="C18" s="5" t="s">
        <v>176</v>
      </c>
      <c r="D18" s="10">
        <v>44689</v>
      </c>
      <c r="E18" s="34" t="s">
        <v>229</v>
      </c>
      <c r="F18" s="21" t="s">
        <v>223</v>
      </c>
    </row>
    <row r="19" spans="1:6" x14ac:dyDescent="0.3">
      <c r="A19" s="5" t="s">
        <v>230</v>
      </c>
      <c r="B19" s="32" t="s">
        <v>101</v>
      </c>
      <c r="C19" s="5" t="s">
        <v>176</v>
      </c>
      <c r="D19" s="10">
        <v>44689</v>
      </c>
      <c r="E19" s="34" t="s">
        <v>231</v>
      </c>
      <c r="F19" s="21" t="s">
        <v>223</v>
      </c>
    </row>
    <row r="20" spans="1:6" x14ac:dyDescent="0.3">
      <c r="D20" s="7"/>
      <c r="E20" s="11"/>
    </row>
    <row r="21" spans="1:6" x14ac:dyDescent="0.3">
      <c r="D21" s="7"/>
      <c r="E21" s="11"/>
    </row>
    <row r="22" spans="1:6" x14ac:dyDescent="0.3">
      <c r="D22" s="7"/>
      <c r="E22" s="11"/>
    </row>
    <row r="23" spans="1:6" x14ac:dyDescent="0.3">
      <c r="D23" s="7"/>
      <c r="E23" s="11"/>
    </row>
  </sheetData>
  <mergeCells count="1">
    <mergeCell ref="A14:J14"/>
  </mergeCells>
  <conditionalFormatting sqref="F24:F1048576 F1:F3">
    <cfRule type="cellIs" dxfId="159" priority="49" operator="equal">
      <formula>"Need Approval"</formula>
    </cfRule>
    <cfRule type="cellIs" dxfId="158" priority="50" operator="equal">
      <formula>"In progress"</formula>
    </cfRule>
    <cfRule type="cellIs" dxfId="157" priority="51" operator="equal">
      <formula>"Closed"</formula>
    </cfRule>
    <cfRule type="cellIs" dxfId="156" priority="52" operator="equal">
      <formula>"Open"</formula>
    </cfRule>
  </conditionalFormatting>
  <conditionalFormatting sqref="F4">
    <cfRule type="cellIs" dxfId="155" priority="45" operator="equal">
      <formula>"Need Approval"</formula>
    </cfRule>
    <cfRule type="cellIs" dxfId="154" priority="46" operator="equal">
      <formula>"In progress"</formula>
    </cfRule>
    <cfRule type="cellIs" dxfId="153" priority="47" operator="equal">
      <formula>"Closed"</formula>
    </cfRule>
    <cfRule type="cellIs" dxfId="152" priority="48" operator="equal">
      <formula>"Open"</formula>
    </cfRule>
  </conditionalFormatting>
  <conditionalFormatting sqref="F5">
    <cfRule type="cellIs" dxfId="151" priority="41" operator="equal">
      <formula>"Need Approval"</formula>
    </cfRule>
    <cfRule type="cellIs" dxfId="150" priority="42" operator="equal">
      <formula>"In progress"</formula>
    </cfRule>
    <cfRule type="cellIs" dxfId="149" priority="43" operator="equal">
      <formula>"Closed"</formula>
    </cfRule>
    <cfRule type="cellIs" dxfId="148" priority="44" operator="equal">
      <formula>"Open"</formula>
    </cfRule>
  </conditionalFormatting>
  <conditionalFormatting sqref="F6">
    <cfRule type="cellIs" dxfId="147" priority="37" operator="equal">
      <formula>"Need Approval"</formula>
    </cfRule>
    <cfRule type="cellIs" dxfId="146" priority="38" operator="equal">
      <formula>"In progress"</formula>
    </cfRule>
    <cfRule type="cellIs" dxfId="145" priority="39" operator="equal">
      <formula>"Closed"</formula>
    </cfRule>
    <cfRule type="cellIs" dxfId="144" priority="40" operator="equal">
      <formula>"Open"</formula>
    </cfRule>
  </conditionalFormatting>
  <conditionalFormatting sqref="F7">
    <cfRule type="cellIs" dxfId="143" priority="33" operator="equal">
      <formula>"Need Approval"</formula>
    </cfRule>
    <cfRule type="cellIs" dxfId="142" priority="34" operator="equal">
      <formula>"In progress"</formula>
    </cfRule>
    <cfRule type="cellIs" dxfId="141" priority="35" operator="equal">
      <formula>"Closed"</formula>
    </cfRule>
    <cfRule type="cellIs" dxfId="140" priority="36" operator="equal">
      <formula>"Open"</formula>
    </cfRule>
  </conditionalFormatting>
  <conditionalFormatting sqref="F8">
    <cfRule type="cellIs" dxfId="139" priority="29" operator="equal">
      <formula>"Need Approval"</formula>
    </cfRule>
    <cfRule type="cellIs" dxfId="138" priority="30" operator="equal">
      <formula>"In progress"</formula>
    </cfRule>
    <cfRule type="cellIs" dxfId="137" priority="31" operator="equal">
      <formula>"Closed"</formula>
    </cfRule>
    <cfRule type="cellIs" dxfId="136" priority="32" operator="equal">
      <formula>"Open"</formula>
    </cfRule>
  </conditionalFormatting>
  <conditionalFormatting sqref="F9">
    <cfRule type="cellIs" dxfId="135" priority="25" operator="equal">
      <formula>"Need Approval"</formula>
    </cfRule>
    <cfRule type="cellIs" dxfId="134" priority="26" operator="equal">
      <formula>"In progress"</formula>
    </cfRule>
    <cfRule type="cellIs" dxfId="133" priority="27" operator="equal">
      <formula>"Closed"</formula>
    </cfRule>
    <cfRule type="cellIs" dxfId="132" priority="28" operator="equal">
      <formula>"Open"</formula>
    </cfRule>
  </conditionalFormatting>
  <conditionalFormatting sqref="F10">
    <cfRule type="cellIs" dxfId="131" priority="21" operator="equal">
      <formula>"Need Approval"</formula>
    </cfRule>
    <cfRule type="cellIs" dxfId="130" priority="22" operator="equal">
      <formula>"In progress"</formula>
    </cfRule>
    <cfRule type="cellIs" dxfId="129" priority="23" operator="equal">
      <formula>"Closed"</formula>
    </cfRule>
    <cfRule type="cellIs" dxfId="128" priority="24" operator="equal">
      <formula>"Open"</formula>
    </cfRule>
  </conditionalFormatting>
  <conditionalFormatting sqref="F11">
    <cfRule type="cellIs" dxfId="127" priority="17" operator="equal">
      <formula>"Need Approval"</formula>
    </cfRule>
    <cfRule type="cellIs" dxfId="126" priority="18" operator="equal">
      <formula>"In progress"</formula>
    </cfRule>
    <cfRule type="cellIs" dxfId="125" priority="19" operator="equal">
      <formula>"Closed"</formula>
    </cfRule>
    <cfRule type="cellIs" dxfId="124" priority="20" operator="equal">
      <formula>"Open"</formula>
    </cfRule>
  </conditionalFormatting>
  <conditionalFormatting sqref="F12">
    <cfRule type="cellIs" dxfId="123" priority="13" operator="equal">
      <formula>"Need Approval"</formula>
    </cfRule>
    <cfRule type="cellIs" dxfId="122" priority="14" operator="equal">
      <formula>"In progress"</formula>
    </cfRule>
    <cfRule type="cellIs" dxfId="121" priority="15" operator="equal">
      <formula>"Closed"</formula>
    </cfRule>
    <cfRule type="cellIs" dxfId="120" priority="16" operator="equal">
      <formula>"Open"</formula>
    </cfRule>
  </conditionalFormatting>
  <conditionalFormatting sqref="F13">
    <cfRule type="cellIs" dxfId="119" priority="9" operator="equal">
      <formula>"Need Approval"</formula>
    </cfRule>
    <cfRule type="cellIs" dxfId="118" priority="10" operator="equal">
      <formula>"In progress"</formula>
    </cfRule>
    <cfRule type="cellIs" dxfId="117" priority="11" operator="equal">
      <formula>"Closed"</formula>
    </cfRule>
    <cfRule type="cellIs" dxfId="116" priority="12" operator="equal">
      <formula>"Open"</formula>
    </cfRule>
  </conditionalFormatting>
  <conditionalFormatting sqref="F20:F23">
    <cfRule type="cellIs" dxfId="115" priority="5" operator="equal">
      <formula>"Need Approval"</formula>
    </cfRule>
    <cfRule type="cellIs" dxfId="114" priority="6" operator="equal">
      <formula>"In progress"</formula>
    </cfRule>
    <cfRule type="cellIs" dxfId="113" priority="7" operator="equal">
      <formula>"Closed"</formula>
    </cfRule>
    <cfRule type="cellIs" dxfId="112" priority="8" operator="equal">
      <formula>"Open"</formula>
    </cfRule>
  </conditionalFormatting>
  <conditionalFormatting sqref="F15:F19">
    <cfRule type="cellIs" dxfId="111" priority="1" operator="equal">
      <formula>"Need Approval"</formula>
    </cfRule>
    <cfRule type="cellIs" dxfId="110" priority="2" operator="equal">
      <formula>"In progress"</formula>
    </cfRule>
    <cfRule type="cellIs" dxfId="109" priority="3" operator="equal">
      <formula>"Closed"</formula>
    </cfRule>
    <cfRule type="cellIs" dxfId="10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Options!$B$1:$B$4</xm:f>
          </x14:formula1>
          <xm:sqref>F20:F1048576 F1:F13</xm:sqref>
        </x14:dataValidation>
        <x14:dataValidation type="list" allowBlank="1" showInputMessage="1" showErrorMessage="1" xr:uid="{00000000-0002-0000-0300-000001000000}">
          <x14:formula1>
            <xm:f>Options!#REF!</xm:f>
          </x14:formula1>
          <xm:sqref>F15:F19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3CFC9-F983-492B-BEA4-AEE18E86BD58}">
  <dimension ref="A1:J39"/>
  <sheetViews>
    <sheetView tabSelected="1" workbookViewId="0">
      <selection activeCell="B7" sqref="B7"/>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232</v>
      </c>
      <c r="B2" s="5" t="s">
        <v>31</v>
      </c>
      <c r="C2" s="5" t="s">
        <v>233</v>
      </c>
      <c r="D2" s="10">
        <v>44690</v>
      </c>
      <c r="E2" s="6" t="s">
        <v>235</v>
      </c>
      <c r="F2" s="5" t="s">
        <v>7</v>
      </c>
      <c r="G2" s="5"/>
      <c r="H2" s="10"/>
      <c r="I2" s="17"/>
      <c r="J2" s="17"/>
    </row>
    <row r="3" spans="1:10" ht="37.950000000000003" customHeight="1" x14ac:dyDescent="0.3">
      <c r="A3" s="5" t="s">
        <v>234</v>
      </c>
      <c r="B3" s="5" t="s">
        <v>31</v>
      </c>
      <c r="C3" s="5" t="s">
        <v>233</v>
      </c>
      <c r="D3" s="10">
        <v>44690</v>
      </c>
      <c r="E3" s="6" t="s">
        <v>236</v>
      </c>
      <c r="F3" s="5" t="s">
        <v>7</v>
      </c>
      <c r="G3" s="5"/>
      <c r="H3" s="10"/>
      <c r="I3" s="17"/>
      <c r="J3" s="17"/>
    </row>
    <row r="4" spans="1:10" ht="37.950000000000003" customHeight="1" x14ac:dyDescent="0.3">
      <c r="A4" s="5"/>
      <c r="B4" s="5"/>
      <c r="C4" s="5"/>
      <c r="D4" s="10"/>
      <c r="E4" s="6"/>
      <c r="F4" s="5"/>
      <c r="G4" s="5"/>
      <c r="H4" s="10"/>
      <c r="I4" s="17"/>
      <c r="J4" s="17"/>
    </row>
    <row r="5" spans="1:10" ht="37.950000000000003" customHeight="1" x14ac:dyDescent="0.3">
      <c r="A5" s="5"/>
      <c r="B5" s="5"/>
      <c r="C5" s="5"/>
      <c r="D5" s="10"/>
      <c r="E5" s="6"/>
      <c r="F5" s="5"/>
      <c r="G5" s="5"/>
      <c r="H5" s="10"/>
      <c r="I5" s="17"/>
      <c r="J5" s="17"/>
    </row>
    <row r="6" spans="1:10" ht="37.950000000000003" customHeight="1" x14ac:dyDescent="0.3">
      <c r="A6" s="5"/>
      <c r="B6" s="5"/>
      <c r="C6" s="5"/>
      <c r="D6" s="10"/>
      <c r="E6" s="6"/>
      <c r="F6" s="5"/>
      <c r="G6" s="5"/>
      <c r="H6" s="10"/>
      <c r="I6" s="17"/>
      <c r="J6" s="17"/>
    </row>
    <row r="7" spans="1:10" ht="37.950000000000003" customHeight="1" x14ac:dyDescent="0.3">
      <c r="A7" s="5"/>
      <c r="B7" s="5"/>
      <c r="C7" s="5"/>
      <c r="D7" s="10"/>
      <c r="E7" s="6"/>
      <c r="F7" s="5"/>
      <c r="G7" s="5"/>
      <c r="H7" s="10"/>
      <c r="I7" s="17"/>
      <c r="J7" s="17"/>
    </row>
    <row r="8" spans="1:10" ht="37.950000000000003" customHeight="1" x14ac:dyDescent="0.3">
      <c r="A8" s="5"/>
      <c r="B8" s="5"/>
      <c r="C8" s="5"/>
      <c r="D8" s="10"/>
      <c r="E8" s="6"/>
      <c r="F8" s="5"/>
      <c r="G8" s="5"/>
      <c r="H8" s="10"/>
      <c r="I8" s="17"/>
      <c r="J8" s="17"/>
    </row>
    <row r="9" spans="1:10" ht="37.950000000000003" customHeight="1" x14ac:dyDescent="0.3">
      <c r="A9" s="5"/>
      <c r="B9" s="5"/>
      <c r="C9" s="5"/>
      <c r="D9" s="10"/>
      <c r="E9" s="6"/>
      <c r="F9" s="5"/>
      <c r="G9" s="5"/>
      <c r="H9" s="10"/>
      <c r="I9" s="17"/>
      <c r="J9" s="17"/>
    </row>
    <row r="10" spans="1:10" ht="37.950000000000003" customHeight="1" x14ac:dyDescent="0.3">
      <c r="A10" s="5"/>
      <c r="B10" s="5"/>
      <c r="C10" s="5"/>
      <c r="D10" s="10"/>
      <c r="E10" s="6"/>
      <c r="F10" s="5"/>
      <c r="G10" s="5"/>
      <c r="H10" s="10"/>
      <c r="I10" s="17"/>
      <c r="J10" s="17"/>
    </row>
    <row r="11" spans="1:10" ht="37.950000000000003" customHeight="1" x14ac:dyDescent="0.3">
      <c r="A11" s="5"/>
      <c r="B11" s="5"/>
      <c r="C11" s="5"/>
      <c r="D11" s="10"/>
      <c r="E11" s="6"/>
      <c r="F11" s="5"/>
      <c r="G11" s="5"/>
      <c r="H11" s="10"/>
      <c r="I11" s="17"/>
      <c r="J11" s="17"/>
    </row>
    <row r="12" spans="1:10" ht="46.2" customHeight="1" x14ac:dyDescent="0.3">
      <c r="A12" s="5"/>
      <c r="B12" s="5"/>
      <c r="C12" s="5"/>
      <c r="D12" s="10"/>
      <c r="E12" s="6"/>
      <c r="F12" s="5"/>
      <c r="G12" s="5"/>
      <c r="H12" s="10"/>
      <c r="I12" s="17"/>
      <c r="J12" s="17"/>
    </row>
    <row r="13" spans="1:10" x14ac:dyDescent="0.3">
      <c r="A13" s="18"/>
      <c r="B13" s="36"/>
      <c r="C13" s="37"/>
      <c r="D13" s="37"/>
      <c r="E13" s="37"/>
      <c r="F13" s="37"/>
      <c r="G13" s="37"/>
      <c r="H13" s="37"/>
      <c r="I13" s="37"/>
      <c r="J13" s="38"/>
    </row>
    <row r="14" spans="1:10" ht="37.950000000000003" customHeight="1" x14ac:dyDescent="0.3">
      <c r="A14" s="5"/>
      <c r="B14" s="5"/>
      <c r="C14" s="5"/>
      <c r="D14" s="10"/>
      <c r="E14" s="6"/>
      <c r="F14" s="5"/>
      <c r="G14" s="5"/>
      <c r="H14" s="10"/>
      <c r="I14" s="17"/>
      <c r="J14" s="17"/>
    </row>
    <row r="15" spans="1:10" ht="37.950000000000003" customHeight="1" x14ac:dyDescent="0.3">
      <c r="A15" s="5"/>
      <c r="B15" s="5"/>
      <c r="C15" s="5"/>
      <c r="D15" s="10"/>
      <c r="E15" s="6"/>
      <c r="F15" s="5"/>
      <c r="G15" s="5"/>
      <c r="H15" s="10"/>
      <c r="I15" s="17"/>
      <c r="J15" s="17"/>
    </row>
    <row r="16" spans="1:10" ht="37.950000000000003" customHeight="1" x14ac:dyDescent="0.3">
      <c r="A16" s="5"/>
      <c r="B16" s="5"/>
      <c r="C16" s="5"/>
      <c r="D16" s="10"/>
      <c r="E16" s="6"/>
      <c r="F16" s="5"/>
      <c r="G16" s="5"/>
      <c r="H16" s="10"/>
      <c r="I16" s="17"/>
      <c r="J16" s="17"/>
    </row>
    <row r="17" spans="1:10" ht="37.950000000000003" customHeight="1" x14ac:dyDescent="0.3">
      <c r="A17" s="5"/>
      <c r="B17" s="5"/>
      <c r="C17" s="5"/>
      <c r="D17" s="10"/>
      <c r="E17" s="6"/>
      <c r="F17" s="5"/>
      <c r="G17" s="5"/>
      <c r="H17" s="10"/>
      <c r="I17" s="17"/>
      <c r="J17" s="17"/>
    </row>
    <row r="18" spans="1:10" ht="37.950000000000003" customHeight="1" x14ac:dyDescent="0.3">
      <c r="A18" s="5"/>
      <c r="B18" s="5"/>
      <c r="C18" s="5"/>
      <c r="D18" s="10"/>
      <c r="E18" s="6"/>
      <c r="F18" s="5"/>
      <c r="G18" s="5"/>
      <c r="H18" s="10"/>
      <c r="I18" s="17"/>
      <c r="J18" s="17"/>
    </row>
    <row r="19" spans="1:10" ht="37.950000000000003" customHeight="1" x14ac:dyDescent="0.3">
      <c r="A19" s="5"/>
      <c r="B19" s="5"/>
      <c r="C19" s="5"/>
      <c r="D19" s="10"/>
      <c r="E19" s="6"/>
      <c r="F19" s="5"/>
      <c r="G19" s="5"/>
      <c r="H19" s="10"/>
      <c r="I19" s="17"/>
      <c r="J19" s="17"/>
    </row>
    <row r="20" spans="1:10" ht="37.950000000000003" customHeight="1" x14ac:dyDescent="0.3">
      <c r="A20" s="5"/>
      <c r="B20" s="5"/>
      <c r="C20" s="5"/>
      <c r="D20" s="10"/>
      <c r="E20" s="6"/>
      <c r="F20" s="5"/>
      <c r="G20" s="5"/>
      <c r="H20" s="10"/>
      <c r="I20" s="17"/>
      <c r="J20" s="17"/>
    </row>
    <row r="21" spans="1:10" ht="37.950000000000003" customHeight="1" x14ac:dyDescent="0.3">
      <c r="A21" s="5"/>
      <c r="B21" s="5"/>
      <c r="C21" s="5"/>
      <c r="D21" s="10"/>
      <c r="E21" s="6"/>
      <c r="F21" s="5"/>
      <c r="G21" s="5"/>
      <c r="H21" s="10"/>
      <c r="I21" s="17"/>
      <c r="J21" s="17"/>
    </row>
    <row r="39" spans="6:6" x14ac:dyDescent="0.3">
      <c r="F39"/>
    </row>
  </sheetData>
  <mergeCells count="1">
    <mergeCell ref="B13:J13"/>
  </mergeCells>
  <conditionalFormatting sqref="F14:F21 F32:F38 F1:F2 F40:F1048576 F4:F12">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F3">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63C37E4-84FF-4BD6-B9F5-038D3891CD1B}">
          <x14:formula1>
            <xm:f>Options!$B$1:$B$4</xm:f>
          </x14:formula1>
          <xm:sqref>F32:F38 F14:F21 F40:F1048576 F1:F12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9"/>
  <sheetViews>
    <sheetView zoomScaleNormal="100" workbookViewId="0">
      <pane xSplit="1" ySplit="1" topLeftCell="B19" activePane="bottomRight" state="frozen"/>
      <selection pane="topRight" activeCell="B1" sqref="B1"/>
      <selection pane="bottomLeft" activeCell="A2" sqref="A2"/>
      <selection pane="bottomRight" activeCell="E27" sqref="A1:XFD1048576"/>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6"/>
      <c r="C13" s="37"/>
      <c r="D13" s="37"/>
      <c r="E13" s="37"/>
      <c r="F13" s="37"/>
      <c r="G13" s="37"/>
      <c r="H13" s="37"/>
      <c r="I13" s="37"/>
      <c r="J13" s="38"/>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39" spans="6:6" x14ac:dyDescent="0.3">
      <c r="F39"/>
    </row>
  </sheetData>
  <mergeCells count="1">
    <mergeCell ref="B13:J13"/>
  </mergeCells>
  <conditionalFormatting sqref="F14:F21 F32:F38 F1:F12 F40:F1048576">
    <cfRule type="cellIs" dxfId="107" priority="5" operator="equal">
      <formula>"Need Approval"</formula>
    </cfRule>
    <cfRule type="cellIs" dxfId="106" priority="6" operator="equal">
      <formula>"In progress"</formula>
    </cfRule>
    <cfRule type="cellIs" dxfId="105" priority="7" operator="equal">
      <formula>"Closed"</formula>
    </cfRule>
    <cfRule type="cellIs" dxfId="104" priority="8"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Options!$B$1:$B$4</xm:f>
          </x14:formula1>
          <xm:sqref>F1:F12 F14:F21 F40:F1048576 F32:F38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03" priority="1" operator="equal">
      <formula>"Need Approval"</formula>
    </cfRule>
    <cfRule type="cellIs" dxfId="102" priority="2" operator="equal">
      <formula>"In progress"</formula>
    </cfRule>
    <cfRule type="cellIs" dxfId="101" priority="3" operator="equal">
      <formula>"Closed"</formula>
    </cfRule>
    <cfRule type="cellIs" dxfId="100"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2"/>
  <sheetViews>
    <sheetView zoomScale="70" zoomScaleNormal="70" workbookViewId="0">
      <pane xSplit="1" ySplit="1" topLeftCell="C27" activePane="bottomRight" state="frozen"/>
      <selection pane="topRight" activeCell="B1" sqref="B1"/>
      <selection pane="bottomLeft" activeCell="A2" sqref="A2"/>
      <selection pane="bottomRight" activeCell="F41" sqref="F41"/>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9"/>
      <c r="B10" s="40"/>
      <c r="C10" s="40"/>
      <c r="D10" s="40"/>
      <c r="E10" s="40"/>
      <c r="F10" s="40"/>
      <c r="G10" s="40"/>
      <c r="H10" s="40"/>
      <c r="I10" s="40"/>
      <c r="J10" s="40"/>
      <c r="K10" s="40"/>
      <c r="L10" s="41"/>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203</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205</v>
      </c>
      <c r="B23" s="5" t="s">
        <v>10</v>
      </c>
      <c r="C23" s="5" t="s">
        <v>141</v>
      </c>
      <c r="D23" s="5" t="s">
        <v>125</v>
      </c>
      <c r="E23" s="10">
        <v>44686</v>
      </c>
      <c r="F23" s="10" t="s">
        <v>132</v>
      </c>
      <c r="G23" s="6" t="s">
        <v>206</v>
      </c>
      <c r="H23" s="5" t="s">
        <v>6</v>
      </c>
      <c r="I23" s="5" t="s">
        <v>141</v>
      </c>
      <c r="J23" s="10">
        <v>44686</v>
      </c>
      <c r="K23" s="6"/>
      <c r="L23" s="6"/>
    </row>
    <row r="24" spans="1:12" ht="48" customHeight="1" x14ac:dyDescent="0.3">
      <c r="A24" s="5" t="s">
        <v>207</v>
      </c>
      <c r="B24" s="5" t="s">
        <v>10</v>
      </c>
      <c r="C24" s="5" t="s">
        <v>141</v>
      </c>
      <c r="D24" s="5" t="s">
        <v>125</v>
      </c>
      <c r="E24" s="10">
        <v>44686</v>
      </c>
      <c r="F24" s="10" t="s">
        <v>132</v>
      </c>
      <c r="G24" s="6" t="s">
        <v>209</v>
      </c>
      <c r="H24" s="5" t="s">
        <v>6</v>
      </c>
      <c r="I24" s="5" t="s">
        <v>141</v>
      </c>
      <c r="J24" s="10">
        <v>44686</v>
      </c>
      <c r="K24" s="6"/>
      <c r="L24" s="6"/>
    </row>
    <row r="25" spans="1:12" ht="48" customHeight="1" x14ac:dyDescent="0.3">
      <c r="A25" s="5" t="s">
        <v>208</v>
      </c>
      <c r="B25" s="5" t="s">
        <v>10</v>
      </c>
      <c r="C25" s="5" t="s">
        <v>141</v>
      </c>
      <c r="D25" s="5" t="s">
        <v>125</v>
      </c>
      <c r="E25" s="10">
        <v>44686</v>
      </c>
      <c r="F25" s="10" t="s">
        <v>132</v>
      </c>
      <c r="G25" s="6" t="s">
        <v>210</v>
      </c>
      <c r="H25" s="5" t="s">
        <v>6</v>
      </c>
      <c r="I25" s="5" t="s">
        <v>141</v>
      </c>
      <c r="J25" s="10">
        <v>44686</v>
      </c>
      <c r="K25" s="6"/>
      <c r="L25" s="6"/>
    </row>
    <row r="26" spans="1:12" ht="48" customHeight="1" x14ac:dyDescent="0.3">
      <c r="A26" s="5" t="s">
        <v>211</v>
      </c>
      <c r="B26" s="5" t="s">
        <v>138</v>
      </c>
      <c r="C26" s="5" t="s">
        <v>141</v>
      </c>
      <c r="D26" s="5" t="s">
        <v>116</v>
      </c>
      <c r="E26" s="10">
        <v>44686</v>
      </c>
      <c r="F26" s="10" t="s">
        <v>132</v>
      </c>
      <c r="G26" s="6" t="s">
        <v>209</v>
      </c>
      <c r="H26" s="5" t="s">
        <v>6</v>
      </c>
      <c r="I26" s="5" t="s">
        <v>141</v>
      </c>
      <c r="J26" s="10">
        <v>44686</v>
      </c>
      <c r="K26" s="6"/>
      <c r="L26" s="6"/>
    </row>
    <row r="27" spans="1:12" ht="48" customHeight="1" x14ac:dyDescent="0.3">
      <c r="A27" s="5" t="s">
        <v>212</v>
      </c>
      <c r="B27" s="5" t="s">
        <v>138</v>
      </c>
      <c r="C27" s="5" t="s">
        <v>141</v>
      </c>
      <c r="D27" s="5" t="s">
        <v>116</v>
      </c>
      <c r="E27" s="10">
        <v>44686</v>
      </c>
      <c r="F27" s="10" t="s">
        <v>132</v>
      </c>
      <c r="G27" s="6" t="s">
        <v>210</v>
      </c>
      <c r="H27" s="5" t="s">
        <v>6</v>
      </c>
      <c r="I27" s="5" t="s">
        <v>141</v>
      </c>
      <c r="J27" s="10">
        <v>44686</v>
      </c>
      <c r="K27" s="6"/>
      <c r="L27" s="6"/>
    </row>
    <row r="28" spans="1:12" ht="12.6" customHeight="1" x14ac:dyDescent="0.3">
      <c r="A28" s="39"/>
      <c r="B28" s="40"/>
      <c r="C28" s="40"/>
      <c r="D28" s="40"/>
      <c r="E28" s="40"/>
      <c r="F28" s="40"/>
      <c r="G28" s="40"/>
      <c r="H28" s="40"/>
      <c r="I28" s="40"/>
      <c r="J28" s="40"/>
      <c r="K28" s="40"/>
      <c r="L28" s="41"/>
    </row>
    <row r="29" spans="1:12" x14ac:dyDescent="0.3">
      <c r="A29" s="32" t="s">
        <v>213</v>
      </c>
      <c r="B29" s="32" t="s">
        <v>214</v>
      </c>
      <c r="C29" s="5" t="s">
        <v>114</v>
      </c>
      <c r="D29" s="5" t="s">
        <v>116</v>
      </c>
      <c r="E29" s="10">
        <v>44688</v>
      </c>
      <c r="F29" s="10" t="s">
        <v>132</v>
      </c>
      <c r="G29" s="33" t="s">
        <v>216</v>
      </c>
      <c r="H29" t="s">
        <v>7</v>
      </c>
    </row>
    <row r="30" spans="1:12" x14ac:dyDescent="0.3">
      <c r="A30" s="32" t="s">
        <v>217</v>
      </c>
      <c r="B30" s="32" t="s">
        <v>215</v>
      </c>
      <c r="C30" s="5" t="s">
        <v>114</v>
      </c>
      <c r="D30" s="5" t="s">
        <v>116</v>
      </c>
      <c r="E30" s="10">
        <v>44688</v>
      </c>
      <c r="F30" s="10" t="s">
        <v>132</v>
      </c>
      <c r="G30" s="7" t="s">
        <v>216</v>
      </c>
      <c r="H30" t="s">
        <v>7</v>
      </c>
    </row>
    <row r="31" spans="1:12" x14ac:dyDescent="0.3">
      <c r="A31" s="32" t="s">
        <v>218</v>
      </c>
      <c r="B31" s="32" t="s">
        <v>10</v>
      </c>
      <c r="C31" s="5" t="s">
        <v>114</v>
      </c>
      <c r="D31" s="5" t="s">
        <v>116</v>
      </c>
      <c r="E31" s="10">
        <v>44688</v>
      </c>
      <c r="F31" s="10" t="s">
        <v>132</v>
      </c>
      <c r="G31" s="7" t="s">
        <v>216</v>
      </c>
      <c r="H31" t="s">
        <v>7</v>
      </c>
    </row>
    <row r="32" spans="1:12" x14ac:dyDescent="0.3">
      <c r="A32" s="32" t="s">
        <v>219</v>
      </c>
      <c r="B32" s="32" t="s">
        <v>8</v>
      </c>
      <c r="C32" s="34" t="s">
        <v>11</v>
      </c>
      <c r="D32" s="5" t="s">
        <v>116</v>
      </c>
      <c r="E32" s="10">
        <v>44688</v>
      </c>
      <c r="F32" s="10" t="s">
        <v>132</v>
      </c>
      <c r="G32" s="35" t="s">
        <v>220</v>
      </c>
      <c r="H32" t="s">
        <v>7</v>
      </c>
    </row>
  </sheetData>
  <autoFilter ref="A1:L1" xr:uid="{00000000-0009-0000-0000-000006000000}"/>
  <mergeCells count="2">
    <mergeCell ref="A10:L10"/>
    <mergeCell ref="A28:L28"/>
  </mergeCells>
  <conditionalFormatting sqref="H29:H1048576">
    <cfRule type="cellIs" dxfId="99" priority="185" operator="equal">
      <formula>"Need Approval"</formula>
    </cfRule>
    <cfRule type="cellIs" dxfId="98" priority="186" operator="equal">
      <formula>"In progress"</formula>
    </cfRule>
    <cfRule type="cellIs" dxfId="97" priority="187" operator="equal">
      <formula>"Closed"</formula>
    </cfRule>
    <cfRule type="cellIs" dxfId="96" priority="188" operator="equal">
      <formula>"Open"</formula>
    </cfRule>
  </conditionalFormatting>
  <conditionalFormatting sqref="H11">
    <cfRule type="cellIs" dxfId="95" priority="101" operator="equal">
      <formula>"Need Approval"</formula>
    </cfRule>
    <cfRule type="cellIs" dxfId="94" priority="102" operator="equal">
      <formula>"In progress"</formula>
    </cfRule>
    <cfRule type="cellIs" dxfId="93" priority="103" operator="equal">
      <formula>"Closed"</formula>
    </cfRule>
    <cfRule type="cellIs" dxfId="92" priority="104" operator="equal">
      <formula>"Open"</formula>
    </cfRule>
  </conditionalFormatting>
  <conditionalFormatting sqref="H11">
    <cfRule type="cellIs" dxfId="91" priority="97" operator="equal">
      <formula>"Need Approval"</formula>
    </cfRule>
    <cfRule type="cellIs" dxfId="90" priority="98" operator="equal">
      <formula>"In progress"</formula>
    </cfRule>
    <cfRule type="cellIs" dxfId="89" priority="99" operator="equal">
      <formula>"Closed"</formula>
    </cfRule>
    <cfRule type="cellIs" dxfId="88" priority="100" operator="equal">
      <formula>"Open"</formula>
    </cfRule>
  </conditionalFormatting>
  <conditionalFormatting sqref="H12:H16">
    <cfRule type="cellIs" dxfId="87" priority="93" operator="equal">
      <formula>"Need Approval"</formula>
    </cfRule>
    <cfRule type="cellIs" dxfId="86" priority="94" operator="equal">
      <formula>"In progress"</formula>
    </cfRule>
    <cfRule type="cellIs" dxfId="85" priority="95" operator="equal">
      <formula>"Closed"</formula>
    </cfRule>
    <cfRule type="cellIs" dxfId="84" priority="96" operator="equal">
      <formula>"Open"</formula>
    </cfRule>
  </conditionalFormatting>
  <conditionalFormatting sqref="H12:H16">
    <cfRule type="cellIs" dxfId="83" priority="89" operator="equal">
      <formula>"Need Approval"</formula>
    </cfRule>
    <cfRule type="cellIs" dxfId="82" priority="90" operator="equal">
      <formula>"In progress"</formula>
    </cfRule>
    <cfRule type="cellIs" dxfId="81" priority="91" operator="equal">
      <formula>"Closed"</formula>
    </cfRule>
    <cfRule type="cellIs" dxfId="80" priority="92" operator="equal">
      <formula>"Open"</formula>
    </cfRule>
  </conditionalFormatting>
  <conditionalFormatting sqref="H21">
    <cfRule type="cellIs" dxfId="79" priority="77" operator="equal">
      <formula>"Need Approval"</formula>
    </cfRule>
    <cfRule type="cellIs" dxfId="78" priority="78" operator="equal">
      <formula>"In progress"</formula>
    </cfRule>
    <cfRule type="cellIs" dxfId="77" priority="79" operator="equal">
      <formula>"Closed"</formula>
    </cfRule>
    <cfRule type="cellIs" dxfId="76" priority="80" operator="equal">
      <formula>"Open"</formula>
    </cfRule>
  </conditionalFormatting>
  <conditionalFormatting sqref="H21">
    <cfRule type="cellIs" dxfId="75" priority="73" operator="equal">
      <formula>"Need Approval"</formula>
    </cfRule>
    <cfRule type="cellIs" dxfId="74" priority="74" operator="equal">
      <formula>"In progress"</formula>
    </cfRule>
    <cfRule type="cellIs" dxfId="73" priority="75" operator="equal">
      <formula>"Closed"</formula>
    </cfRule>
    <cfRule type="cellIs" dxfId="72" priority="76" operator="equal">
      <formula>"Open"</formula>
    </cfRule>
  </conditionalFormatting>
  <conditionalFormatting sqref="H17:H20">
    <cfRule type="cellIs" dxfId="71" priority="85" operator="equal">
      <formula>"Need Approval"</formula>
    </cfRule>
    <cfRule type="cellIs" dxfId="70" priority="86" operator="equal">
      <formula>"In progress"</formula>
    </cfRule>
    <cfRule type="cellIs" dxfId="69" priority="87" operator="equal">
      <formula>"Closed"</formula>
    </cfRule>
    <cfRule type="cellIs" dxfId="68" priority="88" operator="equal">
      <formula>"Open"</formula>
    </cfRule>
  </conditionalFormatting>
  <conditionalFormatting sqref="H17:H20">
    <cfRule type="cellIs" dxfId="67" priority="81" operator="equal">
      <formula>"Need Approval"</formula>
    </cfRule>
    <cfRule type="cellIs" dxfId="66" priority="82" operator="equal">
      <formula>"In progress"</formula>
    </cfRule>
    <cfRule type="cellIs" dxfId="65" priority="83" operator="equal">
      <formula>"Closed"</formula>
    </cfRule>
    <cfRule type="cellIs" dxfId="64" priority="84" operator="equal">
      <formula>"Open"</formula>
    </cfRule>
  </conditionalFormatting>
  <conditionalFormatting sqref="H22">
    <cfRule type="cellIs" dxfId="63" priority="69" operator="equal">
      <formula>"Need Approval"</formula>
    </cfRule>
    <cfRule type="cellIs" dxfId="62" priority="70" operator="equal">
      <formula>"In progress"</formula>
    </cfRule>
    <cfRule type="cellIs" dxfId="61" priority="71" operator="equal">
      <formula>"Closed"</formula>
    </cfRule>
    <cfRule type="cellIs" dxfId="60" priority="72" operator="equal">
      <formula>"Open"</formula>
    </cfRule>
  </conditionalFormatting>
  <conditionalFormatting sqref="H22">
    <cfRule type="cellIs" dxfId="59" priority="65" operator="equal">
      <formula>"Need Approval"</formula>
    </cfRule>
    <cfRule type="cellIs" dxfId="58" priority="66" operator="equal">
      <formula>"In progress"</formula>
    </cfRule>
    <cfRule type="cellIs" dxfId="57" priority="67" operator="equal">
      <formula>"Closed"</formula>
    </cfRule>
    <cfRule type="cellIs" dxfId="56" priority="68" operator="equal">
      <formula>"Open"</formula>
    </cfRule>
  </conditionalFormatting>
  <conditionalFormatting sqref="H1:H9">
    <cfRule type="cellIs" dxfId="55" priority="61" operator="equal">
      <formula>"Need Approval"</formula>
    </cfRule>
    <cfRule type="cellIs" dxfId="54" priority="62" operator="equal">
      <formula>"In progress"</formula>
    </cfRule>
    <cfRule type="cellIs" dxfId="53" priority="63" operator="equal">
      <formula>"Closed"</formula>
    </cfRule>
    <cfRule type="cellIs" dxfId="52" priority="64" operator="equal">
      <formula>"Open"</formula>
    </cfRule>
  </conditionalFormatting>
  <conditionalFormatting sqref="H2:H9">
    <cfRule type="cellIs" dxfId="51" priority="57" operator="equal">
      <formula>"Need Approval"</formula>
    </cfRule>
    <cfRule type="cellIs" dxfId="50" priority="58" operator="equal">
      <formula>"In progress"</formula>
    </cfRule>
    <cfRule type="cellIs" dxfId="49" priority="59" operator="equal">
      <formula>"Closed"</formula>
    </cfRule>
    <cfRule type="cellIs" dxfId="48" priority="60" operator="equal">
      <formula>"Open"</formula>
    </cfRule>
  </conditionalFormatting>
  <conditionalFormatting sqref="H23">
    <cfRule type="cellIs" dxfId="47" priority="37" operator="equal">
      <formula>"Need Approval"</formula>
    </cfRule>
    <cfRule type="cellIs" dxfId="46" priority="38" operator="equal">
      <formula>"In progress"</formula>
    </cfRule>
    <cfRule type="cellIs" dxfId="45" priority="39" operator="equal">
      <formula>"Closed"</formula>
    </cfRule>
    <cfRule type="cellIs" dxfId="44" priority="40" operator="equal">
      <formula>"Open"</formula>
    </cfRule>
  </conditionalFormatting>
  <conditionalFormatting sqref="H23">
    <cfRule type="cellIs" dxfId="43" priority="33" operator="equal">
      <formula>"Need Approval"</formula>
    </cfRule>
    <cfRule type="cellIs" dxfId="42" priority="34" operator="equal">
      <formula>"In progress"</formula>
    </cfRule>
    <cfRule type="cellIs" dxfId="41" priority="35" operator="equal">
      <formula>"Closed"</formula>
    </cfRule>
    <cfRule type="cellIs" dxfId="40" priority="36" operator="equal">
      <formula>"Open"</formula>
    </cfRule>
  </conditionalFormatting>
  <conditionalFormatting sqref="H24">
    <cfRule type="cellIs" dxfId="39" priority="29" operator="equal">
      <formula>"Need Approval"</formula>
    </cfRule>
    <cfRule type="cellIs" dxfId="38" priority="30" operator="equal">
      <formula>"In progress"</formula>
    </cfRule>
    <cfRule type="cellIs" dxfId="37" priority="31" operator="equal">
      <formula>"Closed"</formula>
    </cfRule>
    <cfRule type="cellIs" dxfId="36" priority="32" operator="equal">
      <formula>"Open"</formula>
    </cfRule>
  </conditionalFormatting>
  <conditionalFormatting sqref="H24">
    <cfRule type="cellIs" dxfId="35" priority="25" operator="equal">
      <formula>"Need Approval"</formula>
    </cfRule>
    <cfRule type="cellIs" dxfId="34" priority="26" operator="equal">
      <formula>"In progress"</formula>
    </cfRule>
    <cfRule type="cellIs" dxfId="33" priority="27" operator="equal">
      <formula>"Closed"</formula>
    </cfRule>
    <cfRule type="cellIs" dxfId="32" priority="28" operator="equal">
      <formula>"Open"</formula>
    </cfRule>
  </conditionalFormatting>
  <conditionalFormatting sqref="H25">
    <cfRule type="cellIs" dxfId="31" priority="21" operator="equal">
      <formula>"Need Approval"</formula>
    </cfRule>
    <cfRule type="cellIs" dxfId="30" priority="22" operator="equal">
      <formula>"In progress"</formula>
    </cfRule>
    <cfRule type="cellIs" dxfId="29" priority="23" operator="equal">
      <formula>"Closed"</formula>
    </cfRule>
    <cfRule type="cellIs" dxfId="28" priority="24" operator="equal">
      <formula>"Open"</formula>
    </cfRule>
  </conditionalFormatting>
  <conditionalFormatting sqref="H25">
    <cfRule type="cellIs" dxfId="27" priority="17" operator="equal">
      <formula>"Need Approval"</formula>
    </cfRule>
    <cfRule type="cellIs" dxfId="26" priority="18" operator="equal">
      <formula>"In progress"</formula>
    </cfRule>
    <cfRule type="cellIs" dxfId="25" priority="19" operator="equal">
      <formula>"Closed"</formula>
    </cfRule>
    <cfRule type="cellIs" dxfId="24" priority="20" operator="equal">
      <formula>"Open"</formula>
    </cfRule>
  </conditionalFormatting>
  <conditionalFormatting sqref="H26">
    <cfRule type="cellIs" dxfId="23" priority="13" operator="equal">
      <formula>"Need Approval"</formula>
    </cfRule>
    <cfRule type="cellIs" dxfId="22" priority="14" operator="equal">
      <formula>"In progress"</formula>
    </cfRule>
    <cfRule type="cellIs" dxfId="21" priority="15" operator="equal">
      <formula>"Closed"</formula>
    </cfRule>
    <cfRule type="cellIs" dxfId="20" priority="16" operator="equal">
      <formula>"Open"</formula>
    </cfRule>
  </conditionalFormatting>
  <conditionalFormatting sqref="H26">
    <cfRule type="cellIs" dxfId="19" priority="9" operator="equal">
      <formula>"Need Approval"</formula>
    </cfRule>
    <cfRule type="cellIs" dxfId="18" priority="10" operator="equal">
      <formula>"In progress"</formula>
    </cfRule>
    <cfRule type="cellIs" dxfId="17" priority="11" operator="equal">
      <formula>"Closed"</formula>
    </cfRule>
    <cfRule type="cellIs" dxfId="16" priority="12" operator="equal">
      <formula>"Open"</formula>
    </cfRule>
  </conditionalFormatting>
  <conditionalFormatting sqref="H27">
    <cfRule type="cellIs" dxfId="15" priority="5" operator="equal">
      <formula>"Need Approval"</formula>
    </cfRule>
    <cfRule type="cellIs" dxfId="14" priority="6" operator="equal">
      <formula>"In progress"</formula>
    </cfRule>
    <cfRule type="cellIs" dxfId="13" priority="7" operator="equal">
      <formula>"Closed"</formula>
    </cfRule>
    <cfRule type="cellIs" dxfId="12" priority="8" operator="equal">
      <formula>"Open"</formula>
    </cfRule>
  </conditionalFormatting>
  <conditionalFormatting sqref="H27">
    <cfRule type="cellIs" dxfId="11" priority="1" operator="equal">
      <formula>"Need Approval"</formula>
    </cfRule>
    <cfRule type="cellIs" dxfId="10" priority="2" operator="equal">
      <formula>"In progress"</formula>
    </cfRule>
    <cfRule type="cellIs" dxfId="9" priority="3" operator="equal">
      <formula>"Closed"</formula>
    </cfRule>
    <cfRule type="cellIs" dxfId="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Options!$B$1:$B$4</xm:f>
          </x14:formula1>
          <xm:sqref>H29:H1048576</xm:sqref>
        </x14:dataValidation>
        <x14:dataValidation type="list" allowBlank="1" showInputMessage="1" showErrorMessage="1" xr:uid="{00000000-0002-0000-0600-000001000000}">
          <x14:formula1>
            <xm:f>Options!#REF!</xm:f>
          </x14:formula1>
          <xm:sqref>H1:H9 H11:H27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42" t="s">
        <v>8</v>
      </c>
      <c r="B3" s="3" t="s">
        <v>7</v>
      </c>
      <c r="C3" s="3">
        <f>COUNTIFS(PMP_Review!F2:F1048576,"Open")</f>
        <v>0</v>
      </c>
      <c r="L3" s="43" t="s">
        <v>10</v>
      </c>
      <c r="M3" s="4" t="s">
        <v>7</v>
      </c>
      <c r="N3" s="4">
        <f>COUNTIFS(SRS_Review!F2:F1048576,"Open")</f>
        <v>0</v>
      </c>
    </row>
    <row r="4" spans="1:14" x14ac:dyDescent="0.3">
      <c r="A4" s="42"/>
      <c r="B4" s="3" t="s">
        <v>6</v>
      </c>
      <c r="C4" s="3">
        <f>COUNTIFS(PMP_Review!F2:F1048576,"Closed")</f>
        <v>14</v>
      </c>
      <c r="L4" s="43"/>
      <c r="M4" s="4" t="s">
        <v>6</v>
      </c>
      <c r="N4" s="4">
        <f>COUNTIFS(SRS_Review!F2:F1048576,"Closed")</f>
        <v>19</v>
      </c>
    </row>
    <row r="5" spans="1:14" x14ac:dyDescent="0.3">
      <c r="A5" s="42"/>
      <c r="B5" s="14" t="s">
        <v>46</v>
      </c>
      <c r="C5" s="14">
        <f>COUNTIFS(PMP_Review!F2:F1048576,"In Progress")</f>
        <v>0</v>
      </c>
      <c r="L5" s="43"/>
      <c r="M5" s="15" t="s">
        <v>46</v>
      </c>
      <c r="N5" s="15">
        <f>COUNTIFS(SRS_Review!F2:F1048576,"In Progress")</f>
        <v>0</v>
      </c>
    </row>
    <row r="6" spans="1:14" x14ac:dyDescent="0.3">
      <c r="A6" s="42"/>
      <c r="B6" s="14" t="s">
        <v>66</v>
      </c>
      <c r="C6" s="14">
        <f>COUNTIFS(PMP_Review!F2:F1048576,"Need Approval")</f>
        <v>0</v>
      </c>
      <c r="L6" s="43"/>
      <c r="M6" s="15" t="s">
        <v>66</v>
      </c>
      <c r="N6" s="15">
        <f>COUNTIFS(SRS_Review!F2:F1048576,"Need Approval")</f>
        <v>0</v>
      </c>
    </row>
    <row r="7" spans="1:14" x14ac:dyDescent="0.3">
      <c r="A7" s="42"/>
      <c r="B7" s="3" t="s">
        <v>9</v>
      </c>
      <c r="C7" s="3">
        <f>SUM(C3:C6)</f>
        <v>14</v>
      </c>
      <c r="L7" s="43"/>
      <c r="M7" s="4" t="s">
        <v>9</v>
      </c>
      <c r="N7" s="4">
        <f>SUM(N3:N6)</f>
        <v>19</v>
      </c>
    </row>
    <row r="23" spans="1:14" x14ac:dyDescent="0.3">
      <c r="A23" s="42" t="s">
        <v>204</v>
      </c>
      <c r="B23" s="23" t="s">
        <v>7</v>
      </c>
      <c r="C23" s="23">
        <f>COUNTIF(WireFrame_Review!F2:F1048576,"Open")</f>
        <v>7</v>
      </c>
      <c r="L23" s="43" t="s">
        <v>76</v>
      </c>
      <c r="M23" s="24" t="s">
        <v>7</v>
      </c>
      <c r="N23" s="24">
        <f>COUNTIF(Risk_Managment_Plan_Review!F2:F1048576,"Open")</f>
        <v>0</v>
      </c>
    </row>
    <row r="24" spans="1:14" x14ac:dyDescent="0.3">
      <c r="A24" s="42"/>
      <c r="B24" s="23" t="s">
        <v>6</v>
      </c>
      <c r="C24" s="23">
        <f>COUNTIF(WireFrame_Review!F2:F1048576,"Closed")</f>
        <v>10</v>
      </c>
      <c r="L24" s="43"/>
      <c r="M24" s="24" t="s">
        <v>6</v>
      </c>
      <c r="N24" s="24">
        <f>COUNTIF(Risk_Managment_Plan_Review!F2:F1048576,"Closed")</f>
        <v>6</v>
      </c>
    </row>
    <row r="25" spans="1:14" x14ac:dyDescent="0.3">
      <c r="A25" s="42"/>
      <c r="B25" s="23" t="s">
        <v>46</v>
      </c>
      <c r="C25" s="23">
        <f>COUNTIF(WireFrame_Review!F2:F1048576,"In Progress")</f>
        <v>0</v>
      </c>
      <c r="L25" s="43"/>
      <c r="M25" s="24" t="s">
        <v>46</v>
      </c>
      <c r="N25" s="24">
        <f>COUNTIF(Risk_Managment_Plan_Review!F2:F1048576,"In Progress")</f>
        <v>0</v>
      </c>
    </row>
    <row r="26" spans="1:14" x14ac:dyDescent="0.3">
      <c r="A26" s="42"/>
      <c r="B26" s="23" t="s">
        <v>66</v>
      </c>
      <c r="C26" s="23">
        <f>COUNTIF(WireFrame_Review!F2:F1048576,"Need Approval")</f>
        <v>0</v>
      </c>
      <c r="L26" s="43"/>
      <c r="M26" s="24" t="s">
        <v>66</v>
      </c>
      <c r="N26" s="24">
        <f>COUNTIF(Risk_Managment_Plan_Review!F2:F1048576,"Need Approval")</f>
        <v>0</v>
      </c>
    </row>
    <row r="27" spans="1:14" x14ac:dyDescent="0.3">
      <c r="A27" s="42"/>
      <c r="B27" s="23" t="s">
        <v>9</v>
      </c>
      <c r="C27" s="23">
        <f>SUM(C23:C26)</f>
        <v>17</v>
      </c>
      <c r="L27" s="43"/>
      <c r="M27" s="24" t="s">
        <v>9</v>
      </c>
      <c r="N27" s="24">
        <f>SUM(N23:N26)</f>
        <v>6</v>
      </c>
    </row>
    <row r="34" spans="1:14" x14ac:dyDescent="0.3">
      <c r="H34" s="25"/>
    </row>
    <row r="42" spans="1:14" x14ac:dyDescent="0.3">
      <c r="A42" s="42" t="s">
        <v>111</v>
      </c>
      <c r="B42" s="23" t="s">
        <v>7</v>
      </c>
      <c r="C42" s="23">
        <f>COUNTIF(Sequence_Diagrams_Review!F2:F1048576,"Open")</f>
        <v>0</v>
      </c>
      <c r="L42" s="43" t="s">
        <v>129</v>
      </c>
      <c r="M42" s="24" t="s">
        <v>7</v>
      </c>
      <c r="N42" s="24">
        <f>COUNTIF(Audit_Review!H2:H1048576,"Open")</f>
        <v>4</v>
      </c>
    </row>
    <row r="43" spans="1:14" x14ac:dyDescent="0.3">
      <c r="A43" s="42"/>
      <c r="B43" s="23" t="s">
        <v>6</v>
      </c>
      <c r="C43" s="23">
        <f>COUNTIF(Sequence_Diagrams_Review!F2:F1048576,"Closed")</f>
        <v>2</v>
      </c>
      <c r="L43" s="43"/>
      <c r="M43" s="24" t="s">
        <v>6</v>
      </c>
      <c r="N43" s="24">
        <f>COUNTIF(Audit_Review!H2:H1048576,"Closed")</f>
        <v>15</v>
      </c>
    </row>
    <row r="44" spans="1:14" x14ac:dyDescent="0.3">
      <c r="A44" s="42"/>
      <c r="B44" s="23" t="s">
        <v>46</v>
      </c>
      <c r="C44" s="23">
        <f>COUNTIF(Sequence_Diagrams_Review!F2:F1048576,"In Progress")</f>
        <v>0</v>
      </c>
      <c r="L44" s="43"/>
      <c r="M44" s="24" t="s">
        <v>46</v>
      </c>
      <c r="N44" s="24">
        <f>COUNTIF(Audit_Review!H2:H1048576,"In Progress")</f>
        <v>3</v>
      </c>
    </row>
    <row r="45" spans="1:14" x14ac:dyDescent="0.3">
      <c r="A45" s="42"/>
      <c r="B45" s="23" t="s">
        <v>66</v>
      </c>
      <c r="C45" s="23">
        <f>COUNTIF(Sequence_Diagrams_Review!F2:F1048576,"Need Approval")</f>
        <v>0</v>
      </c>
      <c r="L45" s="43"/>
      <c r="M45" s="24" t="s">
        <v>66</v>
      </c>
      <c r="N45" s="24">
        <f>COUNTIF(Audit_Review!H2:H1048576,"Need Approval")</f>
        <v>7</v>
      </c>
    </row>
    <row r="46" spans="1:14" x14ac:dyDescent="0.3">
      <c r="A46" s="42"/>
      <c r="B46" s="23" t="s">
        <v>9</v>
      </c>
      <c r="C46" s="23">
        <f>SUM(C42:C45)</f>
        <v>2</v>
      </c>
      <c r="L46" s="43"/>
      <c r="M46" s="24" t="s">
        <v>9</v>
      </c>
      <c r="N46" s="24">
        <f>SUM(N42:N45)</f>
        <v>29</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PMP_Review</vt:lpstr>
      <vt:lpstr>Options</vt:lpstr>
      <vt:lpstr>Risk_Managment_Plan_Review</vt:lpstr>
      <vt:lpstr>WireFrame_Review</vt:lpstr>
      <vt:lpstr>ERD_Review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2022-05-09T15:15:15Z</dcterms:modified>
</cp:coreProperties>
</file>