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ty\2 курс\Анализ данных\"/>
    </mc:Choice>
  </mc:AlternateContent>
  <xr:revisionPtr revIDLastSave="0" documentId="13_ncr:1_{3D88CBC3-17C6-4B11-8C0A-205011F5573C}" xr6:coauthVersionLast="46" xr6:coauthVersionMax="46" xr10:uidLastSave="{00000000-0000-0000-0000-000000000000}"/>
  <bookViews>
    <workbookView xWindow="-110" yWindow="-110" windowWidth="19420" windowHeight="11020" xr2:uid="{2A9ED037-9D3F-4CDA-9DFD-FD9C58E9B3CD}"/>
  </bookViews>
  <sheets>
    <sheet name="data" sheetId="2" r:id="rId1"/>
    <sheet name="Sheet1" sheetId="1" r:id="rId2"/>
  </sheets>
  <definedNames>
    <definedName name="_xlchart.v1.0" hidden="1">data!$A$5:$A$272</definedName>
    <definedName name="_xlchart.v1.1" hidden="1">data!$A$5:$A$272</definedName>
    <definedName name="_xlchart.v1.2" hidden="1">data!$A$1</definedName>
    <definedName name="_xlchart.v1.3" hidden="1">data!$H$7</definedName>
    <definedName name="_xlchart.v1.4" hidden="1">data!$A$5:$A$272</definedName>
    <definedName name="_xlchart.v1.5" hidden="1">data!$A$5:$A$272</definedName>
    <definedName name="ExternalData_1" localSheetId="0" hidden="1">data!$A$1:$A$311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D8" i="2"/>
  <c r="D35" i="2" s="1"/>
  <c r="D37" i="2" s="1"/>
  <c r="D5" i="2"/>
  <c r="D19" i="2"/>
  <c r="D20" i="2"/>
  <c r="D32" i="2"/>
  <c r="D18" i="2" s="1"/>
  <c r="D31" i="2"/>
  <c r="D17" i="2" s="1"/>
  <c r="D29" i="2"/>
  <c r="D16" i="2" s="1"/>
  <c r="D14" i="2"/>
  <c r="D13" i="2"/>
  <c r="D12" i="2"/>
  <c r="D11" i="2"/>
  <c r="D10" i="2"/>
  <c r="D9" i="2"/>
  <c r="D7" i="2"/>
  <c r="D6" i="2"/>
  <c r="D4" i="2"/>
  <c r="D3" i="2"/>
  <c r="D2" i="2"/>
  <c r="E5" i="2"/>
  <c r="E19" i="2"/>
  <c r="E20" i="2"/>
  <c r="E21" i="2"/>
  <c r="E8" i="2"/>
  <c r="E34" i="2"/>
  <c r="E35" i="2"/>
  <c r="E32" i="2"/>
  <c r="E31" i="2"/>
  <c r="E29" i="2"/>
  <c r="E9" i="2"/>
  <c r="E36" i="2"/>
  <c r="E16" i="2"/>
  <c r="E10" i="2"/>
  <c r="E13" i="2"/>
  <c r="E37" i="2"/>
  <c r="E4" i="2"/>
  <c r="E11" i="2"/>
  <c r="E14" i="2"/>
  <c r="E18" i="2"/>
  <c r="E17" i="2"/>
  <c r="E15" i="2"/>
  <c r="E12" i="2"/>
  <c r="E7" i="2"/>
  <c r="E6" i="2"/>
  <c r="E3" i="2"/>
  <c r="E2" i="2"/>
  <c r="D36" i="2" l="1"/>
  <c r="D21" i="2" s="1"/>
  <c r="D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E06DE-085B-405D-AF65-5DA980F3166C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<sst xmlns="http://schemas.openxmlformats.org/spreadsheetml/2006/main" count="30" uniqueCount="30">
  <si>
    <t>1. Количество пропущенных значений:</t>
  </si>
  <si>
    <t>2. Объем очищенной от пропусков выборки:</t>
  </si>
  <si>
    <t>7. Третья квартиль</t>
  </si>
  <si>
    <t>Данные</t>
  </si>
  <si>
    <t>15. Левая граница 0.99 - доверительного интервала для E(X)</t>
  </si>
  <si>
    <t>16. Правая граница 0.99 - доверительного интервала для E(X)</t>
  </si>
  <si>
    <t>17. Левая граница 0.99 - доверительного интервала для Var(X)</t>
  </si>
  <si>
    <t>18. Правая граница 0.99 - доверительного интервала для Var(X)</t>
  </si>
  <si>
    <t>Для доверительных интервалов:</t>
  </si>
  <si>
    <t>γ:</t>
  </si>
  <si>
    <t>Квантиль:</t>
  </si>
  <si>
    <t>Для выбросов:</t>
  </si>
  <si>
    <t>Левая граница нормы:</t>
  </si>
  <si>
    <t>Правая граница нормы:</t>
  </si>
  <si>
    <t>Количество элементов, составляющих 35% выборки</t>
  </si>
  <si>
    <t>3. Минимальное значение</t>
  </si>
  <si>
    <t>4. Максимальное значение</t>
  </si>
  <si>
    <t>6. Медиана</t>
  </si>
  <si>
    <t>5. Первая квартиль</t>
  </si>
  <si>
    <t>8. Межквартильный размах</t>
  </si>
  <si>
    <t>9. Среднее значение:</t>
  </si>
  <si>
    <t>10. Стандартное отклонение</t>
  </si>
  <si>
    <t>11. Дисперсия</t>
  </si>
  <si>
    <t>12. Ошибка выборки</t>
  </si>
  <si>
    <t>13. Эксцесс</t>
  </si>
  <si>
    <t>14. Коэффициент ассиметрии</t>
  </si>
  <si>
    <t>19. Квантиль уровня 0.35</t>
  </si>
  <si>
    <t>Количество выбросов ниже нормы</t>
  </si>
  <si>
    <t>Количество выбросов выше нормы</t>
  </si>
  <si>
    <t>20. Общее количество выбросов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</si>
</sst>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без выбросов (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A5:A272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9FD18D9-5735-4B15-8144-C0EAEE565D08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Ящик с усами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без выбросов (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A5:A272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9F283E0-26DC-4DC6-8F9E-7B3893694F4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115094</xdr:colOff>
      <xdr:row>38</xdr:row>
      <xdr:rowOff>84931</xdr:rowOff>
    </xdr:from>
    <xdr:to>
      <xdr:col>4</xdr:col>
      <xdr:colOff>107156</xdr:colOff>
      <xdr:row>53</xdr:row>
      <xdr:rowOff>89693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F9A53F-1D08-4D98-B47B-392CB8857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469" y="70223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257968</xdr:colOff>
      <xdr:row>38</xdr:row>
      <xdr:rowOff>84931</xdr:rowOff>
    </xdr:from>
    <xdr:to>
      <xdr:col>10</xdr:col>
      <xdr:colOff>43656</xdr:colOff>
      <xdr:row>53</xdr:row>
      <xdr:rowOff>89693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558894-2BA2-4E5F-AF35-644AB2A0F1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281" y="70223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C57410-71FE-4808-B2BE-2FAEAB4876D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06667-7931-48A6-BD48-5409ACD3BE30}" name="data" displayName="data" ref="A1:A311" tableType="queryTable" totalsRowShown="0">
  <autoFilter ref="A1:A311" xr:uid="{0E374F6F-536B-4A54-BE27-17BBDCEC895F}"/>
  <sortState xmlns:xlrd2="http://schemas.microsoft.com/office/spreadsheetml/2017/richdata2" ref="A2:A311">
    <sortCondition ref="A1:A311"/>
  </sortState>
  <tableColumns count="1">
    <tableColumn id="1" xr3:uid="{B02955CF-E38F-4F49-9AF0-7E1C849730F9}" uniqueName="1" name="Данные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48EF-3FAA-4578-AEF7-FA4C9BD5D39D}">
  <dimension ref="A1:E276"/>
  <sheetViews>
    <sheetView tabSelected="1" topLeftCell="A25" zoomScale="80" zoomScaleNormal="80" workbookViewId="0">
      <selection activeCell="M39" sqref="M39"/>
    </sheetView>
  </sheetViews>
  <sheetFormatPr defaultRowHeight="14.5" x14ac:dyDescent="0.35"/>
  <cols>
    <col min="1" max="1" width="10.54296875" bestFit="1" customWidth="1"/>
    <col min="3" max="3" width="56.81640625" bestFit="1" customWidth="1"/>
    <col min="5" max="5" width="24.7265625" bestFit="1" customWidth="1"/>
  </cols>
  <sheetData>
    <row r="1" spans="1:5" x14ac:dyDescent="0.35">
      <c r="A1" t="s">
        <v>3</v>
      </c>
      <c r="C1" t="s">
        <v>0</v>
      </c>
      <c r="D1">
        <v>35</v>
      </c>
    </row>
    <row r="2" spans="1:5" x14ac:dyDescent="0.35">
      <c r="A2">
        <v>100.765</v>
      </c>
      <c r="C2" t="s">
        <v>1</v>
      </c>
      <c r="D2">
        <f>COUNT(A:A)</f>
        <v>275</v>
      </c>
      <c r="E2" t="str">
        <f ca="1">_xlfn.FORMULATEXT(D2)</f>
        <v>=COUNT(A:A)</v>
      </c>
    </row>
    <row r="3" spans="1:5" x14ac:dyDescent="0.35">
      <c r="A3">
        <v>125.755</v>
      </c>
      <c r="C3" t="s">
        <v>15</v>
      </c>
      <c r="D3">
        <f>MIN(A:A)</f>
        <v>100.765</v>
      </c>
      <c r="E3" t="str">
        <f ca="1">_xlfn.FORMULATEXT(D3)</f>
        <v>=MIN(A:A)</v>
      </c>
    </row>
    <row r="4" spans="1:5" x14ac:dyDescent="0.35">
      <c r="A4">
        <v>138.715</v>
      </c>
      <c r="C4" t="s">
        <v>16</v>
      </c>
      <c r="D4">
        <f>MAX(A:A)</f>
        <v>518.21500000000003</v>
      </c>
      <c r="E4" t="str">
        <f ca="1">_xlfn.FORMULATEXT(D4)</f>
        <v>=MAX(A:A)</v>
      </c>
    </row>
    <row r="5" spans="1:5" x14ac:dyDescent="0.35">
      <c r="A5">
        <v>181.13</v>
      </c>
      <c r="C5" t="s">
        <v>18</v>
      </c>
      <c r="D5">
        <f>QUARTILE(A:A,1)</f>
        <v>233.41500000000002</v>
      </c>
      <c r="E5" t="str">
        <f t="shared" ref="E4:E24" ca="1" si="0">_xlfn.FORMULATEXT(D5)</f>
        <v>=QUARTILE(A:A,1)</v>
      </c>
    </row>
    <row r="6" spans="1:5" x14ac:dyDescent="0.35">
      <c r="A6">
        <v>185.01</v>
      </c>
      <c r="C6" t="s">
        <v>17</v>
      </c>
      <c r="D6">
        <f>MEDIAN(A:A)</f>
        <v>248.23</v>
      </c>
      <c r="E6" t="str">
        <f ca="1">_xlfn.FORMULATEXT(D6)</f>
        <v>=MEDIAN(A:A)</v>
      </c>
    </row>
    <row r="7" spans="1:5" x14ac:dyDescent="0.35">
      <c r="A7">
        <v>190.99</v>
      </c>
      <c r="C7" t="s">
        <v>2</v>
      </c>
      <c r="D7">
        <f>QUARTILE(A:A,3)</f>
        <v>272.70500000000004</v>
      </c>
      <c r="E7" t="str">
        <f ca="1">_xlfn.FORMULATEXT(D7)</f>
        <v>=QUARTILE(A:A,3)</v>
      </c>
    </row>
    <row r="8" spans="1:5" x14ac:dyDescent="0.35">
      <c r="A8">
        <v>193.85</v>
      </c>
      <c r="C8" t="s">
        <v>19</v>
      </c>
      <c r="D8">
        <f>D7-D5</f>
        <v>39.29000000000002</v>
      </c>
      <c r="E8" t="str">
        <f ca="1">_xlfn.FORMULATEXT(D8)</f>
        <v>=D7-D5</v>
      </c>
    </row>
    <row r="9" spans="1:5" x14ac:dyDescent="0.35">
      <c r="A9">
        <v>195.53</v>
      </c>
      <c r="C9" t="s">
        <v>20</v>
      </c>
      <c r="D9">
        <f>AVERAGE(A:A)</f>
        <v>252.68318181818182</v>
      </c>
      <c r="E9" t="str">
        <f ca="1">_xlfn.FORMULATEXT(D9)</f>
        <v>=AVERAGE(A:A)</v>
      </c>
    </row>
    <row r="10" spans="1:5" x14ac:dyDescent="0.35">
      <c r="A10">
        <v>199.06</v>
      </c>
      <c r="C10" t="s">
        <v>21</v>
      </c>
      <c r="D10">
        <f>_xlfn.STDEV.S(A:A)</f>
        <v>40.073271603989653</v>
      </c>
      <c r="E10" t="str">
        <f ca="1">_xlfn.FORMULATEXT(D10)</f>
        <v>=STDEV.S(A:A)</v>
      </c>
    </row>
    <row r="11" spans="1:5" x14ac:dyDescent="0.35">
      <c r="A11">
        <v>199.51</v>
      </c>
      <c r="C11" t="s">
        <v>22</v>
      </c>
      <c r="D11">
        <f>_xlfn.VAR.S(A:A)</f>
        <v>1605.8670970471237</v>
      </c>
      <c r="E11" t="str">
        <f ca="1">_xlfn.FORMULATEXT(D11)</f>
        <v>=VAR.S(A:A)</v>
      </c>
    </row>
    <row r="12" spans="1:5" x14ac:dyDescent="0.35">
      <c r="A12">
        <v>201.67</v>
      </c>
      <c r="C12" t="s">
        <v>23</v>
      </c>
      <c r="D12">
        <f>D10/SQRT(D2)</f>
        <v>2.4165092005897666</v>
      </c>
      <c r="E12" t="str">
        <f ca="1">_xlfn.FORMULATEXT(D12)</f>
        <v>=D10/SQRT(D2)</v>
      </c>
    </row>
    <row r="13" spans="1:5" x14ac:dyDescent="0.35">
      <c r="A13">
        <v>201.84</v>
      </c>
      <c r="C13" t="s">
        <v>24</v>
      </c>
      <c r="D13">
        <f>KURT(A:A)</f>
        <v>12.431142476646851</v>
      </c>
      <c r="E13" t="str">
        <f t="shared" ca="1" si="0"/>
        <v>=KURT(A:A)</v>
      </c>
    </row>
    <row r="14" spans="1:5" x14ac:dyDescent="0.35">
      <c r="A14">
        <v>201.92</v>
      </c>
      <c r="C14" t="s">
        <v>25</v>
      </c>
      <c r="D14">
        <f>SKEW(A:A)</f>
        <v>1.8797850563950866</v>
      </c>
      <c r="E14" t="str">
        <f t="shared" ca="1" si="0"/>
        <v>=SKEW(A:A)</v>
      </c>
    </row>
    <row r="15" spans="1:5" x14ac:dyDescent="0.35">
      <c r="A15">
        <v>203.09</v>
      </c>
      <c r="C15" t="s">
        <v>4</v>
      </c>
      <c r="D15">
        <f>D9-D29*D10/SQRT(D2)</f>
        <v>246.41501992118302</v>
      </c>
      <c r="E15" t="str">
        <f ca="1">_xlfn.FORMULATEXT(D15)</f>
        <v>=D9-D29*D10/SQRT(D2)</v>
      </c>
    </row>
    <row r="16" spans="1:5" x14ac:dyDescent="0.35">
      <c r="A16">
        <v>203.43</v>
      </c>
      <c r="C16" t="s">
        <v>5</v>
      </c>
      <c r="D16">
        <f>D9+D29*D10/SQRT(D2)</f>
        <v>258.95134371518066</v>
      </c>
      <c r="E16" t="str">
        <f ca="1">_xlfn.FORMULATEXT(D16)</f>
        <v>=D9+D29*D10/SQRT(D2)</v>
      </c>
    </row>
    <row r="17" spans="1:5" x14ac:dyDescent="0.35">
      <c r="A17">
        <v>205.11</v>
      </c>
      <c r="C17" t="s">
        <v>6</v>
      </c>
      <c r="D17">
        <f>(D2-1)*D11/D31</f>
        <v>1301.6129186886028</v>
      </c>
      <c r="E17" t="str">
        <f ca="1">_xlfn.FORMULATEXT(D17)</f>
        <v>=(D2-1)*D11/D31</v>
      </c>
    </row>
    <row r="18" spans="1:5" x14ac:dyDescent="0.35">
      <c r="A18">
        <v>209.08</v>
      </c>
      <c r="C18" t="s">
        <v>7</v>
      </c>
      <c r="D18">
        <f>(D2-1)*D11/D32</f>
        <v>2023.4013495000777</v>
      </c>
      <c r="E18" t="str">
        <f ca="1">_xlfn.FORMULATEXT(D18)</f>
        <v>=(D2-1)*D11/D32</v>
      </c>
    </row>
    <row r="19" spans="1:5" x14ac:dyDescent="0.35">
      <c r="A19">
        <v>209.16</v>
      </c>
      <c r="C19" t="s">
        <v>14</v>
      </c>
      <c r="D19">
        <f>D2*0.35</f>
        <v>96.25</v>
      </c>
      <c r="E19" t="str">
        <f ca="1">_xlfn.FORMULATEXT(D19)</f>
        <v>=D2*0.35</v>
      </c>
    </row>
    <row r="20" spans="1:5" x14ac:dyDescent="0.35">
      <c r="A20">
        <v>209.4</v>
      </c>
      <c r="C20" t="s">
        <v>26</v>
      </c>
      <c r="D20">
        <f>AVERAGE(A97:A98)</f>
        <v>239.36500000000001</v>
      </c>
      <c r="E20" t="str">
        <f ca="1">_xlfn.FORMULATEXT(D20)</f>
        <v>=AVERAGE(A97:A98)</v>
      </c>
    </row>
    <row r="21" spans="1:5" x14ac:dyDescent="0.35">
      <c r="A21">
        <v>210.16</v>
      </c>
      <c r="C21" t="s">
        <v>29</v>
      </c>
      <c r="D21">
        <f>D37+D36</f>
        <v>7</v>
      </c>
      <c r="E21" t="str">
        <f ca="1">_xlfn.FORMULATEXT(D21)</f>
        <v>=D37+D36</v>
      </c>
    </row>
    <row r="22" spans="1:5" x14ac:dyDescent="0.35">
      <c r="A22">
        <v>210.24</v>
      </c>
    </row>
    <row r="23" spans="1:5" x14ac:dyDescent="0.35">
      <c r="A23">
        <v>210.42</v>
      </c>
    </row>
    <row r="24" spans="1:5" x14ac:dyDescent="0.35">
      <c r="A24">
        <v>210.5</v>
      </c>
    </row>
    <row r="25" spans="1:5" x14ac:dyDescent="0.35">
      <c r="A25">
        <v>210.91</v>
      </c>
    </row>
    <row r="26" spans="1:5" x14ac:dyDescent="0.35">
      <c r="A26">
        <v>211.7</v>
      </c>
    </row>
    <row r="27" spans="1:5" x14ac:dyDescent="0.35">
      <c r="A27">
        <v>211.87</v>
      </c>
      <c r="C27" s="1" t="s">
        <v>8</v>
      </c>
    </row>
    <row r="28" spans="1:5" x14ac:dyDescent="0.35">
      <c r="A28">
        <v>212.38</v>
      </c>
      <c r="C28" s="2" t="s">
        <v>9</v>
      </c>
      <c r="D28">
        <v>0.99</v>
      </c>
    </row>
    <row r="29" spans="1:5" x14ac:dyDescent="0.35">
      <c r="A29">
        <v>213.14</v>
      </c>
      <c r="C29" t="s">
        <v>10</v>
      </c>
      <c r="D29">
        <f>_xlfn.T.INV.2T(1-D28,D2-1)</f>
        <v>2.593891178013731</v>
      </c>
      <c r="E29" t="str">
        <f ca="1">_xlfn.FORMULATEXT(D29)</f>
        <v>=T.INV.2T(1-D28,D2-1)</v>
      </c>
    </row>
    <row r="30" spans="1:5" x14ac:dyDescent="0.35">
      <c r="A30">
        <v>213.15</v>
      </c>
    </row>
    <row r="31" spans="1:5" x14ac:dyDescent="0.35">
      <c r="A31">
        <v>214.32</v>
      </c>
      <c r="D31">
        <f>_xlfn.CHISQ.INV((1+D28)/2,D2-1)</f>
        <v>338.04795440585139</v>
      </c>
      <c r="E31" t="str">
        <f t="shared" ref="E31:E32" ca="1" si="1">_xlfn.FORMULATEXT(D31)</f>
        <v>=CHISQ.INV((1+D28)/2,D2-1)</v>
      </c>
    </row>
    <row r="32" spans="1:5" x14ac:dyDescent="0.35">
      <c r="A32">
        <v>214.42</v>
      </c>
      <c r="D32">
        <f>_xlfn.CHISQ.INV((1-D28)/2,D2-1)</f>
        <v>217.45937092491548</v>
      </c>
      <c r="E32" t="str">
        <f t="shared" ca="1" si="1"/>
        <v>=CHISQ.INV((1-D28)/2,D2-1)</v>
      </c>
    </row>
    <row r="33" spans="1:5" x14ac:dyDescent="0.35">
      <c r="A33">
        <v>215.18</v>
      </c>
      <c r="C33" s="1" t="s">
        <v>11</v>
      </c>
    </row>
    <row r="34" spans="1:5" x14ac:dyDescent="0.35">
      <c r="A34">
        <v>215.68</v>
      </c>
      <c r="C34" t="s">
        <v>12</v>
      </c>
      <c r="D34">
        <f>D5-1.5*D8</f>
        <v>174.48</v>
      </c>
      <c r="E34" t="str">
        <f t="shared" ref="E34:E35" ca="1" si="2">_xlfn.FORMULATEXT(D34)</f>
        <v>=D5-1.5*D8</v>
      </c>
    </row>
    <row r="35" spans="1:5" x14ac:dyDescent="0.35">
      <c r="A35">
        <v>215.98</v>
      </c>
      <c r="C35" t="s">
        <v>13</v>
      </c>
      <c r="D35">
        <f>D7+1.5*D8</f>
        <v>331.6400000000001</v>
      </c>
      <c r="E35" t="str">
        <f t="shared" ca="1" si="2"/>
        <v>=D7+1.5*D8</v>
      </c>
    </row>
    <row r="36" spans="1:5" x14ac:dyDescent="0.35">
      <c r="A36">
        <v>216.12</v>
      </c>
      <c r="C36" t="s">
        <v>27</v>
      </c>
      <c r="D36">
        <f>COUNTIF(A:A,"&lt;"&amp;D34)</f>
        <v>3</v>
      </c>
      <c r="E36" t="str">
        <f ca="1">_xlfn.FORMULATEXT(D36)</f>
        <v>=COUNTIF(A:A,"&lt;"&amp;D34)</v>
      </c>
    </row>
    <row r="37" spans="1:5" x14ac:dyDescent="0.35">
      <c r="A37">
        <v>217.1</v>
      </c>
      <c r="C37" t="s">
        <v>28</v>
      </c>
      <c r="D37">
        <f>COUNTIF(A:A,"&gt;"&amp;D35)</f>
        <v>4</v>
      </c>
      <c r="E37" t="str">
        <f ca="1">_xlfn.FORMULATEXT(D37)</f>
        <v>=COUNTIF(A:A,"&gt;"&amp;D35)</v>
      </c>
    </row>
    <row r="38" spans="1:5" x14ac:dyDescent="0.35">
      <c r="A38">
        <v>217.44</v>
      </c>
    </row>
    <row r="39" spans="1:5" x14ac:dyDescent="0.35">
      <c r="A39">
        <v>217.94</v>
      </c>
    </row>
    <row r="40" spans="1:5" x14ac:dyDescent="0.35">
      <c r="A40">
        <v>218.35</v>
      </c>
    </row>
    <row r="41" spans="1:5" x14ac:dyDescent="0.35">
      <c r="A41">
        <v>218.77</v>
      </c>
    </row>
    <row r="42" spans="1:5" x14ac:dyDescent="0.35">
      <c r="A42">
        <v>219.81</v>
      </c>
    </row>
    <row r="43" spans="1:5" x14ac:dyDescent="0.35">
      <c r="A43">
        <v>220.67</v>
      </c>
    </row>
    <row r="44" spans="1:5" x14ac:dyDescent="0.35">
      <c r="A44">
        <v>221.02</v>
      </c>
    </row>
    <row r="45" spans="1:5" x14ac:dyDescent="0.35">
      <c r="A45">
        <v>221.05</v>
      </c>
    </row>
    <row r="46" spans="1:5" x14ac:dyDescent="0.35">
      <c r="A46">
        <v>221.99</v>
      </c>
    </row>
    <row r="47" spans="1:5" x14ac:dyDescent="0.35">
      <c r="A47">
        <v>222.54</v>
      </c>
    </row>
    <row r="48" spans="1:5" x14ac:dyDescent="0.35">
      <c r="A48">
        <v>222.99</v>
      </c>
    </row>
    <row r="49" spans="1:1" x14ac:dyDescent="0.35">
      <c r="A49">
        <v>224.11</v>
      </c>
    </row>
    <row r="50" spans="1:1" x14ac:dyDescent="0.35">
      <c r="A50">
        <v>225.17</v>
      </c>
    </row>
    <row r="51" spans="1:1" x14ac:dyDescent="0.35">
      <c r="A51">
        <v>225.31</v>
      </c>
    </row>
    <row r="52" spans="1:1" x14ac:dyDescent="0.35">
      <c r="A52">
        <v>226.2</v>
      </c>
    </row>
    <row r="53" spans="1:1" x14ac:dyDescent="0.35">
      <c r="A53">
        <v>227.13</v>
      </c>
    </row>
    <row r="54" spans="1:1" x14ac:dyDescent="0.35">
      <c r="A54">
        <v>227.18</v>
      </c>
    </row>
    <row r="55" spans="1:1" x14ac:dyDescent="0.35">
      <c r="A55">
        <v>227.19</v>
      </c>
    </row>
    <row r="56" spans="1:1" x14ac:dyDescent="0.35">
      <c r="A56">
        <v>227.35</v>
      </c>
    </row>
    <row r="57" spans="1:1" x14ac:dyDescent="0.35">
      <c r="A57">
        <v>227.39</v>
      </c>
    </row>
    <row r="58" spans="1:1" x14ac:dyDescent="0.35">
      <c r="A58">
        <v>227.61</v>
      </c>
    </row>
    <row r="59" spans="1:1" x14ac:dyDescent="0.35">
      <c r="A59">
        <v>228.75</v>
      </c>
    </row>
    <row r="60" spans="1:1" x14ac:dyDescent="0.35">
      <c r="A60">
        <v>228.98</v>
      </c>
    </row>
    <row r="61" spans="1:1" x14ac:dyDescent="0.35">
      <c r="A61">
        <v>229.3</v>
      </c>
    </row>
    <row r="62" spans="1:1" x14ac:dyDescent="0.35">
      <c r="A62">
        <v>229.37</v>
      </c>
    </row>
    <row r="63" spans="1:1" x14ac:dyDescent="0.35">
      <c r="A63">
        <v>229.59</v>
      </c>
    </row>
    <row r="64" spans="1:1" x14ac:dyDescent="0.35">
      <c r="A64">
        <v>229.71</v>
      </c>
    </row>
    <row r="65" spans="1:1" x14ac:dyDescent="0.35">
      <c r="A65">
        <v>229.97</v>
      </c>
    </row>
    <row r="66" spans="1:1" x14ac:dyDescent="0.35">
      <c r="A66">
        <v>230.71</v>
      </c>
    </row>
    <row r="67" spans="1:1" x14ac:dyDescent="0.35">
      <c r="A67">
        <v>231.39</v>
      </c>
    </row>
    <row r="68" spans="1:1" x14ac:dyDescent="0.35">
      <c r="A68">
        <v>231.7</v>
      </c>
    </row>
    <row r="69" spans="1:1" x14ac:dyDescent="0.35">
      <c r="A69">
        <v>232.31</v>
      </c>
    </row>
    <row r="70" spans="1:1" x14ac:dyDescent="0.35">
      <c r="A70">
        <v>233.28</v>
      </c>
    </row>
    <row r="71" spans="1:1" x14ac:dyDescent="0.35">
      <c r="A71">
        <v>233.55</v>
      </c>
    </row>
    <row r="72" spans="1:1" x14ac:dyDescent="0.35">
      <c r="A72">
        <v>233.63</v>
      </c>
    </row>
    <row r="73" spans="1:1" x14ac:dyDescent="0.35">
      <c r="A73">
        <v>233.72</v>
      </c>
    </row>
    <row r="74" spans="1:1" x14ac:dyDescent="0.35">
      <c r="A74">
        <v>234.07</v>
      </c>
    </row>
    <row r="75" spans="1:1" x14ac:dyDescent="0.35">
      <c r="A75">
        <v>234.3</v>
      </c>
    </row>
    <row r="76" spans="1:1" x14ac:dyDescent="0.35">
      <c r="A76">
        <v>234.56</v>
      </c>
    </row>
    <row r="77" spans="1:1" x14ac:dyDescent="0.35">
      <c r="A77">
        <v>234.7</v>
      </c>
    </row>
    <row r="78" spans="1:1" x14ac:dyDescent="0.35">
      <c r="A78">
        <v>235.21</v>
      </c>
    </row>
    <row r="79" spans="1:1" x14ac:dyDescent="0.35">
      <c r="A79">
        <v>235.22</v>
      </c>
    </row>
    <row r="80" spans="1:1" x14ac:dyDescent="0.35">
      <c r="A80">
        <v>235.65</v>
      </c>
    </row>
    <row r="81" spans="1:1" x14ac:dyDescent="0.35">
      <c r="A81">
        <v>236.23</v>
      </c>
    </row>
    <row r="82" spans="1:1" x14ac:dyDescent="0.35">
      <c r="A82">
        <v>236.3</v>
      </c>
    </row>
    <row r="83" spans="1:1" x14ac:dyDescent="0.35">
      <c r="A83">
        <v>236.86</v>
      </c>
    </row>
    <row r="84" spans="1:1" x14ac:dyDescent="0.35">
      <c r="A84">
        <v>236.88</v>
      </c>
    </row>
    <row r="85" spans="1:1" x14ac:dyDescent="0.35">
      <c r="A85">
        <v>237.11</v>
      </c>
    </row>
    <row r="86" spans="1:1" x14ac:dyDescent="0.35">
      <c r="A86">
        <v>237.13</v>
      </c>
    </row>
    <row r="87" spans="1:1" x14ac:dyDescent="0.35">
      <c r="A87">
        <v>237.16</v>
      </c>
    </row>
    <row r="88" spans="1:1" x14ac:dyDescent="0.35">
      <c r="A88">
        <v>237.65</v>
      </c>
    </row>
    <row r="89" spans="1:1" x14ac:dyDescent="0.35">
      <c r="A89">
        <v>237.72</v>
      </c>
    </row>
    <row r="90" spans="1:1" x14ac:dyDescent="0.35">
      <c r="A90">
        <v>237.76</v>
      </c>
    </row>
    <row r="91" spans="1:1" x14ac:dyDescent="0.35">
      <c r="A91">
        <v>238.12</v>
      </c>
    </row>
    <row r="92" spans="1:1" x14ac:dyDescent="0.35">
      <c r="A92">
        <v>238.29</v>
      </c>
    </row>
    <row r="93" spans="1:1" x14ac:dyDescent="0.35">
      <c r="A93">
        <v>238.83</v>
      </c>
    </row>
    <row r="94" spans="1:1" x14ac:dyDescent="0.35">
      <c r="A94">
        <v>238.89</v>
      </c>
    </row>
    <row r="95" spans="1:1" x14ac:dyDescent="0.35">
      <c r="A95">
        <v>239.03</v>
      </c>
    </row>
    <row r="96" spans="1:1" x14ac:dyDescent="0.35">
      <c r="A96">
        <v>239.2</v>
      </c>
    </row>
    <row r="97" spans="1:1" x14ac:dyDescent="0.35">
      <c r="A97">
        <v>239.29</v>
      </c>
    </row>
    <row r="98" spans="1:1" x14ac:dyDescent="0.35">
      <c r="A98">
        <v>239.44</v>
      </c>
    </row>
    <row r="99" spans="1:1" x14ac:dyDescent="0.35">
      <c r="A99">
        <v>239.7</v>
      </c>
    </row>
    <row r="100" spans="1:1" x14ac:dyDescent="0.35">
      <c r="A100">
        <v>239.79</v>
      </c>
    </row>
    <row r="101" spans="1:1" x14ac:dyDescent="0.35">
      <c r="A101">
        <v>239.96</v>
      </c>
    </row>
    <row r="102" spans="1:1" x14ac:dyDescent="0.35">
      <c r="A102">
        <v>240.51</v>
      </c>
    </row>
    <row r="103" spans="1:1" x14ac:dyDescent="0.35">
      <c r="A103">
        <v>240.79</v>
      </c>
    </row>
    <row r="104" spans="1:1" x14ac:dyDescent="0.35">
      <c r="A104">
        <v>241.52</v>
      </c>
    </row>
    <row r="105" spans="1:1" x14ac:dyDescent="0.35">
      <c r="A105">
        <v>241.67</v>
      </c>
    </row>
    <row r="106" spans="1:1" x14ac:dyDescent="0.35">
      <c r="A106">
        <v>241.78</v>
      </c>
    </row>
    <row r="107" spans="1:1" x14ac:dyDescent="0.35">
      <c r="A107">
        <v>242</v>
      </c>
    </row>
    <row r="108" spans="1:1" x14ac:dyDescent="0.35">
      <c r="A108">
        <v>242.07</v>
      </c>
    </row>
    <row r="109" spans="1:1" x14ac:dyDescent="0.35">
      <c r="A109">
        <v>242.31</v>
      </c>
    </row>
    <row r="110" spans="1:1" x14ac:dyDescent="0.35">
      <c r="A110">
        <v>242.31</v>
      </c>
    </row>
    <row r="111" spans="1:1" x14ac:dyDescent="0.35">
      <c r="A111">
        <v>242.45</v>
      </c>
    </row>
    <row r="112" spans="1:1" x14ac:dyDescent="0.35">
      <c r="A112">
        <v>242.57</v>
      </c>
    </row>
    <row r="113" spans="1:1" x14ac:dyDescent="0.35">
      <c r="A113">
        <v>243.29</v>
      </c>
    </row>
    <row r="114" spans="1:1" x14ac:dyDescent="0.35">
      <c r="A114">
        <v>243.36</v>
      </c>
    </row>
    <row r="115" spans="1:1" x14ac:dyDescent="0.35">
      <c r="A115">
        <v>243.4</v>
      </c>
    </row>
    <row r="116" spans="1:1" x14ac:dyDescent="0.35">
      <c r="A116">
        <v>243.41</v>
      </c>
    </row>
    <row r="117" spans="1:1" x14ac:dyDescent="0.35">
      <c r="A117">
        <v>243.52</v>
      </c>
    </row>
    <row r="118" spans="1:1" x14ac:dyDescent="0.35">
      <c r="A118">
        <v>243.59</v>
      </c>
    </row>
    <row r="119" spans="1:1" x14ac:dyDescent="0.35">
      <c r="A119">
        <v>243.61</v>
      </c>
    </row>
    <row r="120" spans="1:1" x14ac:dyDescent="0.35">
      <c r="A120">
        <v>244.05</v>
      </c>
    </row>
    <row r="121" spans="1:1" x14ac:dyDescent="0.35">
      <c r="A121">
        <v>244.18</v>
      </c>
    </row>
    <row r="122" spans="1:1" x14ac:dyDescent="0.35">
      <c r="A122">
        <v>244.36</v>
      </c>
    </row>
    <row r="123" spans="1:1" x14ac:dyDescent="0.35">
      <c r="A123">
        <v>244.68</v>
      </c>
    </row>
    <row r="124" spans="1:1" x14ac:dyDescent="0.35">
      <c r="A124">
        <v>245.01</v>
      </c>
    </row>
    <row r="125" spans="1:1" x14ac:dyDescent="0.35">
      <c r="A125">
        <v>245.29</v>
      </c>
    </row>
    <row r="126" spans="1:1" x14ac:dyDescent="0.35">
      <c r="A126">
        <v>245.3</v>
      </c>
    </row>
    <row r="127" spans="1:1" x14ac:dyDescent="0.35">
      <c r="A127">
        <v>246.07</v>
      </c>
    </row>
    <row r="128" spans="1:1" x14ac:dyDescent="0.35">
      <c r="A128">
        <v>246.22</v>
      </c>
    </row>
    <row r="129" spans="1:1" x14ac:dyDescent="0.35">
      <c r="A129">
        <v>246.46</v>
      </c>
    </row>
    <row r="130" spans="1:1" x14ac:dyDescent="0.35">
      <c r="A130">
        <v>246.57</v>
      </c>
    </row>
    <row r="131" spans="1:1" x14ac:dyDescent="0.35">
      <c r="A131">
        <v>246.58</v>
      </c>
    </row>
    <row r="132" spans="1:1" x14ac:dyDescent="0.35">
      <c r="A132">
        <v>246.58</v>
      </c>
    </row>
    <row r="133" spans="1:1" x14ac:dyDescent="0.35">
      <c r="A133">
        <v>246.71</v>
      </c>
    </row>
    <row r="134" spans="1:1" x14ac:dyDescent="0.35">
      <c r="A134">
        <v>246.76</v>
      </c>
    </row>
    <row r="135" spans="1:1" x14ac:dyDescent="0.35">
      <c r="A135">
        <v>247.06</v>
      </c>
    </row>
    <row r="136" spans="1:1" x14ac:dyDescent="0.35">
      <c r="A136">
        <v>247.27</v>
      </c>
    </row>
    <row r="137" spans="1:1" x14ac:dyDescent="0.35">
      <c r="A137">
        <v>247.65</v>
      </c>
    </row>
    <row r="138" spans="1:1" x14ac:dyDescent="0.35">
      <c r="A138">
        <v>248.16</v>
      </c>
    </row>
    <row r="139" spans="1:1" x14ac:dyDescent="0.35">
      <c r="A139">
        <v>248.23</v>
      </c>
    </row>
    <row r="140" spans="1:1" x14ac:dyDescent="0.35">
      <c r="A140">
        <v>248.4</v>
      </c>
    </row>
    <row r="141" spans="1:1" x14ac:dyDescent="0.35">
      <c r="A141">
        <v>248.43</v>
      </c>
    </row>
    <row r="142" spans="1:1" x14ac:dyDescent="0.35">
      <c r="A142">
        <v>248.54</v>
      </c>
    </row>
    <row r="143" spans="1:1" x14ac:dyDescent="0.35">
      <c r="A143">
        <v>248.58</v>
      </c>
    </row>
    <row r="144" spans="1:1" x14ac:dyDescent="0.35">
      <c r="A144">
        <v>249.24</v>
      </c>
    </row>
    <row r="145" spans="1:1" x14ac:dyDescent="0.35">
      <c r="A145">
        <v>249.32</v>
      </c>
    </row>
    <row r="146" spans="1:1" x14ac:dyDescent="0.35">
      <c r="A146">
        <v>249.58</v>
      </c>
    </row>
    <row r="147" spans="1:1" x14ac:dyDescent="0.35">
      <c r="A147">
        <v>249.93</v>
      </c>
    </row>
    <row r="148" spans="1:1" x14ac:dyDescent="0.35">
      <c r="A148">
        <v>250.13</v>
      </c>
    </row>
    <row r="149" spans="1:1" x14ac:dyDescent="0.35">
      <c r="A149">
        <v>250.44</v>
      </c>
    </row>
    <row r="150" spans="1:1" x14ac:dyDescent="0.35">
      <c r="A150">
        <v>250.71</v>
      </c>
    </row>
    <row r="151" spans="1:1" x14ac:dyDescent="0.35">
      <c r="A151">
        <v>250.83</v>
      </c>
    </row>
    <row r="152" spans="1:1" x14ac:dyDescent="0.35">
      <c r="A152">
        <v>250.92</v>
      </c>
    </row>
    <row r="153" spans="1:1" x14ac:dyDescent="0.35">
      <c r="A153">
        <v>251.22</v>
      </c>
    </row>
    <row r="154" spans="1:1" x14ac:dyDescent="0.35">
      <c r="A154">
        <v>251.32</v>
      </c>
    </row>
    <row r="155" spans="1:1" x14ac:dyDescent="0.35">
      <c r="A155">
        <v>251.47</v>
      </c>
    </row>
    <row r="156" spans="1:1" x14ac:dyDescent="0.35">
      <c r="A156">
        <v>251.84</v>
      </c>
    </row>
    <row r="157" spans="1:1" x14ac:dyDescent="0.35">
      <c r="A157">
        <v>252.3</v>
      </c>
    </row>
    <row r="158" spans="1:1" x14ac:dyDescent="0.35">
      <c r="A158">
        <v>253.44</v>
      </c>
    </row>
    <row r="159" spans="1:1" x14ac:dyDescent="0.35">
      <c r="A159">
        <v>253.61</v>
      </c>
    </row>
    <row r="160" spans="1:1" x14ac:dyDescent="0.35">
      <c r="A160">
        <v>253.87</v>
      </c>
    </row>
    <row r="161" spans="1:1" x14ac:dyDescent="0.35">
      <c r="A161">
        <v>255.37</v>
      </c>
    </row>
    <row r="162" spans="1:1" x14ac:dyDescent="0.35">
      <c r="A162">
        <v>255.77</v>
      </c>
    </row>
    <row r="163" spans="1:1" x14ac:dyDescent="0.35">
      <c r="A163">
        <v>255.85</v>
      </c>
    </row>
    <row r="164" spans="1:1" x14ac:dyDescent="0.35">
      <c r="A164">
        <v>256.12</v>
      </c>
    </row>
    <row r="165" spans="1:1" x14ac:dyDescent="0.35">
      <c r="A165">
        <v>256.25</v>
      </c>
    </row>
    <row r="166" spans="1:1" x14ac:dyDescent="0.35">
      <c r="A166">
        <v>256.64</v>
      </c>
    </row>
    <row r="167" spans="1:1" x14ac:dyDescent="0.35">
      <c r="A167">
        <v>257</v>
      </c>
    </row>
    <row r="168" spans="1:1" x14ac:dyDescent="0.35">
      <c r="A168">
        <v>257.12</v>
      </c>
    </row>
    <row r="169" spans="1:1" x14ac:dyDescent="0.35">
      <c r="A169">
        <v>257.39</v>
      </c>
    </row>
    <row r="170" spans="1:1" x14ac:dyDescent="0.35">
      <c r="A170">
        <v>257.8</v>
      </c>
    </row>
    <row r="171" spans="1:1" x14ac:dyDescent="0.35">
      <c r="A171">
        <v>257.95</v>
      </c>
    </row>
    <row r="172" spans="1:1" x14ac:dyDescent="0.35">
      <c r="A172">
        <v>258.47000000000003</v>
      </c>
    </row>
    <row r="173" spans="1:1" x14ac:dyDescent="0.35">
      <c r="A173">
        <v>258.58999999999997</v>
      </c>
    </row>
    <row r="174" spans="1:1" x14ac:dyDescent="0.35">
      <c r="A174">
        <v>258.62</v>
      </c>
    </row>
    <row r="175" spans="1:1" x14ac:dyDescent="0.35">
      <c r="A175">
        <v>259.60000000000002</v>
      </c>
    </row>
    <row r="176" spans="1:1" x14ac:dyDescent="0.35">
      <c r="A176">
        <v>260.94</v>
      </c>
    </row>
    <row r="177" spans="1:1" x14ac:dyDescent="0.35">
      <c r="A177">
        <v>261.29000000000002</v>
      </c>
    </row>
    <row r="178" spans="1:1" x14ac:dyDescent="0.35">
      <c r="A178">
        <v>261.57</v>
      </c>
    </row>
    <row r="179" spans="1:1" x14ac:dyDescent="0.35">
      <c r="A179">
        <v>261.99</v>
      </c>
    </row>
    <row r="180" spans="1:1" x14ac:dyDescent="0.35">
      <c r="A180">
        <v>262.64</v>
      </c>
    </row>
    <row r="181" spans="1:1" x14ac:dyDescent="0.35">
      <c r="A181">
        <v>262.70999999999998</v>
      </c>
    </row>
    <row r="182" spans="1:1" x14ac:dyDescent="0.35">
      <c r="A182">
        <v>262.77999999999997</v>
      </c>
    </row>
    <row r="183" spans="1:1" x14ac:dyDescent="0.35">
      <c r="A183">
        <v>263.10000000000002</v>
      </c>
    </row>
    <row r="184" spans="1:1" x14ac:dyDescent="0.35">
      <c r="A184">
        <v>263.81</v>
      </c>
    </row>
    <row r="185" spans="1:1" x14ac:dyDescent="0.35">
      <c r="A185">
        <v>263.87</v>
      </c>
    </row>
    <row r="186" spans="1:1" x14ac:dyDescent="0.35">
      <c r="A186">
        <v>264.04000000000002</v>
      </c>
    </row>
    <row r="187" spans="1:1" x14ac:dyDescent="0.35">
      <c r="A187">
        <v>264.13</v>
      </c>
    </row>
    <row r="188" spans="1:1" x14ac:dyDescent="0.35">
      <c r="A188">
        <v>264.58999999999997</v>
      </c>
    </row>
    <row r="189" spans="1:1" x14ac:dyDescent="0.35">
      <c r="A189">
        <v>265.42</v>
      </c>
    </row>
    <row r="190" spans="1:1" x14ac:dyDescent="0.35">
      <c r="A190">
        <v>265.86</v>
      </c>
    </row>
    <row r="191" spans="1:1" x14ac:dyDescent="0.35">
      <c r="A191">
        <v>266.22000000000003</v>
      </c>
    </row>
    <row r="192" spans="1:1" x14ac:dyDescent="0.35">
      <c r="A192">
        <v>266.27999999999997</v>
      </c>
    </row>
    <row r="193" spans="1:1" x14ac:dyDescent="0.35">
      <c r="A193">
        <v>266.58</v>
      </c>
    </row>
    <row r="194" spans="1:1" x14ac:dyDescent="0.35">
      <c r="A194">
        <v>267.02</v>
      </c>
    </row>
    <row r="195" spans="1:1" x14ac:dyDescent="0.35">
      <c r="A195">
        <v>267.3</v>
      </c>
    </row>
    <row r="196" spans="1:1" x14ac:dyDescent="0.35">
      <c r="A196">
        <v>267.66000000000003</v>
      </c>
    </row>
    <row r="197" spans="1:1" x14ac:dyDescent="0.35">
      <c r="A197">
        <v>268.98</v>
      </c>
    </row>
    <row r="198" spans="1:1" x14ac:dyDescent="0.35">
      <c r="A198">
        <v>269.24</v>
      </c>
    </row>
    <row r="199" spans="1:1" x14ac:dyDescent="0.35">
      <c r="A199">
        <v>269.43</v>
      </c>
    </row>
    <row r="200" spans="1:1" x14ac:dyDescent="0.35">
      <c r="A200">
        <v>269.77999999999997</v>
      </c>
    </row>
    <row r="201" spans="1:1" x14ac:dyDescent="0.35">
      <c r="A201">
        <v>270.74</v>
      </c>
    </row>
    <row r="202" spans="1:1" x14ac:dyDescent="0.35">
      <c r="A202">
        <v>270.98</v>
      </c>
    </row>
    <row r="203" spans="1:1" x14ac:dyDescent="0.35">
      <c r="A203">
        <v>271.2</v>
      </c>
    </row>
    <row r="204" spans="1:1" x14ac:dyDescent="0.35">
      <c r="A204">
        <v>271.3</v>
      </c>
    </row>
    <row r="205" spans="1:1" x14ac:dyDescent="0.35">
      <c r="A205">
        <v>271.77999999999997</v>
      </c>
    </row>
    <row r="206" spans="1:1" x14ac:dyDescent="0.35">
      <c r="A206">
        <v>271.95999999999998</v>
      </c>
    </row>
    <row r="207" spans="1:1" x14ac:dyDescent="0.35">
      <c r="A207">
        <v>272.66000000000003</v>
      </c>
    </row>
    <row r="208" spans="1:1" x14ac:dyDescent="0.35">
      <c r="A208">
        <v>272.75</v>
      </c>
    </row>
    <row r="209" spans="1:1" x14ac:dyDescent="0.35">
      <c r="A209">
        <v>273.26</v>
      </c>
    </row>
    <row r="210" spans="1:1" x14ac:dyDescent="0.35">
      <c r="A210">
        <v>273.35000000000002</v>
      </c>
    </row>
    <row r="211" spans="1:1" x14ac:dyDescent="0.35">
      <c r="A211">
        <v>273.39</v>
      </c>
    </row>
    <row r="212" spans="1:1" x14ac:dyDescent="0.35">
      <c r="A212">
        <v>273.63</v>
      </c>
    </row>
    <row r="213" spans="1:1" x14ac:dyDescent="0.35">
      <c r="A213">
        <v>273.75</v>
      </c>
    </row>
    <row r="214" spans="1:1" x14ac:dyDescent="0.35">
      <c r="A214">
        <v>273.77</v>
      </c>
    </row>
    <row r="215" spans="1:1" x14ac:dyDescent="0.35">
      <c r="A215">
        <v>273.83999999999997</v>
      </c>
    </row>
    <row r="216" spans="1:1" x14ac:dyDescent="0.35">
      <c r="A216">
        <v>273.93</v>
      </c>
    </row>
    <row r="217" spans="1:1" x14ac:dyDescent="0.35">
      <c r="A217">
        <v>274.10000000000002</v>
      </c>
    </row>
    <row r="218" spans="1:1" x14ac:dyDescent="0.35">
      <c r="A218">
        <v>274.70999999999998</v>
      </c>
    </row>
    <row r="219" spans="1:1" x14ac:dyDescent="0.35">
      <c r="A219">
        <v>274.98</v>
      </c>
    </row>
    <row r="220" spans="1:1" x14ac:dyDescent="0.35">
      <c r="A220">
        <v>275.02999999999997</v>
      </c>
    </row>
    <row r="221" spans="1:1" x14ac:dyDescent="0.35">
      <c r="A221">
        <v>275.37</v>
      </c>
    </row>
    <row r="222" spans="1:1" x14ac:dyDescent="0.35">
      <c r="A222">
        <v>275.67</v>
      </c>
    </row>
    <row r="223" spans="1:1" x14ac:dyDescent="0.35">
      <c r="A223">
        <v>276.38</v>
      </c>
    </row>
    <row r="224" spans="1:1" x14ac:dyDescent="0.35">
      <c r="A224">
        <v>276.69</v>
      </c>
    </row>
    <row r="225" spans="1:1" x14ac:dyDescent="0.35">
      <c r="A225">
        <v>277.13</v>
      </c>
    </row>
    <row r="226" spans="1:1" x14ac:dyDescent="0.35">
      <c r="A226">
        <v>277.14999999999998</v>
      </c>
    </row>
    <row r="227" spans="1:1" x14ac:dyDescent="0.35">
      <c r="A227">
        <v>277.18</v>
      </c>
    </row>
    <row r="228" spans="1:1" x14ac:dyDescent="0.35">
      <c r="A228">
        <v>277.22000000000003</v>
      </c>
    </row>
    <row r="229" spans="1:1" x14ac:dyDescent="0.35">
      <c r="A229">
        <v>277.23</v>
      </c>
    </row>
    <row r="230" spans="1:1" x14ac:dyDescent="0.35">
      <c r="A230">
        <v>277.95</v>
      </c>
    </row>
    <row r="231" spans="1:1" x14ac:dyDescent="0.35">
      <c r="A231">
        <v>280.05</v>
      </c>
    </row>
    <row r="232" spans="1:1" x14ac:dyDescent="0.35">
      <c r="A232">
        <v>280.32</v>
      </c>
    </row>
    <row r="233" spans="1:1" x14ac:dyDescent="0.35">
      <c r="A233">
        <v>280.52</v>
      </c>
    </row>
    <row r="234" spans="1:1" x14ac:dyDescent="0.35">
      <c r="A234">
        <v>281.63</v>
      </c>
    </row>
    <row r="235" spans="1:1" x14ac:dyDescent="0.35">
      <c r="A235">
        <v>281.87</v>
      </c>
    </row>
    <row r="236" spans="1:1" x14ac:dyDescent="0.35">
      <c r="A236">
        <v>281.89999999999998</v>
      </c>
    </row>
    <row r="237" spans="1:1" x14ac:dyDescent="0.35">
      <c r="A237">
        <v>282.2</v>
      </c>
    </row>
    <row r="238" spans="1:1" x14ac:dyDescent="0.35">
      <c r="A238">
        <v>282.54000000000002</v>
      </c>
    </row>
    <row r="239" spans="1:1" x14ac:dyDescent="0.35">
      <c r="A239">
        <v>283.16000000000003</v>
      </c>
    </row>
    <row r="240" spans="1:1" x14ac:dyDescent="0.35">
      <c r="A240">
        <v>284.86</v>
      </c>
    </row>
    <row r="241" spans="1:1" x14ac:dyDescent="0.35">
      <c r="A241">
        <v>285.69</v>
      </c>
    </row>
    <row r="242" spans="1:1" x14ac:dyDescent="0.35">
      <c r="A242">
        <v>286.77</v>
      </c>
    </row>
    <row r="243" spans="1:1" x14ac:dyDescent="0.35">
      <c r="A243">
        <v>287.26</v>
      </c>
    </row>
    <row r="244" spans="1:1" x14ac:dyDescent="0.35">
      <c r="A244">
        <v>287.62</v>
      </c>
    </row>
    <row r="245" spans="1:1" x14ac:dyDescent="0.35">
      <c r="A245">
        <v>288.38</v>
      </c>
    </row>
    <row r="246" spans="1:1" x14ac:dyDescent="0.35">
      <c r="A246">
        <v>289.25</v>
      </c>
    </row>
    <row r="247" spans="1:1" x14ac:dyDescent="0.35">
      <c r="A247">
        <v>290.48</v>
      </c>
    </row>
    <row r="248" spans="1:1" x14ac:dyDescent="0.35">
      <c r="A248">
        <v>291.91000000000003</v>
      </c>
    </row>
    <row r="249" spans="1:1" x14ac:dyDescent="0.35">
      <c r="A249">
        <v>292.08</v>
      </c>
    </row>
    <row r="250" spans="1:1" x14ac:dyDescent="0.35">
      <c r="A250">
        <v>292.2</v>
      </c>
    </row>
    <row r="251" spans="1:1" x14ac:dyDescent="0.35">
      <c r="A251">
        <v>292.39999999999998</v>
      </c>
    </row>
    <row r="252" spans="1:1" x14ac:dyDescent="0.35">
      <c r="A252">
        <v>293.64</v>
      </c>
    </row>
    <row r="253" spans="1:1" x14ac:dyDescent="0.35">
      <c r="A253">
        <v>294.08999999999997</v>
      </c>
    </row>
    <row r="254" spans="1:1" x14ac:dyDescent="0.35">
      <c r="A254">
        <v>294.45</v>
      </c>
    </row>
    <row r="255" spans="1:1" x14ac:dyDescent="0.35">
      <c r="A255">
        <v>294.5</v>
      </c>
    </row>
    <row r="256" spans="1:1" x14ac:dyDescent="0.35">
      <c r="A256">
        <v>294.64</v>
      </c>
    </row>
    <row r="257" spans="1:1" x14ac:dyDescent="0.35">
      <c r="A257">
        <v>295.83999999999997</v>
      </c>
    </row>
    <row r="258" spans="1:1" x14ac:dyDescent="0.35">
      <c r="A258">
        <v>295.95999999999998</v>
      </c>
    </row>
    <row r="259" spans="1:1" x14ac:dyDescent="0.35">
      <c r="A259">
        <v>297.35000000000002</v>
      </c>
    </row>
    <row r="260" spans="1:1" x14ac:dyDescent="0.35">
      <c r="A260">
        <v>298.08999999999997</v>
      </c>
    </row>
    <row r="261" spans="1:1" x14ac:dyDescent="0.35">
      <c r="A261">
        <v>299.58999999999997</v>
      </c>
    </row>
    <row r="262" spans="1:1" x14ac:dyDescent="0.35">
      <c r="A262">
        <v>302.25</v>
      </c>
    </row>
    <row r="263" spans="1:1" x14ac:dyDescent="0.35">
      <c r="A263">
        <v>302.88</v>
      </c>
    </row>
    <row r="264" spans="1:1" x14ac:dyDescent="0.35">
      <c r="A264">
        <v>305.16000000000003</v>
      </c>
    </row>
    <row r="265" spans="1:1" x14ac:dyDescent="0.35">
      <c r="A265">
        <v>305.23</v>
      </c>
    </row>
    <row r="266" spans="1:1" x14ac:dyDescent="0.35">
      <c r="A266">
        <v>305.63</v>
      </c>
    </row>
    <row r="267" spans="1:1" x14ac:dyDescent="0.35">
      <c r="A267">
        <v>316.85000000000002</v>
      </c>
    </row>
    <row r="268" spans="1:1" x14ac:dyDescent="0.35">
      <c r="A268">
        <v>318.51</v>
      </c>
    </row>
    <row r="269" spans="1:1" x14ac:dyDescent="0.35">
      <c r="A269">
        <v>321.79000000000002</v>
      </c>
    </row>
    <row r="270" spans="1:1" x14ac:dyDescent="0.35">
      <c r="A270">
        <v>322.64999999999998</v>
      </c>
    </row>
    <row r="271" spans="1:1" x14ac:dyDescent="0.35">
      <c r="A271">
        <v>326.87</v>
      </c>
    </row>
    <row r="272" spans="1:1" x14ac:dyDescent="0.35">
      <c r="A272">
        <v>329.21</v>
      </c>
    </row>
    <row r="273" spans="1:1" x14ac:dyDescent="0.35">
      <c r="A273">
        <v>385.98500000000001</v>
      </c>
    </row>
    <row r="274" spans="1:1" x14ac:dyDescent="0.35">
      <c r="A274">
        <v>442.315</v>
      </c>
    </row>
    <row r="275" spans="1:1" x14ac:dyDescent="0.35">
      <c r="A275">
        <v>480.26499999999999</v>
      </c>
    </row>
    <row r="276" spans="1:1" x14ac:dyDescent="0.35">
      <c r="A276">
        <v>518.21500000000003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80D-386D-41E4-AFFC-2F414C8F9FA0}">
  <dimension ref="A1"/>
  <sheetViews>
    <sheetView workbookViewId="0">
      <selection activeCell="E5" sqref="E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H A A B Q S w M E F A A C A A g A G K K K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B i i i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o o p S q 1 2 t s U Y E A A C F I g A A E w A c A E Z v c m 1 1 b G F z L 1 N l Y 3 R p b 2 4 x L m 0 g o h g A K K A U A A A A A A A A A A A A A A A A A A A A A A A A A A A A f d p N a x t X G I b h v c H / Q a g b G 4 S Y 9 z n z G a O V 3 U I 3 h W J 3 V X e h y J N E V J o x m l F o C P n v l S p S B Y v n 9 s J f x 5 b k 2 2 c 8 l 1 7 P 0 K 7 G d d 9 N H k 9 v 4 + 7 6 6 v p q + L T c t S + T l + W 4 n C w m m 3 a 8 v p o c X h 7 7 / W 7 V H j 5 z P 3 y e P / S r / b b t x p t f 1 p t 2 f t 9 3 4 + G D 4 W Z 6 / + 7 5 j 6 H d D c / 7 w + v n h 3 b 4 e + x f n 4 8 3 N V 8 N n 6 e 3 s z 8 f 2 s 1 6 u x 7 b 3 W J 6 N 5 1 N 7 v v N f t s N i x T Z b P J z t + p f 1 t 3 H R a j Q b P L 7 v h / b x / H L p l 2 c 3 5 3 / 1 n f t X 7 e z 0 4 P 6 a X r / a d l 9 P D z c p y + v 7 f T w 6 J 6 W 7 w 9 f 9 L R b d s O H f r c 9 3 f 5 x c b g 5 / Q S z r 1 + n p 8 / G 4 f 7 H w 8 q k 2 2 / f t 7 t v s 8 n 3 F d m V Z F d y u 1 L Y l d K u V H a l t i u N X Y n M L / k K 8 X + G s f 1 n / H H B V w i f I X y H 8 C H C l w i f I n w L H V v 8 2 o 1 l P j 9 u i x 9 X Y E P 4 H S E f Q z 6 G f A z 5 G P I x 5 G P I x 0 h + Y y R f I 8 H x 4 W s k X y P 5 G s n X S L 5 G 8 j V S 4 3 7 / u Y + R + x i 5 j 5 H D X 4 v c H F u 5 T 5 H 7 F L l P k f s U u d 8 Y h W 9 R + B a F b 1 H 4 F o V r U f g W h W 9 R + B a F b 1 H 4 F m V m H l / p S 5 S + R O l L l P 4 Q K e E s 4 l u U v k X p W 5 S + R e X 3 R R U m U + V b V L 5 F 5 V t U v k U F p 1 T f o v I t K t + i d v u i d i V q X 6 L 2 J W p f o v Y l a l + i B l 3 4 E r U v 0 f h d 0 f h j p H G + a H y L x r d o C n d z v k T j S z Q A L Z I W U C t z + y I y S 6 0 M r J W 5 P 5 y R u R a R A b U y s F Y G 2 M q g R 7 i D J E i e 4 Q + U I H 0 S P 8 m f B F A S 6 J m g F z 8 d N B H s E d k 9 I r t H g K A B B g 1 A a J w V e n F v 0 A M U G s D Q A I c G Q D S S f 4 o C T U C i A R Q N s G g A R g M 0 G g m q A E g D R B p A 0 g C T R g 5 d w K U B M A 2 Q a Q B N A 2 w a g N M A n U Z h d w v o N C x P A 3 w a A N Q A o Q Y Q N c C o U U I T c G o A V A O k G k D V A K s G Y D V A q w F c D f B q A F j D i j W A r A F m D U B r g F o D 2 B r g 1 q j s + Q f c G h a u U c N O A b w G 6 D W A r w F + D Q B s g G A D C B t g 2 A D E B i g 2 G u g C k g 2 g b D T Q p b F n Z t B s A G c D P C v w r K x n l c G 8 7 C z a i + + C e V k G A z M w r c C 0 A t M K T C s Y p w p U K 1 C t Q L U C 1 Q p U q 3 A 7 R W B a w V h V N F c F 1 Q p H q 1 C F h q s 0 X a X x K s 1 X a c B K E 9 a z b d + W B t k K Z C u Y s Q p s K 7 C t w L Y C 2 w p s K 7 C t w L Y C 2 w p s K 7 C t w L Y C 2 w p s K 7 C t w L b K 3 Z l Z I F u B b A W y F Q x e B b Z V Q f + h g C q g W 4 F u B b o V 6 F a g W 4 F u B b o V 6 F a g W 4 F u B b o V 6 F a g W 4 F u V T n J q Y I q o F u B b l W 5 Z 0 I C 2 w p s q 7 N t L 2 4 R i o B t V c N O A d 0 K d C v Q r U C 3 A t 0 K d C v Q r U C 3 A t 0 K d C v Q r U C 3 A t 0 K d C v Q r W B Y K / C t w L c C 3 y b w b c r g X 6 B 2 Y p t g Y p t A u A m E m 0 C 4 K X P H U A L f J v B t u v D t t / P 1 F v 9 d W f H a D 8 d L L o 6 X W r y 5 5 u K 4 c v P m q o z b 6 6 t 1 Z 7 / / 7 l 9 Q S w E C L Q A U A A I A C A A Y o o p S J 4 Y a 4 q I A A A D 1 A A A A E g A A A A A A A A A A A A A A A A A A A A A A Q 2 9 u Z m l n L 1 B h Y 2 t h Z 2 U u e G 1 s U E s B A i 0 A F A A C A A g A G K K K U g / K 6 a u k A A A A 6 Q A A A B M A A A A A A A A A A A A A A A A A 7 g A A A F t D b 2 5 0 Z W 5 0 X 1 R 5 c G V z X S 5 4 b W x Q S w E C L Q A U A A I A C A A Y o o p S q 1 2 t s U Y E A A C F I g A A E w A A A A A A A A A A A A A A A A D f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A A A A A A A A E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x N z o x N j o 0 O S 4 5 N z g 5 O T U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4 b A j R l O Z K v T w 2 D G v u A O g A A A A A A g A A A A A A E G Y A A A A B A A A g A A A A I 1 E 5 K P d 1 Z G O Y F b Z 1 n 7 P l 9 b y K o p v W n a 2 1 U e U q s f M H O B s A A A A A D o A A A A A C A A A g A A A A 4 p q i 1 S O 0 C b N m X Z o v y a S / Y n e i f Q v R w V 0 1 n E s 8 s 2 b L u O d Q A A A A B Q c 6 T h v B M Y C H T Z B z r R Q W C l 4 Q W K o 0 N n h 9 1 O + W a 7 v z C J e z A K j M 9 S 7 N + H m T e X 1 p T m J Y V 1 y p d c z L r w U 4 q t L w J 4 N n 7 H H E 5 G / v U C P v q t P v M 9 7 i F B V A A A A A p P U k 9 h b L N b 5 V n l W W A 8 C O t Y 2 o H T 2 w X l C m b B A T 3 g d N T g G S Y 2 j G i V G 7 r 2 b x K F f h Y l 2 o i h G C w Q p 6 i 6 B U a f n F W W v Q P A = = < / D a t a M a s h u p > 
</file>

<file path=customXml/itemProps1.xml><?xml version="1.0" encoding="utf-8"?>
<ds:datastoreItem xmlns:ds="http://schemas.openxmlformats.org/officeDocument/2006/customXml" ds:itemID="{428F8995-B536-4876-9BB9-038F0CD249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2021-04-10T17:11:32Z</dcterms:created>
  <dcterms:modified xsi:type="dcterms:W3CDTF">2021-04-10T18:17:19Z</dcterms:modified>
</cp:coreProperties>
</file>