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8_{271A6C6F-F4B3-471F-B20D-8DD3F0DA77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3" sheetId="6" r:id="rId1"/>
    <sheet name="Sheet1" sheetId="4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73" i="6" l="1"/>
  <c r="AG5" i="6"/>
  <c r="AH5" i="6"/>
  <c r="AG6" i="6"/>
  <c r="AI5" i="6" s="1"/>
  <c r="AH6" i="6"/>
  <c r="AI6" i="6"/>
  <c r="AG7" i="6"/>
  <c r="AH7" i="6"/>
  <c r="AG8" i="6"/>
  <c r="AI7" i="6" s="1"/>
  <c r="AH8" i="6"/>
  <c r="AI8" i="6" s="1"/>
  <c r="AG9" i="6"/>
  <c r="AH9" i="6"/>
  <c r="AG10" i="6"/>
  <c r="AI9" i="6" s="1"/>
  <c r="AH10" i="6"/>
  <c r="AI10" i="6"/>
  <c r="AG11" i="6"/>
  <c r="AH11" i="6"/>
  <c r="AG12" i="6"/>
  <c r="AI11" i="6" s="1"/>
  <c r="AH12" i="6"/>
  <c r="AI12" i="6" s="1"/>
  <c r="AG13" i="6"/>
  <c r="AH13" i="6"/>
  <c r="AG14" i="6"/>
  <c r="AI13" i="6" s="1"/>
  <c r="AH14" i="6"/>
  <c r="AI14" i="6"/>
  <c r="AG15" i="6"/>
  <c r="AH15" i="6"/>
  <c r="AG16" i="6"/>
  <c r="AI15" i="6" s="1"/>
  <c r="AH16" i="6"/>
  <c r="AI16" i="6" s="1"/>
  <c r="AG17" i="6"/>
  <c r="AH17" i="6"/>
  <c r="AG18" i="6"/>
  <c r="AI17" i="6" s="1"/>
  <c r="AH18" i="6"/>
  <c r="AI18" i="6"/>
  <c r="AG19" i="6"/>
  <c r="AH19" i="6"/>
  <c r="AG20" i="6"/>
  <c r="AI19" i="6" s="1"/>
  <c r="AH20" i="6"/>
  <c r="AI20" i="6" s="1"/>
  <c r="AG21" i="6"/>
  <c r="AH21" i="6"/>
  <c r="AG22" i="6"/>
  <c r="AI21" i="6" s="1"/>
  <c r="AH22" i="6"/>
  <c r="AI22" i="6"/>
  <c r="AG23" i="6"/>
  <c r="AH23" i="6"/>
  <c r="AG24" i="6"/>
  <c r="AI23" i="6" s="1"/>
  <c r="AH24" i="6"/>
  <c r="AI24" i="6" s="1"/>
  <c r="AG25" i="6"/>
  <c r="AH25" i="6"/>
  <c r="AG26" i="6"/>
  <c r="AI25" i="6" s="1"/>
  <c r="AH26" i="6"/>
  <c r="AI26" i="6"/>
  <c r="AG27" i="6"/>
  <c r="AH27" i="6"/>
  <c r="AG28" i="6"/>
  <c r="AI27" i="6" s="1"/>
  <c r="AH28" i="6"/>
  <c r="AI28" i="6" s="1"/>
  <c r="AG29" i="6"/>
  <c r="AH29" i="6"/>
  <c r="AG30" i="6"/>
  <c r="AI29" i="6" s="1"/>
  <c r="AH30" i="6"/>
  <c r="AI30" i="6"/>
  <c r="AG31" i="6"/>
  <c r="AH31" i="6"/>
  <c r="AG32" i="6"/>
  <c r="AI31" i="6" s="1"/>
  <c r="AH32" i="6"/>
  <c r="AI32" i="6" s="1"/>
  <c r="AG33" i="6"/>
  <c r="AH33" i="6"/>
  <c r="AG34" i="6"/>
  <c r="AI33" i="6" s="1"/>
  <c r="AH34" i="6"/>
  <c r="AI34" i="6"/>
  <c r="AG35" i="6"/>
  <c r="AH35" i="6"/>
  <c r="AG36" i="6"/>
  <c r="AI35" i="6" s="1"/>
  <c r="AH36" i="6"/>
  <c r="AG37" i="6"/>
  <c r="AH37" i="6"/>
  <c r="AG38" i="6"/>
  <c r="AI37" i="6" s="1"/>
  <c r="AH38" i="6"/>
  <c r="AI38" i="6"/>
  <c r="AG39" i="6"/>
  <c r="AH39" i="6"/>
  <c r="AG40" i="6"/>
  <c r="AI39" i="6" s="1"/>
  <c r="AH40" i="6"/>
  <c r="AG41" i="6"/>
  <c r="AH41" i="6"/>
  <c r="AG42" i="6"/>
  <c r="AI41" i="6" s="1"/>
  <c r="AH42" i="6"/>
  <c r="AI42" i="6"/>
  <c r="AG43" i="6"/>
  <c r="AH43" i="6"/>
  <c r="AG44" i="6"/>
  <c r="AI43" i="6" s="1"/>
  <c r="AH44" i="6"/>
  <c r="AG45" i="6"/>
  <c r="AH45" i="6"/>
  <c r="AG46" i="6"/>
  <c r="AI45" i="6" s="1"/>
  <c r="AH46" i="6"/>
  <c r="AI46" i="6"/>
  <c r="AG47" i="6"/>
  <c r="AH47" i="6"/>
  <c r="AG48" i="6"/>
  <c r="AI47" i="6" s="1"/>
  <c r="AH48" i="6"/>
  <c r="AG49" i="6"/>
  <c r="AH49" i="6"/>
  <c r="AG50" i="6"/>
  <c r="AI49" i="6" s="1"/>
  <c r="AH50" i="6"/>
  <c r="AI50" i="6"/>
  <c r="AG51" i="6"/>
  <c r="AH51" i="6"/>
  <c r="AG52" i="6"/>
  <c r="AI51" i="6" s="1"/>
  <c r="AH52" i="6"/>
  <c r="AG53" i="6"/>
  <c r="AH53" i="6"/>
  <c r="AG54" i="6"/>
  <c r="AI53" i="6" s="1"/>
  <c r="AH54" i="6"/>
  <c r="AI54" i="6"/>
  <c r="AG55" i="6"/>
  <c r="AH55" i="6"/>
  <c r="AG56" i="6"/>
  <c r="AI55" i="6" s="1"/>
  <c r="AH56" i="6"/>
  <c r="AG57" i="6"/>
  <c r="AH57" i="6"/>
  <c r="AG58" i="6"/>
  <c r="AI57" i="6" s="1"/>
  <c r="AH58" i="6"/>
  <c r="AI58" i="6"/>
  <c r="AG59" i="6"/>
  <c r="AH59" i="6"/>
  <c r="AG60" i="6"/>
  <c r="AI59" i="6" s="1"/>
  <c r="AH60" i="6"/>
  <c r="AG61" i="6"/>
  <c r="AH61" i="6"/>
  <c r="AG62" i="6"/>
  <c r="AI61" i="6" s="1"/>
  <c r="AH62" i="6"/>
  <c r="AI62" i="6"/>
  <c r="AG63" i="6"/>
  <c r="AH63" i="6"/>
  <c r="AG64" i="6"/>
  <c r="AI63" i="6" s="1"/>
  <c r="AH64" i="6"/>
  <c r="AG65" i="6"/>
  <c r="AH65" i="6"/>
  <c r="AG66" i="6"/>
  <c r="AI65" i="6" s="1"/>
  <c r="AH66" i="6"/>
  <c r="AI66" i="6"/>
  <c r="AG67" i="6"/>
  <c r="AH67" i="6"/>
  <c r="AG68" i="6"/>
  <c r="AI67" i="6" s="1"/>
  <c r="AH68" i="6"/>
  <c r="AG69" i="6"/>
  <c r="AH69" i="6"/>
  <c r="AG70" i="6"/>
  <c r="AI69" i="6" s="1"/>
  <c r="AH70" i="6"/>
  <c r="AI70" i="6"/>
  <c r="AG71" i="6"/>
  <c r="AH71" i="6"/>
  <c r="AG72" i="6"/>
  <c r="AI71" i="6" s="1"/>
  <c r="AH72" i="6"/>
  <c r="AG73" i="6"/>
  <c r="AH73" i="6"/>
  <c r="AG74" i="6"/>
  <c r="AI73" i="6" s="1"/>
  <c r="AH74" i="6"/>
  <c r="AI74" i="6"/>
  <c r="AG75" i="6"/>
  <c r="AH75" i="6"/>
  <c r="AG76" i="6"/>
  <c r="AI75" i="6" s="1"/>
  <c r="AH76" i="6"/>
  <c r="AG77" i="6"/>
  <c r="AH77" i="6"/>
  <c r="AG78" i="6"/>
  <c r="AI77" i="6" s="1"/>
  <c r="AH78" i="6"/>
  <c r="AI78" i="6"/>
  <c r="AG79" i="6"/>
  <c r="AH79" i="6"/>
  <c r="AG80" i="6"/>
  <c r="AI79" i="6" s="1"/>
  <c r="AH80" i="6"/>
  <c r="AG81" i="6"/>
  <c r="AH81" i="6"/>
  <c r="AG82" i="6"/>
  <c r="AI81" i="6" s="1"/>
  <c r="AH82" i="6"/>
  <c r="AI82" i="6"/>
  <c r="AG83" i="6"/>
  <c r="AH83" i="6"/>
  <c r="AG84" i="6"/>
  <c r="AI83" i="6" s="1"/>
  <c r="AH84" i="6"/>
  <c r="AG85" i="6"/>
  <c r="AH85" i="6"/>
  <c r="AG86" i="6"/>
  <c r="AI85" i="6" s="1"/>
  <c r="AH86" i="6"/>
  <c r="AI86" i="6"/>
  <c r="AG87" i="6"/>
  <c r="AH87" i="6"/>
  <c r="AG88" i="6"/>
  <c r="AI87" i="6" s="1"/>
  <c r="AH88" i="6"/>
  <c r="AG89" i="6"/>
  <c r="AH89" i="6"/>
  <c r="AG90" i="6"/>
  <c r="AI89" i="6" s="1"/>
  <c r="AH90" i="6"/>
  <c r="AI90" i="6"/>
  <c r="AG91" i="6"/>
  <c r="AH91" i="6"/>
  <c r="AG92" i="6"/>
  <c r="AI91" i="6" s="1"/>
  <c r="AH92" i="6"/>
  <c r="AG93" i="6"/>
  <c r="AH93" i="6"/>
  <c r="AG94" i="6"/>
  <c r="AI93" i="6" s="1"/>
  <c r="AH94" i="6"/>
  <c r="AI94" i="6"/>
  <c r="AG95" i="6"/>
  <c r="AH95" i="6"/>
  <c r="AG96" i="6"/>
  <c r="AI95" i="6" s="1"/>
  <c r="AH96" i="6"/>
  <c r="AG97" i="6"/>
  <c r="AH97" i="6"/>
  <c r="AG98" i="6"/>
  <c r="AI97" i="6" s="1"/>
  <c r="AH98" i="6"/>
  <c r="AI98" i="6"/>
  <c r="AG99" i="6"/>
  <c r="AH99" i="6"/>
  <c r="AG100" i="6"/>
  <c r="AI99" i="6" s="1"/>
  <c r="AH100" i="6"/>
  <c r="AG101" i="6"/>
  <c r="AH101" i="6"/>
  <c r="AG102" i="6"/>
  <c r="AI101" i="6" s="1"/>
  <c r="AH102" i="6"/>
  <c r="AI102" i="6"/>
  <c r="AG103" i="6"/>
  <c r="AH103" i="6"/>
  <c r="AG104" i="6"/>
  <c r="AI103" i="6" s="1"/>
  <c r="AH104" i="6"/>
  <c r="AG105" i="6"/>
  <c r="AH105" i="6"/>
  <c r="AG106" i="6"/>
  <c r="AI105" i="6" s="1"/>
  <c r="AH106" i="6"/>
  <c r="AI106" i="6"/>
  <c r="AG107" i="6"/>
  <c r="AH107" i="6"/>
  <c r="AG108" i="6"/>
  <c r="AI107" i="6" s="1"/>
  <c r="AH108" i="6"/>
  <c r="AG109" i="6"/>
  <c r="AH109" i="6"/>
  <c r="AG110" i="6"/>
  <c r="AI109" i="6" s="1"/>
  <c r="AH110" i="6"/>
  <c r="AI110" i="6"/>
  <c r="AG111" i="6"/>
  <c r="AH111" i="6"/>
  <c r="AG112" i="6"/>
  <c r="AI111" i="6" s="1"/>
  <c r="AH112" i="6"/>
  <c r="AG113" i="6"/>
  <c r="AH113" i="6"/>
  <c r="AG114" i="6"/>
  <c r="AI113" i="6" s="1"/>
  <c r="AH114" i="6"/>
  <c r="AI114" i="6"/>
  <c r="AG115" i="6"/>
  <c r="AH115" i="6"/>
  <c r="AG116" i="6"/>
  <c r="AI115" i="6" s="1"/>
  <c r="AH116" i="6"/>
  <c r="AG117" i="6"/>
  <c r="AI117" i="6" s="1"/>
  <c r="AH117" i="6"/>
  <c r="AG118" i="6"/>
  <c r="AH118" i="6"/>
  <c r="AI118" i="6"/>
  <c r="AG119" i="6"/>
  <c r="AH119" i="6"/>
  <c r="AG120" i="6"/>
  <c r="AI119" i="6" s="1"/>
  <c r="AH120" i="6"/>
  <c r="AG121" i="6"/>
  <c r="AI121" i="6" s="1"/>
  <c r="AH121" i="6"/>
  <c r="AG122" i="6"/>
  <c r="AH122" i="6"/>
  <c r="AI122" i="6"/>
  <c r="AG123" i="6"/>
  <c r="AH123" i="6"/>
  <c r="AG124" i="6"/>
  <c r="AI123" i="6" s="1"/>
  <c r="AH124" i="6"/>
  <c r="AG125" i="6"/>
  <c r="AI125" i="6" s="1"/>
  <c r="AH125" i="6"/>
  <c r="AG126" i="6"/>
  <c r="AH126" i="6"/>
  <c r="AI126" i="6"/>
  <c r="AG127" i="6"/>
  <c r="AH127" i="6"/>
  <c r="AG128" i="6"/>
  <c r="AI127" i="6" s="1"/>
  <c r="AH128" i="6"/>
  <c r="AG129" i="6"/>
  <c r="AI129" i="6" s="1"/>
  <c r="AH129" i="6"/>
  <c r="AG130" i="6"/>
  <c r="AH130" i="6"/>
  <c r="AI130" i="6"/>
  <c r="AG131" i="6"/>
  <c r="AI131" i="6" s="1"/>
  <c r="AH131" i="6"/>
  <c r="AG132" i="6"/>
  <c r="AI132" i="6" s="1"/>
  <c r="AH132" i="6"/>
  <c r="AG133" i="6"/>
  <c r="AI133" i="6" s="1"/>
  <c r="AH133" i="6"/>
  <c r="AG134" i="6"/>
  <c r="AH134" i="6"/>
  <c r="AI134" i="6"/>
  <c r="AG135" i="6"/>
  <c r="AI135" i="6" s="1"/>
  <c r="AH135" i="6"/>
  <c r="AG136" i="6"/>
  <c r="AI136" i="6" s="1"/>
  <c r="AH136" i="6"/>
  <c r="AG137" i="6"/>
  <c r="AI137" i="6" s="1"/>
  <c r="AH137" i="6"/>
  <c r="AG138" i="6"/>
  <c r="AH138" i="6"/>
  <c r="AI138" i="6"/>
  <c r="AG139" i="6"/>
  <c r="AI139" i="6" s="1"/>
  <c r="AH139" i="6"/>
  <c r="AG140" i="6"/>
  <c r="AI140" i="6" s="1"/>
  <c r="AH140" i="6"/>
  <c r="AG141" i="6"/>
  <c r="AI141" i="6" s="1"/>
  <c r="AH141" i="6"/>
  <c r="AG142" i="6"/>
  <c r="AH142" i="6"/>
  <c r="AI142" i="6"/>
  <c r="AG143" i="6"/>
  <c r="AI143" i="6" s="1"/>
  <c r="AH143" i="6"/>
  <c r="AG144" i="6"/>
  <c r="AI144" i="6" s="1"/>
  <c r="AH144" i="6"/>
  <c r="AG145" i="6"/>
  <c r="AI145" i="6" s="1"/>
  <c r="AH145" i="6"/>
  <c r="AG146" i="6"/>
  <c r="AH146" i="6"/>
  <c r="AI146" i="6"/>
  <c r="AG147" i="6"/>
  <c r="AI147" i="6" s="1"/>
  <c r="AH147" i="6"/>
  <c r="AG148" i="6"/>
  <c r="AI148" i="6" s="1"/>
  <c r="AH148" i="6"/>
  <c r="AG149" i="6"/>
  <c r="AI149" i="6" s="1"/>
  <c r="AH149" i="6"/>
  <c r="AG150" i="6"/>
  <c r="AH150" i="6"/>
  <c r="AI150" i="6"/>
  <c r="AG151" i="6"/>
  <c r="AI151" i="6" s="1"/>
  <c r="AH151" i="6"/>
  <c r="AG152" i="6"/>
  <c r="AI152" i="6" s="1"/>
  <c r="AH152" i="6"/>
  <c r="AG153" i="6"/>
  <c r="AI153" i="6" s="1"/>
  <c r="AH153" i="6"/>
  <c r="AG154" i="6"/>
  <c r="AH154" i="6"/>
  <c r="AI154" i="6"/>
  <c r="AG155" i="6"/>
  <c r="AI155" i="6" s="1"/>
  <c r="AH155" i="6"/>
  <c r="AG156" i="6"/>
  <c r="AI156" i="6" s="1"/>
  <c r="AH156" i="6"/>
  <c r="AG157" i="6"/>
  <c r="AI157" i="6" s="1"/>
  <c r="AH157" i="6"/>
  <c r="AG158" i="6"/>
  <c r="AH158" i="6"/>
  <c r="AI158" i="6"/>
  <c r="AG159" i="6"/>
  <c r="AI159" i="6" s="1"/>
  <c r="AH159" i="6"/>
  <c r="AG160" i="6"/>
  <c r="AI160" i="6" s="1"/>
  <c r="AH160" i="6"/>
  <c r="AG161" i="6"/>
  <c r="AI161" i="6" s="1"/>
  <c r="AH161" i="6"/>
  <c r="AG162" i="6"/>
  <c r="AH162" i="6"/>
  <c r="AI162" i="6"/>
  <c r="AG163" i="6"/>
  <c r="AI163" i="6" s="1"/>
  <c r="AH163" i="6"/>
  <c r="AG164" i="6"/>
  <c r="AI164" i="6" s="1"/>
  <c r="AH164" i="6"/>
  <c r="AG165" i="6"/>
  <c r="AI165" i="6" s="1"/>
  <c r="AH165" i="6"/>
  <c r="AG166" i="6"/>
  <c r="AH166" i="6"/>
  <c r="AI166" i="6"/>
  <c r="AG167" i="6"/>
  <c r="AI167" i="6" s="1"/>
  <c r="AH167" i="6"/>
  <c r="AG168" i="6"/>
  <c r="AI168" i="6" s="1"/>
  <c r="AH168" i="6"/>
  <c r="AG169" i="6"/>
  <c r="AI169" i="6" s="1"/>
  <c r="AH169" i="6"/>
  <c r="AG170" i="6"/>
  <c r="AH170" i="6"/>
  <c r="AI170" i="6"/>
  <c r="AG171" i="6"/>
  <c r="AI171" i="6" s="1"/>
  <c r="AH171" i="6"/>
  <c r="AG172" i="6"/>
  <c r="AI172" i="6" s="1"/>
  <c r="AH172" i="6"/>
  <c r="AI4" i="6"/>
  <c r="AH4" i="6"/>
  <c r="AG4" i="6"/>
  <c r="AE6" i="6"/>
  <c r="AF6" i="6"/>
  <c r="AE7" i="6"/>
  <c r="AF7" i="6"/>
  <c r="AE8" i="6"/>
  <c r="AF8" i="6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AF117" i="6" s="1"/>
  <c r="AF118" i="6" s="1"/>
  <c r="AF119" i="6" s="1"/>
  <c r="AF120" i="6" s="1"/>
  <c r="AF121" i="6" s="1"/>
  <c r="AF122" i="6" s="1"/>
  <c r="AF123" i="6" s="1"/>
  <c r="AF124" i="6" s="1"/>
  <c r="AF125" i="6" s="1"/>
  <c r="AF126" i="6" s="1"/>
  <c r="AF127" i="6" s="1"/>
  <c r="AF128" i="6" s="1"/>
  <c r="AF129" i="6" s="1"/>
  <c r="AF130" i="6" s="1"/>
  <c r="AF131" i="6" s="1"/>
  <c r="AF132" i="6" s="1"/>
  <c r="AF133" i="6" s="1"/>
  <c r="AF134" i="6" s="1"/>
  <c r="AF135" i="6" s="1"/>
  <c r="AF136" i="6" s="1"/>
  <c r="AF137" i="6" s="1"/>
  <c r="AF138" i="6" s="1"/>
  <c r="AF139" i="6" s="1"/>
  <c r="AF140" i="6" s="1"/>
  <c r="AF141" i="6" s="1"/>
  <c r="AF142" i="6" s="1"/>
  <c r="AF143" i="6" s="1"/>
  <c r="AF144" i="6" s="1"/>
  <c r="AF145" i="6" s="1"/>
  <c r="AF146" i="6" s="1"/>
  <c r="AF147" i="6" s="1"/>
  <c r="AF148" i="6" s="1"/>
  <c r="AF149" i="6" s="1"/>
  <c r="AF150" i="6" s="1"/>
  <c r="AF151" i="6" s="1"/>
  <c r="AF152" i="6" s="1"/>
  <c r="AF153" i="6" s="1"/>
  <c r="AF154" i="6" s="1"/>
  <c r="AF155" i="6" s="1"/>
  <c r="AF156" i="6" s="1"/>
  <c r="AF157" i="6" s="1"/>
  <c r="AF158" i="6" s="1"/>
  <c r="AF159" i="6" s="1"/>
  <c r="AF160" i="6" s="1"/>
  <c r="AF161" i="6" s="1"/>
  <c r="AF162" i="6" s="1"/>
  <c r="AF163" i="6" s="1"/>
  <c r="AF164" i="6" s="1"/>
  <c r="AF165" i="6" s="1"/>
  <c r="AF166" i="6" s="1"/>
  <c r="AF167" i="6" s="1"/>
  <c r="AF168" i="6" s="1"/>
  <c r="AF169" i="6" s="1"/>
  <c r="AF170" i="6" s="1"/>
  <c r="AF171" i="6" s="1"/>
  <c r="AF172" i="6" s="1"/>
  <c r="AE9" i="6"/>
  <c r="AE10" i="6"/>
  <c r="AE11" i="6"/>
  <c r="AE12" i="6" s="1"/>
  <c r="AE13" i="6" s="1"/>
  <c r="AE14" i="6" s="1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AE25" i="6" s="1"/>
  <c r="AE26" i="6" s="1"/>
  <c r="AE27" i="6" s="1"/>
  <c r="AE28" i="6" s="1"/>
  <c r="AE29" i="6" s="1"/>
  <c r="AE30" i="6" s="1"/>
  <c r="AE31" i="6" s="1"/>
  <c r="AE32" i="6" s="1"/>
  <c r="AE33" i="6" s="1"/>
  <c r="AE34" i="6" s="1"/>
  <c r="AE35" i="6" s="1"/>
  <c r="AE36" i="6" s="1"/>
  <c r="AE37" i="6" s="1"/>
  <c r="AE38" i="6" s="1"/>
  <c r="AE39" i="6" s="1"/>
  <c r="AE40" i="6" s="1"/>
  <c r="AE41" i="6" s="1"/>
  <c r="AE42" i="6" s="1"/>
  <c r="AE43" i="6" s="1"/>
  <c r="AE44" i="6" s="1"/>
  <c r="AE45" i="6" s="1"/>
  <c r="AE46" i="6" s="1"/>
  <c r="AE47" i="6" s="1"/>
  <c r="AE48" i="6" s="1"/>
  <c r="AE49" i="6" s="1"/>
  <c r="AE50" i="6" s="1"/>
  <c r="AE51" i="6" s="1"/>
  <c r="AE52" i="6" s="1"/>
  <c r="AE53" i="6" s="1"/>
  <c r="AE54" i="6" s="1"/>
  <c r="AE55" i="6" s="1"/>
  <c r="AE56" i="6" s="1"/>
  <c r="AE57" i="6" s="1"/>
  <c r="AE58" i="6" s="1"/>
  <c r="AE59" i="6" s="1"/>
  <c r="AE60" i="6" s="1"/>
  <c r="AE61" i="6" s="1"/>
  <c r="AE62" i="6" s="1"/>
  <c r="AE63" i="6" s="1"/>
  <c r="AE64" i="6" s="1"/>
  <c r="AE65" i="6" s="1"/>
  <c r="AE66" i="6" s="1"/>
  <c r="AE67" i="6" s="1"/>
  <c r="AE68" i="6" s="1"/>
  <c r="AE69" i="6" s="1"/>
  <c r="AE70" i="6" s="1"/>
  <c r="AE71" i="6" s="1"/>
  <c r="AE72" i="6" s="1"/>
  <c r="AE73" i="6" s="1"/>
  <c r="AE74" i="6" s="1"/>
  <c r="AE75" i="6" s="1"/>
  <c r="AE76" i="6" s="1"/>
  <c r="AE77" i="6" s="1"/>
  <c r="AE78" i="6" s="1"/>
  <c r="AE79" i="6" s="1"/>
  <c r="AE80" i="6" s="1"/>
  <c r="AE81" i="6" s="1"/>
  <c r="AE82" i="6" s="1"/>
  <c r="AE83" i="6" s="1"/>
  <c r="AE84" i="6" s="1"/>
  <c r="AE85" i="6" s="1"/>
  <c r="AE86" i="6" s="1"/>
  <c r="AE87" i="6" s="1"/>
  <c r="AE88" i="6" s="1"/>
  <c r="AE89" i="6" s="1"/>
  <c r="AE90" i="6" s="1"/>
  <c r="AE91" i="6" s="1"/>
  <c r="AE92" i="6" s="1"/>
  <c r="AE93" i="6" s="1"/>
  <c r="AE94" i="6" s="1"/>
  <c r="AE95" i="6" s="1"/>
  <c r="AE96" i="6" s="1"/>
  <c r="AE97" i="6" s="1"/>
  <c r="AE98" i="6" s="1"/>
  <c r="AE99" i="6" s="1"/>
  <c r="AE100" i="6" s="1"/>
  <c r="AE101" i="6" s="1"/>
  <c r="AE102" i="6" s="1"/>
  <c r="AE103" i="6" s="1"/>
  <c r="AE104" i="6" s="1"/>
  <c r="AE105" i="6" s="1"/>
  <c r="AE106" i="6" s="1"/>
  <c r="AE107" i="6" s="1"/>
  <c r="AE108" i="6" s="1"/>
  <c r="AE109" i="6" s="1"/>
  <c r="AE110" i="6" s="1"/>
  <c r="AE111" i="6" s="1"/>
  <c r="AE112" i="6" s="1"/>
  <c r="AE113" i="6" s="1"/>
  <c r="AE114" i="6" s="1"/>
  <c r="AE115" i="6" s="1"/>
  <c r="AE116" i="6" s="1"/>
  <c r="AE117" i="6" s="1"/>
  <c r="AE118" i="6" s="1"/>
  <c r="AE119" i="6" s="1"/>
  <c r="AE120" i="6" s="1"/>
  <c r="AE121" i="6" s="1"/>
  <c r="AE122" i="6" s="1"/>
  <c r="AE123" i="6" s="1"/>
  <c r="AE124" i="6" s="1"/>
  <c r="AE125" i="6" s="1"/>
  <c r="AE126" i="6" s="1"/>
  <c r="AE127" i="6" s="1"/>
  <c r="AE128" i="6" s="1"/>
  <c r="AE129" i="6" s="1"/>
  <c r="AE130" i="6" s="1"/>
  <c r="AE131" i="6" s="1"/>
  <c r="AE132" i="6" s="1"/>
  <c r="AE133" i="6" s="1"/>
  <c r="AE134" i="6" s="1"/>
  <c r="AE135" i="6" s="1"/>
  <c r="AE136" i="6" s="1"/>
  <c r="AE137" i="6" s="1"/>
  <c r="AE138" i="6" s="1"/>
  <c r="AE139" i="6" s="1"/>
  <c r="AE140" i="6" s="1"/>
  <c r="AE141" i="6" s="1"/>
  <c r="AE142" i="6" s="1"/>
  <c r="AE143" i="6" s="1"/>
  <c r="AE144" i="6" s="1"/>
  <c r="AE145" i="6" s="1"/>
  <c r="AE146" i="6" s="1"/>
  <c r="AE147" i="6" s="1"/>
  <c r="AE148" i="6" s="1"/>
  <c r="AE149" i="6" s="1"/>
  <c r="AE150" i="6" s="1"/>
  <c r="AE151" i="6" s="1"/>
  <c r="AE152" i="6" s="1"/>
  <c r="AE153" i="6" s="1"/>
  <c r="AE154" i="6" s="1"/>
  <c r="AE155" i="6" s="1"/>
  <c r="AE156" i="6" s="1"/>
  <c r="AE157" i="6" s="1"/>
  <c r="AE158" i="6" s="1"/>
  <c r="AE159" i="6" s="1"/>
  <c r="AE160" i="6" s="1"/>
  <c r="AE161" i="6" s="1"/>
  <c r="AE162" i="6" s="1"/>
  <c r="AE163" i="6" s="1"/>
  <c r="AE164" i="6" s="1"/>
  <c r="AE165" i="6" s="1"/>
  <c r="AE166" i="6" s="1"/>
  <c r="AE167" i="6" s="1"/>
  <c r="AE168" i="6" s="1"/>
  <c r="AE169" i="6" s="1"/>
  <c r="AE170" i="6" s="1"/>
  <c r="AE171" i="6" s="1"/>
  <c r="AE172" i="6" s="1"/>
  <c r="AF5" i="6"/>
  <c r="AE5" i="6"/>
  <c r="Z6" i="6"/>
  <c r="Y6" i="6"/>
  <c r="X6" i="6"/>
  <c r="Y4" i="6"/>
  <c r="Y5" i="6" s="1"/>
  <c r="Y8" i="6" s="1"/>
  <c r="X4" i="6"/>
  <c r="Z8" i="6" s="1"/>
  <c r="B175" i="6" a="1"/>
  <c r="A176" i="6" a="1"/>
  <c r="A176" i="6" s="1"/>
  <c r="P7" i="6"/>
  <c r="P3" i="6"/>
  <c r="D5" i="6"/>
  <c r="E5" i="6"/>
  <c r="D6" i="6"/>
  <c r="E6" i="6"/>
  <c r="D7" i="6"/>
  <c r="E7" i="6"/>
  <c r="D8" i="6"/>
  <c r="E8" i="6"/>
  <c r="D9" i="6"/>
  <c r="E9" i="6"/>
  <c r="D10" i="6"/>
  <c r="D11" i="6"/>
  <c r="E11" i="6" s="1"/>
  <c r="D12" i="6"/>
  <c r="E12" i="6"/>
  <c r="D13" i="6"/>
  <c r="D14" i="6"/>
  <c r="E14" i="6" s="1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D23" i="6"/>
  <c r="E23" i="6" s="1"/>
  <c r="D24" i="6"/>
  <c r="E24" i="6"/>
  <c r="D25" i="6"/>
  <c r="D26" i="6"/>
  <c r="E26" i="6" s="1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D35" i="6"/>
  <c r="E35" i="6" s="1"/>
  <c r="D36" i="6"/>
  <c r="E36" i="6"/>
  <c r="D37" i="6"/>
  <c r="D38" i="6"/>
  <c r="E38" i="6" s="1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D47" i="6"/>
  <c r="E47" i="6" s="1"/>
  <c r="D48" i="6"/>
  <c r="E48" i="6"/>
  <c r="D49" i="6"/>
  <c r="D50" i="6"/>
  <c r="E50" i="6" s="1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D59" i="6"/>
  <c r="E59" i="6" s="1"/>
  <c r="D60" i="6"/>
  <c r="E60" i="6"/>
  <c r="D61" i="6"/>
  <c r="D62" i="6"/>
  <c r="E62" i="6" s="1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D71" i="6"/>
  <c r="E71" i="6" s="1"/>
  <c r="D72" i="6"/>
  <c r="E72" i="6"/>
  <c r="D73" i="6"/>
  <c r="D74" i="6"/>
  <c r="E74" i="6" s="1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D83" i="6"/>
  <c r="E83" i="6" s="1"/>
  <c r="D84" i="6"/>
  <c r="E84" i="6"/>
  <c r="D85" i="6"/>
  <c r="D86" i="6"/>
  <c r="E86" i="6" s="1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D95" i="6"/>
  <c r="E95" i="6" s="1"/>
  <c r="D96" i="6"/>
  <c r="E96" i="6"/>
  <c r="D97" i="6"/>
  <c r="D98" i="6"/>
  <c r="E98" i="6" s="1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D107" i="6"/>
  <c r="E107" i="6" s="1"/>
  <c r="D108" i="6"/>
  <c r="E108" i="6"/>
  <c r="D109" i="6"/>
  <c r="D110" i="6"/>
  <c r="E110" i="6" s="1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D119" i="6"/>
  <c r="E119" i="6" s="1"/>
  <c r="D120" i="6"/>
  <c r="E120" i="6"/>
  <c r="D121" i="6"/>
  <c r="D122" i="6"/>
  <c r="E122" i="6" s="1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D131" i="6"/>
  <c r="E131" i="6" s="1"/>
  <c r="D132" i="6"/>
  <c r="E132" i="6"/>
  <c r="D133" i="6"/>
  <c r="D134" i="6"/>
  <c r="E134" i="6" s="1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D143" i="6"/>
  <c r="E143" i="6" s="1"/>
  <c r="D144" i="6"/>
  <c r="E144" i="6"/>
  <c r="D145" i="6"/>
  <c r="D146" i="6"/>
  <c r="E146" i="6" s="1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D155" i="6"/>
  <c r="E155" i="6"/>
  <c r="D156" i="6"/>
  <c r="E156" i="6"/>
  <c r="D157" i="6"/>
  <c r="D158" i="6"/>
  <c r="E158" i="6" s="1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D167" i="6"/>
  <c r="E167" i="6"/>
  <c r="D168" i="6"/>
  <c r="E168" i="6"/>
  <c r="D169" i="6"/>
  <c r="D170" i="6"/>
  <c r="E170" i="6" s="1"/>
  <c r="D171" i="6"/>
  <c r="E171" i="6"/>
  <c r="E4" i="6"/>
  <c r="D4" i="6"/>
  <c r="C172" i="6"/>
  <c r="B172" i="6"/>
  <c r="A5" i="6"/>
  <c r="B5" i="6"/>
  <c r="C5" i="6" s="1"/>
  <c r="A6" i="6"/>
  <c r="B6" i="6"/>
  <c r="C6" i="6" s="1"/>
  <c r="A7" i="6"/>
  <c r="B7" i="6"/>
  <c r="C7" i="6" s="1"/>
  <c r="A8" i="6"/>
  <c r="B8" i="6"/>
  <c r="C8" i="6" s="1"/>
  <c r="A9" i="6"/>
  <c r="B9" i="6"/>
  <c r="C9" i="6" s="1"/>
  <c r="A10" i="6"/>
  <c r="B10" i="6"/>
  <c r="C10" i="6" s="1"/>
  <c r="A11" i="6"/>
  <c r="B11" i="6"/>
  <c r="C11" i="6" s="1"/>
  <c r="A12" i="6"/>
  <c r="B12" i="6"/>
  <c r="C12" i="6" s="1"/>
  <c r="A13" i="6"/>
  <c r="B13" i="6"/>
  <c r="C13" i="6" s="1"/>
  <c r="A14" i="6"/>
  <c r="B14" i="6"/>
  <c r="C14" i="6" s="1"/>
  <c r="A15" i="6"/>
  <c r="B15" i="6"/>
  <c r="C15" i="6" s="1"/>
  <c r="A16" i="6"/>
  <c r="B16" i="6"/>
  <c r="C16" i="6" s="1"/>
  <c r="A17" i="6"/>
  <c r="B17" i="6"/>
  <c r="C17" i="6" s="1"/>
  <c r="A18" i="6"/>
  <c r="B18" i="6"/>
  <c r="C18" i="6" s="1"/>
  <c r="A19" i="6"/>
  <c r="B19" i="6"/>
  <c r="C19" i="6" s="1"/>
  <c r="A20" i="6"/>
  <c r="B20" i="6"/>
  <c r="C20" i="6" s="1"/>
  <c r="A21" i="6"/>
  <c r="B21" i="6"/>
  <c r="C21" i="6" s="1"/>
  <c r="A22" i="6"/>
  <c r="B22" i="6"/>
  <c r="C22" i="6" s="1"/>
  <c r="A23" i="6"/>
  <c r="B23" i="6"/>
  <c r="C23" i="6" s="1"/>
  <c r="A24" i="6"/>
  <c r="B24" i="6"/>
  <c r="C24" i="6" s="1"/>
  <c r="A25" i="6"/>
  <c r="B25" i="6"/>
  <c r="C25" i="6" s="1"/>
  <c r="A26" i="6"/>
  <c r="B26" i="6"/>
  <c r="C26" i="6" s="1"/>
  <c r="A27" i="6"/>
  <c r="B27" i="6"/>
  <c r="C27" i="6" s="1"/>
  <c r="A28" i="6"/>
  <c r="B28" i="6"/>
  <c r="C28" i="6" s="1"/>
  <c r="A29" i="6"/>
  <c r="B29" i="6"/>
  <c r="C29" i="6" s="1"/>
  <c r="A30" i="6"/>
  <c r="B30" i="6"/>
  <c r="C30" i="6" s="1"/>
  <c r="A31" i="6"/>
  <c r="B31" i="6"/>
  <c r="C31" i="6" s="1"/>
  <c r="A32" i="6"/>
  <c r="B32" i="6"/>
  <c r="C32" i="6" s="1"/>
  <c r="A33" i="6"/>
  <c r="B33" i="6"/>
  <c r="C33" i="6" s="1"/>
  <c r="A34" i="6"/>
  <c r="B34" i="6"/>
  <c r="C34" i="6" s="1"/>
  <c r="A35" i="6"/>
  <c r="B35" i="6"/>
  <c r="C35" i="6" s="1"/>
  <c r="A36" i="6"/>
  <c r="B36" i="6"/>
  <c r="C36" i="6" s="1"/>
  <c r="A37" i="6"/>
  <c r="B37" i="6"/>
  <c r="C37" i="6" s="1"/>
  <c r="A38" i="6"/>
  <c r="B38" i="6"/>
  <c r="C38" i="6" s="1"/>
  <c r="A39" i="6"/>
  <c r="B39" i="6"/>
  <c r="C39" i="6" s="1"/>
  <c r="A40" i="6"/>
  <c r="B40" i="6"/>
  <c r="C40" i="6" s="1"/>
  <c r="A41" i="6"/>
  <c r="B41" i="6"/>
  <c r="C41" i="6" s="1"/>
  <c r="A42" i="6"/>
  <c r="B42" i="6"/>
  <c r="C42" i="6" s="1"/>
  <c r="A43" i="6"/>
  <c r="B43" i="6"/>
  <c r="C43" i="6" s="1"/>
  <c r="A44" i="6"/>
  <c r="B44" i="6"/>
  <c r="C44" i="6" s="1"/>
  <c r="A45" i="6"/>
  <c r="B45" i="6"/>
  <c r="C45" i="6" s="1"/>
  <c r="A46" i="6"/>
  <c r="B46" i="6"/>
  <c r="C46" i="6" s="1"/>
  <c r="A47" i="6"/>
  <c r="B47" i="6"/>
  <c r="C47" i="6" s="1"/>
  <c r="A48" i="6"/>
  <c r="B48" i="6"/>
  <c r="C48" i="6" s="1"/>
  <c r="A49" i="6"/>
  <c r="B49" i="6"/>
  <c r="C49" i="6" s="1"/>
  <c r="A50" i="6"/>
  <c r="B50" i="6"/>
  <c r="C50" i="6" s="1"/>
  <c r="A51" i="6"/>
  <c r="B51" i="6"/>
  <c r="C51" i="6" s="1"/>
  <c r="A52" i="6"/>
  <c r="B52" i="6"/>
  <c r="C52" i="6" s="1"/>
  <c r="A53" i="6"/>
  <c r="B53" i="6"/>
  <c r="C53" i="6" s="1"/>
  <c r="A54" i="6"/>
  <c r="B54" i="6"/>
  <c r="C54" i="6" s="1"/>
  <c r="A55" i="6"/>
  <c r="B55" i="6"/>
  <c r="C55" i="6" s="1"/>
  <c r="A56" i="6"/>
  <c r="B56" i="6"/>
  <c r="C56" i="6" s="1"/>
  <c r="A57" i="6"/>
  <c r="B57" i="6"/>
  <c r="C57" i="6" s="1"/>
  <c r="A58" i="6"/>
  <c r="B58" i="6"/>
  <c r="C58" i="6" s="1"/>
  <c r="A59" i="6"/>
  <c r="B59" i="6"/>
  <c r="C59" i="6" s="1"/>
  <c r="A60" i="6"/>
  <c r="B60" i="6"/>
  <c r="C60" i="6" s="1"/>
  <c r="A61" i="6"/>
  <c r="B61" i="6"/>
  <c r="C61" i="6" s="1"/>
  <c r="A62" i="6"/>
  <c r="B62" i="6"/>
  <c r="C62" i="6" s="1"/>
  <c r="A63" i="6"/>
  <c r="B63" i="6"/>
  <c r="C63" i="6" s="1"/>
  <c r="A64" i="6"/>
  <c r="B64" i="6"/>
  <c r="C64" i="6" s="1"/>
  <c r="A65" i="6"/>
  <c r="B65" i="6"/>
  <c r="C65" i="6" s="1"/>
  <c r="A66" i="6"/>
  <c r="B66" i="6"/>
  <c r="C66" i="6" s="1"/>
  <c r="A67" i="6"/>
  <c r="B67" i="6"/>
  <c r="C67" i="6" s="1"/>
  <c r="A68" i="6"/>
  <c r="B68" i="6"/>
  <c r="C68" i="6" s="1"/>
  <c r="A69" i="6"/>
  <c r="B69" i="6"/>
  <c r="C69" i="6" s="1"/>
  <c r="A70" i="6"/>
  <c r="B70" i="6"/>
  <c r="C70" i="6" s="1"/>
  <c r="A71" i="6"/>
  <c r="B71" i="6"/>
  <c r="C71" i="6" s="1"/>
  <c r="A72" i="6"/>
  <c r="B72" i="6"/>
  <c r="C72" i="6" s="1"/>
  <c r="A73" i="6"/>
  <c r="B73" i="6"/>
  <c r="C73" i="6" s="1"/>
  <c r="A74" i="6"/>
  <c r="B74" i="6"/>
  <c r="C74" i="6" s="1"/>
  <c r="A75" i="6"/>
  <c r="B75" i="6"/>
  <c r="C75" i="6" s="1"/>
  <c r="A76" i="6"/>
  <c r="B76" i="6"/>
  <c r="C76" i="6" s="1"/>
  <c r="A77" i="6"/>
  <c r="B77" i="6"/>
  <c r="C77" i="6" s="1"/>
  <c r="A78" i="6"/>
  <c r="B78" i="6"/>
  <c r="C78" i="6" s="1"/>
  <c r="A79" i="6"/>
  <c r="B79" i="6"/>
  <c r="C79" i="6" s="1"/>
  <c r="A80" i="6"/>
  <c r="B80" i="6"/>
  <c r="C80" i="6" s="1"/>
  <c r="A81" i="6"/>
  <c r="B81" i="6"/>
  <c r="C81" i="6" s="1"/>
  <c r="A82" i="6"/>
  <c r="B82" i="6"/>
  <c r="C82" i="6" s="1"/>
  <c r="A83" i="6"/>
  <c r="B83" i="6"/>
  <c r="C83" i="6" s="1"/>
  <c r="A84" i="6"/>
  <c r="B84" i="6"/>
  <c r="C84" i="6" s="1"/>
  <c r="A85" i="6"/>
  <c r="B85" i="6"/>
  <c r="C85" i="6" s="1"/>
  <c r="A86" i="6"/>
  <c r="B86" i="6"/>
  <c r="C86" i="6" s="1"/>
  <c r="A87" i="6"/>
  <c r="B87" i="6"/>
  <c r="C87" i="6" s="1"/>
  <c r="A88" i="6"/>
  <c r="B88" i="6"/>
  <c r="C88" i="6" s="1"/>
  <c r="A89" i="6"/>
  <c r="B89" i="6"/>
  <c r="C89" i="6" s="1"/>
  <c r="A90" i="6"/>
  <c r="B90" i="6"/>
  <c r="C90" i="6" s="1"/>
  <c r="A91" i="6"/>
  <c r="B91" i="6"/>
  <c r="C91" i="6" s="1"/>
  <c r="A92" i="6"/>
  <c r="B92" i="6"/>
  <c r="C92" i="6" s="1"/>
  <c r="A93" i="6"/>
  <c r="B93" i="6"/>
  <c r="C93" i="6" s="1"/>
  <c r="A94" i="6"/>
  <c r="B94" i="6"/>
  <c r="C94" i="6" s="1"/>
  <c r="A95" i="6"/>
  <c r="B95" i="6"/>
  <c r="C95" i="6" s="1"/>
  <c r="A96" i="6"/>
  <c r="B96" i="6"/>
  <c r="C96" i="6" s="1"/>
  <c r="A97" i="6"/>
  <c r="B97" i="6"/>
  <c r="C97" i="6" s="1"/>
  <c r="A98" i="6"/>
  <c r="B98" i="6"/>
  <c r="C98" i="6" s="1"/>
  <c r="A99" i="6"/>
  <c r="B99" i="6"/>
  <c r="C99" i="6" s="1"/>
  <c r="A100" i="6"/>
  <c r="B100" i="6"/>
  <c r="C100" i="6" s="1"/>
  <c r="A101" i="6"/>
  <c r="B101" i="6"/>
  <c r="C101" i="6" s="1"/>
  <c r="A102" i="6"/>
  <c r="B102" i="6"/>
  <c r="C102" i="6" s="1"/>
  <c r="A103" i="6"/>
  <c r="B103" i="6"/>
  <c r="C103" i="6" s="1"/>
  <c r="A104" i="6"/>
  <c r="B104" i="6"/>
  <c r="C104" i="6" s="1"/>
  <c r="A105" i="6"/>
  <c r="B105" i="6"/>
  <c r="C105" i="6" s="1"/>
  <c r="A106" i="6"/>
  <c r="B106" i="6"/>
  <c r="C106" i="6" s="1"/>
  <c r="A107" i="6"/>
  <c r="B107" i="6"/>
  <c r="C107" i="6" s="1"/>
  <c r="A108" i="6"/>
  <c r="B108" i="6"/>
  <c r="C108" i="6" s="1"/>
  <c r="A109" i="6"/>
  <c r="B109" i="6"/>
  <c r="C109" i="6" s="1"/>
  <c r="A110" i="6"/>
  <c r="B110" i="6"/>
  <c r="C110" i="6" s="1"/>
  <c r="A111" i="6"/>
  <c r="B111" i="6"/>
  <c r="C111" i="6" s="1"/>
  <c r="A112" i="6"/>
  <c r="B112" i="6"/>
  <c r="C112" i="6" s="1"/>
  <c r="A113" i="6"/>
  <c r="B113" i="6"/>
  <c r="C113" i="6" s="1"/>
  <c r="A114" i="6"/>
  <c r="B114" i="6"/>
  <c r="C114" i="6" s="1"/>
  <c r="A115" i="6"/>
  <c r="B115" i="6"/>
  <c r="C115" i="6" s="1"/>
  <c r="A116" i="6"/>
  <c r="B116" i="6"/>
  <c r="C116" i="6" s="1"/>
  <c r="A117" i="6"/>
  <c r="B117" i="6"/>
  <c r="C117" i="6" s="1"/>
  <c r="A118" i="6"/>
  <c r="B118" i="6"/>
  <c r="C118" i="6" s="1"/>
  <c r="A119" i="6"/>
  <c r="B119" i="6"/>
  <c r="C119" i="6" s="1"/>
  <c r="A120" i="6"/>
  <c r="B120" i="6"/>
  <c r="C120" i="6" s="1"/>
  <c r="A121" i="6"/>
  <c r="B121" i="6"/>
  <c r="C121" i="6" s="1"/>
  <c r="A122" i="6"/>
  <c r="B122" i="6"/>
  <c r="C122" i="6" s="1"/>
  <c r="A123" i="6"/>
  <c r="B123" i="6"/>
  <c r="C123" i="6" s="1"/>
  <c r="A124" i="6"/>
  <c r="B124" i="6"/>
  <c r="C124" i="6" s="1"/>
  <c r="A125" i="6"/>
  <c r="B125" i="6"/>
  <c r="C125" i="6" s="1"/>
  <c r="A126" i="6"/>
  <c r="B126" i="6"/>
  <c r="C126" i="6" s="1"/>
  <c r="A127" i="6"/>
  <c r="B127" i="6"/>
  <c r="C127" i="6" s="1"/>
  <c r="A128" i="6"/>
  <c r="B128" i="6"/>
  <c r="C128" i="6" s="1"/>
  <c r="A129" i="6"/>
  <c r="B129" i="6"/>
  <c r="C129" i="6" s="1"/>
  <c r="A130" i="6"/>
  <c r="B130" i="6"/>
  <c r="C130" i="6" s="1"/>
  <c r="A131" i="6"/>
  <c r="B131" i="6"/>
  <c r="C131" i="6" s="1"/>
  <c r="A132" i="6"/>
  <c r="B132" i="6"/>
  <c r="C132" i="6" s="1"/>
  <c r="A133" i="6"/>
  <c r="B133" i="6"/>
  <c r="C133" i="6" s="1"/>
  <c r="A134" i="6"/>
  <c r="B134" i="6"/>
  <c r="C134" i="6" s="1"/>
  <c r="A135" i="6"/>
  <c r="B135" i="6"/>
  <c r="C135" i="6"/>
  <c r="A136" i="6"/>
  <c r="B136" i="6"/>
  <c r="C136" i="6" s="1"/>
  <c r="A137" i="6"/>
  <c r="B137" i="6"/>
  <c r="C137" i="6" s="1"/>
  <c r="A138" i="6"/>
  <c r="B138" i="6"/>
  <c r="C138" i="6" s="1"/>
  <c r="A139" i="6"/>
  <c r="B139" i="6"/>
  <c r="C139" i="6"/>
  <c r="A140" i="6"/>
  <c r="B140" i="6"/>
  <c r="C140" i="6" s="1"/>
  <c r="A141" i="6"/>
  <c r="B141" i="6"/>
  <c r="C141" i="6" s="1"/>
  <c r="A142" i="6"/>
  <c r="B142" i="6"/>
  <c r="C142" i="6" s="1"/>
  <c r="A143" i="6"/>
  <c r="B143" i="6"/>
  <c r="C143" i="6"/>
  <c r="A144" i="6"/>
  <c r="B144" i="6"/>
  <c r="C144" i="6" s="1"/>
  <c r="A145" i="6"/>
  <c r="B145" i="6"/>
  <c r="C145" i="6" s="1"/>
  <c r="A146" i="6"/>
  <c r="B146" i="6"/>
  <c r="C146" i="6" s="1"/>
  <c r="A147" i="6"/>
  <c r="B147" i="6"/>
  <c r="C147" i="6"/>
  <c r="A148" i="6"/>
  <c r="B148" i="6"/>
  <c r="C148" i="6" s="1"/>
  <c r="A149" i="6"/>
  <c r="B149" i="6"/>
  <c r="C149" i="6" s="1"/>
  <c r="A150" i="6"/>
  <c r="B150" i="6"/>
  <c r="C150" i="6" s="1"/>
  <c r="A151" i="6"/>
  <c r="B151" i="6"/>
  <c r="C151" i="6"/>
  <c r="A152" i="6"/>
  <c r="B152" i="6"/>
  <c r="C152" i="6" s="1"/>
  <c r="A153" i="6"/>
  <c r="B153" i="6"/>
  <c r="C153" i="6" s="1"/>
  <c r="A154" i="6"/>
  <c r="B154" i="6"/>
  <c r="C154" i="6" s="1"/>
  <c r="A155" i="6"/>
  <c r="B155" i="6"/>
  <c r="C155" i="6"/>
  <c r="A156" i="6"/>
  <c r="B156" i="6"/>
  <c r="C156" i="6" s="1"/>
  <c r="A157" i="6"/>
  <c r="B157" i="6"/>
  <c r="C157" i="6" s="1"/>
  <c r="A158" i="6"/>
  <c r="B158" i="6"/>
  <c r="C158" i="6" s="1"/>
  <c r="A159" i="6"/>
  <c r="B159" i="6"/>
  <c r="C159" i="6"/>
  <c r="A160" i="6"/>
  <c r="B160" i="6"/>
  <c r="C160" i="6" s="1"/>
  <c r="A161" i="6"/>
  <c r="B161" i="6"/>
  <c r="C161" i="6" s="1"/>
  <c r="A162" i="6"/>
  <c r="B162" i="6"/>
  <c r="C162" i="6" s="1"/>
  <c r="A163" i="6"/>
  <c r="B163" i="6"/>
  <c r="C163" i="6"/>
  <c r="A164" i="6"/>
  <c r="B164" i="6"/>
  <c r="C164" i="6" s="1"/>
  <c r="A165" i="6"/>
  <c r="B165" i="6"/>
  <c r="C165" i="6" s="1"/>
  <c r="A166" i="6"/>
  <c r="B166" i="6"/>
  <c r="C166" i="6" s="1"/>
  <c r="A167" i="6"/>
  <c r="B167" i="6"/>
  <c r="C167" i="6"/>
  <c r="A168" i="6"/>
  <c r="B168" i="6"/>
  <c r="C168" i="6" s="1"/>
  <c r="A169" i="6"/>
  <c r="B169" i="6"/>
  <c r="C169" i="6" s="1"/>
  <c r="A170" i="6"/>
  <c r="B170" i="6"/>
  <c r="C170" i="6" s="1"/>
  <c r="A171" i="6"/>
  <c r="B171" i="6"/>
  <c r="C171" i="6"/>
  <c r="C4" i="6"/>
  <c r="B4" i="6"/>
  <c r="A4" i="6"/>
  <c r="A3" i="6"/>
  <c r="AB5" i="6" a="1"/>
  <c r="U4" i="6" a="1"/>
  <c r="M5" i="6" a="1"/>
  <c r="AI128" i="6" l="1"/>
  <c r="AI124" i="6"/>
  <c r="AI120" i="6"/>
  <c r="AI116" i="6"/>
  <c r="AI112" i="6"/>
  <c r="AI108" i="6"/>
  <c r="AI104" i="6"/>
  <c r="AI100" i="6"/>
  <c r="AI96" i="6"/>
  <c r="AI92" i="6"/>
  <c r="AI88" i="6"/>
  <c r="AI84" i="6"/>
  <c r="AI80" i="6"/>
  <c r="AI76" i="6"/>
  <c r="AI72" i="6"/>
  <c r="AI68" i="6"/>
  <c r="AI64" i="6"/>
  <c r="AI60" i="6"/>
  <c r="AI56" i="6"/>
  <c r="AI52" i="6"/>
  <c r="AI48" i="6"/>
  <c r="AI44" i="6"/>
  <c r="AI40" i="6"/>
  <c r="AI36" i="6"/>
  <c r="AD8" i="6"/>
  <c r="AD12" i="6"/>
  <c r="AD16" i="6"/>
  <c r="AD20" i="6"/>
  <c r="AD24" i="6"/>
  <c r="AD28" i="6"/>
  <c r="AD32" i="6"/>
  <c r="AD36" i="6"/>
  <c r="AD40" i="6"/>
  <c r="AD44" i="6"/>
  <c r="AD48" i="6"/>
  <c r="AD52" i="6"/>
  <c r="AD56" i="6"/>
  <c r="AD60" i="6"/>
  <c r="AD64" i="6"/>
  <c r="AD68" i="6"/>
  <c r="AD72" i="6"/>
  <c r="AD76" i="6"/>
  <c r="AD80" i="6"/>
  <c r="AD84" i="6"/>
  <c r="AD88" i="6"/>
  <c r="AD92" i="6"/>
  <c r="AD96" i="6"/>
  <c r="AD100" i="6"/>
  <c r="AD104" i="6"/>
  <c r="AD108" i="6"/>
  <c r="AD112" i="6"/>
  <c r="AD116" i="6"/>
  <c r="AD120" i="6"/>
  <c r="AD124" i="6"/>
  <c r="AD128" i="6"/>
  <c r="AD132" i="6"/>
  <c r="AD136" i="6"/>
  <c r="AD140" i="6"/>
  <c r="AD144" i="6"/>
  <c r="AD148" i="6"/>
  <c r="AD152" i="6"/>
  <c r="AD156" i="6"/>
  <c r="AD160" i="6"/>
  <c r="AD164" i="6"/>
  <c r="AD168" i="6"/>
  <c r="AD172" i="6"/>
  <c r="AC18" i="6"/>
  <c r="AC98" i="6"/>
  <c r="AC130" i="6"/>
  <c r="AC150" i="6"/>
  <c r="AC166" i="6"/>
  <c r="AB5" i="6"/>
  <c r="AB9" i="6"/>
  <c r="AB13" i="6"/>
  <c r="AB17" i="6"/>
  <c r="AB21" i="6"/>
  <c r="AB25" i="6"/>
  <c r="AB29" i="6"/>
  <c r="AB33" i="6"/>
  <c r="AB37" i="6"/>
  <c r="AB41" i="6"/>
  <c r="AB45" i="6"/>
  <c r="AB49" i="6"/>
  <c r="AB53" i="6"/>
  <c r="AB57" i="6"/>
  <c r="AB61" i="6"/>
  <c r="AB65" i="6"/>
  <c r="AB69" i="6"/>
  <c r="AB73" i="6"/>
  <c r="AB77" i="6"/>
  <c r="AB81" i="6"/>
  <c r="AB85" i="6"/>
  <c r="AB89" i="6"/>
  <c r="AB93" i="6"/>
  <c r="AB97" i="6"/>
  <c r="AB101" i="6"/>
  <c r="AB105" i="6"/>
  <c r="AB109" i="6"/>
  <c r="AB113" i="6"/>
  <c r="AB117" i="6"/>
  <c r="AB121" i="6"/>
  <c r="AB125" i="6"/>
  <c r="AB129" i="6"/>
  <c r="AB133" i="6"/>
  <c r="AB137" i="6"/>
  <c r="AB141" i="6"/>
  <c r="AB145" i="6"/>
  <c r="AB149" i="6"/>
  <c r="AB153" i="6"/>
  <c r="AB157" i="6"/>
  <c r="AB161" i="6"/>
  <c r="AB165" i="6"/>
  <c r="AB169" i="6"/>
  <c r="AC14" i="6"/>
  <c r="AC110" i="6"/>
  <c r="AC146" i="6"/>
  <c r="AC5" i="6"/>
  <c r="AC9" i="6"/>
  <c r="AC13" i="6"/>
  <c r="AC17" i="6"/>
  <c r="AC21" i="6"/>
  <c r="AC25" i="6"/>
  <c r="AC29" i="6"/>
  <c r="AC33" i="6"/>
  <c r="AC37" i="6"/>
  <c r="AC41" i="6"/>
  <c r="AC45" i="6"/>
  <c r="AC49" i="6"/>
  <c r="AC53" i="6"/>
  <c r="AC57" i="6"/>
  <c r="AC61" i="6"/>
  <c r="AC65" i="6"/>
  <c r="AC69" i="6"/>
  <c r="AC73" i="6"/>
  <c r="AC77" i="6"/>
  <c r="AC81" i="6"/>
  <c r="AC85" i="6"/>
  <c r="AC89" i="6"/>
  <c r="AC93" i="6"/>
  <c r="AC97" i="6"/>
  <c r="AC101" i="6"/>
  <c r="AC105" i="6"/>
  <c r="AC109" i="6"/>
  <c r="AC113" i="6"/>
  <c r="AC117" i="6"/>
  <c r="AC121" i="6"/>
  <c r="AC125" i="6"/>
  <c r="AC129" i="6"/>
  <c r="AC133" i="6"/>
  <c r="AC137" i="6"/>
  <c r="AC141" i="6"/>
  <c r="AC145" i="6"/>
  <c r="AC149" i="6"/>
  <c r="AC153" i="6"/>
  <c r="AC157" i="6"/>
  <c r="AC161" i="6"/>
  <c r="AC165" i="6"/>
  <c r="AC169" i="6"/>
  <c r="AC22" i="6"/>
  <c r="AC106" i="6"/>
  <c r="AC138" i="6"/>
  <c r="AC158" i="6"/>
  <c r="AD167" i="6"/>
  <c r="AD5" i="6"/>
  <c r="AD9" i="6"/>
  <c r="AD13" i="6"/>
  <c r="AD17" i="6"/>
  <c r="AD21" i="6"/>
  <c r="AD25" i="6"/>
  <c r="AD29" i="6"/>
  <c r="AD33" i="6"/>
  <c r="AD37" i="6"/>
  <c r="AD41" i="6"/>
  <c r="AD45" i="6"/>
  <c r="AD49" i="6"/>
  <c r="AD53" i="6"/>
  <c r="AD57" i="6"/>
  <c r="AD61" i="6"/>
  <c r="AD65" i="6"/>
  <c r="AD69" i="6"/>
  <c r="AD73" i="6"/>
  <c r="AD77" i="6"/>
  <c r="AD81" i="6"/>
  <c r="AD85" i="6"/>
  <c r="AD89" i="6"/>
  <c r="AD93" i="6"/>
  <c r="AD97" i="6"/>
  <c r="AD101" i="6"/>
  <c r="AD105" i="6"/>
  <c r="AD109" i="6"/>
  <c r="AD113" i="6"/>
  <c r="AD117" i="6"/>
  <c r="AD121" i="6"/>
  <c r="AD125" i="6"/>
  <c r="AD129" i="6"/>
  <c r="AD133" i="6"/>
  <c r="AD137" i="6"/>
  <c r="AD141" i="6"/>
  <c r="AD145" i="6"/>
  <c r="AD149" i="6"/>
  <c r="AD153" i="6"/>
  <c r="AD157" i="6"/>
  <c r="AD161" i="6"/>
  <c r="AD165" i="6"/>
  <c r="AD169" i="6"/>
  <c r="AC10" i="6"/>
  <c r="AC114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C26" i="6"/>
  <c r="AC126" i="6"/>
  <c r="AC6" i="6"/>
  <c r="AC30" i="6"/>
  <c r="AC34" i="6"/>
  <c r="AC38" i="6"/>
  <c r="AC42" i="6"/>
  <c r="AC46" i="6"/>
  <c r="AC50" i="6"/>
  <c r="AC54" i="6"/>
  <c r="AC58" i="6"/>
  <c r="AC62" i="6"/>
  <c r="AC66" i="6"/>
  <c r="AC70" i="6"/>
  <c r="AC74" i="6"/>
  <c r="AC78" i="6"/>
  <c r="AC82" i="6"/>
  <c r="AC86" i="6"/>
  <c r="AC90" i="6"/>
  <c r="AC94" i="6"/>
  <c r="AC102" i="6"/>
  <c r="AC118" i="6"/>
  <c r="AC122" i="6"/>
  <c r="AC134" i="6"/>
  <c r="AC142" i="6"/>
  <c r="AC154" i="6"/>
  <c r="AC162" i="6"/>
  <c r="AC170" i="6"/>
  <c r="AD163" i="6"/>
  <c r="AD6" i="6"/>
  <c r="AD10" i="6"/>
  <c r="AD14" i="6"/>
  <c r="AD18" i="6"/>
  <c r="AD22" i="6"/>
  <c r="AD26" i="6"/>
  <c r="AD30" i="6"/>
  <c r="AD34" i="6"/>
  <c r="AD38" i="6"/>
  <c r="AD42" i="6"/>
  <c r="AD46" i="6"/>
  <c r="AD50" i="6"/>
  <c r="AD54" i="6"/>
  <c r="AD58" i="6"/>
  <c r="AD62" i="6"/>
  <c r="AD66" i="6"/>
  <c r="AD70" i="6"/>
  <c r="AD74" i="6"/>
  <c r="AD78" i="6"/>
  <c r="AD82" i="6"/>
  <c r="AD86" i="6"/>
  <c r="AD90" i="6"/>
  <c r="AD94" i="6"/>
  <c r="AD98" i="6"/>
  <c r="AD102" i="6"/>
  <c r="AD106" i="6"/>
  <c r="AD110" i="6"/>
  <c r="AD114" i="6"/>
  <c r="AD118" i="6"/>
  <c r="AD122" i="6"/>
  <c r="AD126" i="6"/>
  <c r="AD130" i="6"/>
  <c r="AD134" i="6"/>
  <c r="AD138" i="6"/>
  <c r="AD142" i="6"/>
  <c r="AD146" i="6"/>
  <c r="AD150" i="6"/>
  <c r="AD154" i="6"/>
  <c r="AD158" i="6"/>
  <c r="AD162" i="6"/>
  <c r="AD166" i="6"/>
  <c r="AD170" i="6"/>
  <c r="AB7" i="6"/>
  <c r="AB11" i="6"/>
  <c r="AB15" i="6"/>
  <c r="AB19" i="6"/>
  <c r="AB23" i="6"/>
  <c r="AB27" i="6"/>
  <c r="AB31" i="6"/>
  <c r="AB35" i="6"/>
  <c r="AB39" i="6"/>
  <c r="AB43" i="6"/>
  <c r="AB47" i="6"/>
  <c r="AB51" i="6"/>
  <c r="AB55" i="6"/>
  <c r="AB59" i="6"/>
  <c r="AB63" i="6"/>
  <c r="AB67" i="6"/>
  <c r="AB71" i="6"/>
  <c r="AB75" i="6"/>
  <c r="AB79" i="6"/>
  <c r="AB83" i="6"/>
  <c r="AB87" i="6"/>
  <c r="AB91" i="6"/>
  <c r="AB95" i="6"/>
  <c r="AB99" i="6"/>
  <c r="AB103" i="6"/>
  <c r="AB107" i="6"/>
  <c r="AB111" i="6"/>
  <c r="AB115" i="6"/>
  <c r="AB119" i="6"/>
  <c r="AB123" i="6"/>
  <c r="AB127" i="6"/>
  <c r="AB131" i="6"/>
  <c r="AB135" i="6"/>
  <c r="AB139" i="6"/>
  <c r="AB143" i="6"/>
  <c r="AB147" i="6"/>
  <c r="AB151" i="6"/>
  <c r="AB155" i="6"/>
  <c r="AB159" i="6"/>
  <c r="AB163" i="6"/>
  <c r="AB167" i="6"/>
  <c r="AB171" i="6"/>
  <c r="AC7" i="6"/>
  <c r="AC11" i="6"/>
  <c r="AC15" i="6"/>
  <c r="AC19" i="6"/>
  <c r="AC23" i="6"/>
  <c r="AC27" i="6"/>
  <c r="AC31" i="6"/>
  <c r="AC35" i="6"/>
  <c r="AC39" i="6"/>
  <c r="AC43" i="6"/>
  <c r="AC47" i="6"/>
  <c r="AC51" i="6"/>
  <c r="AC55" i="6"/>
  <c r="AC59" i="6"/>
  <c r="AC63" i="6"/>
  <c r="AC67" i="6"/>
  <c r="AC71" i="6"/>
  <c r="AC75" i="6"/>
  <c r="AC79" i="6"/>
  <c r="AC83" i="6"/>
  <c r="AC87" i="6"/>
  <c r="AC91" i="6"/>
  <c r="AC95" i="6"/>
  <c r="AC99" i="6"/>
  <c r="AC103" i="6"/>
  <c r="AC107" i="6"/>
  <c r="AC111" i="6"/>
  <c r="AC115" i="6"/>
  <c r="AC119" i="6"/>
  <c r="AC123" i="6"/>
  <c r="AC127" i="6"/>
  <c r="AC131" i="6"/>
  <c r="AC135" i="6"/>
  <c r="AC139" i="6"/>
  <c r="AC143" i="6"/>
  <c r="AC147" i="6"/>
  <c r="AC151" i="6"/>
  <c r="AC155" i="6"/>
  <c r="AC159" i="6"/>
  <c r="AC163" i="6"/>
  <c r="AC167" i="6"/>
  <c r="AC171" i="6"/>
  <c r="AD7" i="6"/>
  <c r="AD11" i="6"/>
  <c r="AD15" i="6"/>
  <c r="AD19" i="6"/>
  <c r="AD23" i="6"/>
  <c r="AD27" i="6"/>
  <c r="AD31" i="6"/>
  <c r="AD35" i="6"/>
  <c r="AD39" i="6"/>
  <c r="AD43" i="6"/>
  <c r="AD47" i="6"/>
  <c r="AD51" i="6"/>
  <c r="AD55" i="6"/>
  <c r="AD59" i="6"/>
  <c r="AD63" i="6"/>
  <c r="AD67" i="6"/>
  <c r="AD71" i="6"/>
  <c r="AD75" i="6"/>
  <c r="AD79" i="6"/>
  <c r="AD83" i="6"/>
  <c r="AD87" i="6"/>
  <c r="AD91" i="6"/>
  <c r="AD95" i="6"/>
  <c r="AD99" i="6"/>
  <c r="AD103" i="6"/>
  <c r="AD107" i="6"/>
  <c r="AD111" i="6"/>
  <c r="AD115" i="6"/>
  <c r="AD119" i="6"/>
  <c r="AD123" i="6"/>
  <c r="AD127" i="6"/>
  <c r="AD131" i="6"/>
  <c r="AD135" i="6"/>
  <c r="AD139" i="6"/>
  <c r="AD143" i="6"/>
  <c r="AD147" i="6"/>
  <c r="AD151" i="6"/>
  <c r="AD155" i="6"/>
  <c r="AD159" i="6"/>
  <c r="AD171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C8" i="6"/>
  <c r="AC12" i="6"/>
  <c r="AC16" i="6"/>
  <c r="AC20" i="6"/>
  <c r="AC24" i="6"/>
  <c r="AC28" i="6"/>
  <c r="AC32" i="6"/>
  <c r="AC36" i="6"/>
  <c r="AC40" i="6"/>
  <c r="AC44" i="6"/>
  <c r="AC48" i="6"/>
  <c r="AC52" i="6"/>
  <c r="AC56" i="6"/>
  <c r="AC60" i="6"/>
  <c r="AC64" i="6"/>
  <c r="AC68" i="6"/>
  <c r="AC72" i="6"/>
  <c r="AC76" i="6"/>
  <c r="AC80" i="6"/>
  <c r="AC84" i="6"/>
  <c r="AC88" i="6"/>
  <c r="AC92" i="6"/>
  <c r="AC96" i="6"/>
  <c r="AC100" i="6"/>
  <c r="AC104" i="6"/>
  <c r="AC108" i="6"/>
  <c r="AC112" i="6"/>
  <c r="AC116" i="6"/>
  <c r="AC120" i="6"/>
  <c r="AC124" i="6"/>
  <c r="AC128" i="6"/>
  <c r="AC132" i="6"/>
  <c r="AC136" i="6"/>
  <c r="AC140" i="6"/>
  <c r="AC144" i="6"/>
  <c r="AC148" i="6"/>
  <c r="AC152" i="6"/>
  <c r="AC156" i="6"/>
  <c r="AC160" i="6"/>
  <c r="AC164" i="6"/>
  <c r="AC168" i="6"/>
  <c r="AC172" i="6"/>
  <c r="X5" i="6"/>
  <c r="Z5" i="6" s="1"/>
  <c r="X8" i="6"/>
  <c r="Z4" i="6"/>
  <c r="U4" i="6"/>
  <c r="U5" i="6"/>
  <c r="M5" i="6"/>
  <c r="M6" i="6"/>
  <c r="B176" i="6" s="1"/>
  <c r="B175" i="6"/>
  <c r="E46" i="6"/>
  <c r="E106" i="6"/>
  <c r="E34" i="6"/>
  <c r="E118" i="6"/>
  <c r="E154" i="6"/>
  <c r="E94" i="6"/>
  <c r="E22" i="6"/>
  <c r="E82" i="6"/>
  <c r="E166" i="6"/>
  <c r="E142" i="6"/>
  <c r="E70" i="6"/>
  <c r="E10" i="6"/>
  <c r="D172" i="6"/>
  <c r="E130" i="6"/>
  <c r="E58" i="6"/>
  <c r="E169" i="6"/>
  <c r="E157" i="6"/>
  <c r="E145" i="6"/>
  <c r="E133" i="6"/>
  <c r="E121" i="6"/>
  <c r="E109" i="6"/>
  <c r="E97" i="6"/>
  <c r="E85" i="6"/>
  <c r="E73" i="6"/>
  <c r="E61" i="6"/>
  <c r="E49" i="6"/>
  <c r="E37" i="6"/>
  <c r="E25" i="6"/>
  <c r="E13" i="6"/>
  <c r="I82" i="6" l="1"/>
  <c r="F175" i="6"/>
  <c r="I10" i="6"/>
  <c r="F176" i="6"/>
  <c r="F12" i="6"/>
  <c r="F33" i="6"/>
  <c r="F37" i="6"/>
  <c r="F41" i="6"/>
  <c r="F49" i="6"/>
  <c r="F60" i="6"/>
  <c r="F64" i="6"/>
  <c r="F70" i="6"/>
  <c r="F81" i="6"/>
  <c r="F112" i="6"/>
  <c r="F147" i="6"/>
  <c r="F152" i="6"/>
  <c r="F156" i="6"/>
  <c r="F160" i="6"/>
  <c r="F166" i="6"/>
  <c r="F170" i="6"/>
  <c r="F135" i="6"/>
  <c r="F159" i="6"/>
  <c r="F23" i="6"/>
  <c r="F27" i="6"/>
  <c r="F30" i="6"/>
  <c r="F86" i="6"/>
  <c r="F93" i="6"/>
  <c r="F101" i="6"/>
  <c r="F104" i="6"/>
  <c r="F116" i="6"/>
  <c r="F139" i="6"/>
  <c r="F163" i="6"/>
  <c r="F83" i="6"/>
  <c r="F99" i="6"/>
  <c r="F126" i="6"/>
  <c r="F142" i="6"/>
  <c r="F8" i="6"/>
  <c r="F13" i="6"/>
  <c r="F19" i="6"/>
  <c r="F45" i="6"/>
  <c r="F50" i="6"/>
  <c r="F53" i="6"/>
  <c r="F56" i="6"/>
  <c r="F67" i="6"/>
  <c r="F71" i="6"/>
  <c r="F98" i="6"/>
  <c r="F109" i="6"/>
  <c r="F125" i="6"/>
  <c r="F129" i="6"/>
  <c r="F134" i="6"/>
  <c r="F137" i="6"/>
  <c r="F144" i="6"/>
  <c r="F150" i="6"/>
  <c r="F157" i="6"/>
  <c r="F9" i="6"/>
  <c r="F65" i="6"/>
  <c r="F5" i="6"/>
  <c r="F34" i="6"/>
  <c r="F38" i="6"/>
  <c r="F42" i="6"/>
  <c r="F75" i="6"/>
  <c r="F78" i="6"/>
  <c r="F82" i="6"/>
  <c r="F121" i="6"/>
  <c r="F148" i="6"/>
  <c r="F153" i="6"/>
  <c r="F167" i="6"/>
  <c r="F171" i="6"/>
  <c r="F122" i="6"/>
  <c r="F154" i="6"/>
  <c r="F14" i="6"/>
  <c r="F17" i="6"/>
  <c r="F24" i="6"/>
  <c r="F28" i="6"/>
  <c r="F61" i="6"/>
  <c r="F87" i="6"/>
  <c r="F90" i="6"/>
  <c r="F94" i="6"/>
  <c r="I94" i="6" s="1"/>
  <c r="F102" i="6"/>
  <c r="F105" i="6"/>
  <c r="F113" i="6"/>
  <c r="F117" i="6"/>
  <c r="F130" i="6"/>
  <c r="F140" i="6"/>
  <c r="F161" i="6"/>
  <c r="F132" i="6"/>
  <c r="F31" i="6"/>
  <c r="F35" i="6"/>
  <c r="F46" i="6"/>
  <c r="F51" i="6"/>
  <c r="F57" i="6"/>
  <c r="F72" i="6"/>
  <c r="F110" i="6"/>
  <c r="F158" i="6"/>
  <c r="F111" i="6"/>
  <c r="F20" i="6"/>
  <c r="F25" i="6"/>
  <c r="F39" i="6"/>
  <c r="F54" i="6"/>
  <c r="F62" i="6"/>
  <c r="F76" i="6"/>
  <c r="F79" i="6"/>
  <c r="F95" i="6"/>
  <c r="F106" i="6"/>
  <c r="F118" i="6"/>
  <c r="F131" i="6"/>
  <c r="F145" i="6"/>
  <c r="F168" i="6"/>
  <c r="F4" i="6"/>
  <c r="F169" i="6"/>
  <c r="F10" i="6"/>
  <c r="F15" i="6"/>
  <c r="F47" i="6"/>
  <c r="F58" i="6"/>
  <c r="I58" i="6" s="1"/>
  <c r="F68" i="6"/>
  <c r="F88" i="6"/>
  <c r="F91" i="6"/>
  <c r="F103" i="6"/>
  <c r="F114" i="6"/>
  <c r="F141" i="6"/>
  <c r="F151" i="6"/>
  <c r="F164" i="6"/>
  <c r="F149" i="6"/>
  <c r="F6" i="6"/>
  <c r="F26" i="6"/>
  <c r="F36" i="6"/>
  <c r="F43" i="6"/>
  <c r="F52" i="6"/>
  <c r="F100" i="6"/>
  <c r="F107" i="6"/>
  <c r="F119" i="6"/>
  <c r="F123" i="6"/>
  <c r="F127" i="6"/>
  <c r="F136" i="6"/>
  <c r="F138" i="6"/>
  <c r="F146" i="6"/>
  <c r="F155" i="6"/>
  <c r="F162" i="6"/>
  <c r="F11" i="6"/>
  <c r="F21" i="6"/>
  <c r="F32" i="6"/>
  <c r="F40" i="6"/>
  <c r="F59" i="6"/>
  <c r="F63" i="6"/>
  <c r="F73" i="6"/>
  <c r="F77" i="6"/>
  <c r="F80" i="6"/>
  <c r="F84" i="6"/>
  <c r="F96" i="6"/>
  <c r="F16" i="6"/>
  <c r="F18" i="6"/>
  <c r="F29" i="6"/>
  <c r="F48" i="6"/>
  <c r="F69" i="6"/>
  <c r="F89" i="6"/>
  <c r="F92" i="6"/>
  <c r="F115" i="6"/>
  <c r="F165" i="6"/>
  <c r="F7" i="6"/>
  <c r="F22" i="6"/>
  <c r="F44" i="6"/>
  <c r="F55" i="6"/>
  <c r="F66" i="6"/>
  <c r="F74" i="6"/>
  <c r="F85" i="6"/>
  <c r="F97" i="6"/>
  <c r="F108" i="6"/>
  <c r="F120" i="6"/>
  <c r="F124" i="6"/>
  <c r="F128" i="6"/>
  <c r="F133" i="6"/>
  <c r="F143" i="6"/>
  <c r="G28" i="6" l="1"/>
  <c r="H28" i="6" s="1"/>
  <c r="I28" i="6"/>
  <c r="J28" i="6"/>
  <c r="J78" i="6"/>
  <c r="G78" i="6"/>
  <c r="H78" i="6" s="1"/>
  <c r="I78" i="6"/>
  <c r="J134" i="6"/>
  <c r="G134" i="6"/>
  <c r="H134" i="6" s="1"/>
  <c r="I134" i="6"/>
  <c r="J13" i="6"/>
  <c r="G13" i="6"/>
  <c r="H13" i="6" s="1"/>
  <c r="J86" i="6"/>
  <c r="G86" i="6"/>
  <c r="H86" i="6" s="1"/>
  <c r="I86" i="6"/>
  <c r="G112" i="6"/>
  <c r="H112" i="6" s="1"/>
  <c r="J112" i="6"/>
  <c r="I112" i="6"/>
  <c r="J25" i="6"/>
  <c r="G25" i="6"/>
  <c r="H25" i="6" s="1"/>
  <c r="J30" i="6"/>
  <c r="G30" i="6"/>
  <c r="H30" i="6" s="1"/>
  <c r="I30" i="6"/>
  <c r="G81" i="6"/>
  <c r="H81" i="6" s="1"/>
  <c r="J81" i="6"/>
  <c r="I81" i="6"/>
  <c r="J77" i="6"/>
  <c r="G77" i="6"/>
  <c r="H77" i="6" s="1"/>
  <c r="I77" i="6"/>
  <c r="J169" i="6"/>
  <c r="I169" i="6"/>
  <c r="G169" i="6"/>
  <c r="H169" i="6" s="1"/>
  <c r="I127" i="6"/>
  <c r="J127" i="6"/>
  <c r="G127" i="6"/>
  <c r="H127" i="6" s="1"/>
  <c r="G75" i="6"/>
  <c r="H75" i="6" s="1"/>
  <c r="J75" i="6"/>
  <c r="I75" i="6"/>
  <c r="J123" i="6"/>
  <c r="G123" i="6"/>
  <c r="H123" i="6" s="1"/>
  <c r="I123" i="6"/>
  <c r="J140" i="6"/>
  <c r="I140" i="6"/>
  <c r="G140" i="6"/>
  <c r="H140" i="6" s="1"/>
  <c r="J42" i="6"/>
  <c r="G42" i="6"/>
  <c r="H42" i="6" s="1"/>
  <c r="I42" i="6"/>
  <c r="G125" i="6"/>
  <c r="H125" i="6" s="1"/>
  <c r="I125" i="6"/>
  <c r="J125" i="6"/>
  <c r="G142" i="6"/>
  <c r="H142" i="6" s="1"/>
  <c r="I142" i="6"/>
  <c r="J142" i="6"/>
  <c r="J27" i="6"/>
  <c r="I27" i="6"/>
  <c r="G27" i="6"/>
  <c r="H27" i="6" s="1"/>
  <c r="G70" i="6"/>
  <c r="H70" i="6" s="1"/>
  <c r="J70" i="6"/>
  <c r="I70" i="6"/>
  <c r="G136" i="6"/>
  <c r="H136" i="6" s="1"/>
  <c r="I136" i="6"/>
  <c r="J136" i="6"/>
  <c r="I115" i="6"/>
  <c r="J115" i="6"/>
  <c r="G115" i="6"/>
  <c r="H115" i="6" s="1"/>
  <c r="J8" i="6"/>
  <c r="I8" i="6"/>
  <c r="G8" i="6"/>
  <c r="H8" i="6" s="1"/>
  <c r="G141" i="6"/>
  <c r="H141" i="6" s="1"/>
  <c r="J141" i="6"/>
  <c r="I141" i="6"/>
  <c r="G108" i="6"/>
  <c r="H108" i="6" s="1"/>
  <c r="J108" i="6"/>
  <c r="I108" i="6"/>
  <c r="J59" i="6"/>
  <c r="G59" i="6"/>
  <c r="H59" i="6" s="1"/>
  <c r="I59" i="6"/>
  <c r="J114" i="6"/>
  <c r="I114" i="6"/>
  <c r="G114" i="6"/>
  <c r="H114" i="6" s="1"/>
  <c r="J145" i="6"/>
  <c r="I145" i="6"/>
  <c r="G145" i="6"/>
  <c r="H145" i="6" s="1"/>
  <c r="I111" i="6"/>
  <c r="J111" i="6"/>
  <c r="G111" i="6"/>
  <c r="H111" i="6" s="1"/>
  <c r="I130" i="6"/>
  <c r="G130" i="6"/>
  <c r="H130" i="6" s="1"/>
  <c r="J130" i="6"/>
  <c r="G14" i="6"/>
  <c r="H14" i="6" s="1"/>
  <c r="J14" i="6"/>
  <c r="I14" i="6"/>
  <c r="J38" i="6"/>
  <c r="G38" i="6"/>
  <c r="H38" i="6" s="1"/>
  <c r="I38" i="6"/>
  <c r="J109" i="6"/>
  <c r="G109" i="6"/>
  <c r="H109" i="6" s="1"/>
  <c r="I109" i="6"/>
  <c r="J126" i="6"/>
  <c r="G126" i="6"/>
  <c r="H126" i="6" s="1"/>
  <c r="I126" i="6"/>
  <c r="J23" i="6"/>
  <c r="G23" i="6"/>
  <c r="H23" i="6" s="1"/>
  <c r="I23" i="6"/>
  <c r="J64" i="6"/>
  <c r="G64" i="6"/>
  <c r="H64" i="6" s="1"/>
  <c r="I64" i="6"/>
  <c r="G39" i="6"/>
  <c r="H39" i="6" s="1"/>
  <c r="J39" i="6"/>
  <c r="I39" i="6"/>
  <c r="G151" i="6"/>
  <c r="H151" i="6" s="1"/>
  <c r="I151" i="6"/>
  <c r="J151" i="6"/>
  <c r="G161" i="6"/>
  <c r="H161" i="6" s="1"/>
  <c r="I161" i="6"/>
  <c r="J161" i="6"/>
  <c r="J92" i="6"/>
  <c r="G92" i="6"/>
  <c r="H92" i="6" s="1"/>
  <c r="I92" i="6"/>
  <c r="G17" i="6"/>
  <c r="H17" i="6" s="1"/>
  <c r="I17" i="6"/>
  <c r="J17" i="6"/>
  <c r="I89" i="6"/>
  <c r="J89" i="6"/>
  <c r="G89" i="6"/>
  <c r="H89" i="6" s="1"/>
  <c r="J119" i="6"/>
  <c r="I119" i="6"/>
  <c r="G119" i="6"/>
  <c r="H119" i="6" s="1"/>
  <c r="J97" i="6"/>
  <c r="G97" i="6"/>
  <c r="H97" i="6" s="1"/>
  <c r="I97" i="6"/>
  <c r="G69" i="6"/>
  <c r="H69" i="6" s="1"/>
  <c r="I69" i="6"/>
  <c r="J69" i="6"/>
  <c r="G40" i="6"/>
  <c r="H40" i="6" s="1"/>
  <c r="J40" i="6"/>
  <c r="I40" i="6"/>
  <c r="J107" i="6"/>
  <c r="I107" i="6"/>
  <c r="G107" i="6"/>
  <c r="H107" i="6" s="1"/>
  <c r="J103" i="6"/>
  <c r="G103" i="6"/>
  <c r="H103" i="6" s="1"/>
  <c r="I103" i="6"/>
  <c r="J131" i="6"/>
  <c r="I131" i="6"/>
  <c r="G131" i="6"/>
  <c r="H131" i="6" s="1"/>
  <c r="J158" i="6"/>
  <c r="G158" i="6"/>
  <c r="H158" i="6" s="1"/>
  <c r="I158" i="6"/>
  <c r="G117" i="6"/>
  <c r="H117" i="6" s="1"/>
  <c r="I117" i="6"/>
  <c r="J117" i="6"/>
  <c r="J154" i="6"/>
  <c r="I154" i="6"/>
  <c r="G154" i="6"/>
  <c r="H154" i="6" s="1"/>
  <c r="I34" i="6"/>
  <c r="G34" i="6"/>
  <c r="H34" i="6" s="1"/>
  <c r="J34" i="6"/>
  <c r="J98" i="6"/>
  <c r="I98" i="6"/>
  <c r="G98" i="6"/>
  <c r="H98" i="6" s="1"/>
  <c r="I99" i="6"/>
  <c r="G99" i="6"/>
  <c r="H99" i="6" s="1"/>
  <c r="J99" i="6"/>
  <c r="I159" i="6"/>
  <c r="J159" i="6"/>
  <c r="G159" i="6"/>
  <c r="H159" i="6" s="1"/>
  <c r="G60" i="6"/>
  <c r="H60" i="6" s="1"/>
  <c r="I60" i="6"/>
  <c r="J60" i="6"/>
  <c r="J32" i="6"/>
  <c r="I32" i="6"/>
  <c r="G32" i="6"/>
  <c r="H32" i="6" s="1"/>
  <c r="J118" i="6"/>
  <c r="G118" i="6"/>
  <c r="H118" i="6" s="1"/>
  <c r="I113" i="6"/>
  <c r="G113" i="6"/>
  <c r="H113" i="6" s="1"/>
  <c r="J113" i="6"/>
  <c r="J122" i="6"/>
  <c r="G122" i="6"/>
  <c r="H122" i="6" s="1"/>
  <c r="I122" i="6"/>
  <c r="G5" i="6"/>
  <c r="H5" i="6" s="1"/>
  <c r="J5" i="6"/>
  <c r="I5" i="6"/>
  <c r="J71" i="6"/>
  <c r="G71" i="6"/>
  <c r="H71" i="6" s="1"/>
  <c r="I71" i="6"/>
  <c r="J83" i="6"/>
  <c r="I83" i="6"/>
  <c r="G83" i="6"/>
  <c r="H83" i="6" s="1"/>
  <c r="I135" i="6"/>
  <c r="G135" i="6"/>
  <c r="H135" i="6" s="1"/>
  <c r="J135" i="6"/>
  <c r="J49" i="6"/>
  <c r="G49" i="6"/>
  <c r="H49" i="6" s="1"/>
  <c r="I49" i="6"/>
  <c r="J128" i="6"/>
  <c r="G128" i="6"/>
  <c r="H128" i="6" s="1"/>
  <c r="I128" i="6"/>
  <c r="J110" i="6"/>
  <c r="G110" i="6"/>
  <c r="H110" i="6" s="1"/>
  <c r="I110" i="6"/>
  <c r="J74" i="6"/>
  <c r="G74" i="6"/>
  <c r="H74" i="6" s="1"/>
  <c r="I74" i="6"/>
  <c r="I29" i="6"/>
  <c r="J29" i="6"/>
  <c r="G29" i="6"/>
  <c r="H29" i="6" s="1"/>
  <c r="G21" i="6"/>
  <c r="H21" i="6" s="1"/>
  <c r="I21" i="6"/>
  <c r="J21" i="6"/>
  <c r="G52" i="6"/>
  <c r="H52" i="6" s="1"/>
  <c r="I52" i="6"/>
  <c r="J52" i="6"/>
  <c r="G88" i="6"/>
  <c r="H88" i="6" s="1"/>
  <c r="J88" i="6"/>
  <c r="I88" i="6"/>
  <c r="G106" i="6"/>
  <c r="H106" i="6" s="1"/>
  <c r="J106" i="6"/>
  <c r="G72" i="6"/>
  <c r="H72" i="6" s="1"/>
  <c r="I72" i="6"/>
  <c r="J72" i="6"/>
  <c r="G105" i="6"/>
  <c r="H105" i="6" s="1"/>
  <c r="J105" i="6"/>
  <c r="I105" i="6"/>
  <c r="J171" i="6"/>
  <c r="G171" i="6"/>
  <c r="H171" i="6" s="1"/>
  <c r="I171" i="6"/>
  <c r="G65" i="6"/>
  <c r="H65" i="6" s="1"/>
  <c r="I65" i="6"/>
  <c r="J65" i="6"/>
  <c r="G67" i="6"/>
  <c r="H67" i="6" s="1"/>
  <c r="I67" i="6"/>
  <c r="J67" i="6"/>
  <c r="G163" i="6"/>
  <c r="H163" i="6" s="1"/>
  <c r="I163" i="6"/>
  <c r="J163" i="6"/>
  <c r="J170" i="6"/>
  <c r="I170" i="6"/>
  <c r="G170" i="6"/>
  <c r="H170" i="6" s="1"/>
  <c r="G41" i="6"/>
  <c r="H41" i="6" s="1"/>
  <c r="J41" i="6"/>
  <c r="I41" i="6"/>
  <c r="G132" i="6"/>
  <c r="H132" i="6" s="1"/>
  <c r="J132" i="6"/>
  <c r="I132" i="6"/>
  <c r="G124" i="6"/>
  <c r="H124" i="6" s="1"/>
  <c r="I124" i="6"/>
  <c r="J124" i="6"/>
  <c r="J66" i="6"/>
  <c r="G66" i="6"/>
  <c r="H66" i="6" s="1"/>
  <c r="I66" i="6"/>
  <c r="J18" i="6"/>
  <c r="G18" i="6"/>
  <c r="H18" i="6" s="1"/>
  <c r="I18" i="6"/>
  <c r="J11" i="6"/>
  <c r="G11" i="6"/>
  <c r="H11" i="6" s="1"/>
  <c r="I11" i="6"/>
  <c r="G43" i="6"/>
  <c r="H43" i="6" s="1"/>
  <c r="I43" i="6"/>
  <c r="J43" i="6"/>
  <c r="J68" i="6"/>
  <c r="G68" i="6"/>
  <c r="H68" i="6" s="1"/>
  <c r="I68" i="6"/>
  <c r="J95" i="6"/>
  <c r="I95" i="6"/>
  <c r="G95" i="6"/>
  <c r="H95" i="6" s="1"/>
  <c r="G57" i="6"/>
  <c r="H57" i="6" s="1"/>
  <c r="I57" i="6"/>
  <c r="J57" i="6"/>
  <c r="J102" i="6"/>
  <c r="I102" i="6"/>
  <c r="G102" i="6"/>
  <c r="H102" i="6" s="1"/>
  <c r="J167" i="6"/>
  <c r="I167" i="6"/>
  <c r="G167" i="6"/>
  <c r="H167" i="6" s="1"/>
  <c r="G9" i="6"/>
  <c r="H9" i="6" s="1"/>
  <c r="I9" i="6"/>
  <c r="J9" i="6"/>
  <c r="J56" i="6"/>
  <c r="I56" i="6"/>
  <c r="G56" i="6"/>
  <c r="H56" i="6" s="1"/>
  <c r="G139" i="6"/>
  <c r="H139" i="6" s="1"/>
  <c r="I139" i="6"/>
  <c r="J139" i="6"/>
  <c r="I166" i="6"/>
  <c r="G166" i="6"/>
  <c r="H166" i="6" s="1"/>
  <c r="J166" i="6"/>
  <c r="J37" i="6"/>
  <c r="G37" i="6"/>
  <c r="H37" i="6" s="1"/>
  <c r="I37" i="6"/>
  <c r="I13" i="6"/>
  <c r="G33" i="6"/>
  <c r="H33" i="6" s="1"/>
  <c r="J33" i="6"/>
  <c r="I33" i="6"/>
  <c r="G165" i="6"/>
  <c r="H165" i="6" s="1"/>
  <c r="I165" i="6"/>
  <c r="J165" i="6"/>
  <c r="J164" i="6"/>
  <c r="I164" i="6"/>
  <c r="G164" i="6"/>
  <c r="H164" i="6" s="1"/>
  <c r="J73" i="6"/>
  <c r="I73" i="6"/>
  <c r="G73" i="6"/>
  <c r="H73" i="6" s="1"/>
  <c r="G24" i="6"/>
  <c r="H24" i="6" s="1"/>
  <c r="J24" i="6"/>
  <c r="I24" i="6"/>
  <c r="G120" i="6"/>
  <c r="H120" i="6" s="1"/>
  <c r="I120" i="6"/>
  <c r="J120" i="6"/>
  <c r="G168" i="6"/>
  <c r="H168" i="6" s="1"/>
  <c r="I168" i="6"/>
  <c r="J168" i="6"/>
  <c r="J85" i="6"/>
  <c r="I85" i="6"/>
  <c r="G85" i="6"/>
  <c r="H85" i="6" s="1"/>
  <c r="G100" i="6"/>
  <c r="H100" i="6" s="1"/>
  <c r="I100" i="6"/>
  <c r="J100" i="6"/>
  <c r="G55" i="6"/>
  <c r="H55" i="6" s="1"/>
  <c r="J55" i="6"/>
  <c r="I55" i="6"/>
  <c r="G36" i="6"/>
  <c r="H36" i="6" s="1"/>
  <c r="I36" i="6"/>
  <c r="J36" i="6"/>
  <c r="G94" i="6"/>
  <c r="H94" i="6" s="1"/>
  <c r="J94" i="6"/>
  <c r="J116" i="6"/>
  <c r="I116" i="6"/>
  <c r="G116" i="6"/>
  <c r="H116" i="6" s="1"/>
  <c r="J44" i="6"/>
  <c r="G44" i="6"/>
  <c r="H44" i="6" s="1"/>
  <c r="I44" i="6"/>
  <c r="G96" i="6"/>
  <c r="H96" i="6" s="1"/>
  <c r="I96" i="6"/>
  <c r="J96" i="6"/>
  <c r="J155" i="6"/>
  <c r="I155" i="6"/>
  <c r="G155" i="6"/>
  <c r="H155" i="6" s="1"/>
  <c r="G26" i="6"/>
  <c r="H26" i="6" s="1"/>
  <c r="J26" i="6"/>
  <c r="I26" i="6"/>
  <c r="J47" i="6"/>
  <c r="G47" i="6"/>
  <c r="H47" i="6" s="1"/>
  <c r="I47" i="6"/>
  <c r="I76" i="6"/>
  <c r="G76" i="6"/>
  <c r="H76" i="6" s="1"/>
  <c r="J76" i="6"/>
  <c r="I46" i="6"/>
  <c r="G46" i="6"/>
  <c r="H46" i="6" s="1"/>
  <c r="J46" i="6"/>
  <c r="J90" i="6"/>
  <c r="G90" i="6"/>
  <c r="H90" i="6" s="1"/>
  <c r="I90" i="6"/>
  <c r="G148" i="6"/>
  <c r="H148" i="6" s="1"/>
  <c r="I148" i="6"/>
  <c r="J148" i="6"/>
  <c r="J150" i="6"/>
  <c r="G150" i="6"/>
  <c r="H150" i="6" s="1"/>
  <c r="I150" i="6"/>
  <c r="J50" i="6"/>
  <c r="G50" i="6"/>
  <c r="H50" i="6" s="1"/>
  <c r="I50" i="6"/>
  <c r="J104" i="6"/>
  <c r="G104" i="6"/>
  <c r="H104" i="6" s="1"/>
  <c r="I104" i="6"/>
  <c r="G156" i="6"/>
  <c r="H156" i="6" s="1"/>
  <c r="I156" i="6"/>
  <c r="J156" i="6"/>
  <c r="G12" i="6"/>
  <c r="H12" i="6" s="1"/>
  <c r="I12" i="6"/>
  <c r="J12" i="6"/>
  <c r="I118" i="6"/>
  <c r="J162" i="6"/>
  <c r="I162" i="6"/>
  <c r="G162" i="6"/>
  <c r="H162" i="6" s="1"/>
  <c r="I79" i="6"/>
  <c r="J79" i="6"/>
  <c r="G79" i="6"/>
  <c r="H79" i="6" s="1"/>
  <c r="G153" i="6"/>
  <c r="H153" i="6" s="1"/>
  <c r="I153" i="6"/>
  <c r="J153" i="6"/>
  <c r="J157" i="6"/>
  <c r="G157" i="6"/>
  <c r="H157" i="6" s="1"/>
  <c r="I157" i="6"/>
  <c r="G160" i="6"/>
  <c r="H160" i="6" s="1"/>
  <c r="J160" i="6"/>
  <c r="I160" i="6"/>
  <c r="I22" i="6"/>
  <c r="G22" i="6"/>
  <c r="H22" i="6" s="1"/>
  <c r="J22" i="6"/>
  <c r="G84" i="6"/>
  <c r="H84" i="6" s="1"/>
  <c r="I84" i="6"/>
  <c r="J84" i="6"/>
  <c r="J146" i="6"/>
  <c r="G146" i="6"/>
  <c r="H146" i="6" s="1"/>
  <c r="I146" i="6"/>
  <c r="J6" i="6"/>
  <c r="G6" i="6"/>
  <c r="H6" i="6" s="1"/>
  <c r="I6" i="6"/>
  <c r="G15" i="6"/>
  <c r="H15" i="6" s="1"/>
  <c r="I15" i="6"/>
  <c r="J15" i="6"/>
  <c r="J62" i="6"/>
  <c r="G62" i="6"/>
  <c r="H62" i="6" s="1"/>
  <c r="I62" i="6"/>
  <c r="J35" i="6"/>
  <c r="I35" i="6"/>
  <c r="G35" i="6"/>
  <c r="H35" i="6" s="1"/>
  <c r="J87" i="6"/>
  <c r="G87" i="6"/>
  <c r="H87" i="6" s="1"/>
  <c r="I87" i="6"/>
  <c r="J121" i="6"/>
  <c r="I121" i="6"/>
  <c r="G121" i="6"/>
  <c r="H121" i="6" s="1"/>
  <c r="G144" i="6"/>
  <c r="H144" i="6" s="1"/>
  <c r="I144" i="6"/>
  <c r="J144" i="6"/>
  <c r="G45" i="6"/>
  <c r="H45" i="6" s="1"/>
  <c r="J45" i="6"/>
  <c r="I45" i="6"/>
  <c r="G101" i="6"/>
  <c r="H101" i="6" s="1"/>
  <c r="J101" i="6"/>
  <c r="I101" i="6"/>
  <c r="J152" i="6"/>
  <c r="G152" i="6"/>
  <c r="H152" i="6" s="1"/>
  <c r="I152" i="6"/>
  <c r="I106" i="6"/>
  <c r="G4" i="6"/>
  <c r="I4" i="6"/>
  <c r="J4" i="6"/>
  <c r="G129" i="6"/>
  <c r="H129" i="6" s="1"/>
  <c r="J129" i="6"/>
  <c r="I129" i="6"/>
  <c r="G63" i="6"/>
  <c r="H63" i="6" s="1"/>
  <c r="J63" i="6"/>
  <c r="I63" i="6"/>
  <c r="J20" i="6"/>
  <c r="I20" i="6"/>
  <c r="G20" i="6"/>
  <c r="H20" i="6" s="1"/>
  <c r="G48" i="6"/>
  <c r="H48" i="6" s="1"/>
  <c r="I48" i="6"/>
  <c r="J48" i="6"/>
  <c r="G91" i="6"/>
  <c r="H91" i="6" s="1"/>
  <c r="J91" i="6"/>
  <c r="I91" i="6"/>
  <c r="I16" i="6"/>
  <c r="J16" i="6"/>
  <c r="G16" i="6"/>
  <c r="H16" i="6" s="1"/>
  <c r="J58" i="6"/>
  <c r="G58" i="6"/>
  <c r="H58" i="6" s="1"/>
  <c r="I51" i="6"/>
  <c r="G51" i="6"/>
  <c r="H51" i="6" s="1"/>
  <c r="J51" i="6"/>
  <c r="G53" i="6"/>
  <c r="H53" i="6" s="1"/>
  <c r="J53" i="6"/>
  <c r="I53" i="6"/>
  <c r="J143" i="6"/>
  <c r="G143" i="6"/>
  <c r="H143" i="6" s="1"/>
  <c r="I143" i="6"/>
  <c r="J133" i="6"/>
  <c r="G133" i="6"/>
  <c r="H133" i="6" s="1"/>
  <c r="I133" i="6"/>
  <c r="G7" i="6"/>
  <c r="H7" i="6" s="1"/>
  <c r="J7" i="6"/>
  <c r="I7" i="6"/>
  <c r="J80" i="6"/>
  <c r="I80" i="6"/>
  <c r="G80" i="6"/>
  <c r="H80" i="6" s="1"/>
  <c r="J138" i="6"/>
  <c r="G138" i="6"/>
  <c r="H138" i="6" s="1"/>
  <c r="I138" i="6"/>
  <c r="G149" i="6"/>
  <c r="H149" i="6" s="1"/>
  <c r="I149" i="6"/>
  <c r="J149" i="6"/>
  <c r="J10" i="6"/>
  <c r="G10" i="6"/>
  <c r="H10" i="6" s="1"/>
  <c r="J54" i="6"/>
  <c r="G54" i="6"/>
  <c r="H54" i="6" s="1"/>
  <c r="I54" i="6"/>
  <c r="I31" i="6"/>
  <c r="G31" i="6"/>
  <c r="H31" i="6" s="1"/>
  <c r="J31" i="6"/>
  <c r="J61" i="6"/>
  <c r="I61" i="6"/>
  <c r="G61" i="6"/>
  <c r="H61" i="6" s="1"/>
  <c r="J82" i="6"/>
  <c r="G82" i="6"/>
  <c r="H82" i="6" s="1"/>
  <c r="J137" i="6"/>
  <c r="G137" i="6"/>
  <c r="H137" i="6" s="1"/>
  <c r="I137" i="6"/>
  <c r="G19" i="6"/>
  <c r="H19" i="6" s="1"/>
  <c r="J19" i="6"/>
  <c r="I19" i="6"/>
  <c r="G93" i="6"/>
  <c r="H93" i="6" s="1"/>
  <c r="J93" i="6"/>
  <c r="I93" i="6"/>
  <c r="I147" i="6"/>
  <c r="J147" i="6"/>
  <c r="G147" i="6"/>
  <c r="H147" i="6" s="1"/>
  <c r="I25" i="6"/>
  <c r="I172" i="6" l="1"/>
  <c r="P4" i="6" s="1"/>
  <c r="H4" i="6"/>
  <c r="H172" i="6" s="1"/>
  <c r="G172" i="6"/>
  <c r="J172" i="6"/>
  <c r="P16" i="6" l="1"/>
  <c r="P15" i="6"/>
  <c r="P13" i="6"/>
  <c r="P14" i="6" s="1"/>
  <c r="P12" i="6"/>
  <c r="P6" i="6"/>
  <c r="P8" i="6" s="1"/>
  <c r="P10" i="6" s="1"/>
  <c r="R4" i="6" l="1" a="1"/>
  <c r="R5" i="6"/>
  <c r="R4" i="6"/>
  <c r="S4" i="6"/>
  <c r="S5" i="6"/>
  <c r="C175" i="6" a="1"/>
  <c r="C176" i="6"/>
  <c r="C175" i="6"/>
  <c r="D176" i="6"/>
  <c r="E176" i="6"/>
  <c r="D175" i="6"/>
  <c r="E175" i="6"/>
  <c r="H176" i="6"/>
  <c r="G176" i="6"/>
</calcChain>
</file>

<file path=xl/sharedStrings.xml><?xml version="1.0" encoding="utf-8"?>
<sst xmlns="http://schemas.openxmlformats.org/spreadsheetml/2006/main" count="51" uniqueCount="45">
  <si>
    <t>Admitted</t>
  </si>
  <si>
    <t>SAT Scores</t>
  </si>
  <si>
    <t>Logistic Regression</t>
  </si>
  <si>
    <t>Converge</t>
  </si>
  <si>
    <t>Classification Table</t>
  </si>
  <si>
    <t>Cutoff</t>
  </si>
  <si>
    <t>AUC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</si>
  <si>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</si>
  <si>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</si>
  <si>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</si>
  <si>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</si>
  <si>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</si>
  <si>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</si>
  <si>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</si>
  <si>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</si>
  <si>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</si>
  <si>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</si>
  <si>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</si>
  <si>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</si>
  <si>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</si>
  <si>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</si>
  <si>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</si>
  <si>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</si>
  <si>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</si>
  <si>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</si>
  <si>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</si>
  <si>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</si>
  <si>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</si>
  <si>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</si>
  <si>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</si>
  <si>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</si>
  <si>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</si>
  <si>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</si>
  <si>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</si>
  <si>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</si>
  <si>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</si>
  <si>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</si>
  <si>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Suc-Obs</t>
  </si>
  <si>
    <t>Fail-Obs</t>
  </si>
  <si>
    <t>Accuracy</t>
  </si>
  <si>
    <t>ROC Table</t>
  </si>
  <si>
    <t>Fail-Cum</t>
  </si>
  <si>
    <t>Suc-Cum</t>
  </si>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</sst>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/>
    <xf numFmtId="0" fontId="0" fillId="0" borderId="0" xfId="0" applyBorder="1"/>
    <xf numFmtId="0" fontId="20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0" fillId="0" borderId="24" xfId="0" applyFont="1" applyBorder="1" applyAlignment="1">
      <alignment horizontal="center"/>
    </xf>
    <xf numFmtId="0" fontId="0" fillId="0" borderId="25" xfId="0" applyBorder="1"/>
    <xf numFmtId="0" fontId="0" fillId="0" borderId="15" xfId="0" applyBorder="1" applyAlignment="1">
      <alignment horizontal="right"/>
    </xf>
    <xf numFmtId="0" fontId="0" fillId="0" borderId="26" xfId="0" applyBorder="1"/>
    <xf numFmtId="0" fontId="0" fillId="0" borderId="0" xfId="0" applyAlignment="1">
      <alignment horizontal="center"/>
    </xf>
    <xf numFmtId="0" fontId="0" fillId="0" borderId="27" xfId="0" applyBorder="1"/>
    <xf numFmtId="0" fontId="0" fillId="0" borderId="2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Sheet3!$AG$4:$AG$172</c:f>
              <c:numCache>
                <c:formatCode>General</c:formatCode>
                <c:ptCount val="169"/>
                <c:pt idx="0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0.18918918918918914</c:v>
                </c:pt>
                <c:pt idx="62">
                  <c:v>0.17567567567567566</c:v>
                </c:pt>
                <c:pt idx="63">
                  <c:v>0.17567567567567566</c:v>
                </c:pt>
                <c:pt idx="64">
                  <c:v>0.17567567567567566</c:v>
                </c:pt>
                <c:pt idx="65">
                  <c:v>0.16216216216216217</c:v>
                </c:pt>
                <c:pt idx="66">
                  <c:v>0.14864864864864868</c:v>
                </c:pt>
                <c:pt idx="67">
                  <c:v>0.14864864864864868</c:v>
                </c:pt>
                <c:pt idx="68">
                  <c:v>0.13513513513513509</c:v>
                </c:pt>
                <c:pt idx="69">
                  <c:v>0.1216216216216216</c:v>
                </c:pt>
                <c:pt idx="70">
                  <c:v>0.10810810810810811</c:v>
                </c:pt>
                <c:pt idx="71">
                  <c:v>0.10810810810810811</c:v>
                </c:pt>
                <c:pt idx="72">
                  <c:v>0.10810810810810811</c:v>
                </c:pt>
                <c:pt idx="73">
                  <c:v>0.10810810810810811</c:v>
                </c:pt>
                <c:pt idx="74">
                  <c:v>9.4594594594594628E-2</c:v>
                </c:pt>
                <c:pt idx="75">
                  <c:v>8.108108108108103E-2</c:v>
                </c:pt>
                <c:pt idx="76">
                  <c:v>6.7567567567567544E-2</c:v>
                </c:pt>
                <c:pt idx="77">
                  <c:v>6.7567567567567544E-2</c:v>
                </c:pt>
                <c:pt idx="78">
                  <c:v>5.4054054054054057E-2</c:v>
                </c:pt>
                <c:pt idx="79">
                  <c:v>5.4054054054054057E-2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1.3513513513513487E-2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Sheet3!$AH$4:$AH$172</c:f>
              <c:numCache>
                <c:formatCode>General</c:formatCode>
                <c:ptCount val="1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0.98936170212765961</c:v>
                </c:pt>
                <c:pt idx="62">
                  <c:v>0.98936170212765961</c:v>
                </c:pt>
                <c:pt idx="63">
                  <c:v>0.97872340425531912</c:v>
                </c:pt>
                <c:pt idx="64">
                  <c:v>0.96808510638297873</c:v>
                </c:pt>
                <c:pt idx="65">
                  <c:v>0.96808510638297873</c:v>
                </c:pt>
                <c:pt idx="66">
                  <c:v>0.96808510638297873</c:v>
                </c:pt>
                <c:pt idx="67">
                  <c:v>0.95744680851063835</c:v>
                </c:pt>
                <c:pt idx="68">
                  <c:v>0.95744680851063835</c:v>
                </c:pt>
                <c:pt idx="69">
                  <c:v>0.95744680851063835</c:v>
                </c:pt>
                <c:pt idx="70">
                  <c:v>0.95744680851063835</c:v>
                </c:pt>
                <c:pt idx="71">
                  <c:v>0.94680851063829785</c:v>
                </c:pt>
                <c:pt idx="72">
                  <c:v>0.93617021276595747</c:v>
                </c:pt>
                <c:pt idx="73">
                  <c:v>0.92553191489361697</c:v>
                </c:pt>
                <c:pt idx="74">
                  <c:v>0.92553191489361697</c:v>
                </c:pt>
                <c:pt idx="75">
                  <c:v>0.92553191489361697</c:v>
                </c:pt>
                <c:pt idx="76">
                  <c:v>0.92553191489361697</c:v>
                </c:pt>
                <c:pt idx="77">
                  <c:v>0.91489361702127658</c:v>
                </c:pt>
                <c:pt idx="78">
                  <c:v>0.91489361702127658</c:v>
                </c:pt>
                <c:pt idx="79">
                  <c:v>0.9042553191489362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0.87234042553191493</c:v>
                </c:pt>
                <c:pt idx="86">
                  <c:v>0.87234042553191493</c:v>
                </c:pt>
                <c:pt idx="87">
                  <c:v>0.86170212765957444</c:v>
                </c:pt>
                <c:pt idx="88">
                  <c:v>0.85106382978723405</c:v>
                </c:pt>
                <c:pt idx="89">
                  <c:v>0.84042553191489366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B-4F3A-A059-04542BE62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02592"/>
        <c:axId val="1501304256"/>
      </c:scatterChart>
      <c:valAx>
        <c:axId val="15013025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1304256"/>
        <c:crosses val="autoZero"/>
        <c:crossBetween val="midCat"/>
      </c:valAx>
      <c:valAx>
        <c:axId val="150130425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1302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19</xdr:row>
      <xdr:rowOff>9525</xdr:rowOff>
    </xdr:from>
    <xdr:to>
      <xdr:col>20</xdr:col>
      <xdr:colOff>523875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7FDF0-FD73-4867-BB8A-8D0E2EC8F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14D8-3D44-467A-9D6B-8A73C5D9FAA4}">
  <dimension ref="A1:AI176"/>
  <sheetViews>
    <sheetView tabSelected="1" workbookViewId="0">
      <selection activeCell="S13" sqref="S13"/>
    </sheetView>
  </sheetViews>
  <sheetFormatPr defaultRowHeight="15" x14ac:dyDescent="0.25"/>
  <sheetData>
    <row r="1" spans="1:35" x14ac:dyDescent="0.25">
      <c r="A1" t="s">
        <v>2</v>
      </c>
      <c r="W1" t="s">
        <v>4</v>
      </c>
      <c r="AB1" t="s">
        <v>40</v>
      </c>
    </row>
    <row r="2" spans="1:35" ht="15.75" thickBot="1" x14ac:dyDescent="0.3"/>
    <row r="3" spans="1:35" ht="15.75" thickTop="1" x14ac:dyDescent="0.25">
      <c r="A3" s="19" t="str">
        <f>Sheet1!A4</f>
        <v>SAT Scores</v>
      </c>
      <c r="B3" s="19" t="s">
        <v>7</v>
      </c>
      <c r="C3" s="19" t="s">
        <v>8</v>
      </c>
      <c r="D3" s="19" t="s">
        <v>9</v>
      </c>
      <c r="E3" s="19" t="s">
        <v>10</v>
      </c>
      <c r="F3" s="19" t="s">
        <v>11</v>
      </c>
      <c r="G3" s="19" t="s">
        <v>12</v>
      </c>
      <c r="H3" s="19" t="s">
        <v>13</v>
      </c>
      <c r="I3" s="19" t="s">
        <v>14</v>
      </c>
      <c r="J3" s="19" t="s">
        <v>15</v>
      </c>
      <c r="M3" t="s">
        <v>16</v>
      </c>
      <c r="O3" t="s">
        <v>17</v>
      </c>
      <c r="P3" s="7">
        <f>B172*LN(B172/D172)+C172*LN(C172/D172)</f>
        <v>-115.25542210925857</v>
      </c>
      <c r="R3" t="s">
        <v>29</v>
      </c>
      <c r="U3" t="s">
        <v>3</v>
      </c>
      <c r="X3" s="23" t="s">
        <v>37</v>
      </c>
      <c r="Y3" s="23" t="s">
        <v>38</v>
      </c>
      <c r="AB3" s="6" t="s">
        <v>11</v>
      </c>
      <c r="AC3" s="6" t="s">
        <v>8</v>
      </c>
      <c r="AD3" s="6" t="s">
        <v>7</v>
      </c>
      <c r="AE3" s="6" t="s">
        <v>41</v>
      </c>
      <c r="AF3" s="6" t="s">
        <v>42</v>
      </c>
      <c r="AG3" s="6" t="s">
        <v>43</v>
      </c>
      <c r="AH3" s="6" t="s">
        <v>44</v>
      </c>
      <c r="AI3" s="6" t="s">
        <v>6</v>
      </c>
    </row>
    <row r="4" spans="1:35" x14ac:dyDescent="0.25">
      <c r="A4">
        <f>Sheet1!A5</f>
        <v>1363</v>
      </c>
      <c r="B4" s="16">
        <f>Sheet1!B5</f>
        <v>0</v>
      </c>
      <c r="C4" s="5">
        <f>1-B4</f>
        <v>1</v>
      </c>
      <c r="D4" s="17">
        <f>B4+C4</f>
        <v>1</v>
      </c>
      <c r="E4">
        <f>IF(D4=0,"",B4/D4)</f>
        <v>0</v>
      </c>
      <c r="F4">
        <f>1/(1+EXP(-$M$5-$M$6*A4))</f>
        <v>3.1750980389243088E-6</v>
      </c>
      <c r="G4" s="10">
        <f>D4*F4</f>
        <v>3.1750980389243088E-6</v>
      </c>
      <c r="H4" s="11">
        <f>D4-G4</f>
        <v>0.99999682490196107</v>
      </c>
      <c r="I4" s="10">
        <f>IFERROR(D4*(E4*LN(F4)+(1-E4)*LN(1-F4)),0)</f>
        <v>-3.1751030795666817E-6</v>
      </c>
      <c r="J4" s="11">
        <f>100*IF(F4&gt;=$X$10,B4/D4,C4/D4)</f>
        <v>100</v>
      </c>
      <c r="O4" t="s">
        <v>18</v>
      </c>
      <c r="P4" s="9">
        <f>I172</f>
        <v>-23.144749099221972</v>
      </c>
      <c r="R4" s="10">
        <f t="array" ref="R4:S5">MINVERSE(MMULT(TRANSPOSE([1]!DEsign(A4:A171)),F4:F171*(1-F4:F171)*D4:D171*[1]!DEsign(A4:A171)))</f>
        <v>247.63967941898571</v>
      </c>
      <c r="S4" s="11">
        <v>-0.14837322229060804</v>
      </c>
      <c r="U4" s="7">
        <f t="array" ref="U4:U5">MMULT(TRANSPOSE([1]!DEsign(A4:A171)),D4:D171*(E4:E171-F4:F171))</f>
        <v>7.8658488143062977E-14</v>
      </c>
      <c r="W4" t="s">
        <v>12</v>
      </c>
      <c r="X4" s="10">
        <f>SUMIF(F4:F171,"&gt;="&amp;X10,B4:B171)</f>
        <v>87</v>
      </c>
      <c r="Y4" s="11">
        <f>SUMIF(F4:F171,"&gt;="&amp;X10,C4:C171)</f>
        <v>7</v>
      </c>
      <c r="Z4">
        <f>X4+Y4</f>
        <v>94</v>
      </c>
      <c r="AE4">
        <v>0</v>
      </c>
      <c r="AF4">
        <v>0</v>
      </c>
      <c r="AG4">
        <f>1-AE4/AE$172</f>
        <v>1</v>
      </c>
      <c r="AH4">
        <f>1-AF4/AF$172</f>
        <v>1</v>
      </c>
      <c r="AI4">
        <f>(AG4-AG5)*AH4</f>
        <v>1.3513513513513487E-2</v>
      </c>
    </row>
    <row r="5" spans="1:35" x14ac:dyDescent="0.25">
      <c r="A5">
        <f>Sheet1!A6</f>
        <v>1792</v>
      </c>
      <c r="B5" s="16">
        <f>Sheet1!B6</f>
        <v>1</v>
      </c>
      <c r="C5" s="5">
        <f t="shared" ref="C5:C68" si="0">1-B5</f>
        <v>0</v>
      </c>
      <c r="D5" s="17">
        <f t="shared" ref="D5:D68" si="1">B5+C5</f>
        <v>1</v>
      </c>
      <c r="E5">
        <f t="shared" ref="E5:E68" si="2">IF(D5=0,"",B5/D5)</f>
        <v>1</v>
      </c>
      <c r="F5">
        <f t="shared" ref="F5:F68" si="3">1/(1+EXP(-$M$5-$M$6*A5))</f>
        <v>0.99532071149605272</v>
      </c>
      <c r="G5" s="16">
        <f t="shared" ref="G5:G68" si="4">D5*F5</f>
        <v>0.99532071149605272</v>
      </c>
      <c r="H5" s="17">
        <f t="shared" ref="H5:H68" si="5">D5-G5</f>
        <v>4.6792885039472765E-3</v>
      </c>
      <c r="I5" s="16">
        <f t="shared" ref="I5:I68" si="6">IFERROR(D5*(E5*LN(F5)+(1-E5)*LN(1-F5)),0)</f>
        <v>-4.6902706468680572E-3</v>
      </c>
      <c r="J5" s="17">
        <f t="shared" ref="J5:J68" si="7">100*IF(F5&gt;=$X$10,B5/D5,C5/D5)</f>
        <v>100</v>
      </c>
      <c r="M5" s="7">
        <f t="array" ref="M5:M6">[1]!LogitCoeff(A4:C171,,,,,20)</f>
        <v>-69.912802176197147</v>
      </c>
      <c r="R5" s="12">
        <v>-0.14837322229060806</v>
      </c>
      <c r="S5" s="13">
        <v>8.8947487655555667E-5</v>
      </c>
      <c r="U5" s="9">
        <v>1.3108936158801043E-10</v>
      </c>
      <c r="W5" t="s">
        <v>13</v>
      </c>
      <c r="X5" s="12">
        <f>X6-X4</f>
        <v>7</v>
      </c>
      <c r="Y5" s="13">
        <f>Y6-Y4</f>
        <v>67</v>
      </c>
      <c r="Z5">
        <f t="shared" ref="Z5:Z6" si="8">X5+Y5</f>
        <v>74</v>
      </c>
      <c r="AB5">
        <f t="array" ref="AB5:AD172">[1]!SelectCols(B4:F171,"5,2,1",1)</f>
        <v>9.3913091689546413E-7</v>
      </c>
      <c r="AC5">
        <v>1</v>
      </c>
      <c r="AD5">
        <v>0</v>
      </c>
      <c r="AE5">
        <f>AE4+AC5</f>
        <v>1</v>
      </c>
      <c r="AF5">
        <f>AF4+AD5</f>
        <v>0</v>
      </c>
      <c r="AG5">
        <f t="shared" ref="AG5:AG68" si="9">1-AE5/AE$172</f>
        <v>0.98648648648648651</v>
      </c>
      <c r="AH5">
        <f t="shared" ref="AH5:AH68" si="10">1-AF5/AF$172</f>
        <v>1</v>
      </c>
      <c r="AI5">
        <f t="shared" ref="AI5:AI68" si="11">(AG5-AG6)*AH5</f>
        <v>1.3513513513513487E-2</v>
      </c>
    </row>
    <row r="6" spans="1:35" x14ac:dyDescent="0.25">
      <c r="A6">
        <f>Sheet1!A7</f>
        <v>1954</v>
      </c>
      <c r="B6" s="16">
        <f>Sheet1!B7</f>
        <v>1</v>
      </c>
      <c r="C6" s="5">
        <f t="shared" si="0"/>
        <v>0</v>
      </c>
      <c r="D6" s="17">
        <f t="shared" si="1"/>
        <v>1</v>
      </c>
      <c r="E6">
        <f t="shared" si="2"/>
        <v>1</v>
      </c>
      <c r="F6">
        <f t="shared" si="3"/>
        <v>0.99999478886332693</v>
      </c>
      <c r="G6" s="16">
        <f t="shared" si="4"/>
        <v>0.99999478886332693</v>
      </c>
      <c r="H6" s="17">
        <f t="shared" si="5"/>
        <v>5.2111366730667186E-6</v>
      </c>
      <c r="I6" s="16">
        <f t="shared" si="6"/>
        <v>-5.2111502510866026E-6</v>
      </c>
      <c r="J6" s="17">
        <f t="shared" si="7"/>
        <v>100</v>
      </c>
      <c r="M6" s="9">
        <v>4.2004866693767601E-2</v>
      </c>
      <c r="O6" t="s">
        <v>19</v>
      </c>
      <c r="P6" s="7">
        <f>2*(P4-P3)</f>
        <v>184.22134602007321</v>
      </c>
      <c r="X6">
        <f>B172</f>
        <v>94</v>
      </c>
      <c r="Y6">
        <f>C172</f>
        <v>74</v>
      </c>
      <c r="Z6">
        <f t="shared" si="8"/>
        <v>168</v>
      </c>
      <c r="AB6">
        <v>3.1750980389243088E-6</v>
      </c>
      <c r="AC6">
        <v>1</v>
      </c>
      <c r="AD6">
        <v>0</v>
      </c>
      <c r="AE6">
        <f t="shared" ref="AE6:AE69" si="12">AE5+AC6</f>
        <v>2</v>
      </c>
      <c r="AF6">
        <f t="shared" ref="AF6:AF69" si="13">AF5+AD6</f>
        <v>0</v>
      </c>
      <c r="AG6">
        <f t="shared" si="9"/>
        <v>0.97297297297297303</v>
      </c>
      <c r="AH6">
        <f t="shared" si="10"/>
        <v>1</v>
      </c>
      <c r="AI6">
        <f t="shared" si="11"/>
        <v>1.3513513513513598E-2</v>
      </c>
    </row>
    <row r="7" spans="1:35" x14ac:dyDescent="0.25">
      <c r="A7">
        <f>Sheet1!A8</f>
        <v>1653</v>
      </c>
      <c r="B7" s="16">
        <f>Sheet1!B8</f>
        <v>0</v>
      </c>
      <c r="C7" s="5">
        <f t="shared" si="0"/>
        <v>1</v>
      </c>
      <c r="D7" s="17">
        <f t="shared" si="1"/>
        <v>1</v>
      </c>
      <c r="E7">
        <f t="shared" si="2"/>
        <v>0</v>
      </c>
      <c r="F7">
        <f t="shared" si="3"/>
        <v>0.38254555898899817</v>
      </c>
      <c r="G7" s="16">
        <f t="shared" si="4"/>
        <v>0.38254555898899817</v>
      </c>
      <c r="H7" s="17">
        <f t="shared" si="5"/>
        <v>0.61745444101100189</v>
      </c>
      <c r="I7" s="16">
        <f t="shared" si="6"/>
        <v>-0.48214999294113181</v>
      </c>
      <c r="J7" s="17">
        <f t="shared" si="7"/>
        <v>100</v>
      </c>
      <c r="O7" t="s">
        <v>20</v>
      </c>
      <c r="P7" s="8">
        <f>COUNT(A4)</f>
        <v>1</v>
      </c>
      <c r="AB7">
        <v>3.3113078783367442E-6</v>
      </c>
      <c r="AC7">
        <v>1</v>
      </c>
      <c r="AD7">
        <v>0</v>
      </c>
      <c r="AE7">
        <f t="shared" si="12"/>
        <v>3</v>
      </c>
      <c r="AF7">
        <f t="shared" si="13"/>
        <v>0</v>
      </c>
      <c r="AG7">
        <f t="shared" si="9"/>
        <v>0.95945945945945943</v>
      </c>
      <c r="AH7">
        <f t="shared" si="10"/>
        <v>1</v>
      </c>
      <c r="AI7">
        <f t="shared" si="11"/>
        <v>1.3513513513513487E-2</v>
      </c>
    </row>
    <row r="8" spans="1:35" x14ac:dyDescent="0.25">
      <c r="A8">
        <f>Sheet1!A9</f>
        <v>1593</v>
      </c>
      <c r="B8" s="16">
        <f>Sheet1!B9</f>
        <v>0</v>
      </c>
      <c r="C8" s="5">
        <f t="shared" si="0"/>
        <v>1</v>
      </c>
      <c r="D8" s="17">
        <f t="shared" si="1"/>
        <v>1</v>
      </c>
      <c r="E8">
        <f t="shared" si="2"/>
        <v>0</v>
      </c>
      <c r="F8">
        <f t="shared" si="3"/>
        <v>4.7468830575847096E-2</v>
      </c>
      <c r="G8" s="16">
        <f t="shared" si="4"/>
        <v>4.7468830575847096E-2</v>
      </c>
      <c r="H8" s="17">
        <f t="shared" si="5"/>
        <v>0.95253116942415295</v>
      </c>
      <c r="I8" s="16">
        <f t="shared" si="6"/>
        <v>-4.8632448711808066E-2</v>
      </c>
      <c r="J8" s="17">
        <f t="shared" si="7"/>
        <v>100</v>
      </c>
      <c r="O8" t="s">
        <v>21</v>
      </c>
      <c r="P8" s="8">
        <f>_xlfn.CHISQ.DIST.RT(P6,P7)</f>
        <v>5.8047935742273232E-42</v>
      </c>
      <c r="W8" t="s">
        <v>39</v>
      </c>
      <c r="X8" s="24">
        <f>X4/X6</f>
        <v>0.92553191489361697</v>
      </c>
      <c r="Y8" s="25">
        <f>Y5/Y6</f>
        <v>0.90540540540540537</v>
      </c>
      <c r="Z8">
        <f>(X4+Y5)/Z6</f>
        <v>0.91666666666666663</v>
      </c>
      <c r="AB8">
        <v>4.2604359545059147E-6</v>
      </c>
      <c r="AC8">
        <v>1</v>
      </c>
      <c r="AD8">
        <v>0</v>
      </c>
      <c r="AE8">
        <f t="shared" si="12"/>
        <v>4</v>
      </c>
      <c r="AF8">
        <f t="shared" si="13"/>
        <v>0</v>
      </c>
      <c r="AG8">
        <f t="shared" si="9"/>
        <v>0.94594594594594594</v>
      </c>
      <c r="AH8">
        <f t="shared" si="10"/>
        <v>1</v>
      </c>
      <c r="AI8">
        <f t="shared" si="11"/>
        <v>1.3513513513513487E-2</v>
      </c>
    </row>
    <row r="9" spans="1:35" x14ac:dyDescent="0.25">
      <c r="A9">
        <f>Sheet1!A10</f>
        <v>1755</v>
      </c>
      <c r="B9" s="16">
        <f>Sheet1!B10</f>
        <v>1</v>
      </c>
      <c r="C9" s="5">
        <f t="shared" si="0"/>
        <v>0</v>
      </c>
      <c r="D9" s="17">
        <f t="shared" si="1"/>
        <v>1</v>
      </c>
      <c r="E9">
        <f t="shared" si="2"/>
        <v>1</v>
      </c>
      <c r="F9">
        <f t="shared" si="3"/>
        <v>0.97824121871787961</v>
      </c>
      <c r="G9" s="16">
        <f t="shared" si="4"/>
        <v>0.97824121871787961</v>
      </c>
      <c r="H9" s="17">
        <f t="shared" si="5"/>
        <v>2.1758781282120387E-2</v>
      </c>
      <c r="I9" s="16">
        <f t="shared" si="6"/>
        <v>-2.1998994453366606E-2</v>
      </c>
      <c r="J9" s="17">
        <f t="shared" si="7"/>
        <v>100</v>
      </c>
      <c r="O9" t="s">
        <v>22</v>
      </c>
      <c r="P9" s="8">
        <v>0.05</v>
      </c>
      <c r="AB9">
        <v>5.0399198494567593E-6</v>
      </c>
      <c r="AC9">
        <v>1</v>
      </c>
      <c r="AD9">
        <v>0</v>
      </c>
      <c r="AE9">
        <f t="shared" si="12"/>
        <v>5</v>
      </c>
      <c r="AF9">
        <f t="shared" si="13"/>
        <v>0</v>
      </c>
      <c r="AG9">
        <f t="shared" si="9"/>
        <v>0.93243243243243246</v>
      </c>
      <c r="AH9">
        <f t="shared" si="10"/>
        <v>1</v>
      </c>
      <c r="AI9">
        <f t="shared" si="11"/>
        <v>1.3513513513513598E-2</v>
      </c>
    </row>
    <row r="10" spans="1:35" x14ac:dyDescent="0.25">
      <c r="A10">
        <f>Sheet1!A11</f>
        <v>1775</v>
      </c>
      <c r="B10" s="16">
        <f>Sheet1!B11</f>
        <v>1</v>
      </c>
      <c r="C10" s="5">
        <f t="shared" si="0"/>
        <v>0</v>
      </c>
      <c r="D10" s="17">
        <f t="shared" si="1"/>
        <v>1</v>
      </c>
      <c r="E10">
        <f t="shared" si="2"/>
        <v>1</v>
      </c>
      <c r="F10">
        <f t="shared" si="3"/>
        <v>0.9904898145423453</v>
      </c>
      <c r="G10" s="16">
        <f t="shared" si="4"/>
        <v>0.9904898145423453</v>
      </c>
      <c r="H10" s="17">
        <f t="shared" si="5"/>
        <v>9.5101854576546963E-3</v>
      </c>
      <c r="I10" s="16">
        <f t="shared" si="6"/>
        <v>-9.5556960439598382E-3</v>
      </c>
      <c r="J10" s="17">
        <f t="shared" si="7"/>
        <v>100</v>
      </c>
      <c r="O10" t="s">
        <v>23</v>
      </c>
      <c r="P10" s="21" t="str">
        <f>IF(P8&lt;P9,"yes","no")</f>
        <v>yes</v>
      </c>
      <c r="W10" t="s">
        <v>5</v>
      </c>
      <c r="X10" s="14">
        <v>0.5</v>
      </c>
      <c r="AB10">
        <v>7.9999936874403158E-6</v>
      </c>
      <c r="AC10">
        <v>1</v>
      </c>
      <c r="AD10">
        <v>0</v>
      </c>
      <c r="AE10">
        <f t="shared" si="12"/>
        <v>6</v>
      </c>
      <c r="AF10">
        <f t="shared" si="13"/>
        <v>0</v>
      </c>
      <c r="AG10">
        <f t="shared" si="9"/>
        <v>0.91891891891891886</v>
      </c>
      <c r="AH10">
        <f t="shared" si="10"/>
        <v>1</v>
      </c>
      <c r="AI10">
        <f t="shared" si="11"/>
        <v>1.3513513513513487E-2</v>
      </c>
    </row>
    <row r="11" spans="1:35" x14ac:dyDescent="0.25">
      <c r="A11">
        <f>Sheet1!A12</f>
        <v>1887</v>
      </c>
      <c r="B11" s="16">
        <f>Sheet1!B12</f>
        <v>1</v>
      </c>
      <c r="C11" s="5">
        <f t="shared" si="0"/>
        <v>0</v>
      </c>
      <c r="D11" s="17">
        <f t="shared" si="1"/>
        <v>1</v>
      </c>
      <c r="E11">
        <f t="shared" si="2"/>
        <v>1</v>
      </c>
      <c r="F11">
        <f t="shared" si="3"/>
        <v>0.99991307528888274</v>
      </c>
      <c r="G11" s="16">
        <f t="shared" si="4"/>
        <v>0.99991307528888274</v>
      </c>
      <c r="H11" s="17">
        <f t="shared" si="5"/>
        <v>8.6924711117264408E-5</v>
      </c>
      <c r="I11" s="16">
        <f t="shared" si="6"/>
        <v>-8.692848928891172E-5</v>
      </c>
      <c r="J11" s="17">
        <f t="shared" si="7"/>
        <v>100</v>
      </c>
      <c r="AB11">
        <v>8.7011028751255684E-6</v>
      </c>
      <c r="AC11">
        <v>1</v>
      </c>
      <c r="AD11">
        <v>0</v>
      </c>
      <c r="AE11">
        <f t="shared" si="12"/>
        <v>7</v>
      </c>
      <c r="AF11">
        <f t="shared" si="13"/>
        <v>0</v>
      </c>
      <c r="AG11">
        <f t="shared" si="9"/>
        <v>0.90540540540540537</v>
      </c>
      <c r="AH11">
        <f t="shared" si="10"/>
        <v>1</v>
      </c>
      <c r="AI11">
        <f t="shared" si="11"/>
        <v>1.3513513513513487E-2</v>
      </c>
    </row>
    <row r="12" spans="1:35" x14ac:dyDescent="0.25">
      <c r="A12">
        <f>Sheet1!A13</f>
        <v>1893</v>
      </c>
      <c r="B12" s="16">
        <f>Sheet1!B13</f>
        <v>1</v>
      </c>
      <c r="C12" s="5">
        <f t="shared" si="0"/>
        <v>0</v>
      </c>
      <c r="D12" s="17">
        <f t="shared" si="1"/>
        <v>1</v>
      </c>
      <c r="E12">
        <f t="shared" si="2"/>
        <v>1</v>
      </c>
      <c r="F12">
        <f t="shared" si="3"/>
        <v>0.99993243889014705</v>
      </c>
      <c r="G12" s="16">
        <f t="shared" si="4"/>
        <v>0.99993243889014705</v>
      </c>
      <c r="H12" s="17">
        <f t="shared" si="5"/>
        <v>6.7561109852953827E-5</v>
      </c>
      <c r="I12" s="16">
        <f t="shared" si="6"/>
        <v>-6.7563392207535631E-5</v>
      </c>
      <c r="J12" s="17">
        <f t="shared" si="7"/>
        <v>100</v>
      </c>
      <c r="O12" t="s">
        <v>24</v>
      </c>
      <c r="P12" s="7">
        <f>1-P4/P3</f>
        <v>0.79918732953594618</v>
      </c>
      <c r="AB12">
        <v>1.1195103453121001E-5</v>
      </c>
      <c r="AC12">
        <v>1</v>
      </c>
      <c r="AD12">
        <v>0</v>
      </c>
      <c r="AE12">
        <f t="shared" si="12"/>
        <v>8</v>
      </c>
      <c r="AF12">
        <f t="shared" si="13"/>
        <v>0</v>
      </c>
      <c r="AG12">
        <f t="shared" si="9"/>
        <v>0.89189189189189189</v>
      </c>
      <c r="AH12">
        <f t="shared" si="10"/>
        <v>1</v>
      </c>
      <c r="AI12">
        <f t="shared" si="11"/>
        <v>1.3513513513513487E-2</v>
      </c>
    </row>
    <row r="13" spans="1:35" x14ac:dyDescent="0.25">
      <c r="A13">
        <f>Sheet1!A14</f>
        <v>1580</v>
      </c>
      <c r="B13" s="16">
        <f>Sheet1!B14</f>
        <v>0</v>
      </c>
      <c r="C13" s="5">
        <f t="shared" si="0"/>
        <v>1</v>
      </c>
      <c r="D13" s="17">
        <f t="shared" si="1"/>
        <v>1</v>
      </c>
      <c r="E13">
        <f t="shared" si="2"/>
        <v>0</v>
      </c>
      <c r="F13">
        <f t="shared" si="3"/>
        <v>2.8055533072246092E-2</v>
      </c>
      <c r="G13" s="16">
        <f t="shared" si="4"/>
        <v>2.8055533072246092E-2</v>
      </c>
      <c r="H13" s="17">
        <f t="shared" si="5"/>
        <v>0.97194446692775394</v>
      </c>
      <c r="I13" s="16">
        <f t="shared" si="6"/>
        <v>-2.8456608944214621E-2</v>
      </c>
      <c r="J13" s="17">
        <f t="shared" si="7"/>
        <v>100</v>
      </c>
      <c r="O13" t="s">
        <v>25</v>
      </c>
      <c r="P13" s="8">
        <f>1-EXP((-2/D172)*(P4-P3))</f>
        <v>0.66598040867762864</v>
      </c>
      <c r="AB13">
        <v>1.6338350699349726E-5</v>
      </c>
      <c r="AC13">
        <v>1</v>
      </c>
      <c r="AD13">
        <v>0</v>
      </c>
      <c r="AE13">
        <f t="shared" si="12"/>
        <v>9</v>
      </c>
      <c r="AF13">
        <f t="shared" si="13"/>
        <v>0</v>
      </c>
      <c r="AG13">
        <f t="shared" si="9"/>
        <v>0.8783783783783784</v>
      </c>
      <c r="AH13">
        <f t="shared" si="10"/>
        <v>1</v>
      </c>
      <c r="AI13">
        <f t="shared" si="11"/>
        <v>1.3513513513513487E-2</v>
      </c>
    </row>
    <row r="14" spans="1:35" x14ac:dyDescent="0.25">
      <c r="A14">
        <f>Sheet1!A15</f>
        <v>1857</v>
      </c>
      <c r="B14" s="16">
        <f>Sheet1!B15</f>
        <v>1</v>
      </c>
      <c r="C14" s="5">
        <f t="shared" si="0"/>
        <v>0</v>
      </c>
      <c r="D14" s="17">
        <f t="shared" si="1"/>
        <v>1</v>
      </c>
      <c r="E14">
        <f t="shared" si="2"/>
        <v>1</v>
      </c>
      <c r="F14">
        <f t="shared" si="3"/>
        <v>0.99969357629129019</v>
      </c>
      <c r="G14" s="16">
        <f t="shared" si="4"/>
        <v>0.99969357629129019</v>
      </c>
      <c r="H14" s="17">
        <f t="shared" si="5"/>
        <v>3.0642370870981317E-4</v>
      </c>
      <c r="I14" s="16">
        <f t="shared" si="6"/>
        <v>-3.0647066604724891E-4</v>
      </c>
      <c r="J14" s="17">
        <f t="shared" si="7"/>
        <v>100</v>
      </c>
      <c r="O14" t="s">
        <v>26</v>
      </c>
      <c r="P14" s="8">
        <f>P13/(1-EXP(2*P3/D172))</f>
        <v>0.89222903373135565</v>
      </c>
      <c r="AB14">
        <v>2.4867339746229645E-5</v>
      </c>
      <c r="AC14">
        <v>1</v>
      </c>
      <c r="AD14">
        <v>0</v>
      </c>
      <c r="AE14">
        <f t="shared" si="12"/>
        <v>10</v>
      </c>
      <c r="AF14">
        <f t="shared" si="13"/>
        <v>0</v>
      </c>
      <c r="AG14">
        <f t="shared" si="9"/>
        <v>0.86486486486486491</v>
      </c>
      <c r="AH14">
        <f t="shared" si="10"/>
        <v>1</v>
      </c>
      <c r="AI14">
        <f t="shared" si="11"/>
        <v>1.3513513513513598E-2</v>
      </c>
    </row>
    <row r="15" spans="1:35" x14ac:dyDescent="0.25">
      <c r="A15">
        <f>Sheet1!A16</f>
        <v>1880</v>
      </c>
      <c r="B15" s="16">
        <f>Sheet1!B16</f>
        <v>1</v>
      </c>
      <c r="C15" s="5">
        <f t="shared" si="0"/>
        <v>0</v>
      </c>
      <c r="D15" s="17">
        <f t="shared" si="1"/>
        <v>1</v>
      </c>
      <c r="E15">
        <f t="shared" si="2"/>
        <v>1</v>
      </c>
      <c r="F15">
        <f t="shared" si="3"/>
        <v>0.99988336531398214</v>
      </c>
      <c r="G15" s="16">
        <f t="shared" si="4"/>
        <v>0.99988336531398214</v>
      </c>
      <c r="H15" s="17">
        <f t="shared" si="5"/>
        <v>1.1663468601785798E-4</v>
      </c>
      <c r="I15" s="16">
        <f t="shared" si="6"/>
        <v>-1.1664148837178131E-4</v>
      </c>
      <c r="J15" s="17">
        <f t="shared" si="7"/>
        <v>100</v>
      </c>
      <c r="O15" t="s">
        <v>27</v>
      </c>
      <c r="P15" s="8">
        <f>-2*P4+2*(P7+1)</f>
        <v>50.289498198443944</v>
      </c>
      <c r="AB15">
        <v>2.7046641530507806E-5</v>
      </c>
      <c r="AC15">
        <v>1</v>
      </c>
      <c r="AD15">
        <v>0</v>
      </c>
      <c r="AE15">
        <f t="shared" si="12"/>
        <v>11</v>
      </c>
      <c r="AF15">
        <f t="shared" si="13"/>
        <v>0</v>
      </c>
      <c r="AG15">
        <f t="shared" si="9"/>
        <v>0.85135135135135132</v>
      </c>
      <c r="AH15">
        <f t="shared" si="10"/>
        <v>1</v>
      </c>
      <c r="AI15">
        <f t="shared" si="11"/>
        <v>1.3513513513513487E-2</v>
      </c>
    </row>
    <row r="16" spans="1:35" x14ac:dyDescent="0.25">
      <c r="A16">
        <f>Sheet1!A17</f>
        <v>1664</v>
      </c>
      <c r="B16" s="16">
        <f>Sheet1!B17</f>
        <v>1</v>
      </c>
      <c r="C16" s="5">
        <f t="shared" si="0"/>
        <v>0</v>
      </c>
      <c r="D16" s="17">
        <f t="shared" si="1"/>
        <v>1</v>
      </c>
      <c r="E16">
        <f t="shared" si="2"/>
        <v>1</v>
      </c>
      <c r="F16">
        <f t="shared" si="3"/>
        <v>0.49582409765550461</v>
      </c>
      <c r="G16" s="16">
        <f t="shared" si="4"/>
        <v>0.49582409765550461</v>
      </c>
      <c r="H16" s="17">
        <f t="shared" si="5"/>
        <v>0.50417590234449539</v>
      </c>
      <c r="I16" s="16">
        <f t="shared" si="6"/>
        <v>-0.7015340569810723</v>
      </c>
      <c r="J16" s="17">
        <f t="shared" si="7"/>
        <v>0</v>
      </c>
      <c r="O16" t="s">
        <v>28</v>
      </c>
      <c r="P16" s="9">
        <f>-2*P4+(P7+1)*LN(D172)</f>
        <v>56.537426157250465</v>
      </c>
      <c r="AB16">
        <v>3.784848569794077E-5</v>
      </c>
      <c r="AC16">
        <v>1</v>
      </c>
      <c r="AD16">
        <v>0</v>
      </c>
      <c r="AE16">
        <f t="shared" si="12"/>
        <v>12</v>
      </c>
      <c r="AF16">
        <f t="shared" si="13"/>
        <v>0</v>
      </c>
      <c r="AG16">
        <f t="shared" si="9"/>
        <v>0.83783783783783783</v>
      </c>
      <c r="AH16">
        <f t="shared" si="10"/>
        <v>1</v>
      </c>
      <c r="AI16">
        <f t="shared" si="11"/>
        <v>1.3513513513513487E-2</v>
      </c>
    </row>
    <row r="17" spans="1:35" x14ac:dyDescent="0.25">
      <c r="A17">
        <f>Sheet1!A18</f>
        <v>1364</v>
      </c>
      <c r="B17" s="16">
        <f>Sheet1!B18</f>
        <v>0</v>
      </c>
      <c r="C17" s="5">
        <f t="shared" si="0"/>
        <v>1</v>
      </c>
      <c r="D17" s="17">
        <f t="shared" si="1"/>
        <v>1</v>
      </c>
      <c r="E17">
        <f t="shared" si="2"/>
        <v>0</v>
      </c>
      <c r="F17">
        <f t="shared" si="3"/>
        <v>3.3113078783367442E-6</v>
      </c>
      <c r="G17" s="16">
        <f t="shared" si="4"/>
        <v>3.3113078783367442E-6</v>
      </c>
      <c r="H17" s="17">
        <f t="shared" si="5"/>
        <v>0.99999668869212166</v>
      </c>
      <c r="I17" s="16">
        <f t="shared" si="6"/>
        <v>-3.3113133607318103E-6</v>
      </c>
      <c r="J17" s="17">
        <f t="shared" si="7"/>
        <v>100</v>
      </c>
      <c r="AB17">
        <v>5.2964124510572313E-5</v>
      </c>
      <c r="AC17">
        <v>1</v>
      </c>
      <c r="AD17">
        <v>0</v>
      </c>
      <c r="AE17">
        <f t="shared" si="12"/>
        <v>13</v>
      </c>
      <c r="AF17">
        <f t="shared" si="13"/>
        <v>0</v>
      </c>
      <c r="AG17">
        <f t="shared" si="9"/>
        <v>0.82432432432432434</v>
      </c>
      <c r="AH17">
        <f t="shared" si="10"/>
        <v>1</v>
      </c>
      <c r="AI17">
        <f t="shared" si="11"/>
        <v>1.3513513513513598E-2</v>
      </c>
    </row>
    <row r="18" spans="1:35" x14ac:dyDescent="0.25">
      <c r="A18">
        <f>Sheet1!A19</f>
        <v>1693</v>
      </c>
      <c r="B18" s="16">
        <f>Sheet1!B19</f>
        <v>0</v>
      </c>
      <c r="C18" s="5">
        <f t="shared" si="0"/>
        <v>1</v>
      </c>
      <c r="D18" s="17">
        <f t="shared" si="1"/>
        <v>1</v>
      </c>
      <c r="E18">
        <f t="shared" si="2"/>
        <v>0</v>
      </c>
      <c r="F18">
        <f t="shared" si="3"/>
        <v>0.76878034340011292</v>
      </c>
      <c r="G18" s="16">
        <f t="shared" si="4"/>
        <v>0.76878034340011292</v>
      </c>
      <c r="H18" s="17">
        <f t="shared" si="5"/>
        <v>0.23121965659988708</v>
      </c>
      <c r="I18" s="16">
        <f t="shared" si="6"/>
        <v>-1.4643871259021959</v>
      </c>
      <c r="J18" s="17">
        <f t="shared" si="7"/>
        <v>0</v>
      </c>
      <c r="AB18">
        <v>6.5341459552230996E-5</v>
      </c>
      <c r="AC18">
        <v>1</v>
      </c>
      <c r="AD18">
        <v>0</v>
      </c>
      <c r="AE18">
        <f t="shared" si="12"/>
        <v>14</v>
      </c>
      <c r="AF18">
        <f t="shared" si="13"/>
        <v>0</v>
      </c>
      <c r="AG18">
        <f t="shared" si="9"/>
        <v>0.81081081081081074</v>
      </c>
      <c r="AH18">
        <f t="shared" si="10"/>
        <v>1</v>
      </c>
      <c r="AI18">
        <f t="shared" si="11"/>
        <v>1.3513513513513487E-2</v>
      </c>
    </row>
    <row r="19" spans="1:35" x14ac:dyDescent="0.25">
      <c r="A19">
        <f>Sheet1!A20</f>
        <v>1850</v>
      </c>
      <c r="B19" s="16">
        <f>Sheet1!B20</f>
        <v>1</v>
      </c>
      <c r="C19" s="5">
        <f t="shared" si="0"/>
        <v>0</v>
      </c>
      <c r="D19" s="17">
        <f t="shared" si="1"/>
        <v>1</v>
      </c>
      <c r="E19">
        <f t="shared" si="2"/>
        <v>1</v>
      </c>
      <c r="F19">
        <f t="shared" si="3"/>
        <v>0.99958887465617485</v>
      </c>
      <c r="G19" s="16">
        <f t="shared" si="4"/>
        <v>0.99958887465617485</v>
      </c>
      <c r="H19" s="17">
        <f t="shared" si="5"/>
        <v>4.111253438251472E-4</v>
      </c>
      <c r="I19" s="16">
        <f t="shared" si="6"/>
        <v>-4.1120987901981619E-4</v>
      </c>
      <c r="J19" s="17">
        <f t="shared" si="7"/>
        <v>100</v>
      </c>
      <c r="AB19">
        <v>6.5341459552230996E-5</v>
      </c>
      <c r="AC19">
        <v>1</v>
      </c>
      <c r="AD19">
        <v>0</v>
      </c>
      <c r="AE19">
        <f t="shared" si="12"/>
        <v>15</v>
      </c>
      <c r="AF19">
        <f t="shared" si="13"/>
        <v>0</v>
      </c>
      <c r="AG19">
        <f t="shared" si="9"/>
        <v>0.79729729729729726</v>
      </c>
      <c r="AH19">
        <f t="shared" si="10"/>
        <v>1</v>
      </c>
      <c r="AI19">
        <f t="shared" si="11"/>
        <v>1.3513513513513487E-2</v>
      </c>
    </row>
    <row r="20" spans="1:35" x14ac:dyDescent="0.25">
      <c r="A20">
        <f>Sheet1!A21</f>
        <v>1633</v>
      </c>
      <c r="B20" s="16">
        <f>Sheet1!B21</f>
        <v>0</v>
      </c>
      <c r="C20" s="5">
        <f t="shared" si="0"/>
        <v>1</v>
      </c>
      <c r="D20" s="17">
        <f t="shared" si="1"/>
        <v>1</v>
      </c>
      <c r="E20">
        <f t="shared" si="2"/>
        <v>0</v>
      </c>
      <c r="F20">
        <f t="shared" si="3"/>
        <v>0.21100887714587374</v>
      </c>
      <c r="G20" s="16">
        <f t="shared" si="4"/>
        <v>0.21100887714587374</v>
      </c>
      <c r="H20" s="17">
        <f t="shared" si="5"/>
        <v>0.7889911228541262</v>
      </c>
      <c r="I20" s="16">
        <f t="shared" si="6"/>
        <v>-0.23700020933501206</v>
      </c>
      <c r="J20" s="17">
        <f t="shared" si="7"/>
        <v>100</v>
      </c>
      <c r="AB20">
        <v>1.5135651087874738E-4</v>
      </c>
      <c r="AC20">
        <v>1</v>
      </c>
      <c r="AD20">
        <v>0</v>
      </c>
      <c r="AE20">
        <f t="shared" si="12"/>
        <v>16</v>
      </c>
      <c r="AF20">
        <f t="shared" si="13"/>
        <v>0</v>
      </c>
      <c r="AG20">
        <f t="shared" si="9"/>
        <v>0.78378378378378377</v>
      </c>
      <c r="AH20">
        <f t="shared" si="10"/>
        <v>1</v>
      </c>
      <c r="AI20">
        <f t="shared" si="11"/>
        <v>1.3513513513513487E-2</v>
      </c>
    </row>
    <row r="21" spans="1:35" x14ac:dyDescent="0.25">
      <c r="A21">
        <f>Sheet1!A22</f>
        <v>1634</v>
      </c>
      <c r="B21" s="16">
        <f>Sheet1!B22</f>
        <v>0</v>
      </c>
      <c r="C21" s="5">
        <f t="shared" si="0"/>
        <v>1</v>
      </c>
      <c r="D21" s="17">
        <f t="shared" si="1"/>
        <v>1</v>
      </c>
      <c r="E21">
        <f t="shared" si="2"/>
        <v>0</v>
      </c>
      <c r="F21">
        <f t="shared" si="3"/>
        <v>0.21808690055538918</v>
      </c>
      <c r="G21" s="16">
        <f t="shared" si="4"/>
        <v>0.21808690055538918</v>
      </c>
      <c r="H21" s="17">
        <f t="shared" si="5"/>
        <v>0.78191309944461085</v>
      </c>
      <c r="I21" s="16">
        <f t="shared" si="6"/>
        <v>-0.24601167064169011</v>
      </c>
      <c r="J21" s="17">
        <f t="shared" si="7"/>
        <v>100</v>
      </c>
      <c r="AB21">
        <v>1.8672314542744233E-4</v>
      </c>
      <c r="AC21">
        <v>1</v>
      </c>
      <c r="AD21">
        <v>0</v>
      </c>
      <c r="AE21">
        <f t="shared" si="12"/>
        <v>17</v>
      </c>
      <c r="AF21">
        <f t="shared" si="13"/>
        <v>0</v>
      </c>
      <c r="AG21">
        <f t="shared" si="9"/>
        <v>0.77027027027027029</v>
      </c>
      <c r="AH21">
        <f t="shared" si="10"/>
        <v>1</v>
      </c>
      <c r="AI21">
        <f t="shared" si="11"/>
        <v>1.3513513513513487E-2</v>
      </c>
    </row>
    <row r="22" spans="1:35" x14ac:dyDescent="0.25">
      <c r="A22">
        <f>Sheet1!A23</f>
        <v>1636</v>
      </c>
      <c r="B22" s="16">
        <f>Sheet1!B23</f>
        <v>1</v>
      </c>
      <c r="C22" s="5">
        <f t="shared" si="0"/>
        <v>0</v>
      </c>
      <c r="D22" s="17">
        <f t="shared" si="1"/>
        <v>1</v>
      </c>
      <c r="E22">
        <f t="shared" si="2"/>
        <v>1</v>
      </c>
      <c r="F22">
        <f t="shared" si="3"/>
        <v>0.23275134150306809</v>
      </c>
      <c r="G22" s="16">
        <f t="shared" si="4"/>
        <v>0.23275134150306809</v>
      </c>
      <c r="H22" s="17">
        <f t="shared" si="5"/>
        <v>0.76724865849693191</v>
      </c>
      <c r="I22" s="16">
        <f t="shared" si="6"/>
        <v>-1.4577845991334371</v>
      </c>
      <c r="J22" s="17">
        <f t="shared" si="7"/>
        <v>0</v>
      </c>
      <c r="AB22">
        <v>1.9473192525831573E-4</v>
      </c>
      <c r="AC22">
        <v>1</v>
      </c>
      <c r="AD22">
        <v>0</v>
      </c>
      <c r="AE22">
        <f t="shared" si="12"/>
        <v>18</v>
      </c>
      <c r="AF22">
        <f t="shared" si="13"/>
        <v>0</v>
      </c>
      <c r="AG22">
        <f t="shared" si="9"/>
        <v>0.7567567567567568</v>
      </c>
      <c r="AH22">
        <f t="shared" si="10"/>
        <v>1</v>
      </c>
      <c r="AI22">
        <f t="shared" si="11"/>
        <v>1.3513513513513598E-2</v>
      </c>
    </row>
    <row r="23" spans="1:35" x14ac:dyDescent="0.25">
      <c r="A23">
        <f>Sheet1!A24</f>
        <v>1855</v>
      </c>
      <c r="B23" s="16">
        <f>Sheet1!B24</f>
        <v>1</v>
      </c>
      <c r="C23" s="5">
        <f t="shared" si="0"/>
        <v>0</v>
      </c>
      <c r="D23" s="17">
        <f t="shared" si="1"/>
        <v>1</v>
      </c>
      <c r="E23">
        <f t="shared" si="2"/>
        <v>1</v>
      </c>
      <c r="F23">
        <f t="shared" si="3"/>
        <v>0.99966673042663845</v>
      </c>
      <c r="G23" s="16">
        <f t="shared" si="4"/>
        <v>0.99966673042663845</v>
      </c>
      <c r="H23" s="17">
        <f t="shared" si="5"/>
        <v>3.3326957336154983E-4</v>
      </c>
      <c r="I23" s="16">
        <f t="shared" si="6"/>
        <v>-3.3332512000749492E-4</v>
      </c>
      <c r="J23" s="17">
        <f t="shared" si="7"/>
        <v>100</v>
      </c>
      <c r="AB23">
        <v>2.2087839885218718E-4</v>
      </c>
      <c r="AC23">
        <v>1</v>
      </c>
      <c r="AD23">
        <v>0</v>
      </c>
      <c r="AE23">
        <f t="shared" si="12"/>
        <v>19</v>
      </c>
      <c r="AF23">
        <f t="shared" si="13"/>
        <v>0</v>
      </c>
      <c r="AG23">
        <f t="shared" si="9"/>
        <v>0.7432432432432432</v>
      </c>
      <c r="AH23">
        <f t="shared" si="10"/>
        <v>1</v>
      </c>
      <c r="AI23">
        <f t="shared" si="11"/>
        <v>1.3513513513513487E-2</v>
      </c>
    </row>
    <row r="24" spans="1:35" x14ac:dyDescent="0.25">
      <c r="A24">
        <f>Sheet1!A25</f>
        <v>1987</v>
      </c>
      <c r="B24" s="16">
        <f>Sheet1!B25</f>
        <v>1</v>
      </c>
      <c r="C24" s="5">
        <f t="shared" si="0"/>
        <v>0</v>
      </c>
      <c r="D24" s="17">
        <f t="shared" si="1"/>
        <v>1</v>
      </c>
      <c r="E24">
        <f t="shared" si="2"/>
        <v>1</v>
      </c>
      <c r="F24">
        <f t="shared" si="3"/>
        <v>0.99999869703646715</v>
      </c>
      <c r="G24" s="16">
        <f t="shared" si="4"/>
        <v>0.99999869703646715</v>
      </c>
      <c r="H24" s="17">
        <f t="shared" si="5"/>
        <v>1.3029635328454248E-6</v>
      </c>
      <c r="I24" s="16">
        <f t="shared" si="6"/>
        <v>-1.3029643817031461E-6</v>
      </c>
      <c r="J24" s="17">
        <f t="shared" si="7"/>
        <v>100</v>
      </c>
      <c r="AB24">
        <v>2.2087839885218718E-4</v>
      </c>
      <c r="AC24">
        <v>1</v>
      </c>
      <c r="AD24">
        <v>0</v>
      </c>
      <c r="AE24">
        <f t="shared" si="12"/>
        <v>20</v>
      </c>
      <c r="AF24">
        <f t="shared" si="13"/>
        <v>0</v>
      </c>
      <c r="AG24">
        <f t="shared" si="9"/>
        <v>0.72972972972972971</v>
      </c>
      <c r="AH24">
        <f t="shared" si="10"/>
        <v>1</v>
      </c>
      <c r="AI24">
        <f t="shared" si="11"/>
        <v>1.3513513513513487E-2</v>
      </c>
    </row>
    <row r="25" spans="1:35" x14ac:dyDescent="0.25">
      <c r="A25">
        <f>Sheet1!A26</f>
        <v>1997</v>
      </c>
      <c r="B25" s="16">
        <f>Sheet1!B26</f>
        <v>1</v>
      </c>
      <c r="C25" s="5">
        <f t="shared" si="0"/>
        <v>0</v>
      </c>
      <c r="D25" s="17">
        <f t="shared" si="1"/>
        <v>1</v>
      </c>
      <c r="E25">
        <f t="shared" si="2"/>
        <v>1</v>
      </c>
      <c r="F25">
        <f t="shared" si="3"/>
        <v>0.99999914393323508</v>
      </c>
      <c r="G25" s="16">
        <f t="shared" si="4"/>
        <v>0.99999914393323508</v>
      </c>
      <c r="H25" s="17">
        <f t="shared" si="5"/>
        <v>8.5606676492044897E-7</v>
      </c>
      <c r="I25" s="16">
        <f t="shared" si="6"/>
        <v>-8.5606713134581108E-7</v>
      </c>
      <c r="J25" s="17">
        <f t="shared" si="7"/>
        <v>100</v>
      </c>
      <c r="AB25">
        <v>2.7248539937196816E-4</v>
      </c>
      <c r="AC25">
        <v>1</v>
      </c>
      <c r="AD25">
        <v>0</v>
      </c>
      <c r="AE25">
        <f t="shared" si="12"/>
        <v>21</v>
      </c>
      <c r="AF25">
        <f t="shared" si="13"/>
        <v>0</v>
      </c>
      <c r="AG25">
        <f t="shared" si="9"/>
        <v>0.71621621621621623</v>
      </c>
      <c r="AH25">
        <f t="shared" si="10"/>
        <v>1</v>
      </c>
      <c r="AI25">
        <f t="shared" si="11"/>
        <v>1.3513513513513598E-2</v>
      </c>
    </row>
    <row r="26" spans="1:35" x14ac:dyDescent="0.25">
      <c r="A26">
        <f>Sheet1!A27</f>
        <v>1422</v>
      </c>
      <c r="B26" s="16">
        <f>Sheet1!B27</f>
        <v>0</v>
      </c>
      <c r="C26" s="5">
        <f t="shared" si="0"/>
        <v>1</v>
      </c>
      <c r="D26" s="17">
        <f t="shared" si="1"/>
        <v>1</v>
      </c>
      <c r="E26">
        <f t="shared" si="2"/>
        <v>0</v>
      </c>
      <c r="F26">
        <f t="shared" si="3"/>
        <v>3.784848569794077E-5</v>
      </c>
      <c r="G26" s="16">
        <f t="shared" si="4"/>
        <v>3.784848569794077E-5</v>
      </c>
      <c r="H26" s="17">
        <f t="shared" si="5"/>
        <v>0.99996215151430201</v>
      </c>
      <c r="I26" s="16">
        <f t="shared" si="6"/>
        <v>-3.7849201969996903E-5</v>
      </c>
      <c r="J26" s="17">
        <f t="shared" si="7"/>
        <v>100</v>
      </c>
      <c r="AB26">
        <v>3.223231605841598E-4</v>
      </c>
      <c r="AC26">
        <v>1</v>
      </c>
      <c r="AD26">
        <v>0</v>
      </c>
      <c r="AE26">
        <f t="shared" si="12"/>
        <v>22</v>
      </c>
      <c r="AF26">
        <f t="shared" si="13"/>
        <v>0</v>
      </c>
      <c r="AG26">
        <f t="shared" si="9"/>
        <v>0.70270270270270263</v>
      </c>
      <c r="AH26">
        <f t="shared" si="10"/>
        <v>1</v>
      </c>
      <c r="AI26">
        <f t="shared" si="11"/>
        <v>1.3513513513513375E-2</v>
      </c>
    </row>
    <row r="27" spans="1:35" x14ac:dyDescent="0.25">
      <c r="A27">
        <f>Sheet1!A28</f>
        <v>1508</v>
      </c>
      <c r="B27" s="16">
        <f>Sheet1!B28</f>
        <v>0</v>
      </c>
      <c r="C27" s="5">
        <f t="shared" si="0"/>
        <v>1</v>
      </c>
      <c r="D27" s="17">
        <f t="shared" si="1"/>
        <v>1</v>
      </c>
      <c r="E27">
        <f t="shared" si="2"/>
        <v>0</v>
      </c>
      <c r="F27">
        <f t="shared" si="3"/>
        <v>1.4005857045769747E-3</v>
      </c>
      <c r="G27" s="16">
        <f t="shared" si="4"/>
        <v>1.4005857045769747E-3</v>
      </c>
      <c r="H27" s="17">
        <f t="shared" si="5"/>
        <v>0.99859941429542298</v>
      </c>
      <c r="I27" s="16">
        <f t="shared" si="6"/>
        <v>-1.4015674415131657E-3</v>
      </c>
      <c r="J27" s="17">
        <f t="shared" si="7"/>
        <v>100</v>
      </c>
      <c r="AB27">
        <v>3.5056149208260708E-4</v>
      </c>
      <c r="AC27">
        <v>1</v>
      </c>
      <c r="AD27">
        <v>0</v>
      </c>
      <c r="AE27">
        <f t="shared" si="12"/>
        <v>23</v>
      </c>
      <c r="AF27">
        <f t="shared" si="13"/>
        <v>0</v>
      </c>
      <c r="AG27">
        <f t="shared" si="9"/>
        <v>0.68918918918918926</v>
      </c>
      <c r="AH27">
        <f t="shared" si="10"/>
        <v>1</v>
      </c>
      <c r="AI27">
        <f t="shared" si="11"/>
        <v>1.3513513513513598E-2</v>
      </c>
    </row>
    <row r="28" spans="1:35" x14ac:dyDescent="0.25">
      <c r="A28">
        <f>Sheet1!A29</f>
        <v>1720</v>
      </c>
      <c r="B28" s="16">
        <f>Sheet1!B29</f>
        <v>1</v>
      </c>
      <c r="C28" s="5">
        <f t="shared" si="0"/>
        <v>0</v>
      </c>
      <c r="D28" s="17">
        <f t="shared" si="1"/>
        <v>1</v>
      </c>
      <c r="E28">
        <f t="shared" si="2"/>
        <v>1</v>
      </c>
      <c r="F28">
        <f t="shared" si="3"/>
        <v>0.91178028143787926</v>
      </c>
      <c r="G28" s="16">
        <f t="shared" si="4"/>
        <v>0.91178028143787926</v>
      </c>
      <c r="H28" s="17">
        <f t="shared" si="5"/>
        <v>8.8219718562120741E-2</v>
      </c>
      <c r="I28" s="16">
        <f t="shared" si="6"/>
        <v>-9.2356237409574216E-2</v>
      </c>
      <c r="J28" s="17">
        <f t="shared" si="7"/>
        <v>100</v>
      </c>
      <c r="AB28">
        <v>3.5056149208260708E-4</v>
      </c>
      <c r="AC28">
        <v>1</v>
      </c>
      <c r="AD28">
        <v>0</v>
      </c>
      <c r="AE28">
        <f t="shared" si="12"/>
        <v>24</v>
      </c>
      <c r="AF28">
        <f t="shared" si="13"/>
        <v>0</v>
      </c>
      <c r="AG28">
        <f t="shared" si="9"/>
        <v>0.67567567567567566</v>
      </c>
      <c r="AH28">
        <f t="shared" si="10"/>
        <v>1</v>
      </c>
      <c r="AI28">
        <f t="shared" si="11"/>
        <v>1.3513513513513487E-2</v>
      </c>
    </row>
    <row r="29" spans="1:35" x14ac:dyDescent="0.25">
      <c r="A29">
        <f>Sheet1!A30</f>
        <v>1879</v>
      </c>
      <c r="B29" s="16">
        <f>Sheet1!B30</f>
        <v>1</v>
      </c>
      <c r="C29" s="5">
        <f t="shared" si="0"/>
        <v>0</v>
      </c>
      <c r="D29" s="17">
        <f t="shared" si="1"/>
        <v>1</v>
      </c>
      <c r="E29">
        <f t="shared" si="2"/>
        <v>1</v>
      </c>
      <c r="F29">
        <f t="shared" si="3"/>
        <v>0.99987836234656979</v>
      </c>
      <c r="G29" s="16">
        <f t="shared" si="4"/>
        <v>0.99987836234656979</v>
      </c>
      <c r="H29" s="17">
        <f t="shared" si="5"/>
        <v>1.216376534302066E-4</v>
      </c>
      <c r="I29" s="16">
        <f t="shared" si="6"/>
        <v>-1.2164505188953285E-4</v>
      </c>
      <c r="J29" s="17">
        <f t="shared" si="7"/>
        <v>100</v>
      </c>
      <c r="AB29">
        <v>3.8127280516304002E-4</v>
      </c>
      <c r="AC29">
        <v>1</v>
      </c>
      <c r="AD29">
        <v>0</v>
      </c>
      <c r="AE29">
        <f t="shared" si="12"/>
        <v>25</v>
      </c>
      <c r="AF29">
        <f t="shared" si="13"/>
        <v>0</v>
      </c>
      <c r="AG29">
        <f t="shared" si="9"/>
        <v>0.66216216216216217</v>
      </c>
      <c r="AH29">
        <f t="shared" si="10"/>
        <v>1</v>
      </c>
      <c r="AI29">
        <f t="shared" si="11"/>
        <v>1.3513513513513487E-2</v>
      </c>
    </row>
    <row r="30" spans="1:35" x14ac:dyDescent="0.25">
      <c r="A30">
        <f>Sheet1!A31</f>
        <v>1634</v>
      </c>
      <c r="B30" s="16">
        <f>Sheet1!B31</f>
        <v>1</v>
      </c>
      <c r="C30" s="5">
        <f t="shared" si="0"/>
        <v>0</v>
      </c>
      <c r="D30" s="17">
        <f t="shared" si="1"/>
        <v>1</v>
      </c>
      <c r="E30">
        <f t="shared" si="2"/>
        <v>1</v>
      </c>
      <c r="F30">
        <f t="shared" si="3"/>
        <v>0.21808690055538918</v>
      </c>
      <c r="G30" s="16">
        <f t="shared" si="4"/>
        <v>0.21808690055538918</v>
      </c>
      <c r="H30" s="17">
        <f t="shared" si="5"/>
        <v>0.78191309944461085</v>
      </c>
      <c r="I30" s="16">
        <f t="shared" si="6"/>
        <v>-1.522861669222576</v>
      </c>
      <c r="J30" s="17">
        <f t="shared" si="7"/>
        <v>0</v>
      </c>
      <c r="AB30">
        <v>3.9762273484760679E-4</v>
      </c>
      <c r="AC30">
        <v>1</v>
      </c>
      <c r="AD30">
        <v>0</v>
      </c>
      <c r="AE30">
        <f t="shared" si="12"/>
        <v>26</v>
      </c>
      <c r="AF30">
        <f t="shared" si="13"/>
        <v>0</v>
      </c>
      <c r="AG30">
        <f t="shared" si="9"/>
        <v>0.64864864864864868</v>
      </c>
      <c r="AH30">
        <f t="shared" si="10"/>
        <v>1</v>
      </c>
      <c r="AI30">
        <f t="shared" si="11"/>
        <v>1.3513513513513598E-2</v>
      </c>
    </row>
    <row r="31" spans="1:35" x14ac:dyDescent="0.25">
      <c r="A31">
        <f>Sheet1!A32</f>
        <v>1802</v>
      </c>
      <c r="B31" s="16">
        <f>Sheet1!B32</f>
        <v>1</v>
      </c>
      <c r="C31" s="5">
        <f t="shared" si="0"/>
        <v>0</v>
      </c>
      <c r="D31" s="17">
        <f t="shared" si="1"/>
        <v>1</v>
      </c>
      <c r="E31">
        <f t="shared" si="2"/>
        <v>1</v>
      </c>
      <c r="F31">
        <f t="shared" si="3"/>
        <v>0.99692069593622545</v>
      </c>
      <c r="G31" s="16">
        <f t="shared" si="4"/>
        <v>0.99692069593622545</v>
      </c>
      <c r="H31" s="17">
        <f t="shared" si="5"/>
        <v>3.0793040637745461E-3</v>
      </c>
      <c r="I31" s="16">
        <f t="shared" si="6"/>
        <v>-3.0840548758364981E-3</v>
      </c>
      <c r="J31" s="17">
        <f t="shared" si="7"/>
        <v>100</v>
      </c>
      <c r="AB31">
        <v>4.5099887932247977E-4</v>
      </c>
      <c r="AC31">
        <v>1</v>
      </c>
      <c r="AD31">
        <v>0</v>
      </c>
      <c r="AE31">
        <f t="shared" si="12"/>
        <v>27</v>
      </c>
      <c r="AF31">
        <f t="shared" si="13"/>
        <v>0</v>
      </c>
      <c r="AG31">
        <f t="shared" si="9"/>
        <v>0.63513513513513509</v>
      </c>
      <c r="AH31">
        <f t="shared" si="10"/>
        <v>1</v>
      </c>
      <c r="AI31">
        <f t="shared" si="11"/>
        <v>1.3513513513513487E-2</v>
      </c>
    </row>
    <row r="32" spans="1:35" x14ac:dyDescent="0.25">
      <c r="A32">
        <f>Sheet1!A33</f>
        <v>1849</v>
      </c>
      <c r="B32" s="16">
        <f>Sheet1!B33</f>
        <v>1</v>
      </c>
      <c r="C32" s="5">
        <f t="shared" si="0"/>
        <v>0</v>
      </c>
      <c r="D32" s="17">
        <f t="shared" si="1"/>
        <v>1</v>
      </c>
      <c r="E32">
        <f t="shared" si="2"/>
        <v>1</v>
      </c>
      <c r="F32">
        <f t="shared" si="3"/>
        <v>0.99957124512418971</v>
      </c>
      <c r="G32" s="16">
        <f t="shared" si="4"/>
        <v>0.99957124512418971</v>
      </c>
      <c r="H32" s="17">
        <f t="shared" si="5"/>
        <v>4.2875487581028882E-4</v>
      </c>
      <c r="I32" s="16">
        <f t="shared" si="6"/>
        <v>-4.2884681746328156E-4</v>
      </c>
      <c r="J32" s="17">
        <f t="shared" si="7"/>
        <v>100</v>
      </c>
      <c r="AB32">
        <v>5.5634232184683513E-4</v>
      </c>
      <c r="AC32">
        <v>1</v>
      </c>
      <c r="AD32">
        <v>0</v>
      </c>
      <c r="AE32">
        <f t="shared" si="12"/>
        <v>28</v>
      </c>
      <c r="AF32">
        <f t="shared" si="13"/>
        <v>0</v>
      </c>
      <c r="AG32">
        <f t="shared" si="9"/>
        <v>0.6216216216216216</v>
      </c>
      <c r="AH32">
        <f t="shared" si="10"/>
        <v>1</v>
      </c>
      <c r="AI32">
        <f t="shared" si="11"/>
        <v>1.3513513513513487E-2</v>
      </c>
    </row>
    <row r="33" spans="1:35" x14ac:dyDescent="0.25">
      <c r="A33">
        <f>Sheet1!A34</f>
        <v>1764</v>
      </c>
      <c r="B33" s="16">
        <f>Sheet1!B34</f>
        <v>1</v>
      </c>
      <c r="C33" s="5">
        <f t="shared" si="0"/>
        <v>0</v>
      </c>
      <c r="D33" s="17">
        <f t="shared" si="1"/>
        <v>1</v>
      </c>
      <c r="E33">
        <f t="shared" si="2"/>
        <v>1</v>
      </c>
      <c r="F33">
        <f t="shared" si="3"/>
        <v>0.98498804575755661</v>
      </c>
      <c r="G33" s="16">
        <f t="shared" si="4"/>
        <v>0.98498804575755661</v>
      </c>
      <c r="H33" s="17">
        <f t="shared" si="5"/>
        <v>1.5011954242443393E-2</v>
      </c>
      <c r="I33" s="16">
        <f t="shared" si="6"/>
        <v>-1.5125774170438056E-2</v>
      </c>
      <c r="J33" s="17">
        <f t="shared" si="7"/>
        <v>100</v>
      </c>
      <c r="AB33">
        <v>5.801953120155868E-4</v>
      </c>
      <c r="AC33">
        <v>1</v>
      </c>
      <c r="AD33">
        <v>0</v>
      </c>
      <c r="AE33">
        <f t="shared" si="12"/>
        <v>29</v>
      </c>
      <c r="AF33">
        <f t="shared" si="13"/>
        <v>0</v>
      </c>
      <c r="AG33">
        <f t="shared" si="9"/>
        <v>0.60810810810810811</v>
      </c>
      <c r="AH33">
        <f t="shared" si="10"/>
        <v>1</v>
      </c>
      <c r="AI33">
        <f t="shared" si="11"/>
        <v>1.3513513513513598E-2</v>
      </c>
    </row>
    <row r="34" spans="1:35" x14ac:dyDescent="0.25">
      <c r="A34">
        <f>Sheet1!A35</f>
        <v>1460</v>
      </c>
      <c r="B34" s="16">
        <f>Sheet1!B35</f>
        <v>0</v>
      </c>
      <c r="C34" s="5">
        <f t="shared" si="0"/>
        <v>1</v>
      </c>
      <c r="D34" s="17">
        <f t="shared" si="1"/>
        <v>1</v>
      </c>
      <c r="E34">
        <f t="shared" si="2"/>
        <v>0</v>
      </c>
      <c r="F34">
        <f t="shared" si="3"/>
        <v>1.8672314542744233E-4</v>
      </c>
      <c r="G34" s="16">
        <f t="shared" si="4"/>
        <v>1.8672314542744233E-4</v>
      </c>
      <c r="H34" s="17">
        <f t="shared" si="5"/>
        <v>0.99981327685457255</v>
      </c>
      <c r="I34" s="16">
        <f t="shared" si="6"/>
        <v>-1.8674058036433804E-4</v>
      </c>
      <c r="J34" s="17">
        <f t="shared" si="7"/>
        <v>100</v>
      </c>
      <c r="AB34">
        <v>7.1569459884243073E-4</v>
      </c>
      <c r="AC34">
        <v>1</v>
      </c>
      <c r="AD34">
        <v>0</v>
      </c>
      <c r="AE34">
        <f t="shared" si="12"/>
        <v>30</v>
      </c>
      <c r="AF34">
        <f t="shared" si="13"/>
        <v>0</v>
      </c>
      <c r="AG34">
        <f t="shared" si="9"/>
        <v>0.59459459459459452</v>
      </c>
      <c r="AH34">
        <f t="shared" si="10"/>
        <v>1</v>
      </c>
      <c r="AI34">
        <f t="shared" si="11"/>
        <v>1.3513513513513375E-2</v>
      </c>
    </row>
    <row r="35" spans="1:35" x14ac:dyDescent="0.25">
      <c r="A35">
        <f>Sheet1!A36</f>
        <v>1675</v>
      </c>
      <c r="B35" s="16">
        <f>Sheet1!B36</f>
        <v>1</v>
      </c>
      <c r="C35" s="5">
        <f t="shared" si="0"/>
        <v>0</v>
      </c>
      <c r="D35" s="17">
        <f t="shared" si="1"/>
        <v>1</v>
      </c>
      <c r="E35">
        <f t="shared" si="2"/>
        <v>1</v>
      </c>
      <c r="F35">
        <f t="shared" si="3"/>
        <v>0.60953297723137878</v>
      </c>
      <c r="G35" s="16">
        <f t="shared" si="4"/>
        <v>0.60953297723137878</v>
      </c>
      <c r="H35" s="17">
        <f t="shared" si="5"/>
        <v>0.39046702276862122</v>
      </c>
      <c r="I35" s="16">
        <f t="shared" si="6"/>
        <v>-0.49506222614073198</v>
      </c>
      <c r="J35" s="17">
        <f t="shared" si="7"/>
        <v>100</v>
      </c>
      <c r="AB35">
        <v>7.783688797371181E-4</v>
      </c>
      <c r="AC35">
        <v>1</v>
      </c>
      <c r="AD35">
        <v>0</v>
      </c>
      <c r="AE35">
        <f t="shared" si="12"/>
        <v>31</v>
      </c>
      <c r="AF35">
        <f t="shared" si="13"/>
        <v>0</v>
      </c>
      <c r="AG35">
        <f t="shared" si="9"/>
        <v>0.58108108108108114</v>
      </c>
      <c r="AH35">
        <f t="shared" si="10"/>
        <v>1</v>
      </c>
      <c r="AI35">
        <f t="shared" si="11"/>
        <v>1.3513513513513598E-2</v>
      </c>
    </row>
    <row r="36" spans="1:35" x14ac:dyDescent="0.25">
      <c r="A36">
        <f>Sheet1!A37</f>
        <v>1656</v>
      </c>
      <c r="B36" s="16">
        <f>Sheet1!B37</f>
        <v>0</v>
      </c>
      <c r="C36" s="5">
        <f t="shared" si="0"/>
        <v>1</v>
      </c>
      <c r="D36" s="17">
        <f t="shared" si="1"/>
        <v>1</v>
      </c>
      <c r="E36">
        <f t="shared" si="2"/>
        <v>0</v>
      </c>
      <c r="F36">
        <f t="shared" si="3"/>
        <v>0.41271742579387904</v>
      </c>
      <c r="G36" s="16">
        <f t="shared" si="4"/>
        <v>0.41271742579387904</v>
      </c>
      <c r="H36" s="17">
        <f t="shared" si="5"/>
        <v>0.58728257420612096</v>
      </c>
      <c r="I36" s="16">
        <f t="shared" si="6"/>
        <v>-0.53224918792038345</v>
      </c>
      <c r="J36" s="17">
        <f t="shared" si="7"/>
        <v>100</v>
      </c>
      <c r="AB36">
        <v>1.0889058423159239E-3</v>
      </c>
      <c r="AC36">
        <v>1</v>
      </c>
      <c r="AD36">
        <v>0</v>
      </c>
      <c r="AE36">
        <f t="shared" si="12"/>
        <v>32</v>
      </c>
      <c r="AF36">
        <f t="shared" si="13"/>
        <v>0</v>
      </c>
      <c r="AG36">
        <f t="shared" si="9"/>
        <v>0.56756756756756754</v>
      </c>
      <c r="AH36">
        <f t="shared" si="10"/>
        <v>1</v>
      </c>
      <c r="AI36">
        <f t="shared" si="11"/>
        <v>1.3513513513513487E-2</v>
      </c>
    </row>
    <row r="37" spans="1:35" x14ac:dyDescent="0.25">
      <c r="A37">
        <f>Sheet1!A38</f>
        <v>2020</v>
      </c>
      <c r="B37" s="16">
        <f>Sheet1!B38</f>
        <v>1</v>
      </c>
      <c r="C37" s="5">
        <f t="shared" si="0"/>
        <v>0</v>
      </c>
      <c r="D37" s="17">
        <f t="shared" si="1"/>
        <v>1</v>
      </c>
      <c r="E37">
        <f t="shared" si="2"/>
        <v>1</v>
      </c>
      <c r="F37">
        <f t="shared" si="3"/>
        <v>0.9999996742152244</v>
      </c>
      <c r="G37" s="16">
        <f t="shared" si="4"/>
        <v>0.9999996742152244</v>
      </c>
      <c r="H37" s="17">
        <f t="shared" si="5"/>
        <v>3.2578477560107899E-7</v>
      </c>
      <c r="I37" s="16">
        <f t="shared" si="6"/>
        <v>-3.257848286689505E-7</v>
      </c>
      <c r="J37" s="17">
        <f t="shared" si="7"/>
        <v>100</v>
      </c>
      <c r="AB37">
        <v>1.4005857045769747E-3</v>
      </c>
      <c r="AC37">
        <v>1</v>
      </c>
      <c r="AD37">
        <v>0</v>
      </c>
      <c r="AE37">
        <f t="shared" si="12"/>
        <v>33</v>
      </c>
      <c r="AF37">
        <f t="shared" si="13"/>
        <v>0</v>
      </c>
      <c r="AG37">
        <f t="shared" si="9"/>
        <v>0.55405405405405406</v>
      </c>
      <c r="AH37">
        <f t="shared" si="10"/>
        <v>1</v>
      </c>
      <c r="AI37">
        <f t="shared" si="11"/>
        <v>1.3513513513513487E-2</v>
      </c>
    </row>
    <row r="38" spans="1:35" x14ac:dyDescent="0.25">
      <c r="A38">
        <f>Sheet1!A39</f>
        <v>1850</v>
      </c>
      <c r="B38" s="16">
        <f>Sheet1!B39</f>
        <v>1</v>
      </c>
      <c r="C38" s="5">
        <f t="shared" si="0"/>
        <v>0</v>
      </c>
      <c r="D38" s="17">
        <f t="shared" si="1"/>
        <v>1</v>
      </c>
      <c r="E38">
        <f t="shared" si="2"/>
        <v>1</v>
      </c>
      <c r="F38">
        <f t="shared" si="3"/>
        <v>0.99958887465617485</v>
      </c>
      <c r="G38" s="16">
        <f t="shared" si="4"/>
        <v>0.99958887465617485</v>
      </c>
      <c r="H38" s="17">
        <f t="shared" si="5"/>
        <v>4.111253438251472E-4</v>
      </c>
      <c r="I38" s="16">
        <f t="shared" si="6"/>
        <v>-4.1120987901981619E-4</v>
      </c>
      <c r="J38" s="17">
        <f t="shared" si="7"/>
        <v>100</v>
      </c>
      <c r="AB38">
        <v>1.4005857045769747E-3</v>
      </c>
      <c r="AC38">
        <v>1</v>
      </c>
      <c r="AD38">
        <v>0</v>
      </c>
      <c r="AE38">
        <f t="shared" si="12"/>
        <v>34</v>
      </c>
      <c r="AF38">
        <f t="shared" si="13"/>
        <v>0</v>
      </c>
      <c r="AG38">
        <f t="shared" si="9"/>
        <v>0.54054054054054057</v>
      </c>
      <c r="AH38">
        <f t="shared" si="10"/>
        <v>1</v>
      </c>
      <c r="AI38">
        <f t="shared" si="11"/>
        <v>1.3513513513513598E-2</v>
      </c>
    </row>
    <row r="39" spans="1:35" x14ac:dyDescent="0.25">
      <c r="A39">
        <f>Sheet1!A40</f>
        <v>1865</v>
      </c>
      <c r="B39" s="16">
        <f>Sheet1!B40</f>
        <v>1</v>
      </c>
      <c r="C39" s="5">
        <f t="shared" si="0"/>
        <v>0</v>
      </c>
      <c r="D39" s="17">
        <f t="shared" si="1"/>
        <v>1</v>
      </c>
      <c r="E39">
        <f t="shared" si="2"/>
        <v>1</v>
      </c>
      <c r="F39">
        <f t="shared" si="3"/>
        <v>0.99978101191143676</v>
      </c>
      <c r="G39" s="16">
        <f t="shared" si="4"/>
        <v>0.99978101191143676</v>
      </c>
      <c r="H39" s="17">
        <f t="shared" si="5"/>
        <v>2.1898808856324337E-4</v>
      </c>
      <c r="I39" s="16">
        <f t="shared" si="6"/>
        <v>-2.1901206995586644E-4</v>
      </c>
      <c r="J39" s="17">
        <f t="shared" si="7"/>
        <v>100</v>
      </c>
      <c r="AB39">
        <v>1.5231453467477191E-3</v>
      </c>
      <c r="AC39">
        <v>1</v>
      </c>
      <c r="AD39">
        <v>0</v>
      </c>
      <c r="AE39">
        <f t="shared" si="12"/>
        <v>35</v>
      </c>
      <c r="AF39">
        <f t="shared" si="13"/>
        <v>0</v>
      </c>
      <c r="AG39">
        <f t="shared" si="9"/>
        <v>0.52702702702702697</v>
      </c>
      <c r="AH39">
        <f t="shared" si="10"/>
        <v>1</v>
      </c>
      <c r="AI39">
        <f t="shared" si="11"/>
        <v>1.3513513513513487E-2</v>
      </c>
    </row>
    <row r="40" spans="1:35" x14ac:dyDescent="0.25">
      <c r="A40">
        <f>Sheet1!A41</f>
        <v>1664</v>
      </c>
      <c r="B40" s="16">
        <f>Sheet1!B41</f>
        <v>0</v>
      </c>
      <c r="C40" s="5">
        <f t="shared" si="0"/>
        <v>1</v>
      </c>
      <c r="D40" s="17">
        <f t="shared" si="1"/>
        <v>1</v>
      </c>
      <c r="E40">
        <f t="shared" si="2"/>
        <v>0</v>
      </c>
      <c r="F40">
        <f t="shared" si="3"/>
        <v>0.49582409765550461</v>
      </c>
      <c r="G40" s="16">
        <f t="shared" si="4"/>
        <v>0.49582409765550461</v>
      </c>
      <c r="H40" s="17">
        <f t="shared" si="5"/>
        <v>0.50417590234449539</v>
      </c>
      <c r="I40" s="16">
        <f t="shared" si="6"/>
        <v>-0.68483005921320994</v>
      </c>
      <c r="J40" s="17">
        <f t="shared" si="7"/>
        <v>100</v>
      </c>
      <c r="AB40">
        <v>2.4155737777679909E-3</v>
      </c>
      <c r="AC40">
        <v>1</v>
      </c>
      <c r="AD40">
        <v>0</v>
      </c>
      <c r="AE40">
        <f t="shared" si="12"/>
        <v>36</v>
      </c>
      <c r="AF40">
        <f t="shared" si="13"/>
        <v>0</v>
      </c>
      <c r="AG40">
        <f t="shared" si="9"/>
        <v>0.51351351351351349</v>
      </c>
      <c r="AH40">
        <f t="shared" si="10"/>
        <v>1</v>
      </c>
      <c r="AI40">
        <f t="shared" si="11"/>
        <v>1.3513513513513487E-2</v>
      </c>
    </row>
    <row r="41" spans="1:35" x14ac:dyDescent="0.25">
      <c r="A41">
        <f>Sheet1!A42</f>
        <v>1872</v>
      </c>
      <c r="B41" s="16">
        <f>Sheet1!B42</f>
        <v>1</v>
      </c>
      <c r="C41" s="5">
        <f t="shared" si="0"/>
        <v>0</v>
      </c>
      <c r="D41" s="17">
        <f t="shared" si="1"/>
        <v>1</v>
      </c>
      <c r="E41">
        <f t="shared" si="2"/>
        <v>1</v>
      </c>
      <c r="F41">
        <f t="shared" si="3"/>
        <v>0.99983678978052715</v>
      </c>
      <c r="G41" s="16">
        <f t="shared" si="4"/>
        <v>0.99983678978052715</v>
      </c>
      <c r="H41" s="17">
        <f t="shared" si="5"/>
        <v>1.6321021947285352E-4</v>
      </c>
      <c r="I41" s="16">
        <f t="shared" si="6"/>
        <v>-1.6322353971007599E-4</v>
      </c>
      <c r="J41" s="17">
        <f t="shared" si="7"/>
        <v>100</v>
      </c>
      <c r="AB41">
        <v>2.7390936807261258E-3</v>
      </c>
      <c r="AC41">
        <v>1</v>
      </c>
      <c r="AD41">
        <v>0</v>
      </c>
      <c r="AE41">
        <f t="shared" si="12"/>
        <v>37</v>
      </c>
      <c r="AF41">
        <f t="shared" si="13"/>
        <v>0</v>
      </c>
      <c r="AG41">
        <f t="shared" si="9"/>
        <v>0.5</v>
      </c>
      <c r="AH41">
        <f t="shared" si="10"/>
        <v>1</v>
      </c>
      <c r="AI41">
        <f t="shared" si="11"/>
        <v>1.3513513513513487E-2</v>
      </c>
    </row>
    <row r="42" spans="1:35" x14ac:dyDescent="0.25">
      <c r="A42">
        <f>Sheet1!A43</f>
        <v>1654</v>
      </c>
      <c r="B42" s="16">
        <f>Sheet1!B43</f>
        <v>0</v>
      </c>
      <c r="C42" s="5">
        <f t="shared" si="0"/>
        <v>1</v>
      </c>
      <c r="D42" s="17">
        <f t="shared" si="1"/>
        <v>1</v>
      </c>
      <c r="E42">
        <f t="shared" si="2"/>
        <v>0</v>
      </c>
      <c r="F42">
        <f t="shared" si="3"/>
        <v>0.39251501568827701</v>
      </c>
      <c r="G42" s="16">
        <f t="shared" si="4"/>
        <v>0.39251501568827701</v>
      </c>
      <c r="H42" s="17">
        <f t="shared" si="5"/>
        <v>0.60748498431172293</v>
      </c>
      <c r="I42" s="16">
        <f t="shared" si="6"/>
        <v>-0.4984278212552572</v>
      </c>
      <c r="J42" s="17">
        <f t="shared" si="7"/>
        <v>100</v>
      </c>
      <c r="AB42">
        <v>2.9784314464040176E-3</v>
      </c>
      <c r="AC42">
        <v>1</v>
      </c>
      <c r="AD42">
        <v>0</v>
      </c>
      <c r="AE42">
        <f t="shared" si="12"/>
        <v>38</v>
      </c>
      <c r="AF42">
        <f t="shared" si="13"/>
        <v>0</v>
      </c>
      <c r="AG42">
        <f t="shared" si="9"/>
        <v>0.48648648648648651</v>
      </c>
      <c r="AH42">
        <f t="shared" si="10"/>
        <v>1</v>
      </c>
      <c r="AI42">
        <f t="shared" si="11"/>
        <v>1.3513513513513487E-2</v>
      </c>
    </row>
    <row r="43" spans="1:35" x14ac:dyDescent="0.25">
      <c r="A43">
        <f>Sheet1!A44</f>
        <v>1393</v>
      </c>
      <c r="B43" s="16">
        <f>Sheet1!B44</f>
        <v>0</v>
      </c>
      <c r="C43" s="5">
        <f t="shared" si="0"/>
        <v>1</v>
      </c>
      <c r="D43" s="17">
        <f t="shared" si="1"/>
        <v>1</v>
      </c>
      <c r="E43">
        <f t="shared" si="2"/>
        <v>0</v>
      </c>
      <c r="F43">
        <f t="shared" si="3"/>
        <v>1.1195103453121001E-5</v>
      </c>
      <c r="G43" s="16">
        <f t="shared" si="4"/>
        <v>1.1195103453121001E-5</v>
      </c>
      <c r="H43" s="17">
        <f t="shared" si="5"/>
        <v>0.99998880489654685</v>
      </c>
      <c r="I43" s="16">
        <f t="shared" si="6"/>
        <v>-1.1195166118792694E-5</v>
      </c>
      <c r="J43" s="17">
        <f t="shared" si="7"/>
        <v>100</v>
      </c>
      <c r="AB43">
        <v>3.671958951101673E-3</v>
      </c>
      <c r="AC43">
        <v>1</v>
      </c>
      <c r="AD43">
        <v>0</v>
      </c>
      <c r="AE43">
        <f t="shared" si="12"/>
        <v>39</v>
      </c>
      <c r="AF43">
        <f t="shared" si="13"/>
        <v>0</v>
      </c>
      <c r="AG43">
        <f t="shared" si="9"/>
        <v>0.47297297297297303</v>
      </c>
      <c r="AH43">
        <f t="shared" si="10"/>
        <v>1</v>
      </c>
      <c r="AI43">
        <f t="shared" si="11"/>
        <v>1.3513513513513598E-2</v>
      </c>
    </row>
    <row r="44" spans="1:35" x14ac:dyDescent="0.25">
      <c r="A44">
        <f>Sheet1!A45</f>
        <v>1587</v>
      </c>
      <c r="B44" s="16">
        <f>Sheet1!B45</f>
        <v>0</v>
      </c>
      <c r="C44" s="5">
        <f t="shared" si="0"/>
        <v>1</v>
      </c>
      <c r="D44" s="17">
        <f t="shared" si="1"/>
        <v>1</v>
      </c>
      <c r="E44">
        <f t="shared" si="2"/>
        <v>0</v>
      </c>
      <c r="F44">
        <f t="shared" si="3"/>
        <v>3.7288143927772105E-2</v>
      </c>
      <c r="G44" s="16">
        <f t="shared" si="4"/>
        <v>3.7288143927772105E-2</v>
      </c>
      <c r="H44" s="17">
        <f t="shared" si="5"/>
        <v>0.96271185607222787</v>
      </c>
      <c r="I44" s="16">
        <f t="shared" si="6"/>
        <v>-3.8001126835982765E-2</v>
      </c>
      <c r="J44" s="17">
        <f t="shared" si="7"/>
        <v>100</v>
      </c>
      <c r="AB44">
        <v>3.8288812071339989E-3</v>
      </c>
      <c r="AC44">
        <v>1</v>
      </c>
      <c r="AD44">
        <v>0</v>
      </c>
      <c r="AE44">
        <f t="shared" si="12"/>
        <v>40</v>
      </c>
      <c r="AF44">
        <f t="shared" si="13"/>
        <v>0</v>
      </c>
      <c r="AG44">
        <f t="shared" si="9"/>
        <v>0.45945945945945943</v>
      </c>
      <c r="AH44">
        <f t="shared" si="10"/>
        <v>1</v>
      </c>
      <c r="AI44">
        <f t="shared" si="11"/>
        <v>1.3513513513513487E-2</v>
      </c>
    </row>
    <row r="45" spans="1:35" x14ac:dyDescent="0.25">
      <c r="A45">
        <f>Sheet1!A46</f>
        <v>1631</v>
      </c>
      <c r="B45" s="16">
        <f>Sheet1!B46</f>
        <v>1</v>
      </c>
      <c r="C45" s="5">
        <f t="shared" si="0"/>
        <v>0</v>
      </c>
      <c r="D45" s="17">
        <f t="shared" si="1"/>
        <v>1</v>
      </c>
      <c r="E45">
        <f t="shared" si="2"/>
        <v>1</v>
      </c>
      <c r="F45">
        <f t="shared" si="3"/>
        <v>0.19736193635702443</v>
      </c>
      <c r="G45" s="16">
        <f t="shared" si="4"/>
        <v>0.19736193635702443</v>
      </c>
      <c r="H45" s="17">
        <f t="shared" si="5"/>
        <v>0.80263806364297552</v>
      </c>
      <c r="I45" s="16">
        <f t="shared" si="6"/>
        <v>-1.6227159955149606</v>
      </c>
      <c r="J45" s="17">
        <f t="shared" si="7"/>
        <v>0</v>
      </c>
      <c r="AB45">
        <v>5.8160683777946738E-3</v>
      </c>
      <c r="AC45">
        <v>1</v>
      </c>
      <c r="AD45">
        <v>0</v>
      </c>
      <c r="AE45">
        <f t="shared" si="12"/>
        <v>41</v>
      </c>
      <c r="AF45">
        <f t="shared" si="13"/>
        <v>0</v>
      </c>
      <c r="AG45">
        <f t="shared" si="9"/>
        <v>0.44594594594594594</v>
      </c>
      <c r="AH45">
        <f t="shared" si="10"/>
        <v>1</v>
      </c>
      <c r="AI45">
        <f t="shared" si="11"/>
        <v>1.3513513513513487E-2</v>
      </c>
    </row>
    <row r="46" spans="1:35" x14ac:dyDescent="0.25">
      <c r="A46">
        <f>Sheet1!A47</f>
        <v>1931</v>
      </c>
      <c r="B46" s="16">
        <f>Sheet1!B47</f>
        <v>1</v>
      </c>
      <c r="C46" s="5">
        <f t="shared" si="0"/>
        <v>0</v>
      </c>
      <c r="D46" s="17">
        <f t="shared" si="1"/>
        <v>1</v>
      </c>
      <c r="E46">
        <f t="shared" si="2"/>
        <v>1</v>
      </c>
      <c r="F46">
        <f t="shared" si="3"/>
        <v>0.99998630677129996</v>
      </c>
      <c r="G46" s="16">
        <f t="shared" si="4"/>
        <v>0.99998630677129996</v>
      </c>
      <c r="H46" s="17">
        <f t="shared" si="5"/>
        <v>1.3693228700040194E-5</v>
      </c>
      <c r="I46" s="16">
        <f t="shared" si="6"/>
        <v>-1.3693322453152166E-5</v>
      </c>
      <c r="J46" s="17">
        <f t="shared" si="7"/>
        <v>100</v>
      </c>
      <c r="AB46">
        <v>6.0640620940954036E-3</v>
      </c>
      <c r="AC46">
        <v>1</v>
      </c>
      <c r="AD46">
        <v>0</v>
      </c>
      <c r="AE46">
        <f t="shared" si="12"/>
        <v>42</v>
      </c>
      <c r="AF46">
        <f t="shared" si="13"/>
        <v>0</v>
      </c>
      <c r="AG46">
        <f t="shared" si="9"/>
        <v>0.43243243243243246</v>
      </c>
      <c r="AH46">
        <f t="shared" si="10"/>
        <v>1</v>
      </c>
      <c r="AI46">
        <f t="shared" si="11"/>
        <v>1.3513513513513487E-2</v>
      </c>
    </row>
    <row r="47" spans="1:35" x14ac:dyDescent="0.25">
      <c r="A47">
        <f>Sheet1!A48</f>
        <v>1370</v>
      </c>
      <c r="B47" s="16">
        <f>Sheet1!B48</f>
        <v>0</v>
      </c>
      <c r="C47" s="5">
        <f t="shared" si="0"/>
        <v>1</v>
      </c>
      <c r="D47" s="17">
        <f t="shared" si="1"/>
        <v>1</v>
      </c>
      <c r="E47">
        <f t="shared" si="2"/>
        <v>0</v>
      </c>
      <c r="F47">
        <f t="shared" si="3"/>
        <v>4.2604359545059147E-6</v>
      </c>
      <c r="G47" s="16">
        <f t="shared" si="4"/>
        <v>4.2604359545059147E-6</v>
      </c>
      <c r="H47" s="17">
        <f t="shared" si="5"/>
        <v>0.99999573956404553</v>
      </c>
      <c r="I47" s="16">
        <f t="shared" si="6"/>
        <v>-4.2604450301559354E-6</v>
      </c>
      <c r="J47" s="17">
        <f t="shared" si="7"/>
        <v>100</v>
      </c>
      <c r="AB47">
        <v>7.7886880659389897E-3</v>
      </c>
      <c r="AC47">
        <v>1</v>
      </c>
      <c r="AD47">
        <v>0</v>
      </c>
      <c r="AE47">
        <f t="shared" si="12"/>
        <v>43</v>
      </c>
      <c r="AF47">
        <f t="shared" si="13"/>
        <v>0</v>
      </c>
      <c r="AG47">
        <f t="shared" si="9"/>
        <v>0.41891891891891897</v>
      </c>
      <c r="AH47">
        <f t="shared" si="10"/>
        <v>1</v>
      </c>
      <c r="AI47">
        <f t="shared" si="11"/>
        <v>1.3513513513513598E-2</v>
      </c>
    </row>
    <row r="48" spans="1:35" x14ac:dyDescent="0.25">
      <c r="A48">
        <f>Sheet1!A49</f>
        <v>1810</v>
      </c>
      <c r="B48" s="16">
        <f>Sheet1!B49</f>
        <v>1</v>
      </c>
      <c r="C48" s="5">
        <f t="shared" si="0"/>
        <v>0</v>
      </c>
      <c r="D48" s="17">
        <f t="shared" si="1"/>
        <v>1</v>
      </c>
      <c r="E48">
        <f t="shared" si="2"/>
        <v>1</v>
      </c>
      <c r="F48">
        <f t="shared" si="3"/>
        <v>0.99779760827207942</v>
      </c>
      <c r="G48" s="16">
        <f t="shared" si="4"/>
        <v>0.99779760827207942</v>
      </c>
      <c r="H48" s="17">
        <f t="shared" si="5"/>
        <v>2.2023917279205829E-3</v>
      </c>
      <c r="I48" s="16">
        <f t="shared" si="6"/>
        <v>-2.2048205593963666E-3</v>
      </c>
      <c r="J48" s="17">
        <f t="shared" si="7"/>
        <v>100</v>
      </c>
      <c r="AB48">
        <v>8.1201061306792697E-3</v>
      </c>
      <c r="AC48">
        <v>1</v>
      </c>
      <c r="AD48">
        <v>0</v>
      </c>
      <c r="AE48">
        <f t="shared" si="12"/>
        <v>44</v>
      </c>
      <c r="AF48">
        <f t="shared" si="13"/>
        <v>0</v>
      </c>
      <c r="AG48">
        <f t="shared" si="9"/>
        <v>0.40540540540540537</v>
      </c>
      <c r="AH48">
        <f t="shared" si="10"/>
        <v>1</v>
      </c>
      <c r="AI48">
        <f t="shared" si="11"/>
        <v>1.3513513513513487E-2</v>
      </c>
    </row>
    <row r="49" spans="1:35" x14ac:dyDescent="0.25">
      <c r="A49">
        <f>Sheet1!A50</f>
        <v>1414</v>
      </c>
      <c r="B49" s="16">
        <f>Sheet1!B50</f>
        <v>0</v>
      </c>
      <c r="C49" s="5">
        <f t="shared" si="0"/>
        <v>1</v>
      </c>
      <c r="D49" s="17">
        <f t="shared" si="1"/>
        <v>1</v>
      </c>
      <c r="E49">
        <f t="shared" si="2"/>
        <v>0</v>
      </c>
      <c r="F49">
        <f t="shared" si="3"/>
        <v>2.7046641530507806E-5</v>
      </c>
      <c r="G49" s="16">
        <f t="shared" si="4"/>
        <v>2.7046641530507806E-5</v>
      </c>
      <c r="H49" s="17">
        <f t="shared" si="5"/>
        <v>0.99997295335846947</v>
      </c>
      <c r="I49" s="16">
        <f t="shared" si="6"/>
        <v>-2.7047007297530175E-5</v>
      </c>
      <c r="J49" s="17">
        <f t="shared" si="7"/>
        <v>100</v>
      </c>
      <c r="AB49">
        <v>8.1201061306792697E-3</v>
      </c>
      <c r="AC49">
        <v>1</v>
      </c>
      <c r="AD49">
        <v>0</v>
      </c>
      <c r="AE49">
        <f t="shared" si="12"/>
        <v>45</v>
      </c>
      <c r="AF49">
        <f t="shared" si="13"/>
        <v>0</v>
      </c>
      <c r="AG49">
        <f t="shared" si="9"/>
        <v>0.39189189189189189</v>
      </c>
      <c r="AH49">
        <f t="shared" si="10"/>
        <v>1</v>
      </c>
      <c r="AI49">
        <f t="shared" si="11"/>
        <v>1.3513513513513487E-2</v>
      </c>
    </row>
    <row r="50" spans="1:35" x14ac:dyDescent="0.25">
      <c r="A50">
        <f>Sheet1!A51</f>
        <v>1761</v>
      </c>
      <c r="B50" s="16">
        <f>Sheet1!B51</f>
        <v>1</v>
      </c>
      <c r="C50" s="5">
        <f t="shared" si="0"/>
        <v>0</v>
      </c>
      <c r="D50" s="17">
        <f t="shared" si="1"/>
        <v>1</v>
      </c>
      <c r="E50">
        <f t="shared" si="2"/>
        <v>1</v>
      </c>
      <c r="F50">
        <f t="shared" si="3"/>
        <v>0.98300622031044205</v>
      </c>
      <c r="G50" s="16">
        <f t="shared" si="4"/>
        <v>0.98300622031044205</v>
      </c>
      <c r="H50" s="17">
        <f t="shared" si="5"/>
        <v>1.6993779689557953E-2</v>
      </c>
      <c r="I50" s="16">
        <f t="shared" si="6"/>
        <v>-1.71398309705133E-2</v>
      </c>
      <c r="J50" s="17">
        <f t="shared" si="7"/>
        <v>100</v>
      </c>
      <c r="AB50">
        <v>8.1201061306792697E-3</v>
      </c>
      <c r="AC50">
        <v>1</v>
      </c>
      <c r="AD50">
        <v>0</v>
      </c>
      <c r="AE50">
        <f t="shared" si="12"/>
        <v>46</v>
      </c>
      <c r="AF50">
        <f t="shared" si="13"/>
        <v>0</v>
      </c>
      <c r="AG50">
        <f t="shared" si="9"/>
        <v>0.3783783783783784</v>
      </c>
      <c r="AH50">
        <f t="shared" si="10"/>
        <v>1</v>
      </c>
      <c r="AI50">
        <f t="shared" si="11"/>
        <v>1.3513513513513487E-2</v>
      </c>
    </row>
    <row r="51" spans="1:35" x14ac:dyDescent="0.25">
      <c r="A51">
        <f>Sheet1!A52</f>
        <v>1477</v>
      </c>
      <c r="B51" s="16">
        <f>Sheet1!B52</f>
        <v>0</v>
      </c>
      <c r="C51" s="5">
        <f t="shared" si="0"/>
        <v>1</v>
      </c>
      <c r="D51" s="17">
        <f t="shared" si="1"/>
        <v>1</v>
      </c>
      <c r="E51">
        <f t="shared" si="2"/>
        <v>0</v>
      </c>
      <c r="F51">
        <f t="shared" si="3"/>
        <v>3.8127280516304002E-4</v>
      </c>
      <c r="G51" s="16">
        <f t="shared" si="4"/>
        <v>3.8127280516304002E-4</v>
      </c>
      <c r="H51" s="17">
        <f t="shared" si="5"/>
        <v>0.99961872719483691</v>
      </c>
      <c r="I51" s="16">
        <f t="shared" si="6"/>
        <v>-3.8134550811943005E-4</v>
      </c>
      <c r="J51" s="17">
        <f t="shared" si="7"/>
        <v>100</v>
      </c>
      <c r="AB51">
        <v>9.9988653529118794E-3</v>
      </c>
      <c r="AC51">
        <v>1</v>
      </c>
      <c r="AD51">
        <v>0</v>
      </c>
      <c r="AE51">
        <f t="shared" si="12"/>
        <v>47</v>
      </c>
      <c r="AF51">
        <f t="shared" si="13"/>
        <v>0</v>
      </c>
      <c r="AG51">
        <f t="shared" si="9"/>
        <v>0.36486486486486491</v>
      </c>
      <c r="AH51">
        <f t="shared" si="10"/>
        <v>1</v>
      </c>
      <c r="AI51">
        <f t="shared" si="11"/>
        <v>1.3513513513513598E-2</v>
      </c>
    </row>
    <row r="52" spans="1:35" x14ac:dyDescent="0.25">
      <c r="A52">
        <f>Sheet1!A53</f>
        <v>1486</v>
      </c>
      <c r="B52" s="16">
        <f>Sheet1!B53</f>
        <v>0</v>
      </c>
      <c r="C52" s="5">
        <f t="shared" si="0"/>
        <v>1</v>
      </c>
      <c r="D52" s="17">
        <f t="shared" si="1"/>
        <v>1</v>
      </c>
      <c r="E52">
        <f t="shared" si="2"/>
        <v>0</v>
      </c>
      <c r="F52">
        <f t="shared" si="3"/>
        <v>5.5634232184683513E-4</v>
      </c>
      <c r="G52" s="16">
        <f t="shared" si="4"/>
        <v>5.5634232184683513E-4</v>
      </c>
      <c r="H52" s="17">
        <f t="shared" si="5"/>
        <v>0.99944365767815313</v>
      </c>
      <c r="I52" s="16">
        <f t="shared" si="6"/>
        <v>-5.5649713765946421E-4</v>
      </c>
      <c r="J52" s="17">
        <f t="shared" si="7"/>
        <v>100</v>
      </c>
      <c r="AB52">
        <v>9.9988653529118794E-3</v>
      </c>
      <c r="AC52">
        <v>1</v>
      </c>
      <c r="AD52">
        <v>0</v>
      </c>
      <c r="AE52">
        <f t="shared" si="12"/>
        <v>48</v>
      </c>
      <c r="AF52">
        <f t="shared" si="13"/>
        <v>0</v>
      </c>
      <c r="AG52">
        <f t="shared" si="9"/>
        <v>0.35135135135135132</v>
      </c>
      <c r="AH52">
        <f t="shared" si="10"/>
        <v>1</v>
      </c>
      <c r="AI52">
        <f t="shared" si="11"/>
        <v>1.3513513513513487E-2</v>
      </c>
    </row>
    <row r="53" spans="1:35" x14ac:dyDescent="0.25">
      <c r="A53">
        <f>Sheet1!A54</f>
        <v>1561</v>
      </c>
      <c r="B53" s="16">
        <f>Sheet1!B54</f>
        <v>0</v>
      </c>
      <c r="C53" s="5">
        <f t="shared" si="0"/>
        <v>1</v>
      </c>
      <c r="D53" s="17">
        <f t="shared" si="1"/>
        <v>1</v>
      </c>
      <c r="E53">
        <f t="shared" si="2"/>
        <v>0</v>
      </c>
      <c r="F53">
        <f t="shared" si="3"/>
        <v>1.2828110687126578E-2</v>
      </c>
      <c r="G53" s="16">
        <f t="shared" si="4"/>
        <v>1.2828110687126578E-2</v>
      </c>
      <c r="H53" s="17">
        <f t="shared" si="5"/>
        <v>0.98717188931287347</v>
      </c>
      <c r="I53" s="16">
        <f t="shared" si="6"/>
        <v>-1.2911101405732496E-2</v>
      </c>
      <c r="J53" s="17">
        <f t="shared" si="7"/>
        <v>100</v>
      </c>
      <c r="AB53">
        <v>1.0865639205530082E-2</v>
      </c>
      <c r="AC53">
        <v>1</v>
      </c>
      <c r="AD53">
        <v>0</v>
      </c>
      <c r="AE53">
        <f t="shared" si="12"/>
        <v>49</v>
      </c>
      <c r="AF53">
        <f t="shared" si="13"/>
        <v>0</v>
      </c>
      <c r="AG53">
        <f t="shared" si="9"/>
        <v>0.33783783783783783</v>
      </c>
      <c r="AH53">
        <f t="shared" si="10"/>
        <v>1</v>
      </c>
      <c r="AI53">
        <f t="shared" si="11"/>
        <v>1.3513513513513487E-2</v>
      </c>
    </row>
    <row r="54" spans="1:35" x14ac:dyDescent="0.25">
      <c r="A54">
        <f>Sheet1!A55</f>
        <v>1549</v>
      </c>
      <c r="B54" s="16">
        <f>Sheet1!B55</f>
        <v>0</v>
      </c>
      <c r="C54" s="5">
        <f t="shared" si="0"/>
        <v>1</v>
      </c>
      <c r="D54" s="17">
        <f t="shared" si="1"/>
        <v>1</v>
      </c>
      <c r="E54">
        <f t="shared" si="2"/>
        <v>0</v>
      </c>
      <c r="F54">
        <f t="shared" si="3"/>
        <v>7.7886880659389897E-3</v>
      </c>
      <c r="G54" s="16">
        <f t="shared" si="4"/>
        <v>7.7886880659389897E-3</v>
      </c>
      <c r="H54" s="17">
        <f t="shared" si="5"/>
        <v>0.99221131193406098</v>
      </c>
      <c r="I54" s="16">
        <f t="shared" si="6"/>
        <v>-7.8191783194028284E-3</v>
      </c>
      <c r="J54" s="17">
        <f t="shared" si="7"/>
        <v>100</v>
      </c>
      <c r="AB54">
        <v>1.2828110687126578E-2</v>
      </c>
      <c r="AC54">
        <v>1</v>
      </c>
      <c r="AD54">
        <v>0</v>
      </c>
      <c r="AE54">
        <f t="shared" si="12"/>
        <v>50</v>
      </c>
      <c r="AF54">
        <f t="shared" si="13"/>
        <v>0</v>
      </c>
      <c r="AG54">
        <f t="shared" si="9"/>
        <v>0.32432432432432434</v>
      </c>
      <c r="AH54">
        <f t="shared" si="10"/>
        <v>1</v>
      </c>
      <c r="AI54">
        <f t="shared" si="11"/>
        <v>1.3513513513513487E-2</v>
      </c>
    </row>
    <row r="55" spans="1:35" x14ac:dyDescent="0.25">
      <c r="A55">
        <f>Sheet1!A56</f>
        <v>2050</v>
      </c>
      <c r="B55" s="16">
        <f>Sheet1!B56</f>
        <v>1</v>
      </c>
      <c r="C55" s="5">
        <f t="shared" si="0"/>
        <v>0</v>
      </c>
      <c r="D55" s="17">
        <f t="shared" si="1"/>
        <v>1</v>
      </c>
      <c r="E55">
        <f t="shared" si="2"/>
        <v>1</v>
      </c>
      <c r="F55">
        <f t="shared" si="3"/>
        <v>0.99999990760330604</v>
      </c>
      <c r="G55" s="16">
        <f t="shared" si="4"/>
        <v>0.99999990760330604</v>
      </c>
      <c r="H55" s="17">
        <f t="shared" si="5"/>
        <v>9.2396693962548682E-8</v>
      </c>
      <c r="I55" s="16">
        <f t="shared" si="6"/>
        <v>-9.2396698231123468E-8</v>
      </c>
      <c r="J55" s="17">
        <f t="shared" si="7"/>
        <v>100</v>
      </c>
      <c r="AB55">
        <v>1.513960413327807E-2</v>
      </c>
      <c r="AC55">
        <v>1</v>
      </c>
      <c r="AD55">
        <v>0</v>
      </c>
      <c r="AE55">
        <f t="shared" si="12"/>
        <v>51</v>
      </c>
      <c r="AF55">
        <f t="shared" si="13"/>
        <v>0</v>
      </c>
      <c r="AG55">
        <f t="shared" si="9"/>
        <v>0.31081081081081086</v>
      </c>
      <c r="AH55">
        <f t="shared" si="10"/>
        <v>1</v>
      </c>
      <c r="AI55">
        <f t="shared" si="11"/>
        <v>1.3513513513513598E-2</v>
      </c>
    </row>
    <row r="56" spans="1:35" x14ac:dyDescent="0.25">
      <c r="A56">
        <f>Sheet1!A57</f>
        <v>1697</v>
      </c>
      <c r="B56" s="16">
        <f>Sheet1!B57</f>
        <v>0</v>
      </c>
      <c r="C56" s="5">
        <f t="shared" si="0"/>
        <v>1</v>
      </c>
      <c r="D56" s="17">
        <f t="shared" si="1"/>
        <v>1</v>
      </c>
      <c r="E56">
        <f t="shared" si="2"/>
        <v>0</v>
      </c>
      <c r="F56">
        <f t="shared" si="3"/>
        <v>0.79729234544171157</v>
      </c>
      <c r="G56" s="16">
        <f t="shared" si="4"/>
        <v>0.79729234544171157</v>
      </c>
      <c r="H56" s="17">
        <f t="shared" si="5"/>
        <v>0.20270765455828843</v>
      </c>
      <c r="I56" s="16">
        <f t="shared" si="6"/>
        <v>-1.5959904632461237</v>
      </c>
      <c r="J56" s="17">
        <f t="shared" si="7"/>
        <v>0</v>
      </c>
      <c r="AB56">
        <v>2.0210178174730777E-2</v>
      </c>
      <c r="AC56">
        <v>1</v>
      </c>
      <c r="AD56">
        <v>0</v>
      </c>
      <c r="AE56">
        <f t="shared" si="12"/>
        <v>52</v>
      </c>
      <c r="AF56">
        <f t="shared" si="13"/>
        <v>0</v>
      </c>
      <c r="AG56">
        <f t="shared" si="9"/>
        <v>0.29729729729729726</v>
      </c>
      <c r="AH56">
        <f t="shared" si="10"/>
        <v>1</v>
      </c>
      <c r="AI56">
        <f t="shared" si="11"/>
        <v>1.3513513513513487E-2</v>
      </c>
    </row>
    <row r="57" spans="1:35" x14ac:dyDescent="0.25">
      <c r="A57">
        <f>Sheet1!A58</f>
        <v>1543</v>
      </c>
      <c r="B57" s="16">
        <f>Sheet1!B58</f>
        <v>0</v>
      </c>
      <c r="C57" s="5">
        <f t="shared" si="0"/>
        <v>1</v>
      </c>
      <c r="D57" s="17">
        <f t="shared" si="1"/>
        <v>1</v>
      </c>
      <c r="E57">
        <f t="shared" si="2"/>
        <v>0</v>
      </c>
      <c r="F57">
        <f t="shared" si="3"/>
        <v>6.0640620940954036E-3</v>
      </c>
      <c r="G57" s="16">
        <f t="shared" si="4"/>
        <v>6.0640620940954036E-3</v>
      </c>
      <c r="H57" s="17">
        <f t="shared" si="5"/>
        <v>0.99393593790590462</v>
      </c>
      <c r="I57" s="16">
        <f t="shared" si="6"/>
        <v>-6.0825231892915914E-3</v>
      </c>
      <c r="J57" s="17">
        <f t="shared" si="7"/>
        <v>100</v>
      </c>
      <c r="AB57">
        <v>2.6932553733297896E-2</v>
      </c>
      <c r="AC57">
        <v>1</v>
      </c>
      <c r="AD57">
        <v>0</v>
      </c>
      <c r="AE57">
        <f t="shared" si="12"/>
        <v>53</v>
      </c>
      <c r="AF57">
        <f t="shared" si="13"/>
        <v>0</v>
      </c>
      <c r="AG57">
        <f t="shared" si="9"/>
        <v>0.28378378378378377</v>
      </c>
      <c r="AH57">
        <f t="shared" si="10"/>
        <v>1</v>
      </c>
      <c r="AI57">
        <f t="shared" si="11"/>
        <v>1.3513513513513487E-2</v>
      </c>
    </row>
    <row r="58" spans="1:35" x14ac:dyDescent="0.25">
      <c r="A58">
        <f>Sheet1!A59</f>
        <v>1934</v>
      </c>
      <c r="B58" s="16">
        <f>Sheet1!B59</f>
        <v>1</v>
      </c>
      <c r="C58" s="5">
        <f t="shared" si="0"/>
        <v>0</v>
      </c>
      <c r="D58" s="17">
        <f t="shared" si="1"/>
        <v>1</v>
      </c>
      <c r="E58">
        <f t="shared" si="2"/>
        <v>1</v>
      </c>
      <c r="F58">
        <f t="shared" si="3"/>
        <v>0.99998792800295899</v>
      </c>
      <c r="G58" s="16">
        <f t="shared" si="4"/>
        <v>0.99998792800295899</v>
      </c>
      <c r="H58" s="17">
        <f t="shared" si="5"/>
        <v>1.2071997041007698E-5</v>
      </c>
      <c r="I58" s="16">
        <f t="shared" si="6"/>
        <v>-1.2072069908150412E-5</v>
      </c>
      <c r="J58" s="17">
        <f t="shared" si="7"/>
        <v>100</v>
      </c>
      <c r="AB58">
        <v>2.8055533072246092E-2</v>
      </c>
      <c r="AC58">
        <v>1</v>
      </c>
      <c r="AD58">
        <v>0</v>
      </c>
      <c r="AE58">
        <f t="shared" si="12"/>
        <v>54</v>
      </c>
      <c r="AF58">
        <f t="shared" si="13"/>
        <v>0</v>
      </c>
      <c r="AG58">
        <f t="shared" si="9"/>
        <v>0.27027027027027029</v>
      </c>
      <c r="AH58">
        <f t="shared" si="10"/>
        <v>1</v>
      </c>
      <c r="AI58">
        <f t="shared" si="11"/>
        <v>1.3513513513513487E-2</v>
      </c>
    </row>
    <row r="59" spans="1:35" x14ac:dyDescent="0.25">
      <c r="A59">
        <f>Sheet1!A60</f>
        <v>1385</v>
      </c>
      <c r="B59" s="16">
        <f>Sheet1!B60</f>
        <v>0</v>
      </c>
      <c r="C59" s="5">
        <f t="shared" si="0"/>
        <v>1</v>
      </c>
      <c r="D59" s="17">
        <f t="shared" si="1"/>
        <v>1</v>
      </c>
      <c r="E59">
        <f t="shared" si="2"/>
        <v>0</v>
      </c>
      <c r="F59">
        <f t="shared" si="3"/>
        <v>7.9999936874403158E-6</v>
      </c>
      <c r="G59" s="16">
        <f t="shared" si="4"/>
        <v>7.9999936874403158E-6</v>
      </c>
      <c r="H59" s="17">
        <f t="shared" si="5"/>
        <v>0.99999200000631261</v>
      </c>
      <c r="I59" s="16">
        <f t="shared" si="6"/>
        <v>-8.0000256875110711E-6</v>
      </c>
      <c r="J59" s="17">
        <f t="shared" si="7"/>
        <v>100</v>
      </c>
      <c r="AB59">
        <v>3.7288143927772105E-2</v>
      </c>
      <c r="AC59">
        <v>1</v>
      </c>
      <c r="AD59">
        <v>0</v>
      </c>
      <c r="AE59">
        <f t="shared" si="12"/>
        <v>55</v>
      </c>
      <c r="AF59">
        <f t="shared" si="13"/>
        <v>0</v>
      </c>
      <c r="AG59">
        <f t="shared" si="9"/>
        <v>0.2567567567567568</v>
      </c>
      <c r="AH59">
        <f t="shared" si="10"/>
        <v>1</v>
      </c>
      <c r="AI59">
        <f t="shared" si="11"/>
        <v>1.3513513513513598E-2</v>
      </c>
    </row>
    <row r="60" spans="1:35" x14ac:dyDescent="0.25">
      <c r="A60">
        <f>Sheet1!A61</f>
        <v>1670</v>
      </c>
      <c r="B60" s="16">
        <f>Sheet1!B61</f>
        <v>0</v>
      </c>
      <c r="C60" s="5">
        <f t="shared" si="0"/>
        <v>1</v>
      </c>
      <c r="D60" s="17">
        <f t="shared" si="1"/>
        <v>1</v>
      </c>
      <c r="E60">
        <f t="shared" si="2"/>
        <v>0</v>
      </c>
      <c r="F60">
        <f t="shared" si="3"/>
        <v>0.55856129930576726</v>
      </c>
      <c r="G60" s="16">
        <f t="shared" si="4"/>
        <v>0.55856129930576726</v>
      </c>
      <c r="H60" s="17">
        <f t="shared" si="5"/>
        <v>0.44143870069423274</v>
      </c>
      <c r="I60" s="16">
        <f t="shared" si="6"/>
        <v>-0.81771611185241311</v>
      </c>
      <c r="J60" s="17">
        <f t="shared" si="7"/>
        <v>0</v>
      </c>
      <c r="AB60">
        <v>4.3811477501300704E-2</v>
      </c>
      <c r="AC60">
        <v>1</v>
      </c>
      <c r="AD60">
        <v>0</v>
      </c>
      <c r="AE60">
        <f t="shared" si="12"/>
        <v>56</v>
      </c>
      <c r="AF60">
        <f t="shared" si="13"/>
        <v>0</v>
      </c>
      <c r="AG60">
        <f t="shared" si="9"/>
        <v>0.2432432432432432</v>
      </c>
      <c r="AH60">
        <f t="shared" si="10"/>
        <v>1</v>
      </c>
      <c r="AI60">
        <f t="shared" si="11"/>
        <v>1.3513513513513487E-2</v>
      </c>
    </row>
    <row r="61" spans="1:35" x14ac:dyDescent="0.25">
      <c r="A61">
        <f>Sheet1!A62</f>
        <v>1735</v>
      </c>
      <c r="B61" s="16">
        <f>Sheet1!B62</f>
        <v>1</v>
      </c>
      <c r="C61" s="5">
        <f t="shared" si="0"/>
        <v>0</v>
      </c>
      <c r="D61" s="17">
        <f t="shared" si="1"/>
        <v>1</v>
      </c>
      <c r="E61">
        <f t="shared" si="2"/>
        <v>1</v>
      </c>
      <c r="F61">
        <f t="shared" si="3"/>
        <v>0.95099756621925879</v>
      </c>
      <c r="G61" s="16">
        <f t="shared" si="4"/>
        <v>0.95099756621925879</v>
      </c>
      <c r="H61" s="17">
        <f t="shared" si="5"/>
        <v>4.9002433780741206E-2</v>
      </c>
      <c r="I61" s="16">
        <f t="shared" si="6"/>
        <v>-5.0243775620611573E-2</v>
      </c>
      <c r="J61" s="17">
        <f t="shared" si="7"/>
        <v>100</v>
      </c>
      <c r="AB61">
        <v>4.7468830575847096E-2</v>
      </c>
      <c r="AC61">
        <v>1</v>
      </c>
      <c r="AD61">
        <v>0</v>
      </c>
      <c r="AE61">
        <f t="shared" si="12"/>
        <v>57</v>
      </c>
      <c r="AF61">
        <f t="shared" si="13"/>
        <v>0</v>
      </c>
      <c r="AG61">
        <f t="shared" si="9"/>
        <v>0.22972972972972971</v>
      </c>
      <c r="AH61">
        <f t="shared" si="10"/>
        <v>1</v>
      </c>
      <c r="AI61">
        <f t="shared" si="11"/>
        <v>1.3513513513513487E-2</v>
      </c>
    </row>
    <row r="62" spans="1:35" x14ac:dyDescent="0.25">
      <c r="A62">
        <f>Sheet1!A63</f>
        <v>1634</v>
      </c>
      <c r="B62" s="16">
        <f>Sheet1!B63</f>
        <v>0</v>
      </c>
      <c r="C62" s="5">
        <f t="shared" si="0"/>
        <v>1</v>
      </c>
      <c r="D62" s="17">
        <f t="shared" si="1"/>
        <v>1</v>
      </c>
      <c r="E62">
        <f t="shared" si="2"/>
        <v>0</v>
      </c>
      <c r="F62">
        <f t="shared" si="3"/>
        <v>0.21808690055538918</v>
      </c>
      <c r="G62" s="16">
        <f t="shared" si="4"/>
        <v>0.21808690055538918</v>
      </c>
      <c r="H62" s="17">
        <f t="shared" si="5"/>
        <v>0.78191309944461085</v>
      </c>
      <c r="I62" s="16">
        <f t="shared" si="6"/>
        <v>-0.24601167064169011</v>
      </c>
      <c r="J62" s="17">
        <f t="shared" si="7"/>
        <v>100</v>
      </c>
      <c r="AB62">
        <v>4.7468830575847096E-2</v>
      </c>
      <c r="AC62">
        <v>1</v>
      </c>
      <c r="AD62">
        <v>0</v>
      </c>
      <c r="AE62">
        <f t="shared" si="12"/>
        <v>58</v>
      </c>
      <c r="AF62">
        <f t="shared" si="13"/>
        <v>0</v>
      </c>
      <c r="AG62">
        <f t="shared" si="9"/>
        <v>0.21621621621621623</v>
      </c>
      <c r="AH62">
        <f t="shared" si="10"/>
        <v>1</v>
      </c>
      <c r="AI62">
        <f t="shared" si="11"/>
        <v>1.3513513513513487E-2</v>
      </c>
    </row>
    <row r="63" spans="1:35" x14ac:dyDescent="0.25">
      <c r="A63">
        <f>Sheet1!A64</f>
        <v>1777</v>
      </c>
      <c r="B63" s="16">
        <f>Sheet1!B64</f>
        <v>1</v>
      </c>
      <c r="C63" s="5">
        <f t="shared" si="0"/>
        <v>0</v>
      </c>
      <c r="D63" s="17">
        <f t="shared" si="1"/>
        <v>1</v>
      </c>
      <c r="E63">
        <f t="shared" si="2"/>
        <v>1</v>
      </c>
      <c r="F63">
        <f t="shared" si="3"/>
        <v>0.99124941769866237</v>
      </c>
      <c r="G63" s="16">
        <f t="shared" si="4"/>
        <v>0.99124941769866237</v>
      </c>
      <c r="H63" s="17">
        <f t="shared" si="5"/>
        <v>8.7505823013376283E-3</v>
      </c>
      <c r="I63" s="16">
        <f t="shared" si="6"/>
        <v>-8.7890934747021747E-3</v>
      </c>
      <c r="J63" s="17">
        <f t="shared" si="7"/>
        <v>100</v>
      </c>
      <c r="AB63">
        <v>8.2339133782254076E-2</v>
      </c>
      <c r="AC63">
        <v>1</v>
      </c>
      <c r="AD63">
        <v>0</v>
      </c>
      <c r="AE63">
        <f t="shared" si="12"/>
        <v>59</v>
      </c>
      <c r="AF63">
        <f t="shared" si="13"/>
        <v>0</v>
      </c>
      <c r="AG63">
        <f t="shared" si="9"/>
        <v>0.20270270270270274</v>
      </c>
      <c r="AH63">
        <f t="shared" si="10"/>
        <v>1</v>
      </c>
      <c r="AI63">
        <f t="shared" si="11"/>
        <v>1.3513513513513598E-2</v>
      </c>
    </row>
    <row r="64" spans="1:35" x14ac:dyDescent="0.25">
      <c r="A64">
        <f>Sheet1!A65</f>
        <v>1550</v>
      </c>
      <c r="B64" s="16">
        <f>Sheet1!B65</f>
        <v>0</v>
      </c>
      <c r="C64" s="5">
        <f t="shared" si="0"/>
        <v>1</v>
      </c>
      <c r="D64" s="17">
        <f t="shared" si="1"/>
        <v>1</v>
      </c>
      <c r="E64">
        <f t="shared" si="2"/>
        <v>0</v>
      </c>
      <c r="F64">
        <f t="shared" si="3"/>
        <v>8.1201061306792697E-3</v>
      </c>
      <c r="G64" s="16">
        <f t="shared" si="4"/>
        <v>8.1201061306792697E-3</v>
      </c>
      <c r="H64" s="17">
        <f t="shared" si="5"/>
        <v>0.99187989386932074</v>
      </c>
      <c r="I64" s="16">
        <f t="shared" si="6"/>
        <v>-8.1532537559081894E-3</v>
      </c>
      <c r="J64" s="17">
        <f t="shared" si="7"/>
        <v>100</v>
      </c>
      <c r="AB64">
        <v>0.16044863511501542</v>
      </c>
      <c r="AC64">
        <v>1</v>
      </c>
      <c r="AD64">
        <v>0</v>
      </c>
      <c r="AE64">
        <f t="shared" si="12"/>
        <v>60</v>
      </c>
      <c r="AF64">
        <f t="shared" si="13"/>
        <v>0</v>
      </c>
      <c r="AG64">
        <f t="shared" si="9"/>
        <v>0.18918918918918914</v>
      </c>
      <c r="AH64">
        <f t="shared" si="10"/>
        <v>1</v>
      </c>
      <c r="AI64">
        <f t="shared" si="11"/>
        <v>0</v>
      </c>
    </row>
    <row r="65" spans="1:35" x14ac:dyDescent="0.25">
      <c r="A65">
        <f>Sheet1!A66</f>
        <v>1715</v>
      </c>
      <c r="B65" s="16">
        <f>Sheet1!B66</f>
        <v>1</v>
      </c>
      <c r="C65" s="5">
        <f t="shared" si="0"/>
        <v>0</v>
      </c>
      <c r="D65" s="17">
        <f t="shared" si="1"/>
        <v>1</v>
      </c>
      <c r="E65">
        <f t="shared" si="2"/>
        <v>1</v>
      </c>
      <c r="F65">
        <f t="shared" si="3"/>
        <v>0.89336126175470887</v>
      </c>
      <c r="G65" s="16">
        <f t="shared" si="4"/>
        <v>0.89336126175470887</v>
      </c>
      <c r="H65" s="17">
        <f t="shared" si="5"/>
        <v>0.10663873824529113</v>
      </c>
      <c r="I65" s="16">
        <f t="shared" si="6"/>
        <v>-0.11276423147577053</v>
      </c>
      <c r="J65" s="17">
        <f t="shared" si="7"/>
        <v>100</v>
      </c>
      <c r="AB65">
        <v>0.19736193635702443</v>
      </c>
      <c r="AC65">
        <v>0</v>
      </c>
      <c r="AD65">
        <v>1</v>
      </c>
      <c r="AE65">
        <f t="shared" si="12"/>
        <v>60</v>
      </c>
      <c r="AF65">
        <f t="shared" si="13"/>
        <v>1</v>
      </c>
      <c r="AG65">
        <f t="shared" si="9"/>
        <v>0.18918918918918914</v>
      </c>
      <c r="AH65">
        <f t="shared" si="10"/>
        <v>0.98936170212765961</v>
      </c>
      <c r="AI65">
        <f t="shared" si="11"/>
        <v>1.3369752731454833E-2</v>
      </c>
    </row>
    <row r="66" spans="1:35" x14ac:dyDescent="0.25">
      <c r="A66">
        <f>Sheet1!A67</f>
        <v>1925</v>
      </c>
      <c r="B66" s="16">
        <f>Sheet1!B67</f>
        <v>1</v>
      </c>
      <c r="C66" s="5">
        <f t="shared" si="0"/>
        <v>0</v>
      </c>
      <c r="D66" s="17">
        <f t="shared" si="1"/>
        <v>1</v>
      </c>
      <c r="E66">
        <f t="shared" si="2"/>
        <v>1</v>
      </c>
      <c r="F66">
        <f t="shared" si="3"/>
        <v>0.99998238190092115</v>
      </c>
      <c r="G66" s="16">
        <f t="shared" si="4"/>
        <v>0.99998238190092115</v>
      </c>
      <c r="H66" s="17">
        <f t="shared" si="5"/>
        <v>1.7618099078853255E-5</v>
      </c>
      <c r="I66" s="16">
        <f t="shared" si="6"/>
        <v>-1.7618254279383726E-5</v>
      </c>
      <c r="J66" s="17">
        <f t="shared" si="7"/>
        <v>100</v>
      </c>
      <c r="AB66">
        <v>0.21100887714587374</v>
      </c>
      <c r="AC66">
        <v>1</v>
      </c>
      <c r="AD66">
        <v>0</v>
      </c>
      <c r="AE66">
        <f t="shared" si="12"/>
        <v>61</v>
      </c>
      <c r="AF66">
        <f t="shared" si="13"/>
        <v>1</v>
      </c>
      <c r="AG66">
        <f t="shared" si="9"/>
        <v>0.17567567567567566</v>
      </c>
      <c r="AH66">
        <f t="shared" si="10"/>
        <v>0.98936170212765961</v>
      </c>
      <c r="AI66">
        <f t="shared" si="11"/>
        <v>0</v>
      </c>
    </row>
    <row r="67" spans="1:35" x14ac:dyDescent="0.25">
      <c r="A67">
        <f>Sheet1!A68</f>
        <v>1842</v>
      </c>
      <c r="B67" s="16">
        <f>Sheet1!B68</f>
        <v>1</v>
      </c>
      <c r="C67" s="5">
        <f t="shared" si="0"/>
        <v>0</v>
      </c>
      <c r="D67" s="17">
        <f t="shared" si="1"/>
        <v>1</v>
      </c>
      <c r="E67">
        <f t="shared" si="2"/>
        <v>1</v>
      </c>
      <c r="F67">
        <f t="shared" si="3"/>
        <v>0.99942476831674198</v>
      </c>
      <c r="G67" s="16">
        <f t="shared" si="4"/>
        <v>0.99942476831674198</v>
      </c>
      <c r="H67" s="17">
        <f t="shared" si="5"/>
        <v>5.752316832580151E-4</v>
      </c>
      <c r="I67" s="16">
        <f t="shared" si="6"/>
        <v>-5.7539719247653477E-4</v>
      </c>
      <c r="J67" s="17">
        <f t="shared" si="7"/>
        <v>100</v>
      </c>
      <c r="AB67">
        <v>0.21808690055538918</v>
      </c>
      <c r="AC67">
        <v>0</v>
      </c>
      <c r="AD67">
        <v>1</v>
      </c>
      <c r="AE67">
        <f t="shared" si="12"/>
        <v>61</v>
      </c>
      <c r="AF67">
        <f t="shared" si="13"/>
        <v>2</v>
      </c>
      <c r="AG67">
        <f t="shared" si="9"/>
        <v>0.17567567567567566</v>
      </c>
      <c r="AH67">
        <f t="shared" si="10"/>
        <v>0.97872340425531912</v>
      </c>
      <c r="AI67">
        <f t="shared" si="11"/>
        <v>0</v>
      </c>
    </row>
    <row r="68" spans="1:35" x14ac:dyDescent="0.25">
      <c r="A68">
        <f>Sheet1!A69</f>
        <v>1786</v>
      </c>
      <c r="B68" s="16">
        <f>Sheet1!B69</f>
        <v>1</v>
      </c>
      <c r="C68" s="5">
        <f t="shared" si="0"/>
        <v>0</v>
      </c>
      <c r="D68" s="17">
        <f t="shared" si="1"/>
        <v>1</v>
      </c>
      <c r="E68">
        <f t="shared" si="2"/>
        <v>1</v>
      </c>
      <c r="F68">
        <f t="shared" si="3"/>
        <v>0.9939875343231489</v>
      </c>
      <c r="G68" s="16">
        <f t="shared" si="4"/>
        <v>0.9939875343231489</v>
      </c>
      <c r="H68" s="17">
        <f t="shared" si="5"/>
        <v>6.0124656768510976E-3</v>
      </c>
      <c r="I68" s="16">
        <f t="shared" si="6"/>
        <v>-6.0306133265864512E-3</v>
      </c>
      <c r="J68" s="17">
        <f t="shared" si="7"/>
        <v>100</v>
      </c>
      <c r="AB68">
        <v>0.21808690055538918</v>
      </c>
      <c r="AC68">
        <v>0</v>
      </c>
      <c r="AD68">
        <v>1</v>
      </c>
      <c r="AE68">
        <f t="shared" si="12"/>
        <v>61</v>
      </c>
      <c r="AF68">
        <f t="shared" si="13"/>
        <v>3</v>
      </c>
      <c r="AG68">
        <f t="shared" si="9"/>
        <v>0.17567567567567566</v>
      </c>
      <c r="AH68">
        <f t="shared" si="10"/>
        <v>0.96808510638297873</v>
      </c>
      <c r="AI68">
        <f t="shared" si="11"/>
        <v>1.3082231167337524E-2</v>
      </c>
    </row>
    <row r="69" spans="1:35" x14ac:dyDescent="0.25">
      <c r="A69">
        <f>Sheet1!A70</f>
        <v>1435</v>
      </c>
      <c r="B69" s="16">
        <f>Sheet1!B70</f>
        <v>0</v>
      </c>
      <c r="C69" s="5">
        <f t="shared" ref="C69:C132" si="14">1-B69</f>
        <v>1</v>
      </c>
      <c r="D69" s="17">
        <f t="shared" ref="D69:D132" si="15">B69+C69</f>
        <v>1</v>
      </c>
      <c r="E69">
        <f t="shared" ref="E69:E132" si="16">IF(D69=0,"",B69/D69)</f>
        <v>0</v>
      </c>
      <c r="F69">
        <f t="shared" ref="F69:F132" si="17">1/(1+EXP(-$M$5-$M$6*A69))</f>
        <v>6.5341459552230996E-5</v>
      </c>
      <c r="G69" s="16">
        <f t="shared" ref="G69:G132" si="18">D69*F69</f>
        <v>6.5341459552230996E-5</v>
      </c>
      <c r="H69" s="17">
        <f t="shared" ref="H69:H132" si="19">D69-G69</f>
        <v>0.99993465854044772</v>
      </c>
      <c r="I69" s="16">
        <f t="shared" ref="I69:I132" si="20">IFERROR(D69*(E69*LN(F69)+(1-E69)*LN(1-F69)),0)</f>
        <v>-6.5343594398446344E-5</v>
      </c>
      <c r="J69" s="17">
        <f t="shared" ref="J69:J132" si="21">100*IF(F69&gt;=$X$10,B69/D69,C69/D69)</f>
        <v>100</v>
      </c>
      <c r="AB69">
        <v>0.21808690055538918</v>
      </c>
      <c r="AC69">
        <v>1</v>
      </c>
      <c r="AD69">
        <v>0</v>
      </c>
      <c r="AE69">
        <f t="shared" si="12"/>
        <v>62</v>
      </c>
      <c r="AF69">
        <f t="shared" si="13"/>
        <v>3</v>
      </c>
      <c r="AG69">
        <f t="shared" ref="AG69:AG132" si="22">1-AE69/AE$172</f>
        <v>0.16216216216216217</v>
      </c>
      <c r="AH69">
        <f t="shared" ref="AH69:AH132" si="23">1-AF69/AF$172</f>
        <v>0.96808510638297873</v>
      </c>
      <c r="AI69">
        <f t="shared" ref="AI69:AI132" si="24">(AG69-AG70)*AH69</f>
        <v>1.3082231167337524E-2</v>
      </c>
    </row>
    <row r="70" spans="1:35" x14ac:dyDescent="0.25">
      <c r="A70">
        <f>Sheet1!A71</f>
        <v>1387</v>
      </c>
      <c r="B70" s="16">
        <f>Sheet1!B71</f>
        <v>0</v>
      </c>
      <c r="C70" s="5">
        <f t="shared" si="14"/>
        <v>1</v>
      </c>
      <c r="D70" s="17">
        <f t="shared" si="15"/>
        <v>1</v>
      </c>
      <c r="E70">
        <f t="shared" si="16"/>
        <v>0</v>
      </c>
      <c r="F70">
        <f t="shared" si="17"/>
        <v>8.7011028751255684E-6</v>
      </c>
      <c r="G70" s="16">
        <f t="shared" si="18"/>
        <v>8.7011028751255684E-6</v>
      </c>
      <c r="H70" s="17">
        <f t="shared" si="19"/>
        <v>0.9999912988971249</v>
      </c>
      <c r="I70" s="16">
        <f t="shared" si="20"/>
        <v>-8.7011407299123852E-6</v>
      </c>
      <c r="J70" s="17">
        <f t="shared" si="21"/>
        <v>100</v>
      </c>
      <c r="AB70">
        <v>0.21808690055538918</v>
      </c>
      <c r="AC70">
        <v>1</v>
      </c>
      <c r="AD70">
        <v>0</v>
      </c>
      <c r="AE70">
        <f t="shared" ref="AE70:AE133" si="25">AE69+AC70</f>
        <v>63</v>
      </c>
      <c r="AF70">
        <f t="shared" ref="AF70:AF133" si="26">AF69+AD70</f>
        <v>3</v>
      </c>
      <c r="AG70">
        <f t="shared" si="22"/>
        <v>0.14864864864864868</v>
      </c>
      <c r="AH70">
        <f t="shared" si="23"/>
        <v>0.96808510638297873</v>
      </c>
      <c r="AI70">
        <f t="shared" si="24"/>
        <v>0</v>
      </c>
    </row>
    <row r="71" spans="1:35" x14ac:dyDescent="0.25">
      <c r="A71">
        <f>Sheet1!A72</f>
        <v>1521</v>
      </c>
      <c r="B71" s="16">
        <f>Sheet1!B72</f>
        <v>0</v>
      </c>
      <c r="C71" s="5">
        <f t="shared" si="14"/>
        <v>1</v>
      </c>
      <c r="D71" s="17">
        <f t="shared" si="15"/>
        <v>1</v>
      </c>
      <c r="E71">
        <f t="shared" si="16"/>
        <v>0</v>
      </c>
      <c r="F71">
        <f t="shared" si="17"/>
        <v>2.4155737777679909E-3</v>
      </c>
      <c r="G71" s="16">
        <f t="shared" si="18"/>
        <v>2.4155737777679909E-3</v>
      </c>
      <c r="H71" s="17">
        <f t="shared" si="19"/>
        <v>0.99758442622223198</v>
      </c>
      <c r="I71" s="16">
        <f t="shared" si="20"/>
        <v>-2.4184959829225408E-3</v>
      </c>
      <c r="J71" s="17">
        <f t="shared" si="21"/>
        <v>100</v>
      </c>
      <c r="AB71">
        <v>0.23275134150306809</v>
      </c>
      <c r="AC71">
        <v>0</v>
      </c>
      <c r="AD71">
        <v>1</v>
      </c>
      <c r="AE71">
        <f t="shared" si="25"/>
        <v>63</v>
      </c>
      <c r="AF71">
        <f t="shared" si="26"/>
        <v>4</v>
      </c>
      <c r="AG71">
        <f t="shared" si="22"/>
        <v>0.14864864864864868</v>
      </c>
      <c r="AH71">
        <f t="shared" si="23"/>
        <v>0.95744680851063835</v>
      </c>
      <c r="AI71">
        <f t="shared" si="24"/>
        <v>1.2938470385278978E-2</v>
      </c>
    </row>
    <row r="72" spans="1:35" x14ac:dyDescent="0.25">
      <c r="A72">
        <f>Sheet1!A73</f>
        <v>1975</v>
      </c>
      <c r="B72" s="16">
        <f>Sheet1!B73</f>
        <v>1</v>
      </c>
      <c r="C72" s="5">
        <f t="shared" si="14"/>
        <v>0</v>
      </c>
      <c r="D72" s="17">
        <f t="shared" si="15"/>
        <v>1</v>
      </c>
      <c r="E72">
        <f t="shared" si="16"/>
        <v>1</v>
      </c>
      <c r="F72">
        <f t="shared" si="17"/>
        <v>0.9999978430420835</v>
      </c>
      <c r="G72" s="16">
        <f t="shared" si="18"/>
        <v>0.9999978430420835</v>
      </c>
      <c r="H72" s="17">
        <f t="shared" si="19"/>
        <v>2.1569579164992803E-6</v>
      </c>
      <c r="I72" s="16">
        <f t="shared" si="20"/>
        <v>-2.1569602427363523E-6</v>
      </c>
      <c r="J72" s="17">
        <f t="shared" si="21"/>
        <v>100</v>
      </c>
      <c r="AB72">
        <v>0.38254555898899817</v>
      </c>
      <c r="AC72">
        <v>1</v>
      </c>
      <c r="AD72">
        <v>0</v>
      </c>
      <c r="AE72">
        <f t="shared" si="25"/>
        <v>64</v>
      </c>
      <c r="AF72">
        <f t="shared" si="26"/>
        <v>4</v>
      </c>
      <c r="AG72">
        <f t="shared" si="22"/>
        <v>0.13513513513513509</v>
      </c>
      <c r="AH72">
        <f t="shared" si="23"/>
        <v>0.95744680851063835</v>
      </c>
      <c r="AI72">
        <f t="shared" si="24"/>
        <v>1.293847038527887E-2</v>
      </c>
    </row>
    <row r="73" spans="1:35" x14ac:dyDescent="0.25">
      <c r="A73">
        <f>Sheet1!A74</f>
        <v>1435</v>
      </c>
      <c r="B73" s="16">
        <f>Sheet1!B74</f>
        <v>0</v>
      </c>
      <c r="C73" s="5">
        <f t="shared" si="14"/>
        <v>1</v>
      </c>
      <c r="D73" s="17">
        <f t="shared" si="15"/>
        <v>1</v>
      </c>
      <c r="E73">
        <f t="shared" si="16"/>
        <v>0</v>
      </c>
      <c r="F73">
        <f t="shared" si="17"/>
        <v>6.5341459552230996E-5</v>
      </c>
      <c r="G73" s="16">
        <f t="shared" si="18"/>
        <v>6.5341459552230996E-5</v>
      </c>
      <c r="H73" s="17">
        <f t="shared" si="19"/>
        <v>0.99993465854044772</v>
      </c>
      <c r="I73" s="16">
        <f t="shared" si="20"/>
        <v>-6.5343594398446344E-5</v>
      </c>
      <c r="J73" s="17">
        <f t="shared" si="21"/>
        <v>100</v>
      </c>
      <c r="AB73">
        <v>0.39251501568827701</v>
      </c>
      <c r="AC73">
        <v>1</v>
      </c>
      <c r="AD73">
        <v>0</v>
      </c>
      <c r="AE73">
        <f t="shared" si="25"/>
        <v>65</v>
      </c>
      <c r="AF73">
        <f t="shared" si="26"/>
        <v>4</v>
      </c>
      <c r="AG73">
        <f t="shared" si="22"/>
        <v>0.1216216216216216</v>
      </c>
      <c r="AH73">
        <f t="shared" si="23"/>
        <v>0.95744680851063835</v>
      </c>
      <c r="AI73">
        <f t="shared" si="24"/>
        <v>1.293847038527887E-2</v>
      </c>
    </row>
    <row r="74" spans="1:35" x14ac:dyDescent="0.25">
      <c r="A74">
        <f>Sheet1!A75</f>
        <v>1714</v>
      </c>
      <c r="B74" s="16">
        <f>Sheet1!B75</f>
        <v>1</v>
      </c>
      <c r="C74" s="5">
        <f t="shared" si="14"/>
        <v>0</v>
      </c>
      <c r="D74" s="17">
        <f t="shared" si="15"/>
        <v>1</v>
      </c>
      <c r="E74">
        <f t="shared" si="16"/>
        <v>1</v>
      </c>
      <c r="F74">
        <f t="shared" si="17"/>
        <v>0.88929296491074239</v>
      </c>
      <c r="G74" s="16">
        <f t="shared" si="18"/>
        <v>0.88929296491074239</v>
      </c>
      <c r="H74" s="17">
        <f t="shared" si="19"/>
        <v>0.11070703508925761</v>
      </c>
      <c r="I74" s="16">
        <f t="shared" si="20"/>
        <v>-0.11732855342449545</v>
      </c>
      <c r="J74" s="17">
        <f t="shared" si="21"/>
        <v>100</v>
      </c>
      <c r="AB74">
        <v>0.41271742579387904</v>
      </c>
      <c r="AC74">
        <v>1</v>
      </c>
      <c r="AD74">
        <v>0</v>
      </c>
      <c r="AE74">
        <f t="shared" si="25"/>
        <v>66</v>
      </c>
      <c r="AF74">
        <f t="shared" si="26"/>
        <v>4</v>
      </c>
      <c r="AG74">
        <f t="shared" si="22"/>
        <v>0.10810810810810811</v>
      </c>
      <c r="AH74">
        <f t="shared" si="23"/>
        <v>0.95744680851063835</v>
      </c>
      <c r="AI74">
        <f t="shared" si="24"/>
        <v>0</v>
      </c>
    </row>
    <row r="75" spans="1:35" x14ac:dyDescent="0.25">
      <c r="A75">
        <f>Sheet1!A76</f>
        <v>1634</v>
      </c>
      <c r="B75" s="16">
        <f>Sheet1!B76</f>
        <v>1</v>
      </c>
      <c r="C75" s="5">
        <f t="shared" si="14"/>
        <v>0</v>
      </c>
      <c r="D75" s="17">
        <f t="shared" si="15"/>
        <v>1</v>
      </c>
      <c r="E75">
        <f t="shared" si="16"/>
        <v>1</v>
      </c>
      <c r="F75">
        <f t="shared" si="17"/>
        <v>0.21808690055538918</v>
      </c>
      <c r="G75" s="16">
        <f t="shared" si="18"/>
        <v>0.21808690055538918</v>
      </c>
      <c r="H75" s="17">
        <f t="shared" si="19"/>
        <v>0.78191309944461085</v>
      </c>
      <c r="I75" s="16">
        <f t="shared" si="20"/>
        <v>-1.522861669222576</v>
      </c>
      <c r="J75" s="17">
        <f t="shared" si="21"/>
        <v>0</v>
      </c>
      <c r="AB75">
        <v>0.47484282825250002</v>
      </c>
      <c r="AC75">
        <v>0</v>
      </c>
      <c r="AD75">
        <v>1</v>
      </c>
      <c r="AE75">
        <f t="shared" si="25"/>
        <v>66</v>
      </c>
      <c r="AF75">
        <f t="shared" si="26"/>
        <v>5</v>
      </c>
      <c r="AG75">
        <f t="shared" si="22"/>
        <v>0.10810810810810811</v>
      </c>
      <c r="AH75">
        <f t="shared" si="23"/>
        <v>0.94680851063829785</v>
      </c>
      <c r="AI75">
        <f t="shared" si="24"/>
        <v>0</v>
      </c>
    </row>
    <row r="76" spans="1:35" x14ac:dyDescent="0.25">
      <c r="A76">
        <f>Sheet1!A77</f>
        <v>1464</v>
      </c>
      <c r="B76" s="16">
        <f>Sheet1!B77</f>
        <v>0</v>
      </c>
      <c r="C76" s="5">
        <f t="shared" si="14"/>
        <v>1</v>
      </c>
      <c r="D76" s="17">
        <f t="shared" si="15"/>
        <v>1</v>
      </c>
      <c r="E76">
        <f t="shared" si="16"/>
        <v>0</v>
      </c>
      <c r="F76">
        <f t="shared" si="17"/>
        <v>2.2087839885218718E-4</v>
      </c>
      <c r="G76" s="16">
        <f t="shared" si="18"/>
        <v>2.2087839885218718E-4</v>
      </c>
      <c r="H76" s="17">
        <f t="shared" si="19"/>
        <v>0.99977912160114779</v>
      </c>
      <c r="I76" s="16">
        <f t="shared" si="20"/>
        <v>-2.2090279607836166E-4</v>
      </c>
      <c r="J76" s="17">
        <f t="shared" si="21"/>
        <v>100</v>
      </c>
      <c r="AB76">
        <v>0.48532699813309166</v>
      </c>
      <c r="AC76">
        <v>0</v>
      </c>
      <c r="AD76">
        <v>1</v>
      </c>
      <c r="AE76">
        <f t="shared" si="25"/>
        <v>66</v>
      </c>
      <c r="AF76">
        <f t="shared" si="26"/>
        <v>6</v>
      </c>
      <c r="AG76">
        <f t="shared" si="22"/>
        <v>0.10810810810810811</v>
      </c>
      <c r="AH76">
        <f t="shared" si="23"/>
        <v>0.93617021276595747</v>
      </c>
      <c r="AI76">
        <f t="shared" si="24"/>
        <v>0</v>
      </c>
    </row>
    <row r="77" spans="1:35" x14ac:dyDescent="0.25">
      <c r="A77">
        <f>Sheet1!A78</f>
        <v>1794</v>
      </c>
      <c r="B77" s="16">
        <f>Sheet1!B78</f>
        <v>1</v>
      </c>
      <c r="C77" s="5">
        <f t="shared" si="14"/>
        <v>0</v>
      </c>
      <c r="D77" s="17">
        <f t="shared" si="15"/>
        <v>1</v>
      </c>
      <c r="E77">
        <f t="shared" si="16"/>
        <v>1</v>
      </c>
      <c r="F77">
        <f t="shared" si="17"/>
        <v>0.99569613501252707</v>
      </c>
      <c r="G77" s="16">
        <f t="shared" si="18"/>
        <v>0.99569613501252707</v>
      </c>
      <c r="H77" s="17">
        <f t="shared" si="19"/>
        <v>4.3038649874729273E-3</v>
      </c>
      <c r="I77" s="16">
        <f t="shared" si="20"/>
        <v>-4.3131532743234668E-3</v>
      </c>
      <c r="J77" s="17">
        <f t="shared" si="21"/>
        <v>100</v>
      </c>
      <c r="AB77">
        <v>0.49582409765550461</v>
      </c>
      <c r="AC77">
        <v>0</v>
      </c>
      <c r="AD77">
        <v>1</v>
      </c>
      <c r="AE77">
        <f t="shared" si="25"/>
        <v>66</v>
      </c>
      <c r="AF77">
        <f t="shared" si="26"/>
        <v>7</v>
      </c>
      <c r="AG77">
        <f t="shared" si="22"/>
        <v>0.10810810810810811</v>
      </c>
      <c r="AH77">
        <f t="shared" si="23"/>
        <v>0.92553191489361697</v>
      </c>
      <c r="AI77">
        <f t="shared" si="24"/>
        <v>1.2507188039102907E-2</v>
      </c>
    </row>
    <row r="78" spans="1:35" x14ac:dyDescent="0.25">
      <c r="A78">
        <f>Sheet1!A79</f>
        <v>1855</v>
      </c>
      <c r="B78" s="16">
        <f>Sheet1!B79</f>
        <v>1</v>
      </c>
      <c r="C78" s="5">
        <f t="shared" si="14"/>
        <v>0</v>
      </c>
      <c r="D78" s="17">
        <f t="shared" si="15"/>
        <v>1</v>
      </c>
      <c r="E78">
        <f t="shared" si="16"/>
        <v>1</v>
      </c>
      <c r="F78">
        <f t="shared" si="17"/>
        <v>0.99966673042663845</v>
      </c>
      <c r="G78" s="16">
        <f t="shared" si="18"/>
        <v>0.99966673042663845</v>
      </c>
      <c r="H78" s="17">
        <f t="shared" si="19"/>
        <v>3.3326957336154983E-4</v>
      </c>
      <c r="I78" s="16">
        <f t="shared" si="20"/>
        <v>-3.3332512000749492E-4</v>
      </c>
      <c r="J78" s="17">
        <f t="shared" si="21"/>
        <v>100</v>
      </c>
      <c r="AB78">
        <v>0.49582409765550461</v>
      </c>
      <c r="AC78">
        <v>1</v>
      </c>
      <c r="AD78">
        <v>0</v>
      </c>
      <c r="AE78">
        <f t="shared" si="25"/>
        <v>67</v>
      </c>
      <c r="AF78">
        <f t="shared" si="26"/>
        <v>7</v>
      </c>
      <c r="AG78">
        <f t="shared" si="22"/>
        <v>9.4594594594594628E-2</v>
      </c>
      <c r="AH78">
        <f t="shared" si="23"/>
        <v>0.92553191489361697</v>
      </c>
      <c r="AI78">
        <f t="shared" si="24"/>
        <v>1.250718803910301E-2</v>
      </c>
    </row>
    <row r="79" spans="1:35" x14ac:dyDescent="0.25">
      <c r="A79">
        <f>Sheet1!A80</f>
        <v>1953</v>
      </c>
      <c r="B79" s="16">
        <f>Sheet1!B80</f>
        <v>1</v>
      </c>
      <c r="C79" s="5">
        <f t="shared" si="14"/>
        <v>0</v>
      </c>
      <c r="D79" s="17">
        <f t="shared" si="15"/>
        <v>1</v>
      </c>
      <c r="E79">
        <f t="shared" si="16"/>
        <v>1</v>
      </c>
      <c r="F79">
        <f t="shared" si="17"/>
        <v>0.99999456530910169</v>
      </c>
      <c r="G79" s="16">
        <f t="shared" si="18"/>
        <v>0.99999456530910169</v>
      </c>
      <c r="H79" s="17">
        <f t="shared" si="19"/>
        <v>5.4346908983093911E-6</v>
      </c>
      <c r="I79" s="16">
        <f t="shared" si="20"/>
        <v>-5.4347056662954771E-6</v>
      </c>
      <c r="J79" s="17">
        <f t="shared" si="21"/>
        <v>100</v>
      </c>
      <c r="AB79">
        <v>0.51682008471532215</v>
      </c>
      <c r="AC79">
        <v>1</v>
      </c>
      <c r="AD79">
        <v>0</v>
      </c>
      <c r="AE79">
        <f t="shared" si="25"/>
        <v>68</v>
      </c>
      <c r="AF79">
        <f t="shared" si="26"/>
        <v>7</v>
      </c>
      <c r="AG79">
        <f t="shared" si="22"/>
        <v>8.108108108108103E-2</v>
      </c>
      <c r="AH79">
        <f t="shared" si="23"/>
        <v>0.92553191489361697</v>
      </c>
      <c r="AI79">
        <f t="shared" si="24"/>
        <v>1.2507188039102907E-2</v>
      </c>
    </row>
    <row r="80" spans="1:35" x14ac:dyDescent="0.25">
      <c r="A80">
        <f>Sheet1!A81</f>
        <v>1469</v>
      </c>
      <c r="B80" s="16">
        <f>Sheet1!B81</f>
        <v>0</v>
      </c>
      <c r="C80" s="5">
        <f t="shared" si="14"/>
        <v>1</v>
      </c>
      <c r="D80" s="17">
        <f t="shared" si="15"/>
        <v>1</v>
      </c>
      <c r="E80">
        <f t="shared" si="16"/>
        <v>0</v>
      </c>
      <c r="F80">
        <f t="shared" si="17"/>
        <v>2.7248539937196816E-4</v>
      </c>
      <c r="G80" s="16">
        <f t="shared" si="18"/>
        <v>2.7248539937196816E-4</v>
      </c>
      <c r="H80" s="17">
        <f t="shared" si="19"/>
        <v>0.99972751460062803</v>
      </c>
      <c r="I80" s="16">
        <f t="shared" si="20"/>
        <v>-2.7252253026364146E-4</v>
      </c>
      <c r="J80" s="17">
        <f t="shared" si="21"/>
        <v>100</v>
      </c>
      <c r="AB80">
        <v>0.55856129930576726</v>
      </c>
      <c r="AC80">
        <v>1</v>
      </c>
      <c r="AD80">
        <v>0</v>
      </c>
      <c r="AE80">
        <f t="shared" si="25"/>
        <v>69</v>
      </c>
      <c r="AF80">
        <f t="shared" si="26"/>
        <v>7</v>
      </c>
      <c r="AG80">
        <f t="shared" si="22"/>
        <v>6.7567567567567544E-2</v>
      </c>
      <c r="AH80">
        <f t="shared" si="23"/>
        <v>0.92553191489361697</v>
      </c>
      <c r="AI80">
        <f t="shared" si="24"/>
        <v>0</v>
      </c>
    </row>
    <row r="81" spans="1:35" x14ac:dyDescent="0.25">
      <c r="A81">
        <f>Sheet1!A82</f>
        <v>1663</v>
      </c>
      <c r="B81" s="16">
        <f>Sheet1!B82</f>
        <v>1</v>
      </c>
      <c r="C81" s="5">
        <f t="shared" si="14"/>
        <v>0</v>
      </c>
      <c r="D81" s="17">
        <f t="shared" si="15"/>
        <v>1</v>
      </c>
      <c r="E81">
        <f t="shared" si="16"/>
        <v>1</v>
      </c>
      <c r="F81">
        <f t="shared" si="17"/>
        <v>0.48532699813309166</v>
      </c>
      <c r="G81" s="16">
        <f t="shared" si="18"/>
        <v>0.48532699813309166</v>
      </c>
      <c r="H81" s="17">
        <f t="shared" si="19"/>
        <v>0.51467300186690834</v>
      </c>
      <c r="I81" s="16">
        <f t="shared" si="20"/>
        <v>-0.72293239227601169</v>
      </c>
      <c r="J81" s="17">
        <f t="shared" si="21"/>
        <v>0</v>
      </c>
      <c r="AB81">
        <v>0.59949098691239955</v>
      </c>
      <c r="AC81">
        <v>0</v>
      </c>
      <c r="AD81">
        <v>1</v>
      </c>
      <c r="AE81">
        <f t="shared" si="25"/>
        <v>69</v>
      </c>
      <c r="AF81">
        <f t="shared" si="26"/>
        <v>8</v>
      </c>
      <c r="AG81">
        <f t="shared" si="22"/>
        <v>6.7567567567567544E-2</v>
      </c>
      <c r="AH81">
        <f t="shared" si="23"/>
        <v>0.91489361702127658</v>
      </c>
      <c r="AI81">
        <f t="shared" si="24"/>
        <v>1.2363427257044254E-2</v>
      </c>
    </row>
    <row r="82" spans="1:35" x14ac:dyDescent="0.25">
      <c r="A82">
        <f>Sheet1!A83</f>
        <v>1907</v>
      </c>
      <c r="B82" s="16">
        <f>Sheet1!B83</f>
        <v>1</v>
      </c>
      <c r="C82" s="5">
        <f t="shared" si="14"/>
        <v>0</v>
      </c>
      <c r="D82" s="17">
        <f t="shared" si="15"/>
        <v>1</v>
      </c>
      <c r="E82">
        <f t="shared" si="16"/>
        <v>1</v>
      </c>
      <c r="F82">
        <f t="shared" si="17"/>
        <v>0.99996247548608019</v>
      </c>
      <c r="G82" s="16">
        <f t="shared" si="18"/>
        <v>0.99996247548608019</v>
      </c>
      <c r="H82" s="17">
        <f t="shared" si="19"/>
        <v>3.7524513919806601E-5</v>
      </c>
      <c r="I82" s="16">
        <f t="shared" si="20"/>
        <v>-3.7525217981992175E-5</v>
      </c>
      <c r="J82" s="17">
        <f t="shared" si="21"/>
        <v>100</v>
      </c>
      <c r="AB82">
        <v>0.59949098691239955</v>
      </c>
      <c r="AC82">
        <v>1</v>
      </c>
      <c r="AD82">
        <v>0</v>
      </c>
      <c r="AE82">
        <f t="shared" si="25"/>
        <v>70</v>
      </c>
      <c r="AF82">
        <f t="shared" si="26"/>
        <v>8</v>
      </c>
      <c r="AG82">
        <f t="shared" si="22"/>
        <v>5.4054054054054057E-2</v>
      </c>
      <c r="AH82">
        <f t="shared" si="23"/>
        <v>0.91489361702127658</v>
      </c>
      <c r="AI82">
        <f t="shared" si="24"/>
        <v>0</v>
      </c>
    </row>
    <row r="83" spans="1:35" x14ac:dyDescent="0.25">
      <c r="A83">
        <f>Sheet1!A84</f>
        <v>1990</v>
      </c>
      <c r="B83" s="16">
        <f>Sheet1!B84</f>
        <v>1</v>
      </c>
      <c r="C83" s="5">
        <f t="shared" si="14"/>
        <v>0</v>
      </c>
      <c r="D83" s="17">
        <f t="shared" si="15"/>
        <v>1</v>
      </c>
      <c r="E83">
        <f t="shared" si="16"/>
        <v>1</v>
      </c>
      <c r="F83">
        <f t="shared" si="17"/>
        <v>0.99999885130459865</v>
      </c>
      <c r="G83" s="16">
        <f t="shared" si="18"/>
        <v>0.99999885130459865</v>
      </c>
      <c r="H83" s="17">
        <f t="shared" si="19"/>
        <v>1.148695401353983E-6</v>
      </c>
      <c r="I83" s="16">
        <f t="shared" si="20"/>
        <v>-1.1486960611050508E-6</v>
      </c>
      <c r="J83" s="17">
        <f t="shared" si="21"/>
        <v>100</v>
      </c>
      <c r="AB83">
        <v>0.60953297723137878</v>
      </c>
      <c r="AC83">
        <v>0</v>
      </c>
      <c r="AD83">
        <v>1</v>
      </c>
      <c r="AE83">
        <f t="shared" si="25"/>
        <v>70</v>
      </c>
      <c r="AF83">
        <f t="shared" si="26"/>
        <v>9</v>
      </c>
      <c r="AG83">
        <f t="shared" si="22"/>
        <v>5.4054054054054057E-2</v>
      </c>
      <c r="AH83">
        <f t="shared" si="23"/>
        <v>0.9042553191489362</v>
      </c>
      <c r="AI83">
        <f t="shared" si="24"/>
        <v>1.22196664749856E-2</v>
      </c>
    </row>
    <row r="84" spans="1:35" x14ac:dyDescent="0.25">
      <c r="A84">
        <f>Sheet1!A85</f>
        <v>1542</v>
      </c>
      <c r="B84" s="16">
        <f>Sheet1!B85</f>
        <v>0</v>
      </c>
      <c r="C84" s="5">
        <f t="shared" si="14"/>
        <v>1</v>
      </c>
      <c r="D84" s="17">
        <f t="shared" si="15"/>
        <v>1</v>
      </c>
      <c r="E84">
        <f t="shared" si="16"/>
        <v>0</v>
      </c>
      <c r="F84">
        <f t="shared" si="17"/>
        <v>5.8160683777946738E-3</v>
      </c>
      <c r="G84" s="16">
        <f t="shared" si="18"/>
        <v>5.8160683777946738E-3</v>
      </c>
      <c r="H84" s="17">
        <f t="shared" si="19"/>
        <v>0.99418393162220531</v>
      </c>
      <c r="I84" s="16">
        <f t="shared" si="20"/>
        <v>-5.8330475702528146E-3</v>
      </c>
      <c r="J84" s="17">
        <f t="shared" si="21"/>
        <v>100</v>
      </c>
      <c r="AB84">
        <v>0.64870893355512949</v>
      </c>
      <c r="AC84">
        <v>1</v>
      </c>
      <c r="AD84">
        <v>0</v>
      </c>
      <c r="AE84">
        <f t="shared" si="25"/>
        <v>71</v>
      </c>
      <c r="AF84">
        <f t="shared" si="26"/>
        <v>9</v>
      </c>
      <c r="AG84">
        <f t="shared" si="22"/>
        <v>4.0540540540540571E-2</v>
      </c>
      <c r="AH84">
        <f t="shared" si="23"/>
        <v>0.9042553191489362</v>
      </c>
      <c r="AI84">
        <f t="shared" si="24"/>
        <v>0</v>
      </c>
    </row>
    <row r="85" spans="1:35" x14ac:dyDescent="0.25">
      <c r="A85">
        <f>Sheet1!A86</f>
        <v>1808</v>
      </c>
      <c r="B85" s="16">
        <f>Sheet1!B86</f>
        <v>1</v>
      </c>
      <c r="C85" s="5">
        <f t="shared" si="14"/>
        <v>0</v>
      </c>
      <c r="D85" s="17">
        <f t="shared" si="15"/>
        <v>1</v>
      </c>
      <c r="E85">
        <f t="shared" si="16"/>
        <v>1</v>
      </c>
      <c r="F85">
        <f t="shared" si="17"/>
        <v>0.99760505406990518</v>
      </c>
      <c r="G85" s="16">
        <f t="shared" si="18"/>
        <v>0.99760505406990518</v>
      </c>
      <c r="H85" s="17">
        <f t="shared" si="19"/>
        <v>2.3949459300948162E-3</v>
      </c>
      <c r="I85" s="16">
        <f t="shared" si="20"/>
        <v>-2.3978184002892166E-3</v>
      </c>
      <c r="J85" s="17">
        <f t="shared" si="21"/>
        <v>100</v>
      </c>
      <c r="AB85">
        <v>0.70378725837361988</v>
      </c>
      <c r="AC85">
        <v>0</v>
      </c>
      <c r="AD85">
        <v>1</v>
      </c>
      <c r="AE85">
        <f t="shared" si="25"/>
        <v>71</v>
      </c>
      <c r="AF85">
        <f t="shared" si="26"/>
        <v>10</v>
      </c>
      <c r="AG85">
        <f t="shared" si="22"/>
        <v>4.0540540540540571E-2</v>
      </c>
      <c r="AH85">
        <f t="shared" si="23"/>
        <v>0.8936170212765957</v>
      </c>
      <c r="AI85">
        <f t="shared" si="24"/>
        <v>0</v>
      </c>
    </row>
    <row r="86" spans="1:35" x14ac:dyDescent="0.25">
      <c r="A86">
        <f>Sheet1!A87</f>
        <v>1966</v>
      </c>
      <c r="B86" s="16">
        <f>Sheet1!B87</f>
        <v>1</v>
      </c>
      <c r="C86" s="5">
        <f t="shared" si="14"/>
        <v>0</v>
      </c>
      <c r="D86" s="17">
        <f t="shared" si="15"/>
        <v>1</v>
      </c>
      <c r="E86">
        <f t="shared" si="16"/>
        <v>1</v>
      </c>
      <c r="F86">
        <f t="shared" si="17"/>
        <v>0.99999685208079003</v>
      </c>
      <c r="G86" s="16">
        <f t="shared" si="18"/>
        <v>0.99999685208079003</v>
      </c>
      <c r="H86" s="17">
        <f t="shared" si="19"/>
        <v>3.1479192099670428E-6</v>
      </c>
      <c r="I86" s="16">
        <f t="shared" si="20"/>
        <v>-3.147924164675117E-6</v>
      </c>
      <c r="J86" s="17">
        <f t="shared" si="21"/>
        <v>100</v>
      </c>
      <c r="AB86">
        <v>0.72099609362133743</v>
      </c>
      <c r="AC86">
        <v>0</v>
      </c>
      <c r="AD86">
        <v>1</v>
      </c>
      <c r="AE86">
        <f t="shared" si="25"/>
        <v>71</v>
      </c>
      <c r="AF86">
        <f t="shared" si="26"/>
        <v>11</v>
      </c>
      <c r="AG86">
        <f t="shared" si="22"/>
        <v>4.0540540540540571E-2</v>
      </c>
      <c r="AH86">
        <f t="shared" si="23"/>
        <v>0.88297872340425532</v>
      </c>
      <c r="AI86">
        <f t="shared" si="24"/>
        <v>0</v>
      </c>
    </row>
    <row r="87" spans="1:35" x14ac:dyDescent="0.25">
      <c r="A87">
        <f>Sheet1!A88</f>
        <v>1679</v>
      </c>
      <c r="B87" s="16">
        <f>Sheet1!B88</f>
        <v>0</v>
      </c>
      <c r="C87" s="5">
        <f t="shared" si="14"/>
        <v>1</v>
      </c>
      <c r="D87" s="17">
        <f t="shared" si="15"/>
        <v>1</v>
      </c>
      <c r="E87">
        <f t="shared" si="16"/>
        <v>0</v>
      </c>
      <c r="F87">
        <f t="shared" si="17"/>
        <v>0.64870893355512949</v>
      </c>
      <c r="G87" s="16">
        <f t="shared" si="18"/>
        <v>0.64870893355512949</v>
      </c>
      <c r="H87" s="17">
        <f t="shared" si="19"/>
        <v>0.35129106644487051</v>
      </c>
      <c r="I87" s="16">
        <f t="shared" si="20"/>
        <v>-1.0461401500226857</v>
      </c>
      <c r="J87" s="17">
        <f t="shared" si="21"/>
        <v>0</v>
      </c>
      <c r="AB87">
        <v>0.72099609362133743</v>
      </c>
      <c r="AC87">
        <v>0</v>
      </c>
      <c r="AD87">
        <v>1</v>
      </c>
      <c r="AE87">
        <f t="shared" si="25"/>
        <v>71</v>
      </c>
      <c r="AF87">
        <f t="shared" si="26"/>
        <v>12</v>
      </c>
      <c r="AG87">
        <f t="shared" si="22"/>
        <v>4.0540540540540571E-2</v>
      </c>
      <c r="AH87">
        <f t="shared" si="23"/>
        <v>0.87234042553191493</v>
      </c>
      <c r="AI87">
        <f t="shared" si="24"/>
        <v>1.1788384128809734E-2</v>
      </c>
    </row>
    <row r="88" spans="1:35" x14ac:dyDescent="0.25">
      <c r="A88">
        <f>Sheet1!A89</f>
        <v>2021</v>
      </c>
      <c r="B88" s="16">
        <f>Sheet1!B89</f>
        <v>1</v>
      </c>
      <c r="C88" s="5">
        <f t="shared" si="14"/>
        <v>0</v>
      </c>
      <c r="D88" s="17">
        <f t="shared" si="15"/>
        <v>1</v>
      </c>
      <c r="E88">
        <f t="shared" si="16"/>
        <v>1</v>
      </c>
      <c r="F88">
        <f t="shared" si="17"/>
        <v>0.99999968761633984</v>
      </c>
      <c r="G88" s="16">
        <f t="shared" si="18"/>
        <v>0.99999968761633984</v>
      </c>
      <c r="H88" s="17">
        <f t="shared" si="19"/>
        <v>3.123836601615082E-7</v>
      </c>
      <c r="I88" s="16">
        <f t="shared" si="20"/>
        <v>-3.1238370895329392E-7</v>
      </c>
      <c r="J88" s="17">
        <f t="shared" si="21"/>
        <v>100</v>
      </c>
      <c r="AB88">
        <v>0.74562676383864823</v>
      </c>
      <c r="AC88">
        <v>1</v>
      </c>
      <c r="AD88">
        <v>0</v>
      </c>
      <c r="AE88">
        <f t="shared" si="25"/>
        <v>72</v>
      </c>
      <c r="AF88">
        <f t="shared" si="26"/>
        <v>12</v>
      </c>
      <c r="AG88">
        <f t="shared" si="22"/>
        <v>2.7027027027026973E-2</v>
      </c>
      <c r="AH88">
        <f t="shared" si="23"/>
        <v>0.87234042553191493</v>
      </c>
      <c r="AI88">
        <f t="shared" si="24"/>
        <v>1.1788384128809637E-2</v>
      </c>
    </row>
    <row r="89" spans="1:35" x14ac:dyDescent="0.25">
      <c r="A89">
        <f>Sheet1!A90</f>
        <v>2015</v>
      </c>
      <c r="B89" s="16">
        <f>Sheet1!B90</f>
        <v>1</v>
      </c>
      <c r="C89" s="5">
        <f t="shared" si="14"/>
        <v>0</v>
      </c>
      <c r="D89" s="17">
        <f t="shared" si="15"/>
        <v>1</v>
      </c>
      <c r="E89">
        <f t="shared" si="16"/>
        <v>1</v>
      </c>
      <c r="F89">
        <f t="shared" si="17"/>
        <v>0.99999959807672056</v>
      </c>
      <c r="G89" s="16">
        <f t="shared" si="18"/>
        <v>0.99999959807672056</v>
      </c>
      <c r="H89" s="17">
        <f t="shared" si="19"/>
        <v>4.0192327943611161E-7</v>
      </c>
      <c r="I89" s="16">
        <f t="shared" si="20"/>
        <v>-4.0192336020729453E-7</v>
      </c>
      <c r="J89" s="17">
        <f t="shared" si="21"/>
        <v>100</v>
      </c>
      <c r="AB89">
        <v>0.76878034340011292</v>
      </c>
      <c r="AC89">
        <v>1</v>
      </c>
      <c r="AD89">
        <v>0</v>
      </c>
      <c r="AE89">
        <f t="shared" si="25"/>
        <v>73</v>
      </c>
      <c r="AF89">
        <f t="shared" si="26"/>
        <v>12</v>
      </c>
      <c r="AG89">
        <f t="shared" si="22"/>
        <v>1.3513513513513487E-2</v>
      </c>
      <c r="AH89">
        <f t="shared" si="23"/>
        <v>0.87234042553191493</v>
      </c>
      <c r="AI89">
        <f t="shared" si="24"/>
        <v>1.1788384128809637E-2</v>
      </c>
    </row>
    <row r="90" spans="1:35" x14ac:dyDescent="0.25">
      <c r="A90">
        <f>Sheet1!A91</f>
        <v>1473</v>
      </c>
      <c r="B90" s="16">
        <f>Sheet1!B91</f>
        <v>0</v>
      </c>
      <c r="C90" s="5">
        <f t="shared" si="14"/>
        <v>1</v>
      </c>
      <c r="D90" s="17">
        <f t="shared" si="15"/>
        <v>1</v>
      </c>
      <c r="E90">
        <f t="shared" si="16"/>
        <v>0</v>
      </c>
      <c r="F90">
        <f t="shared" si="17"/>
        <v>3.223231605841598E-4</v>
      </c>
      <c r="G90" s="16">
        <f t="shared" si="18"/>
        <v>3.223231605841598E-4</v>
      </c>
      <c r="H90" s="17">
        <f t="shared" si="19"/>
        <v>0.99967767683941589</v>
      </c>
      <c r="I90" s="16">
        <f t="shared" si="20"/>
        <v>-3.2237511785902795E-4</v>
      </c>
      <c r="J90" s="17">
        <f t="shared" si="21"/>
        <v>100</v>
      </c>
      <c r="AB90">
        <v>0.79729234544171157</v>
      </c>
      <c r="AC90">
        <v>1</v>
      </c>
      <c r="AD90">
        <v>0</v>
      </c>
      <c r="AE90">
        <f t="shared" si="25"/>
        <v>74</v>
      </c>
      <c r="AF90">
        <f t="shared" si="26"/>
        <v>12</v>
      </c>
      <c r="AG90">
        <f t="shared" si="22"/>
        <v>0</v>
      </c>
      <c r="AH90">
        <f t="shared" si="23"/>
        <v>0.87234042553191493</v>
      </c>
      <c r="AI90">
        <f t="shared" si="24"/>
        <v>0</v>
      </c>
    </row>
    <row r="91" spans="1:35" x14ac:dyDescent="0.25">
      <c r="A91">
        <f>Sheet1!A92</f>
        <v>1979</v>
      </c>
      <c r="B91" s="16">
        <f>Sheet1!B92</f>
        <v>1</v>
      </c>
      <c r="C91" s="5">
        <f t="shared" si="14"/>
        <v>0</v>
      </c>
      <c r="D91" s="17">
        <f t="shared" si="15"/>
        <v>1</v>
      </c>
      <c r="E91">
        <f t="shared" si="16"/>
        <v>1</v>
      </c>
      <c r="F91">
        <f t="shared" si="17"/>
        <v>0.999998176642241</v>
      </c>
      <c r="G91" s="16">
        <f t="shared" si="18"/>
        <v>0.999998176642241</v>
      </c>
      <c r="H91" s="17">
        <f t="shared" si="19"/>
        <v>1.8233577590009986E-6</v>
      </c>
      <c r="I91" s="16">
        <f t="shared" si="20"/>
        <v>-1.8233594213197779E-6</v>
      </c>
      <c r="J91" s="17">
        <f t="shared" si="21"/>
        <v>100</v>
      </c>
      <c r="AB91">
        <v>0.82913099337989449</v>
      </c>
      <c r="AC91">
        <v>0</v>
      </c>
      <c r="AD91">
        <v>1</v>
      </c>
      <c r="AE91">
        <f t="shared" si="25"/>
        <v>74</v>
      </c>
      <c r="AF91">
        <f t="shared" si="26"/>
        <v>13</v>
      </c>
      <c r="AG91">
        <f t="shared" si="22"/>
        <v>0</v>
      </c>
      <c r="AH91">
        <f t="shared" si="23"/>
        <v>0.86170212765957444</v>
      </c>
      <c r="AI91">
        <f t="shared" si="24"/>
        <v>0</v>
      </c>
    </row>
    <row r="92" spans="1:35" x14ac:dyDescent="0.25">
      <c r="A92">
        <f>Sheet1!A93</f>
        <v>1787</v>
      </c>
      <c r="B92" s="16">
        <f>Sheet1!B93</f>
        <v>1</v>
      </c>
      <c r="C92" s="5">
        <f t="shared" si="14"/>
        <v>0</v>
      </c>
      <c r="D92" s="17">
        <f t="shared" si="15"/>
        <v>1</v>
      </c>
      <c r="E92">
        <f t="shared" si="16"/>
        <v>1</v>
      </c>
      <c r="F92">
        <f t="shared" si="17"/>
        <v>0.99423343021290367</v>
      </c>
      <c r="G92" s="16">
        <f t="shared" si="18"/>
        <v>0.99423343021290367</v>
      </c>
      <c r="H92" s="17">
        <f t="shared" si="19"/>
        <v>5.7665697870963317E-3</v>
      </c>
      <c r="I92" s="16">
        <f t="shared" si="20"/>
        <v>-5.7832606475889505E-3</v>
      </c>
      <c r="J92" s="17">
        <f t="shared" si="21"/>
        <v>100</v>
      </c>
      <c r="AB92">
        <v>0.88074768051881136</v>
      </c>
      <c r="AC92">
        <v>0</v>
      </c>
      <c r="AD92">
        <v>1</v>
      </c>
      <c r="AE92">
        <f t="shared" si="25"/>
        <v>74</v>
      </c>
      <c r="AF92">
        <f t="shared" si="26"/>
        <v>14</v>
      </c>
      <c r="AG92">
        <f t="shared" si="22"/>
        <v>0</v>
      </c>
      <c r="AH92">
        <f t="shared" si="23"/>
        <v>0.85106382978723405</v>
      </c>
      <c r="AI92">
        <f t="shared" si="24"/>
        <v>0</v>
      </c>
    </row>
    <row r="93" spans="1:35" x14ac:dyDescent="0.25">
      <c r="A93">
        <f>Sheet1!A94</f>
        <v>1687</v>
      </c>
      <c r="B93" s="16">
        <f>Sheet1!B94</f>
        <v>1</v>
      </c>
      <c r="C93" s="5">
        <f t="shared" si="14"/>
        <v>0</v>
      </c>
      <c r="D93" s="17">
        <f t="shared" si="15"/>
        <v>1</v>
      </c>
      <c r="E93">
        <f t="shared" si="16"/>
        <v>1</v>
      </c>
      <c r="F93">
        <f t="shared" si="17"/>
        <v>0.72099609362133743</v>
      </c>
      <c r="G93" s="16">
        <f t="shared" si="18"/>
        <v>0.72099609362133743</v>
      </c>
      <c r="H93" s="17">
        <f t="shared" si="19"/>
        <v>0.27900390637866257</v>
      </c>
      <c r="I93" s="16">
        <f t="shared" si="20"/>
        <v>-0.32712155971278434</v>
      </c>
      <c r="J93" s="17">
        <f t="shared" si="21"/>
        <v>100</v>
      </c>
      <c r="AB93">
        <v>0.88929296491074239</v>
      </c>
      <c r="AC93">
        <v>0</v>
      </c>
      <c r="AD93">
        <v>1</v>
      </c>
      <c r="AE93">
        <f t="shared" si="25"/>
        <v>74</v>
      </c>
      <c r="AF93">
        <f t="shared" si="26"/>
        <v>15</v>
      </c>
      <c r="AG93">
        <f t="shared" si="22"/>
        <v>0</v>
      </c>
      <c r="AH93">
        <f t="shared" si="23"/>
        <v>0.84042553191489366</v>
      </c>
      <c r="AI93">
        <f t="shared" si="24"/>
        <v>0</v>
      </c>
    </row>
    <row r="94" spans="1:35" x14ac:dyDescent="0.25">
      <c r="A94">
        <f>Sheet1!A95</f>
        <v>1674</v>
      </c>
      <c r="B94" s="16">
        <f>Sheet1!B95</f>
        <v>0</v>
      </c>
      <c r="C94" s="5">
        <f t="shared" si="14"/>
        <v>1</v>
      </c>
      <c r="D94" s="17">
        <f t="shared" si="15"/>
        <v>1</v>
      </c>
      <c r="E94">
        <f t="shared" si="16"/>
        <v>0</v>
      </c>
      <c r="F94">
        <f t="shared" si="17"/>
        <v>0.59949098691239955</v>
      </c>
      <c r="G94" s="16">
        <f t="shared" si="18"/>
        <v>0.59949098691239955</v>
      </c>
      <c r="H94" s="17">
        <f t="shared" si="19"/>
        <v>0.40050901308760045</v>
      </c>
      <c r="I94" s="16">
        <f t="shared" si="20"/>
        <v>-0.91501900813868176</v>
      </c>
      <c r="J94" s="17">
        <f t="shared" si="21"/>
        <v>0</v>
      </c>
      <c r="AB94">
        <v>0.89336126175470887</v>
      </c>
      <c r="AC94">
        <v>0</v>
      </c>
      <c r="AD94">
        <v>1</v>
      </c>
      <c r="AE94">
        <f t="shared" si="25"/>
        <v>74</v>
      </c>
      <c r="AF94">
        <f t="shared" si="26"/>
        <v>16</v>
      </c>
      <c r="AG94">
        <f t="shared" si="22"/>
        <v>0</v>
      </c>
      <c r="AH94">
        <f t="shared" si="23"/>
        <v>0.82978723404255317</v>
      </c>
      <c r="AI94">
        <f t="shared" si="24"/>
        <v>0</v>
      </c>
    </row>
    <row r="95" spans="1:35" x14ac:dyDescent="0.25">
      <c r="A95">
        <f>Sheet1!A96</f>
        <v>1478</v>
      </c>
      <c r="B95" s="16">
        <f>Sheet1!B96</f>
        <v>0</v>
      </c>
      <c r="C95" s="5">
        <f t="shared" si="14"/>
        <v>1</v>
      </c>
      <c r="D95" s="17">
        <f t="shared" si="15"/>
        <v>1</v>
      </c>
      <c r="E95">
        <f t="shared" si="16"/>
        <v>0</v>
      </c>
      <c r="F95">
        <f t="shared" si="17"/>
        <v>3.9762273484760679E-4</v>
      </c>
      <c r="G95" s="16">
        <f t="shared" si="18"/>
        <v>3.9762273484760679E-4</v>
      </c>
      <c r="H95" s="17">
        <f t="shared" si="19"/>
        <v>0.99960237726515244</v>
      </c>
      <c r="I95" s="16">
        <f t="shared" si="20"/>
        <v>-3.9770180772867006E-4</v>
      </c>
      <c r="J95" s="17">
        <f t="shared" si="21"/>
        <v>100</v>
      </c>
      <c r="AB95">
        <v>0.91178028143787926</v>
      </c>
      <c r="AC95">
        <v>0</v>
      </c>
      <c r="AD95">
        <v>1</v>
      </c>
      <c r="AE95">
        <f t="shared" si="25"/>
        <v>74</v>
      </c>
      <c r="AF95">
        <f t="shared" si="26"/>
        <v>17</v>
      </c>
      <c r="AG95">
        <f t="shared" si="22"/>
        <v>0</v>
      </c>
      <c r="AH95">
        <f t="shared" si="23"/>
        <v>0.81914893617021278</v>
      </c>
      <c r="AI95">
        <f t="shared" si="24"/>
        <v>0</v>
      </c>
    </row>
    <row r="96" spans="1:35" x14ac:dyDescent="0.25">
      <c r="A96">
        <f>Sheet1!A97</f>
        <v>1735</v>
      </c>
      <c r="B96" s="16">
        <f>Sheet1!B97</f>
        <v>1</v>
      </c>
      <c r="C96" s="5">
        <f t="shared" si="14"/>
        <v>0</v>
      </c>
      <c r="D96" s="17">
        <f t="shared" si="15"/>
        <v>1</v>
      </c>
      <c r="E96">
        <f t="shared" si="16"/>
        <v>1</v>
      </c>
      <c r="F96">
        <f t="shared" si="17"/>
        <v>0.95099756621925879</v>
      </c>
      <c r="G96" s="16">
        <f t="shared" si="18"/>
        <v>0.95099756621925879</v>
      </c>
      <c r="H96" s="17">
        <f t="shared" si="19"/>
        <v>4.9002433780741206E-2</v>
      </c>
      <c r="I96" s="16">
        <f t="shared" si="20"/>
        <v>-5.0243775620611573E-2</v>
      </c>
      <c r="J96" s="17">
        <f t="shared" si="21"/>
        <v>100</v>
      </c>
      <c r="AB96">
        <v>0.91178028143787926</v>
      </c>
      <c r="AC96">
        <v>0</v>
      </c>
      <c r="AD96">
        <v>1</v>
      </c>
      <c r="AE96">
        <f t="shared" si="25"/>
        <v>74</v>
      </c>
      <c r="AF96">
        <f t="shared" si="26"/>
        <v>18</v>
      </c>
      <c r="AG96">
        <f t="shared" si="22"/>
        <v>0</v>
      </c>
      <c r="AH96">
        <f t="shared" si="23"/>
        <v>0.8085106382978724</v>
      </c>
      <c r="AI96">
        <f t="shared" si="24"/>
        <v>0</v>
      </c>
    </row>
    <row r="97" spans="1:35" x14ac:dyDescent="0.25">
      <c r="A97">
        <f>Sheet1!A98</f>
        <v>1720</v>
      </c>
      <c r="B97" s="16">
        <f>Sheet1!B98</f>
        <v>1</v>
      </c>
      <c r="C97" s="5">
        <f t="shared" si="14"/>
        <v>0</v>
      </c>
      <c r="D97" s="17">
        <f t="shared" si="15"/>
        <v>1</v>
      </c>
      <c r="E97">
        <f t="shared" si="16"/>
        <v>1</v>
      </c>
      <c r="F97">
        <f t="shared" si="17"/>
        <v>0.91178028143787926</v>
      </c>
      <c r="G97" s="16">
        <f t="shared" si="18"/>
        <v>0.91178028143787926</v>
      </c>
      <c r="H97" s="17">
        <f t="shared" si="19"/>
        <v>8.8219718562120741E-2</v>
      </c>
      <c r="I97" s="16">
        <f t="shared" si="20"/>
        <v>-9.2356237409574216E-2</v>
      </c>
      <c r="J97" s="17">
        <f t="shared" si="21"/>
        <v>100</v>
      </c>
      <c r="AB97">
        <v>0.915101099193249</v>
      </c>
      <c r="AC97">
        <v>0</v>
      </c>
      <c r="AD97">
        <v>1</v>
      </c>
      <c r="AE97">
        <f t="shared" si="25"/>
        <v>74</v>
      </c>
      <c r="AF97">
        <f t="shared" si="26"/>
        <v>19</v>
      </c>
      <c r="AG97">
        <f t="shared" si="22"/>
        <v>0</v>
      </c>
      <c r="AH97">
        <f t="shared" si="23"/>
        <v>0.7978723404255319</v>
      </c>
      <c r="AI97">
        <f t="shared" si="24"/>
        <v>0</v>
      </c>
    </row>
    <row r="98" spans="1:35" x14ac:dyDescent="0.25">
      <c r="A98">
        <f>Sheet1!A99</f>
        <v>1494</v>
      </c>
      <c r="B98" s="16">
        <f>Sheet1!B99</f>
        <v>0</v>
      </c>
      <c r="C98" s="5">
        <f t="shared" si="14"/>
        <v>1</v>
      </c>
      <c r="D98" s="17">
        <f t="shared" si="15"/>
        <v>1</v>
      </c>
      <c r="E98">
        <f t="shared" si="16"/>
        <v>0</v>
      </c>
      <c r="F98">
        <f t="shared" si="17"/>
        <v>7.783688797371181E-4</v>
      </c>
      <c r="G98" s="16">
        <f t="shared" si="18"/>
        <v>7.783688797371181E-4</v>
      </c>
      <c r="H98" s="17">
        <f t="shared" si="19"/>
        <v>0.99922163112026285</v>
      </c>
      <c r="I98" s="16">
        <f t="shared" si="20"/>
        <v>-7.7867196607914082E-4</v>
      </c>
      <c r="J98" s="17">
        <f t="shared" si="21"/>
        <v>100</v>
      </c>
      <c r="AB98">
        <v>0.91830811267714729</v>
      </c>
      <c r="AC98">
        <v>0</v>
      </c>
      <c r="AD98">
        <v>1</v>
      </c>
      <c r="AE98">
        <f t="shared" si="25"/>
        <v>74</v>
      </c>
      <c r="AF98">
        <f t="shared" si="26"/>
        <v>20</v>
      </c>
      <c r="AG98">
        <f t="shared" si="22"/>
        <v>0</v>
      </c>
      <c r="AH98">
        <f t="shared" si="23"/>
        <v>0.78723404255319152</v>
      </c>
      <c r="AI98">
        <f t="shared" si="24"/>
        <v>0</v>
      </c>
    </row>
    <row r="99" spans="1:35" x14ac:dyDescent="0.25">
      <c r="A99">
        <f>Sheet1!A100</f>
        <v>1964</v>
      </c>
      <c r="B99" s="16">
        <f>Sheet1!B100</f>
        <v>1</v>
      </c>
      <c r="C99" s="5">
        <f t="shared" si="14"/>
        <v>0</v>
      </c>
      <c r="D99" s="17">
        <f t="shared" si="15"/>
        <v>1</v>
      </c>
      <c r="E99">
        <f t="shared" si="16"/>
        <v>1</v>
      </c>
      <c r="F99">
        <f t="shared" si="17"/>
        <v>0.99999657619973137</v>
      </c>
      <c r="G99" s="16">
        <f t="shared" si="18"/>
        <v>0.99999657619973137</v>
      </c>
      <c r="H99" s="17">
        <f t="shared" si="19"/>
        <v>3.4238002686315383E-6</v>
      </c>
      <c r="I99" s="16">
        <f t="shared" si="20"/>
        <v>-3.4238061298490563E-6</v>
      </c>
      <c r="J99" s="17">
        <f t="shared" si="21"/>
        <v>100</v>
      </c>
      <c r="AB99">
        <v>0.94022980559391833</v>
      </c>
      <c r="AC99">
        <v>0</v>
      </c>
      <c r="AD99">
        <v>1</v>
      </c>
      <c r="AE99">
        <f t="shared" si="25"/>
        <v>74</v>
      </c>
      <c r="AF99">
        <f t="shared" si="26"/>
        <v>21</v>
      </c>
      <c r="AG99">
        <f t="shared" si="22"/>
        <v>0</v>
      </c>
      <c r="AH99">
        <f t="shared" si="23"/>
        <v>0.77659574468085113</v>
      </c>
      <c r="AI99">
        <f t="shared" si="24"/>
        <v>0</v>
      </c>
    </row>
    <row r="100" spans="1:35" x14ac:dyDescent="0.25">
      <c r="A100">
        <f>Sheet1!A101</f>
        <v>1843</v>
      </c>
      <c r="B100" s="16">
        <f>Sheet1!B101</f>
        <v>1</v>
      </c>
      <c r="C100" s="5">
        <f t="shared" si="14"/>
        <v>0</v>
      </c>
      <c r="D100" s="17">
        <f t="shared" si="15"/>
        <v>1</v>
      </c>
      <c r="E100">
        <f t="shared" si="16"/>
        <v>1</v>
      </c>
      <c r="F100">
        <f t="shared" si="17"/>
        <v>0.99944841735482493</v>
      </c>
      <c r="G100" s="16">
        <f t="shared" si="18"/>
        <v>0.99944841735482493</v>
      </c>
      <c r="H100" s="17">
        <f t="shared" si="19"/>
        <v>5.5158264517507494E-4</v>
      </c>
      <c r="I100" s="16">
        <f t="shared" si="20"/>
        <v>-5.517348228439178E-4</v>
      </c>
      <c r="J100" s="17">
        <f t="shared" si="21"/>
        <v>100</v>
      </c>
      <c r="AB100">
        <v>0.95099756621925879</v>
      </c>
      <c r="AC100">
        <v>0</v>
      </c>
      <c r="AD100">
        <v>1</v>
      </c>
      <c r="AE100">
        <f t="shared" si="25"/>
        <v>74</v>
      </c>
      <c r="AF100">
        <f t="shared" si="26"/>
        <v>22</v>
      </c>
      <c r="AG100">
        <f t="shared" si="22"/>
        <v>0</v>
      </c>
      <c r="AH100">
        <f t="shared" si="23"/>
        <v>0.76595744680851063</v>
      </c>
      <c r="AI100">
        <f t="shared" si="24"/>
        <v>0</v>
      </c>
    </row>
    <row r="101" spans="1:35" x14ac:dyDescent="0.25">
      <c r="A101">
        <f>Sheet1!A102</f>
        <v>1550</v>
      </c>
      <c r="B101" s="16">
        <f>Sheet1!B102</f>
        <v>0</v>
      </c>
      <c r="C101" s="5">
        <f t="shared" si="14"/>
        <v>1</v>
      </c>
      <c r="D101" s="17">
        <f t="shared" si="15"/>
        <v>1</v>
      </c>
      <c r="E101">
        <f t="shared" si="16"/>
        <v>0</v>
      </c>
      <c r="F101">
        <f t="shared" si="17"/>
        <v>8.1201061306792697E-3</v>
      </c>
      <c r="G101" s="16">
        <f t="shared" si="18"/>
        <v>8.1201061306792697E-3</v>
      </c>
      <c r="H101" s="17">
        <f t="shared" si="19"/>
        <v>0.99187989386932074</v>
      </c>
      <c r="I101" s="16">
        <f t="shared" si="20"/>
        <v>-8.1532537559081894E-3</v>
      </c>
      <c r="J101" s="17">
        <f t="shared" si="21"/>
        <v>100</v>
      </c>
      <c r="AB101">
        <v>0.95099756621925879</v>
      </c>
      <c r="AC101">
        <v>0</v>
      </c>
      <c r="AD101">
        <v>1</v>
      </c>
      <c r="AE101">
        <f t="shared" si="25"/>
        <v>74</v>
      </c>
      <c r="AF101">
        <f t="shared" si="26"/>
        <v>23</v>
      </c>
      <c r="AG101">
        <f t="shared" si="22"/>
        <v>0</v>
      </c>
      <c r="AH101">
        <f t="shared" si="23"/>
        <v>0.75531914893617025</v>
      </c>
      <c r="AI101">
        <f t="shared" si="24"/>
        <v>0</v>
      </c>
    </row>
    <row r="102" spans="1:35" x14ac:dyDescent="0.25">
      <c r="A102">
        <f>Sheet1!A103</f>
        <v>1764</v>
      </c>
      <c r="B102" s="16">
        <f>Sheet1!B103</f>
        <v>1</v>
      </c>
      <c r="C102" s="5">
        <f t="shared" si="14"/>
        <v>0</v>
      </c>
      <c r="D102" s="17">
        <f t="shared" si="15"/>
        <v>1</v>
      </c>
      <c r="E102">
        <f t="shared" si="16"/>
        <v>1</v>
      </c>
      <c r="F102">
        <f t="shared" si="17"/>
        <v>0.98498804575755661</v>
      </c>
      <c r="G102" s="16">
        <f t="shared" si="18"/>
        <v>0.98498804575755661</v>
      </c>
      <c r="H102" s="17">
        <f t="shared" si="19"/>
        <v>1.5011954242443393E-2</v>
      </c>
      <c r="I102" s="16">
        <f t="shared" si="20"/>
        <v>-1.5125774170438056E-2</v>
      </c>
      <c r="J102" s="17">
        <f t="shared" si="21"/>
        <v>100</v>
      </c>
      <c r="AB102">
        <v>0.9614938699073462</v>
      </c>
      <c r="AC102">
        <v>0</v>
      </c>
      <c r="AD102">
        <v>1</v>
      </c>
      <c r="AE102">
        <f t="shared" si="25"/>
        <v>74</v>
      </c>
      <c r="AF102">
        <f t="shared" si="26"/>
        <v>24</v>
      </c>
      <c r="AG102">
        <f t="shared" si="22"/>
        <v>0</v>
      </c>
      <c r="AH102">
        <f t="shared" si="23"/>
        <v>0.74468085106382986</v>
      </c>
      <c r="AI102">
        <f t="shared" si="24"/>
        <v>0</v>
      </c>
    </row>
    <row r="103" spans="1:35" x14ac:dyDescent="0.25">
      <c r="A103">
        <f>Sheet1!A104</f>
        <v>1712</v>
      </c>
      <c r="B103" s="16">
        <f>Sheet1!B104</f>
        <v>1</v>
      </c>
      <c r="C103" s="5">
        <f t="shared" si="14"/>
        <v>0</v>
      </c>
      <c r="D103" s="17">
        <f t="shared" si="15"/>
        <v>1</v>
      </c>
      <c r="E103">
        <f t="shared" si="16"/>
        <v>1</v>
      </c>
      <c r="F103">
        <f t="shared" si="17"/>
        <v>0.88074768051881136</v>
      </c>
      <c r="G103" s="16">
        <f t="shared" si="18"/>
        <v>0.88074768051881136</v>
      </c>
      <c r="H103" s="17">
        <f t="shared" si="19"/>
        <v>0.11925231948118864</v>
      </c>
      <c r="I103" s="16">
        <f t="shared" si="20"/>
        <v>-0.12698409529385032</v>
      </c>
      <c r="J103" s="17">
        <f t="shared" si="21"/>
        <v>100</v>
      </c>
      <c r="AB103">
        <v>0.97329183217658533</v>
      </c>
      <c r="AC103">
        <v>0</v>
      </c>
      <c r="AD103">
        <v>1</v>
      </c>
      <c r="AE103">
        <f t="shared" si="25"/>
        <v>74</v>
      </c>
      <c r="AF103">
        <f t="shared" si="26"/>
        <v>25</v>
      </c>
      <c r="AG103">
        <f t="shared" si="22"/>
        <v>0</v>
      </c>
      <c r="AH103">
        <f t="shared" si="23"/>
        <v>0.73404255319148937</v>
      </c>
      <c r="AI103">
        <f t="shared" si="24"/>
        <v>0</v>
      </c>
    </row>
    <row r="104" spans="1:35" x14ac:dyDescent="0.25">
      <c r="A104">
        <f>Sheet1!A105</f>
        <v>1775</v>
      </c>
      <c r="B104" s="16">
        <f>Sheet1!B105</f>
        <v>1</v>
      </c>
      <c r="C104" s="5">
        <f t="shared" si="14"/>
        <v>0</v>
      </c>
      <c r="D104" s="17">
        <f t="shared" si="15"/>
        <v>1</v>
      </c>
      <c r="E104">
        <f t="shared" si="16"/>
        <v>1</v>
      </c>
      <c r="F104">
        <f t="shared" si="17"/>
        <v>0.9904898145423453</v>
      </c>
      <c r="G104" s="16">
        <f t="shared" si="18"/>
        <v>0.9904898145423453</v>
      </c>
      <c r="H104" s="17">
        <f t="shared" si="19"/>
        <v>9.5101854576546963E-3</v>
      </c>
      <c r="I104" s="16">
        <f t="shared" si="20"/>
        <v>-9.5556960439598382E-3</v>
      </c>
      <c r="J104" s="17">
        <f t="shared" si="21"/>
        <v>100</v>
      </c>
      <c r="AB104">
        <v>0.97824121871787961</v>
      </c>
      <c r="AC104">
        <v>0</v>
      </c>
      <c r="AD104">
        <v>1</v>
      </c>
      <c r="AE104">
        <f t="shared" si="25"/>
        <v>74</v>
      </c>
      <c r="AF104">
        <f t="shared" si="26"/>
        <v>26</v>
      </c>
      <c r="AG104">
        <f t="shared" si="22"/>
        <v>0</v>
      </c>
      <c r="AH104">
        <f t="shared" si="23"/>
        <v>0.72340425531914887</v>
      </c>
      <c r="AI104">
        <f t="shared" si="24"/>
        <v>0</v>
      </c>
    </row>
    <row r="105" spans="1:35" x14ac:dyDescent="0.25">
      <c r="A105">
        <f>Sheet1!A106</f>
        <v>1531</v>
      </c>
      <c r="B105" s="16">
        <f>Sheet1!B106</f>
        <v>0</v>
      </c>
      <c r="C105" s="5">
        <f t="shared" si="14"/>
        <v>1</v>
      </c>
      <c r="D105" s="17">
        <f t="shared" si="15"/>
        <v>1</v>
      </c>
      <c r="E105">
        <f t="shared" si="16"/>
        <v>0</v>
      </c>
      <c r="F105">
        <f t="shared" si="17"/>
        <v>3.671958951101673E-3</v>
      </c>
      <c r="G105" s="16">
        <f t="shared" si="18"/>
        <v>3.671958951101673E-3</v>
      </c>
      <c r="H105" s="17">
        <f t="shared" si="19"/>
        <v>0.99632804104889827</v>
      </c>
      <c r="I105" s="16">
        <f t="shared" si="20"/>
        <v>-3.6787171413080006E-3</v>
      </c>
      <c r="J105" s="17">
        <f t="shared" si="21"/>
        <v>100</v>
      </c>
      <c r="AB105">
        <v>0.98229010570323516</v>
      </c>
      <c r="AC105">
        <v>0</v>
      </c>
      <c r="AD105">
        <v>1</v>
      </c>
      <c r="AE105">
        <f t="shared" si="25"/>
        <v>74</v>
      </c>
      <c r="AF105">
        <f t="shared" si="26"/>
        <v>27</v>
      </c>
      <c r="AG105">
        <f t="shared" si="22"/>
        <v>0</v>
      </c>
      <c r="AH105">
        <f t="shared" si="23"/>
        <v>0.71276595744680848</v>
      </c>
      <c r="AI105">
        <f t="shared" si="24"/>
        <v>0</v>
      </c>
    </row>
    <row r="106" spans="1:35" x14ac:dyDescent="0.25">
      <c r="A106">
        <f>Sheet1!A107</f>
        <v>1781</v>
      </c>
      <c r="B106" s="16">
        <f>Sheet1!B107</f>
        <v>1</v>
      </c>
      <c r="C106" s="5">
        <f t="shared" si="14"/>
        <v>0</v>
      </c>
      <c r="D106" s="17">
        <f t="shared" si="15"/>
        <v>1</v>
      </c>
      <c r="E106">
        <f t="shared" si="16"/>
        <v>1</v>
      </c>
      <c r="F106">
        <f t="shared" si="17"/>
        <v>0.99259278085527003</v>
      </c>
      <c r="G106" s="16">
        <f t="shared" si="18"/>
        <v>0.99259278085527003</v>
      </c>
      <c r="H106" s="17">
        <f t="shared" si="19"/>
        <v>7.4072191447299707E-3</v>
      </c>
      <c r="I106" s="16">
        <f t="shared" si="20"/>
        <v>-7.4347888199132756E-3</v>
      </c>
      <c r="J106" s="17">
        <f t="shared" si="21"/>
        <v>100</v>
      </c>
      <c r="AB106">
        <v>0.98300622031044205</v>
      </c>
      <c r="AC106">
        <v>0</v>
      </c>
      <c r="AD106">
        <v>1</v>
      </c>
      <c r="AE106">
        <f t="shared" si="25"/>
        <v>74</v>
      </c>
      <c r="AF106">
        <f t="shared" si="26"/>
        <v>28</v>
      </c>
      <c r="AG106">
        <f t="shared" si="22"/>
        <v>0</v>
      </c>
      <c r="AH106">
        <f t="shared" si="23"/>
        <v>0.7021276595744681</v>
      </c>
      <c r="AI106">
        <f t="shared" si="24"/>
        <v>0</v>
      </c>
    </row>
    <row r="107" spans="1:35" x14ac:dyDescent="0.25">
      <c r="A107">
        <f>Sheet1!A108</f>
        <v>1579</v>
      </c>
      <c r="B107" s="16">
        <f>Sheet1!B108</f>
        <v>0</v>
      </c>
      <c r="C107" s="5">
        <f t="shared" si="14"/>
        <v>1</v>
      </c>
      <c r="D107" s="17">
        <f t="shared" si="15"/>
        <v>1</v>
      </c>
      <c r="E107">
        <f t="shared" si="16"/>
        <v>0</v>
      </c>
      <c r="F107">
        <f t="shared" si="17"/>
        <v>2.6932553733297896E-2</v>
      </c>
      <c r="G107" s="16">
        <f t="shared" si="18"/>
        <v>2.6932553733297896E-2</v>
      </c>
      <c r="H107" s="17">
        <f t="shared" si="19"/>
        <v>0.97306744626670205</v>
      </c>
      <c r="I107" s="16">
        <f t="shared" si="20"/>
        <v>-2.7301881349888393E-2</v>
      </c>
      <c r="J107" s="17">
        <f t="shared" si="21"/>
        <v>100</v>
      </c>
      <c r="AB107">
        <v>0.98498804575755661</v>
      </c>
      <c r="AC107">
        <v>0</v>
      </c>
      <c r="AD107">
        <v>1</v>
      </c>
      <c r="AE107">
        <f t="shared" si="25"/>
        <v>74</v>
      </c>
      <c r="AF107">
        <f t="shared" si="26"/>
        <v>29</v>
      </c>
      <c r="AG107">
        <f t="shared" si="22"/>
        <v>0</v>
      </c>
      <c r="AH107">
        <f t="shared" si="23"/>
        <v>0.6914893617021276</v>
      </c>
      <c r="AI107">
        <f t="shared" si="24"/>
        <v>0</v>
      </c>
    </row>
    <row r="108" spans="1:35" x14ac:dyDescent="0.25">
      <c r="A108">
        <f>Sheet1!A109</f>
        <v>1526</v>
      </c>
      <c r="B108" s="16">
        <f>Sheet1!B109</f>
        <v>0</v>
      </c>
      <c r="C108" s="5">
        <f t="shared" si="14"/>
        <v>1</v>
      </c>
      <c r="D108" s="17">
        <f t="shared" si="15"/>
        <v>1</v>
      </c>
      <c r="E108">
        <f t="shared" si="16"/>
        <v>0</v>
      </c>
      <c r="F108">
        <f t="shared" si="17"/>
        <v>2.9784314464040176E-3</v>
      </c>
      <c r="G108" s="16">
        <f t="shared" si="18"/>
        <v>2.9784314464040176E-3</v>
      </c>
      <c r="H108" s="17">
        <f t="shared" si="19"/>
        <v>0.99702156855359603</v>
      </c>
      <c r="I108" s="16">
        <f t="shared" si="20"/>
        <v>-2.9828758003406113E-3</v>
      </c>
      <c r="J108" s="17">
        <f t="shared" si="21"/>
        <v>100</v>
      </c>
      <c r="AB108">
        <v>0.98498804575755661</v>
      </c>
      <c r="AC108">
        <v>0</v>
      </c>
      <c r="AD108">
        <v>1</v>
      </c>
      <c r="AE108">
        <f t="shared" si="25"/>
        <v>74</v>
      </c>
      <c r="AF108">
        <f t="shared" si="26"/>
        <v>30</v>
      </c>
      <c r="AG108">
        <f t="shared" si="22"/>
        <v>0</v>
      </c>
      <c r="AH108">
        <f t="shared" si="23"/>
        <v>0.68085106382978722</v>
      </c>
      <c r="AI108">
        <f t="shared" si="24"/>
        <v>0</v>
      </c>
    </row>
    <row r="109" spans="1:35" x14ac:dyDescent="0.25">
      <c r="A109">
        <f>Sheet1!A110</f>
        <v>1778</v>
      </c>
      <c r="B109" s="16">
        <f>Sheet1!B110</f>
        <v>1</v>
      </c>
      <c r="C109" s="5">
        <f t="shared" si="14"/>
        <v>0</v>
      </c>
      <c r="D109" s="17">
        <f t="shared" si="15"/>
        <v>1</v>
      </c>
      <c r="E109">
        <f t="shared" si="16"/>
        <v>1</v>
      </c>
      <c r="F109">
        <f t="shared" si="17"/>
        <v>0.99160635057414659</v>
      </c>
      <c r="G109" s="16">
        <f t="shared" si="18"/>
        <v>0.99160635057414659</v>
      </c>
      <c r="H109" s="17">
        <f t="shared" si="19"/>
        <v>8.3936494258534111E-3</v>
      </c>
      <c r="I109" s="16">
        <f t="shared" si="20"/>
        <v>-8.4290744707476804E-3</v>
      </c>
      <c r="J109" s="17">
        <f t="shared" si="21"/>
        <v>100</v>
      </c>
      <c r="AB109">
        <v>0.98779714003367303</v>
      </c>
      <c r="AC109">
        <v>0</v>
      </c>
      <c r="AD109">
        <v>1</v>
      </c>
      <c r="AE109">
        <f t="shared" si="25"/>
        <v>74</v>
      </c>
      <c r="AF109">
        <f t="shared" si="26"/>
        <v>31</v>
      </c>
      <c r="AG109">
        <f t="shared" si="22"/>
        <v>0</v>
      </c>
      <c r="AH109">
        <f t="shared" si="23"/>
        <v>0.67021276595744683</v>
      </c>
      <c r="AI109">
        <f t="shared" si="24"/>
        <v>0</v>
      </c>
    </row>
    <row r="110" spans="1:35" x14ac:dyDescent="0.25">
      <c r="A110">
        <f>Sheet1!A111</f>
        <v>1769</v>
      </c>
      <c r="B110" s="16">
        <f>Sheet1!B111</f>
        <v>1</v>
      </c>
      <c r="C110" s="5">
        <f t="shared" si="14"/>
        <v>0</v>
      </c>
      <c r="D110" s="17">
        <f t="shared" si="15"/>
        <v>1</v>
      </c>
      <c r="E110">
        <f t="shared" si="16"/>
        <v>1</v>
      </c>
      <c r="F110">
        <f t="shared" si="17"/>
        <v>0.98779714003367303</v>
      </c>
      <c r="G110" s="16">
        <f t="shared" si="18"/>
        <v>0.98779714003367303</v>
      </c>
      <c r="H110" s="17">
        <f t="shared" si="19"/>
        <v>1.2202859966326973E-2</v>
      </c>
      <c r="I110" s="16">
        <f t="shared" si="20"/>
        <v>-1.2277926168654901E-2</v>
      </c>
      <c r="J110" s="17">
        <f t="shared" si="21"/>
        <v>100</v>
      </c>
      <c r="AB110">
        <v>0.98966496075397115</v>
      </c>
      <c r="AC110">
        <v>0</v>
      </c>
      <c r="AD110">
        <v>1</v>
      </c>
      <c r="AE110">
        <f t="shared" si="25"/>
        <v>74</v>
      </c>
      <c r="AF110">
        <f t="shared" si="26"/>
        <v>32</v>
      </c>
      <c r="AG110">
        <f t="shared" si="22"/>
        <v>0</v>
      </c>
      <c r="AH110">
        <f t="shared" si="23"/>
        <v>0.65957446808510634</v>
      </c>
      <c r="AI110">
        <f t="shared" si="24"/>
        <v>0</v>
      </c>
    </row>
    <row r="111" spans="1:35" x14ac:dyDescent="0.25">
      <c r="A111">
        <f>Sheet1!A112</f>
        <v>1824</v>
      </c>
      <c r="B111" s="16">
        <f>Sheet1!B112</f>
        <v>1</v>
      </c>
      <c r="C111" s="5">
        <f t="shared" si="14"/>
        <v>0</v>
      </c>
      <c r="D111" s="17">
        <f t="shared" si="15"/>
        <v>1</v>
      </c>
      <c r="E111">
        <f t="shared" si="16"/>
        <v>1</v>
      </c>
      <c r="F111">
        <f t="shared" si="17"/>
        <v>0.99877559446334307</v>
      </c>
      <c r="G111" s="16">
        <f t="shared" si="18"/>
        <v>0.99877559446334307</v>
      </c>
      <c r="H111" s="17">
        <f t="shared" si="19"/>
        <v>1.2244055366569251E-3</v>
      </c>
      <c r="I111" s="16">
        <f t="shared" si="20"/>
        <v>-1.2251557335420256E-3</v>
      </c>
      <c r="J111" s="17">
        <f t="shared" si="21"/>
        <v>100</v>
      </c>
      <c r="AB111">
        <v>0.9904898145423453</v>
      </c>
      <c r="AC111">
        <v>0</v>
      </c>
      <c r="AD111">
        <v>1</v>
      </c>
      <c r="AE111">
        <f t="shared" si="25"/>
        <v>74</v>
      </c>
      <c r="AF111">
        <f t="shared" si="26"/>
        <v>33</v>
      </c>
      <c r="AG111">
        <f t="shared" si="22"/>
        <v>0</v>
      </c>
      <c r="AH111">
        <f t="shared" si="23"/>
        <v>0.64893617021276595</v>
      </c>
      <c r="AI111">
        <f t="shared" si="24"/>
        <v>0</v>
      </c>
    </row>
    <row r="112" spans="1:35" x14ac:dyDescent="0.25">
      <c r="A112">
        <f>Sheet1!A113</f>
        <v>1481</v>
      </c>
      <c r="B112" s="16">
        <f>Sheet1!B113</f>
        <v>0</v>
      </c>
      <c r="C112" s="5">
        <f t="shared" si="14"/>
        <v>1</v>
      </c>
      <c r="D112" s="17">
        <f t="shared" si="15"/>
        <v>1</v>
      </c>
      <c r="E112">
        <f t="shared" si="16"/>
        <v>0</v>
      </c>
      <c r="F112">
        <f t="shared" si="17"/>
        <v>4.5099887932247977E-4</v>
      </c>
      <c r="G112" s="16">
        <f t="shared" si="18"/>
        <v>4.5099887932247977E-4</v>
      </c>
      <c r="H112" s="17">
        <f t="shared" si="19"/>
        <v>0.99954900112067757</v>
      </c>
      <c r="I112" s="16">
        <f t="shared" si="20"/>
        <v>-4.5110060990507248E-4</v>
      </c>
      <c r="J112" s="17">
        <f t="shared" si="21"/>
        <v>100</v>
      </c>
      <c r="AB112">
        <v>0.9904898145423453</v>
      </c>
      <c r="AC112">
        <v>0</v>
      </c>
      <c r="AD112">
        <v>1</v>
      </c>
      <c r="AE112">
        <f t="shared" si="25"/>
        <v>74</v>
      </c>
      <c r="AF112">
        <f t="shared" si="26"/>
        <v>34</v>
      </c>
      <c r="AG112">
        <f t="shared" si="22"/>
        <v>0</v>
      </c>
      <c r="AH112">
        <f t="shared" si="23"/>
        <v>0.63829787234042556</v>
      </c>
      <c r="AI112">
        <f t="shared" si="24"/>
        <v>0</v>
      </c>
    </row>
    <row r="113" spans="1:35" x14ac:dyDescent="0.25">
      <c r="A113">
        <f>Sheet1!A114</f>
        <v>1464</v>
      </c>
      <c r="B113" s="16">
        <f>Sheet1!B114</f>
        <v>0</v>
      </c>
      <c r="C113" s="5">
        <f t="shared" si="14"/>
        <v>1</v>
      </c>
      <c r="D113" s="17">
        <f t="shared" si="15"/>
        <v>1</v>
      </c>
      <c r="E113">
        <f t="shared" si="16"/>
        <v>0</v>
      </c>
      <c r="F113">
        <f t="shared" si="17"/>
        <v>2.2087839885218718E-4</v>
      </c>
      <c r="G113" s="16">
        <f t="shared" si="18"/>
        <v>2.2087839885218718E-4</v>
      </c>
      <c r="H113" s="17">
        <f t="shared" si="19"/>
        <v>0.99977912160114779</v>
      </c>
      <c r="I113" s="16">
        <f t="shared" si="20"/>
        <v>-2.2090279607836166E-4</v>
      </c>
      <c r="J113" s="17">
        <f t="shared" si="21"/>
        <v>100</v>
      </c>
      <c r="AB113">
        <v>0.99124941769866237</v>
      </c>
      <c r="AC113">
        <v>0</v>
      </c>
      <c r="AD113">
        <v>1</v>
      </c>
      <c r="AE113">
        <f t="shared" si="25"/>
        <v>74</v>
      </c>
      <c r="AF113">
        <f t="shared" si="26"/>
        <v>35</v>
      </c>
      <c r="AG113">
        <f t="shared" si="22"/>
        <v>0</v>
      </c>
      <c r="AH113">
        <f t="shared" si="23"/>
        <v>0.62765957446808507</v>
      </c>
      <c r="AI113">
        <f t="shared" si="24"/>
        <v>0</v>
      </c>
    </row>
    <row r="114" spans="1:35" x14ac:dyDescent="0.25">
      <c r="A114">
        <f>Sheet1!A115</f>
        <v>1591</v>
      </c>
      <c r="B114" s="16">
        <f>Sheet1!B115</f>
        <v>0</v>
      </c>
      <c r="C114" s="5">
        <f t="shared" si="14"/>
        <v>1</v>
      </c>
      <c r="D114" s="17">
        <f t="shared" si="15"/>
        <v>1</v>
      </c>
      <c r="E114">
        <f t="shared" si="16"/>
        <v>0</v>
      </c>
      <c r="F114">
        <f t="shared" si="17"/>
        <v>4.3811477501300704E-2</v>
      </c>
      <c r="G114" s="16">
        <f t="shared" si="18"/>
        <v>4.3811477501300704E-2</v>
      </c>
      <c r="H114" s="17">
        <f t="shared" si="19"/>
        <v>0.95618852249869934</v>
      </c>
      <c r="I114" s="16">
        <f t="shared" si="20"/>
        <v>-4.4800186105533372E-2</v>
      </c>
      <c r="J114" s="17">
        <f t="shared" si="21"/>
        <v>100</v>
      </c>
      <c r="AB114">
        <v>0.99160635057414659</v>
      </c>
      <c r="AC114">
        <v>0</v>
      </c>
      <c r="AD114">
        <v>1</v>
      </c>
      <c r="AE114">
        <f t="shared" si="25"/>
        <v>74</v>
      </c>
      <c r="AF114">
        <f t="shared" si="26"/>
        <v>36</v>
      </c>
      <c r="AG114">
        <f t="shared" si="22"/>
        <v>0</v>
      </c>
      <c r="AH114">
        <f t="shared" si="23"/>
        <v>0.61702127659574468</v>
      </c>
      <c r="AI114">
        <f t="shared" si="24"/>
        <v>0</v>
      </c>
    </row>
    <row r="115" spans="1:35" x14ac:dyDescent="0.25">
      <c r="A115">
        <f>Sheet1!A116</f>
        <v>1666</v>
      </c>
      <c r="B115" s="16">
        <f>Sheet1!B116</f>
        <v>0</v>
      </c>
      <c r="C115" s="5">
        <f t="shared" si="14"/>
        <v>1</v>
      </c>
      <c r="D115" s="17">
        <f t="shared" si="15"/>
        <v>1</v>
      </c>
      <c r="E115">
        <f t="shared" si="16"/>
        <v>0</v>
      </c>
      <c r="F115">
        <f t="shared" si="17"/>
        <v>0.51682008471532215</v>
      </c>
      <c r="G115" s="16">
        <f t="shared" si="18"/>
        <v>0.51682008471532215</v>
      </c>
      <c r="H115" s="17">
        <f t="shared" si="19"/>
        <v>0.48317991528467785</v>
      </c>
      <c r="I115" s="16">
        <f t="shared" si="20"/>
        <v>-0.72736619927534574</v>
      </c>
      <c r="J115" s="17">
        <f t="shared" si="21"/>
        <v>0</v>
      </c>
      <c r="AB115">
        <v>0.99259278085527003</v>
      </c>
      <c r="AC115">
        <v>0</v>
      </c>
      <c r="AD115">
        <v>1</v>
      </c>
      <c r="AE115">
        <f t="shared" si="25"/>
        <v>74</v>
      </c>
      <c r="AF115">
        <f t="shared" si="26"/>
        <v>37</v>
      </c>
      <c r="AG115">
        <f t="shared" si="22"/>
        <v>0</v>
      </c>
      <c r="AH115">
        <f t="shared" si="23"/>
        <v>0.6063829787234043</v>
      </c>
      <c r="AI115">
        <f t="shared" si="24"/>
        <v>0</v>
      </c>
    </row>
    <row r="116" spans="1:35" x14ac:dyDescent="0.25">
      <c r="A116">
        <f>Sheet1!A117</f>
        <v>1455</v>
      </c>
      <c r="B116" s="16">
        <f>Sheet1!B117</f>
        <v>0</v>
      </c>
      <c r="C116" s="5">
        <f t="shared" si="14"/>
        <v>1</v>
      </c>
      <c r="D116" s="17">
        <f t="shared" si="15"/>
        <v>1</v>
      </c>
      <c r="E116">
        <f t="shared" si="16"/>
        <v>0</v>
      </c>
      <c r="F116">
        <f t="shared" si="17"/>
        <v>1.5135651087874738E-4</v>
      </c>
      <c r="G116" s="16">
        <f t="shared" si="18"/>
        <v>1.5135651087874738E-4</v>
      </c>
      <c r="H116" s="17">
        <f t="shared" si="19"/>
        <v>0.99984864348912128</v>
      </c>
      <c r="I116" s="16">
        <f t="shared" si="20"/>
        <v>-1.5136796643134184E-4</v>
      </c>
      <c r="J116" s="17">
        <f t="shared" si="21"/>
        <v>100</v>
      </c>
      <c r="AB116">
        <v>0.9939875343231489</v>
      </c>
      <c r="AC116">
        <v>0</v>
      </c>
      <c r="AD116">
        <v>1</v>
      </c>
      <c r="AE116">
        <f t="shared" si="25"/>
        <v>74</v>
      </c>
      <c r="AF116">
        <f t="shared" si="26"/>
        <v>38</v>
      </c>
      <c r="AG116">
        <f t="shared" si="22"/>
        <v>0</v>
      </c>
      <c r="AH116">
        <f t="shared" si="23"/>
        <v>0.5957446808510638</v>
      </c>
      <c r="AI116">
        <f t="shared" si="24"/>
        <v>0</v>
      </c>
    </row>
    <row r="117" spans="1:35" x14ac:dyDescent="0.25">
      <c r="A117">
        <f>Sheet1!A118</f>
        <v>1934</v>
      </c>
      <c r="B117" s="16">
        <f>Sheet1!B118</f>
        <v>1</v>
      </c>
      <c r="C117" s="5">
        <f t="shared" si="14"/>
        <v>0</v>
      </c>
      <c r="D117" s="17">
        <f t="shared" si="15"/>
        <v>1</v>
      </c>
      <c r="E117">
        <f t="shared" si="16"/>
        <v>1</v>
      </c>
      <c r="F117">
        <f t="shared" si="17"/>
        <v>0.99998792800295899</v>
      </c>
      <c r="G117" s="16">
        <f t="shared" si="18"/>
        <v>0.99998792800295899</v>
      </c>
      <c r="H117" s="17">
        <f t="shared" si="19"/>
        <v>1.2071997041007698E-5</v>
      </c>
      <c r="I117" s="16">
        <f t="shared" si="20"/>
        <v>-1.2072069908150412E-5</v>
      </c>
      <c r="J117" s="17">
        <f t="shared" si="21"/>
        <v>100</v>
      </c>
      <c r="AB117">
        <v>0.99423343021290367</v>
      </c>
      <c r="AC117">
        <v>0</v>
      </c>
      <c r="AD117">
        <v>1</v>
      </c>
      <c r="AE117">
        <f t="shared" si="25"/>
        <v>74</v>
      </c>
      <c r="AF117">
        <f t="shared" si="26"/>
        <v>39</v>
      </c>
      <c r="AG117">
        <f t="shared" si="22"/>
        <v>0</v>
      </c>
      <c r="AH117">
        <f t="shared" si="23"/>
        <v>0.58510638297872342</v>
      </c>
      <c r="AI117">
        <f t="shared" si="24"/>
        <v>0</v>
      </c>
    </row>
    <row r="118" spans="1:35" x14ac:dyDescent="0.25">
      <c r="A118">
        <f>Sheet1!A119</f>
        <v>1625</v>
      </c>
      <c r="B118" s="16">
        <f>Sheet1!B119</f>
        <v>0</v>
      </c>
      <c r="C118" s="5">
        <f t="shared" si="14"/>
        <v>1</v>
      </c>
      <c r="D118" s="17">
        <f t="shared" si="15"/>
        <v>1</v>
      </c>
      <c r="E118">
        <f t="shared" si="16"/>
        <v>0</v>
      </c>
      <c r="F118">
        <f t="shared" si="17"/>
        <v>0.16044863511501542</v>
      </c>
      <c r="G118" s="16">
        <f t="shared" si="18"/>
        <v>0.16044863511501542</v>
      </c>
      <c r="H118" s="17">
        <f t="shared" si="19"/>
        <v>0.83955136488498461</v>
      </c>
      <c r="I118" s="16">
        <f t="shared" si="20"/>
        <v>-0.17488761924397445</v>
      </c>
      <c r="J118" s="17">
        <f t="shared" si="21"/>
        <v>100</v>
      </c>
      <c r="AB118">
        <v>0.99532071149605272</v>
      </c>
      <c r="AC118">
        <v>0</v>
      </c>
      <c r="AD118">
        <v>1</v>
      </c>
      <c r="AE118">
        <f t="shared" si="25"/>
        <v>74</v>
      </c>
      <c r="AF118">
        <f t="shared" si="26"/>
        <v>40</v>
      </c>
      <c r="AG118">
        <f t="shared" si="22"/>
        <v>0</v>
      </c>
      <c r="AH118">
        <f t="shared" si="23"/>
        <v>0.57446808510638303</v>
      </c>
      <c r="AI118">
        <f t="shared" si="24"/>
        <v>0</v>
      </c>
    </row>
    <row r="119" spans="1:35" x14ac:dyDescent="0.25">
      <c r="A119">
        <f>Sheet1!A120</f>
        <v>1334</v>
      </c>
      <c r="B119" s="16">
        <f>Sheet1!B120</f>
        <v>0</v>
      </c>
      <c r="C119" s="5">
        <f t="shared" si="14"/>
        <v>1</v>
      </c>
      <c r="D119" s="17">
        <f t="shared" si="15"/>
        <v>1</v>
      </c>
      <c r="E119">
        <f t="shared" si="16"/>
        <v>0</v>
      </c>
      <c r="F119">
        <f t="shared" si="17"/>
        <v>9.3913091689546413E-7</v>
      </c>
      <c r="G119" s="16">
        <f t="shared" si="18"/>
        <v>9.3913091689546413E-7</v>
      </c>
      <c r="H119" s="17">
        <f t="shared" si="19"/>
        <v>0.99999906086908308</v>
      </c>
      <c r="I119" s="16">
        <f t="shared" si="20"/>
        <v>-9.3913135790526463E-7</v>
      </c>
      <c r="J119" s="17">
        <f t="shared" si="21"/>
        <v>100</v>
      </c>
      <c r="AB119">
        <v>0.99569613501252707</v>
      </c>
      <c r="AC119">
        <v>0</v>
      </c>
      <c r="AD119">
        <v>1</v>
      </c>
      <c r="AE119">
        <f t="shared" si="25"/>
        <v>74</v>
      </c>
      <c r="AF119">
        <f t="shared" si="26"/>
        <v>41</v>
      </c>
      <c r="AG119">
        <f t="shared" si="22"/>
        <v>0</v>
      </c>
      <c r="AH119">
        <f t="shared" si="23"/>
        <v>0.56382978723404253</v>
      </c>
      <c r="AI119">
        <f t="shared" si="24"/>
        <v>0</v>
      </c>
    </row>
    <row r="120" spans="1:35" x14ac:dyDescent="0.25">
      <c r="A120">
        <f>Sheet1!A121</f>
        <v>1721</v>
      </c>
      <c r="B120" s="16">
        <f>Sheet1!B121</f>
        <v>1</v>
      </c>
      <c r="C120" s="5">
        <f t="shared" si="14"/>
        <v>0</v>
      </c>
      <c r="D120" s="17">
        <f t="shared" si="15"/>
        <v>1</v>
      </c>
      <c r="E120">
        <f t="shared" si="16"/>
        <v>1</v>
      </c>
      <c r="F120">
        <f t="shared" si="17"/>
        <v>0.915101099193249</v>
      </c>
      <c r="G120" s="16">
        <f t="shared" si="18"/>
        <v>0.915101099193249</v>
      </c>
      <c r="H120" s="17">
        <f t="shared" si="19"/>
        <v>8.4898900806750999E-2</v>
      </c>
      <c r="I120" s="16">
        <f t="shared" si="20"/>
        <v>-8.8720728888704414E-2</v>
      </c>
      <c r="J120" s="17">
        <f t="shared" si="21"/>
        <v>100</v>
      </c>
      <c r="AB120">
        <v>0.99692069593622545</v>
      </c>
      <c r="AC120">
        <v>0</v>
      </c>
      <c r="AD120">
        <v>1</v>
      </c>
      <c r="AE120">
        <f t="shared" si="25"/>
        <v>74</v>
      </c>
      <c r="AF120">
        <f t="shared" si="26"/>
        <v>42</v>
      </c>
      <c r="AG120">
        <f t="shared" si="22"/>
        <v>0</v>
      </c>
      <c r="AH120">
        <f t="shared" si="23"/>
        <v>0.55319148936170215</v>
      </c>
      <c r="AI120">
        <f t="shared" si="24"/>
        <v>0</v>
      </c>
    </row>
    <row r="121" spans="1:35" x14ac:dyDescent="0.25">
      <c r="A121">
        <f>Sheet1!A122</f>
        <v>1475</v>
      </c>
      <c r="B121" s="16">
        <f>Sheet1!B122</f>
        <v>0</v>
      </c>
      <c r="C121" s="5">
        <f t="shared" si="14"/>
        <v>1</v>
      </c>
      <c r="D121" s="17">
        <f t="shared" si="15"/>
        <v>1</v>
      </c>
      <c r="E121">
        <f t="shared" si="16"/>
        <v>0</v>
      </c>
      <c r="F121">
        <f t="shared" si="17"/>
        <v>3.5056149208260708E-4</v>
      </c>
      <c r="G121" s="16">
        <f t="shared" si="18"/>
        <v>3.5056149208260708E-4</v>
      </c>
      <c r="H121" s="17">
        <f t="shared" si="19"/>
        <v>0.99964943850791743</v>
      </c>
      <c r="I121" s="16">
        <f t="shared" si="20"/>
        <v>-3.5062295312677057E-4</v>
      </c>
      <c r="J121" s="17">
        <f t="shared" si="21"/>
        <v>100</v>
      </c>
      <c r="AB121">
        <v>0.99760505406990518</v>
      </c>
      <c r="AC121">
        <v>0</v>
      </c>
      <c r="AD121">
        <v>1</v>
      </c>
      <c r="AE121">
        <f t="shared" si="25"/>
        <v>74</v>
      </c>
      <c r="AF121">
        <f t="shared" si="26"/>
        <v>43</v>
      </c>
      <c r="AG121">
        <f t="shared" si="22"/>
        <v>0</v>
      </c>
      <c r="AH121">
        <f t="shared" si="23"/>
        <v>0.54255319148936176</v>
      </c>
      <c r="AI121">
        <f t="shared" si="24"/>
        <v>0</v>
      </c>
    </row>
    <row r="122" spans="1:35" x14ac:dyDescent="0.25">
      <c r="A122">
        <f>Sheet1!A123</f>
        <v>1662</v>
      </c>
      <c r="B122" s="16">
        <f>Sheet1!B123</f>
        <v>1</v>
      </c>
      <c r="C122" s="5">
        <f t="shared" si="14"/>
        <v>0</v>
      </c>
      <c r="D122" s="17">
        <f t="shared" si="15"/>
        <v>1</v>
      </c>
      <c r="E122">
        <f t="shared" si="16"/>
        <v>1</v>
      </c>
      <c r="F122">
        <f t="shared" si="17"/>
        <v>0.47484282825250002</v>
      </c>
      <c r="G122" s="16">
        <f t="shared" si="18"/>
        <v>0.47484282825250002</v>
      </c>
      <c r="H122" s="17">
        <f t="shared" si="19"/>
        <v>0.52515717174749998</v>
      </c>
      <c r="I122" s="16">
        <f t="shared" si="20"/>
        <v>-0.74477141759244614</v>
      </c>
      <c r="J122" s="17">
        <f t="shared" si="21"/>
        <v>0</v>
      </c>
      <c r="AB122">
        <v>0.99760505406990518</v>
      </c>
      <c r="AC122">
        <v>0</v>
      </c>
      <c r="AD122">
        <v>1</v>
      </c>
      <c r="AE122">
        <f t="shared" si="25"/>
        <v>74</v>
      </c>
      <c r="AF122">
        <f t="shared" si="26"/>
        <v>44</v>
      </c>
      <c r="AG122">
        <f t="shared" si="22"/>
        <v>0</v>
      </c>
      <c r="AH122">
        <f t="shared" si="23"/>
        <v>0.53191489361702127</v>
      </c>
      <c r="AI122">
        <f t="shared" si="24"/>
        <v>0</v>
      </c>
    </row>
    <row r="123" spans="1:35" x14ac:dyDescent="0.25">
      <c r="A123">
        <f>Sheet1!A124</f>
        <v>1861</v>
      </c>
      <c r="B123" s="16">
        <f>Sheet1!B124</f>
        <v>1</v>
      </c>
      <c r="C123" s="5">
        <f t="shared" si="14"/>
        <v>0</v>
      </c>
      <c r="D123" s="17">
        <f t="shared" si="15"/>
        <v>1</v>
      </c>
      <c r="E123">
        <f t="shared" si="16"/>
        <v>1</v>
      </c>
      <c r="F123">
        <f t="shared" si="17"/>
        <v>0.99974095630868443</v>
      </c>
      <c r="G123" s="16">
        <f t="shared" si="18"/>
        <v>0.99974095630868443</v>
      </c>
      <c r="H123" s="17">
        <f t="shared" si="19"/>
        <v>2.590436913155747E-4</v>
      </c>
      <c r="I123" s="16">
        <f t="shared" si="20"/>
        <v>-2.5907724892796356E-4</v>
      </c>
      <c r="J123" s="17">
        <f t="shared" si="21"/>
        <v>100</v>
      </c>
      <c r="AB123">
        <v>0.99779760827207942</v>
      </c>
      <c r="AC123">
        <v>0</v>
      </c>
      <c r="AD123">
        <v>1</v>
      </c>
      <c r="AE123">
        <f t="shared" si="25"/>
        <v>74</v>
      </c>
      <c r="AF123">
        <f t="shared" si="26"/>
        <v>45</v>
      </c>
      <c r="AG123">
        <f t="shared" si="22"/>
        <v>0</v>
      </c>
      <c r="AH123">
        <f t="shared" si="23"/>
        <v>0.52127659574468077</v>
      </c>
      <c r="AI123">
        <f t="shared" si="24"/>
        <v>0</v>
      </c>
    </row>
    <row r="124" spans="1:35" x14ac:dyDescent="0.25">
      <c r="A124">
        <f>Sheet1!A125</f>
        <v>1936</v>
      </c>
      <c r="B124" s="16">
        <f>Sheet1!B125</f>
        <v>1</v>
      </c>
      <c r="C124" s="5">
        <f t="shared" si="14"/>
        <v>0</v>
      </c>
      <c r="D124" s="17">
        <f t="shared" si="15"/>
        <v>1</v>
      </c>
      <c r="E124">
        <f t="shared" si="16"/>
        <v>1</v>
      </c>
      <c r="F124">
        <f t="shared" si="17"/>
        <v>0.99998890072583446</v>
      </c>
      <c r="G124" s="16">
        <f t="shared" si="18"/>
        <v>0.99998890072583446</v>
      </c>
      <c r="H124" s="17">
        <f t="shared" si="19"/>
        <v>1.109927416553802E-5</v>
      </c>
      <c r="I124" s="16">
        <f t="shared" si="20"/>
        <v>-1.1099335762937312E-5</v>
      </c>
      <c r="J124" s="17">
        <f t="shared" si="21"/>
        <v>100</v>
      </c>
      <c r="AB124">
        <v>0.99861138669413696</v>
      </c>
      <c r="AC124">
        <v>0</v>
      </c>
      <c r="AD124">
        <v>1</v>
      </c>
      <c r="AE124">
        <f t="shared" si="25"/>
        <v>74</v>
      </c>
      <c r="AF124">
        <f t="shared" si="26"/>
        <v>46</v>
      </c>
      <c r="AG124">
        <f t="shared" si="22"/>
        <v>0</v>
      </c>
      <c r="AH124">
        <f t="shared" si="23"/>
        <v>0.5106382978723405</v>
      </c>
      <c r="AI124">
        <f t="shared" si="24"/>
        <v>0</v>
      </c>
    </row>
    <row r="125" spans="1:35" x14ac:dyDescent="0.25">
      <c r="A125">
        <f>Sheet1!A126</f>
        <v>1572</v>
      </c>
      <c r="B125" s="16">
        <f>Sheet1!B126</f>
        <v>0</v>
      </c>
      <c r="C125" s="5">
        <f t="shared" si="14"/>
        <v>1</v>
      </c>
      <c r="D125" s="17">
        <f t="shared" si="15"/>
        <v>1</v>
      </c>
      <c r="E125">
        <f t="shared" si="16"/>
        <v>0</v>
      </c>
      <c r="F125">
        <f t="shared" si="17"/>
        <v>2.0210178174730777E-2</v>
      </c>
      <c r="G125" s="16">
        <f t="shared" si="18"/>
        <v>2.0210178174730777E-2</v>
      </c>
      <c r="H125" s="17">
        <f t="shared" si="19"/>
        <v>0.97978982182526919</v>
      </c>
      <c r="I125" s="16">
        <f t="shared" si="20"/>
        <v>-2.0417197844203424E-2</v>
      </c>
      <c r="J125" s="17">
        <f t="shared" si="21"/>
        <v>100</v>
      </c>
      <c r="AB125">
        <v>0.99877559446334307</v>
      </c>
      <c r="AC125">
        <v>0</v>
      </c>
      <c r="AD125">
        <v>1</v>
      </c>
      <c r="AE125">
        <f t="shared" si="25"/>
        <v>74</v>
      </c>
      <c r="AF125">
        <f t="shared" si="26"/>
        <v>47</v>
      </c>
      <c r="AG125">
        <f t="shared" si="22"/>
        <v>0</v>
      </c>
      <c r="AH125">
        <f t="shared" si="23"/>
        <v>0.5</v>
      </c>
      <c r="AI125">
        <f t="shared" si="24"/>
        <v>0</v>
      </c>
    </row>
    <row r="126" spans="1:35" x14ac:dyDescent="0.25">
      <c r="A126">
        <f>Sheet1!A127</f>
        <v>1508</v>
      </c>
      <c r="B126" s="16">
        <f>Sheet1!B127</f>
        <v>0</v>
      </c>
      <c r="C126" s="5">
        <f t="shared" si="14"/>
        <v>1</v>
      </c>
      <c r="D126" s="17">
        <f t="shared" si="15"/>
        <v>1</v>
      </c>
      <c r="E126">
        <f t="shared" si="16"/>
        <v>0</v>
      </c>
      <c r="F126">
        <f t="shared" si="17"/>
        <v>1.4005857045769747E-3</v>
      </c>
      <c r="G126" s="16">
        <f t="shared" si="18"/>
        <v>1.4005857045769747E-3</v>
      </c>
      <c r="H126" s="17">
        <f t="shared" si="19"/>
        <v>0.99859941429542298</v>
      </c>
      <c r="I126" s="16">
        <f t="shared" si="20"/>
        <v>-1.4015674415131657E-3</v>
      </c>
      <c r="J126" s="17">
        <f t="shared" si="21"/>
        <v>100</v>
      </c>
      <c r="AB126">
        <v>0.99887414316005396</v>
      </c>
      <c r="AC126">
        <v>0</v>
      </c>
      <c r="AD126">
        <v>1</v>
      </c>
      <c r="AE126">
        <f t="shared" si="25"/>
        <v>74</v>
      </c>
      <c r="AF126">
        <f t="shared" si="26"/>
        <v>48</v>
      </c>
      <c r="AG126">
        <f t="shared" si="22"/>
        <v>0</v>
      </c>
      <c r="AH126">
        <f t="shared" si="23"/>
        <v>0.48936170212765961</v>
      </c>
      <c r="AI126">
        <f t="shared" si="24"/>
        <v>0</v>
      </c>
    </row>
    <row r="127" spans="1:35" x14ac:dyDescent="0.25">
      <c r="A127">
        <f>Sheet1!A128</f>
        <v>1430</v>
      </c>
      <c r="B127" s="16">
        <f>Sheet1!B128</f>
        <v>0</v>
      </c>
      <c r="C127" s="5">
        <f t="shared" si="14"/>
        <v>1</v>
      </c>
      <c r="D127" s="17">
        <f t="shared" si="15"/>
        <v>1</v>
      </c>
      <c r="E127">
        <f t="shared" si="16"/>
        <v>0</v>
      </c>
      <c r="F127">
        <f t="shared" si="17"/>
        <v>5.2964124510572313E-5</v>
      </c>
      <c r="G127" s="16">
        <f t="shared" si="18"/>
        <v>5.2964124510572313E-5</v>
      </c>
      <c r="H127" s="17">
        <f t="shared" si="19"/>
        <v>0.99994703587548939</v>
      </c>
      <c r="I127" s="16">
        <f t="shared" si="20"/>
        <v>-5.2965527159382233E-5</v>
      </c>
      <c r="J127" s="17">
        <f t="shared" si="21"/>
        <v>100</v>
      </c>
      <c r="AB127">
        <v>0.99908722571484976</v>
      </c>
      <c r="AC127">
        <v>0</v>
      </c>
      <c r="AD127">
        <v>1</v>
      </c>
      <c r="AE127">
        <f t="shared" si="25"/>
        <v>74</v>
      </c>
      <c r="AF127">
        <f t="shared" si="26"/>
        <v>49</v>
      </c>
      <c r="AG127">
        <f t="shared" si="22"/>
        <v>0</v>
      </c>
      <c r="AH127">
        <f t="shared" si="23"/>
        <v>0.47872340425531912</v>
      </c>
      <c r="AI127">
        <f t="shared" si="24"/>
        <v>0</v>
      </c>
    </row>
    <row r="128" spans="1:35" x14ac:dyDescent="0.25">
      <c r="A128">
        <f>Sheet1!A129</f>
        <v>1891</v>
      </c>
      <c r="B128" s="16">
        <f>Sheet1!B129</f>
        <v>1</v>
      </c>
      <c r="C128" s="5">
        <f t="shared" si="14"/>
        <v>0</v>
      </c>
      <c r="D128" s="17">
        <f t="shared" si="15"/>
        <v>1</v>
      </c>
      <c r="E128">
        <f t="shared" si="16"/>
        <v>1</v>
      </c>
      <c r="F128">
        <f t="shared" si="17"/>
        <v>0.99992651830468626</v>
      </c>
      <c r="G128" s="16">
        <f t="shared" si="18"/>
        <v>0.99992651830468626</v>
      </c>
      <c r="H128" s="17">
        <f t="shared" si="19"/>
        <v>7.3481695313737383E-5</v>
      </c>
      <c r="I128" s="16">
        <f t="shared" si="20"/>
        <v>-7.3484395225774027E-5</v>
      </c>
      <c r="J128" s="17">
        <f t="shared" si="21"/>
        <v>100</v>
      </c>
      <c r="AB128">
        <v>0.99912473971767923</v>
      </c>
      <c r="AC128">
        <v>0</v>
      </c>
      <c r="AD128">
        <v>1</v>
      </c>
      <c r="AE128">
        <f t="shared" si="25"/>
        <v>74</v>
      </c>
      <c r="AF128">
        <f t="shared" si="26"/>
        <v>50</v>
      </c>
      <c r="AG128">
        <f t="shared" si="22"/>
        <v>0</v>
      </c>
      <c r="AH128">
        <f t="shared" si="23"/>
        <v>0.46808510638297873</v>
      </c>
      <c r="AI128">
        <f t="shared" si="24"/>
        <v>0</v>
      </c>
    </row>
    <row r="129" spans="1:35" x14ac:dyDescent="0.25">
      <c r="A129">
        <f>Sheet1!A130</f>
        <v>1550</v>
      </c>
      <c r="B129" s="16">
        <f>Sheet1!B130</f>
        <v>0</v>
      </c>
      <c r="C129" s="5">
        <f t="shared" si="14"/>
        <v>1</v>
      </c>
      <c r="D129" s="17">
        <f t="shared" si="15"/>
        <v>1</v>
      </c>
      <c r="E129">
        <f t="shared" si="16"/>
        <v>0</v>
      </c>
      <c r="F129">
        <f t="shared" si="17"/>
        <v>8.1201061306792697E-3</v>
      </c>
      <c r="G129" s="16">
        <f t="shared" si="18"/>
        <v>8.1201061306792697E-3</v>
      </c>
      <c r="H129" s="17">
        <f t="shared" si="19"/>
        <v>0.99187989386932074</v>
      </c>
      <c r="I129" s="16">
        <f t="shared" si="20"/>
        <v>-8.1532537559081894E-3</v>
      </c>
      <c r="J129" s="17">
        <f t="shared" si="21"/>
        <v>100</v>
      </c>
      <c r="AB129">
        <v>0.99942476831674198</v>
      </c>
      <c r="AC129">
        <v>0</v>
      </c>
      <c r="AD129">
        <v>1</v>
      </c>
      <c r="AE129">
        <f t="shared" si="25"/>
        <v>74</v>
      </c>
      <c r="AF129">
        <f t="shared" si="26"/>
        <v>51</v>
      </c>
      <c r="AG129">
        <f t="shared" si="22"/>
        <v>0</v>
      </c>
      <c r="AH129">
        <f t="shared" si="23"/>
        <v>0.45744680851063835</v>
      </c>
      <c r="AI129">
        <f t="shared" si="24"/>
        <v>0</v>
      </c>
    </row>
    <row r="130" spans="1:35" x14ac:dyDescent="0.25">
      <c r="A130">
        <f>Sheet1!A131</f>
        <v>1741</v>
      </c>
      <c r="B130" s="16">
        <f>Sheet1!B131</f>
        <v>1</v>
      </c>
      <c r="C130" s="5">
        <f t="shared" si="14"/>
        <v>0</v>
      </c>
      <c r="D130" s="17">
        <f t="shared" si="15"/>
        <v>1</v>
      </c>
      <c r="E130">
        <f t="shared" si="16"/>
        <v>1</v>
      </c>
      <c r="F130">
        <f t="shared" si="17"/>
        <v>0.9614938699073462</v>
      </c>
      <c r="G130" s="16">
        <f t="shared" si="18"/>
        <v>0.9614938699073462</v>
      </c>
      <c r="H130" s="17">
        <f t="shared" si="19"/>
        <v>3.8506130092653801E-2</v>
      </c>
      <c r="I130" s="16">
        <f t="shared" si="20"/>
        <v>-3.9267089525008556E-2</v>
      </c>
      <c r="J130" s="17">
        <f t="shared" si="21"/>
        <v>100</v>
      </c>
      <c r="AB130">
        <v>0.99944841735482493</v>
      </c>
      <c r="AC130">
        <v>0</v>
      </c>
      <c r="AD130">
        <v>1</v>
      </c>
      <c r="AE130">
        <f t="shared" si="25"/>
        <v>74</v>
      </c>
      <c r="AF130">
        <f t="shared" si="26"/>
        <v>52</v>
      </c>
      <c r="AG130">
        <f t="shared" si="22"/>
        <v>0</v>
      </c>
      <c r="AH130">
        <f t="shared" si="23"/>
        <v>0.44680851063829785</v>
      </c>
      <c r="AI130">
        <f t="shared" si="24"/>
        <v>0</v>
      </c>
    </row>
    <row r="131" spans="1:35" x14ac:dyDescent="0.25">
      <c r="A131">
        <f>Sheet1!A132</f>
        <v>1690</v>
      </c>
      <c r="B131" s="16">
        <f>Sheet1!B132</f>
        <v>0</v>
      </c>
      <c r="C131" s="5">
        <f t="shared" si="14"/>
        <v>1</v>
      </c>
      <c r="D131" s="17">
        <f t="shared" si="15"/>
        <v>1</v>
      </c>
      <c r="E131">
        <f t="shared" si="16"/>
        <v>0</v>
      </c>
      <c r="F131">
        <f t="shared" si="17"/>
        <v>0.74562676383864823</v>
      </c>
      <c r="G131" s="16">
        <f t="shared" si="18"/>
        <v>0.74562676383864823</v>
      </c>
      <c r="H131" s="17">
        <f t="shared" si="19"/>
        <v>0.25437323616135177</v>
      </c>
      <c r="I131" s="16">
        <f t="shared" si="20"/>
        <v>-1.368952656818746</v>
      </c>
      <c r="J131" s="17">
        <f t="shared" si="21"/>
        <v>0</v>
      </c>
      <c r="AB131">
        <v>0.99957124512418971</v>
      </c>
      <c r="AC131">
        <v>0</v>
      </c>
      <c r="AD131">
        <v>1</v>
      </c>
      <c r="AE131">
        <f t="shared" si="25"/>
        <v>74</v>
      </c>
      <c r="AF131">
        <f t="shared" si="26"/>
        <v>53</v>
      </c>
      <c r="AG131">
        <f t="shared" si="22"/>
        <v>0</v>
      </c>
      <c r="AH131">
        <f t="shared" si="23"/>
        <v>0.43617021276595747</v>
      </c>
      <c r="AI131">
        <f t="shared" si="24"/>
        <v>0</v>
      </c>
    </row>
    <row r="132" spans="1:35" x14ac:dyDescent="0.25">
      <c r="A132">
        <f>Sheet1!A133</f>
        <v>1687</v>
      </c>
      <c r="B132" s="16">
        <f>Sheet1!B133</f>
        <v>1</v>
      </c>
      <c r="C132" s="5">
        <f t="shared" si="14"/>
        <v>0</v>
      </c>
      <c r="D132" s="17">
        <f t="shared" si="15"/>
        <v>1</v>
      </c>
      <c r="E132">
        <f t="shared" si="16"/>
        <v>1</v>
      </c>
      <c r="F132">
        <f t="shared" si="17"/>
        <v>0.72099609362133743</v>
      </c>
      <c r="G132" s="16">
        <f t="shared" si="18"/>
        <v>0.72099609362133743</v>
      </c>
      <c r="H132" s="17">
        <f t="shared" si="19"/>
        <v>0.27900390637866257</v>
      </c>
      <c r="I132" s="16">
        <f t="shared" si="20"/>
        <v>-0.32712155971278434</v>
      </c>
      <c r="J132" s="17">
        <f t="shared" si="21"/>
        <v>100</v>
      </c>
      <c r="AB132">
        <v>0.99958887465617485</v>
      </c>
      <c r="AC132">
        <v>0</v>
      </c>
      <c r="AD132">
        <v>1</v>
      </c>
      <c r="AE132">
        <f t="shared" si="25"/>
        <v>74</v>
      </c>
      <c r="AF132">
        <f t="shared" si="26"/>
        <v>54</v>
      </c>
      <c r="AG132">
        <f t="shared" si="22"/>
        <v>0</v>
      </c>
      <c r="AH132">
        <f t="shared" si="23"/>
        <v>0.42553191489361697</v>
      </c>
      <c r="AI132">
        <f t="shared" si="24"/>
        <v>0</v>
      </c>
    </row>
    <row r="133" spans="1:35" x14ac:dyDescent="0.25">
      <c r="A133">
        <f>Sheet1!A134</f>
        <v>1730</v>
      </c>
      <c r="B133" s="16">
        <f>Sheet1!B134</f>
        <v>1</v>
      </c>
      <c r="C133" s="5">
        <f t="shared" ref="C133:C171" si="27">1-B133</f>
        <v>0</v>
      </c>
      <c r="D133" s="17">
        <f t="shared" ref="D133:D171" si="28">B133+C133</f>
        <v>1</v>
      </c>
      <c r="E133">
        <f t="shared" ref="E133:E171" si="29">IF(D133=0,"",B133/D133)</f>
        <v>1</v>
      </c>
      <c r="F133">
        <f t="shared" ref="F133:F171" si="30">1/(1+EXP(-$M$5-$M$6*A133))</f>
        <v>0.94022980559391833</v>
      </c>
      <c r="G133" s="16">
        <f t="shared" ref="G133:G171" si="31">D133*F133</f>
        <v>0.94022980559391833</v>
      </c>
      <c r="H133" s="17">
        <f t="shared" ref="H133:H171" si="32">D133-G133</f>
        <v>5.9770194406081667E-2</v>
      </c>
      <c r="I133" s="16">
        <f t="shared" ref="I133:I171" si="33">IFERROR(D133*(E133*LN(F133)+(1-E133)*LN(1-F133)),0)</f>
        <v>-6.163095956091165E-2</v>
      </c>
      <c r="J133" s="17">
        <f t="shared" ref="J133:J171" si="34">100*IF(F133&gt;=$X$10,B133/D133,C133/D133)</f>
        <v>100</v>
      </c>
      <c r="AB133">
        <v>0.99958887465617485</v>
      </c>
      <c r="AC133">
        <v>0</v>
      </c>
      <c r="AD133">
        <v>1</v>
      </c>
      <c r="AE133">
        <f t="shared" si="25"/>
        <v>74</v>
      </c>
      <c r="AF133">
        <f t="shared" si="26"/>
        <v>55</v>
      </c>
      <c r="AG133">
        <f t="shared" ref="AG133:AG172" si="35">1-AE133/AE$172</f>
        <v>0</v>
      </c>
      <c r="AH133">
        <f t="shared" ref="AH133:AH172" si="36">1-AF133/AF$172</f>
        <v>0.41489361702127658</v>
      </c>
      <c r="AI133">
        <f t="shared" ref="AI133:AI172" si="37">(AG133-AG134)*AH133</f>
        <v>0</v>
      </c>
    </row>
    <row r="134" spans="1:35" x14ac:dyDescent="0.25">
      <c r="A134">
        <f>Sheet1!A135</f>
        <v>1674</v>
      </c>
      <c r="B134" s="16">
        <f>Sheet1!B135</f>
        <v>1</v>
      </c>
      <c r="C134" s="5">
        <f t="shared" si="27"/>
        <v>0</v>
      </c>
      <c r="D134" s="17">
        <f t="shared" si="28"/>
        <v>1</v>
      </c>
      <c r="E134">
        <f t="shared" si="29"/>
        <v>1</v>
      </c>
      <c r="F134">
        <f t="shared" si="30"/>
        <v>0.59949098691239955</v>
      </c>
      <c r="G134" s="16">
        <f t="shared" si="31"/>
        <v>0.59949098691239955</v>
      </c>
      <c r="H134" s="17">
        <f t="shared" si="32"/>
        <v>0.40050901308760045</v>
      </c>
      <c r="I134" s="16">
        <f t="shared" si="33"/>
        <v>-0.51167433896887016</v>
      </c>
      <c r="J134" s="17">
        <f t="shared" si="34"/>
        <v>100</v>
      </c>
      <c r="AB134">
        <v>0.99958887465617485</v>
      </c>
      <c r="AC134">
        <v>0</v>
      </c>
      <c r="AD134">
        <v>1</v>
      </c>
      <c r="AE134">
        <f t="shared" ref="AE134:AE172" si="38">AE133+AC134</f>
        <v>74</v>
      </c>
      <c r="AF134">
        <f t="shared" ref="AF134:AF172" si="39">AF133+AD134</f>
        <v>56</v>
      </c>
      <c r="AG134">
        <f t="shared" si="35"/>
        <v>0</v>
      </c>
      <c r="AH134">
        <f t="shared" si="36"/>
        <v>0.4042553191489362</v>
      </c>
      <c r="AI134">
        <f t="shared" si="37"/>
        <v>0</v>
      </c>
    </row>
    <row r="135" spans="1:35" x14ac:dyDescent="0.25">
      <c r="A135">
        <f>Sheet1!A136</f>
        <v>1475</v>
      </c>
      <c r="B135" s="16">
        <f>Sheet1!B136</f>
        <v>0</v>
      </c>
      <c r="C135" s="5">
        <f t="shared" si="27"/>
        <v>1</v>
      </c>
      <c r="D135" s="17">
        <f t="shared" si="28"/>
        <v>1</v>
      </c>
      <c r="E135">
        <f t="shared" si="29"/>
        <v>0</v>
      </c>
      <c r="F135">
        <f t="shared" si="30"/>
        <v>3.5056149208260708E-4</v>
      </c>
      <c r="G135" s="16">
        <f t="shared" si="31"/>
        <v>3.5056149208260708E-4</v>
      </c>
      <c r="H135" s="17">
        <f t="shared" si="32"/>
        <v>0.99964943850791743</v>
      </c>
      <c r="I135" s="16">
        <f t="shared" si="33"/>
        <v>-3.5062295312677057E-4</v>
      </c>
      <c r="J135" s="17">
        <f t="shared" si="34"/>
        <v>100</v>
      </c>
      <c r="AB135">
        <v>0.99966673042663845</v>
      </c>
      <c r="AC135">
        <v>0</v>
      </c>
      <c r="AD135">
        <v>1</v>
      </c>
      <c r="AE135">
        <f t="shared" si="38"/>
        <v>74</v>
      </c>
      <c r="AF135">
        <f t="shared" si="39"/>
        <v>57</v>
      </c>
      <c r="AG135">
        <f t="shared" si="35"/>
        <v>0</v>
      </c>
      <c r="AH135">
        <f t="shared" si="36"/>
        <v>0.3936170212765957</v>
      </c>
      <c r="AI135">
        <f t="shared" si="37"/>
        <v>0</v>
      </c>
    </row>
    <row r="136" spans="1:35" x14ac:dyDescent="0.25">
      <c r="A136">
        <f>Sheet1!A137</f>
        <v>1962</v>
      </c>
      <c r="B136" s="16">
        <f>Sheet1!B137</f>
        <v>1</v>
      </c>
      <c r="C136" s="5">
        <f t="shared" si="27"/>
        <v>0</v>
      </c>
      <c r="D136" s="17">
        <f t="shared" si="28"/>
        <v>1</v>
      </c>
      <c r="E136">
        <f t="shared" si="29"/>
        <v>1</v>
      </c>
      <c r="F136">
        <f t="shared" si="30"/>
        <v>0.99999627614077302</v>
      </c>
      <c r="G136" s="16">
        <f t="shared" si="31"/>
        <v>0.99999627614077302</v>
      </c>
      <c r="H136" s="17">
        <f t="shared" si="32"/>
        <v>3.7238592269783766E-6</v>
      </c>
      <c r="I136" s="16">
        <f t="shared" si="33"/>
        <v>-3.7238661605593608E-6</v>
      </c>
      <c r="J136" s="17">
        <f t="shared" si="34"/>
        <v>100</v>
      </c>
      <c r="AB136">
        <v>0.99966673042663845</v>
      </c>
      <c r="AC136">
        <v>0</v>
      </c>
      <c r="AD136">
        <v>1</v>
      </c>
      <c r="AE136">
        <f t="shared" si="38"/>
        <v>74</v>
      </c>
      <c r="AF136">
        <f t="shared" si="39"/>
        <v>58</v>
      </c>
      <c r="AG136">
        <f t="shared" si="35"/>
        <v>0</v>
      </c>
      <c r="AH136">
        <f t="shared" si="36"/>
        <v>0.38297872340425532</v>
      </c>
      <c r="AI136">
        <f t="shared" si="37"/>
        <v>0</v>
      </c>
    </row>
    <row r="137" spans="1:35" x14ac:dyDescent="0.25">
      <c r="A137">
        <f>Sheet1!A138</f>
        <v>1532</v>
      </c>
      <c r="B137" s="16">
        <f>Sheet1!B138</f>
        <v>0</v>
      </c>
      <c r="C137" s="5">
        <f t="shared" si="27"/>
        <v>1</v>
      </c>
      <c r="D137" s="17">
        <f t="shared" si="28"/>
        <v>1</v>
      </c>
      <c r="E137">
        <f t="shared" si="29"/>
        <v>0</v>
      </c>
      <c r="F137">
        <f t="shared" si="30"/>
        <v>3.8288812071339989E-3</v>
      </c>
      <c r="G137" s="16">
        <f t="shared" si="31"/>
        <v>3.8288812071339989E-3</v>
      </c>
      <c r="H137" s="17">
        <f t="shared" si="32"/>
        <v>0.99617111879286602</v>
      </c>
      <c r="I137" s="16">
        <f t="shared" si="33"/>
        <v>-3.8362301375685945E-3</v>
      </c>
      <c r="J137" s="17">
        <f t="shared" si="34"/>
        <v>100</v>
      </c>
      <c r="AB137">
        <v>0.99969357629129019</v>
      </c>
      <c r="AC137">
        <v>0</v>
      </c>
      <c r="AD137">
        <v>1</v>
      </c>
      <c r="AE137">
        <f t="shared" si="38"/>
        <v>74</v>
      </c>
      <c r="AF137">
        <f t="shared" si="39"/>
        <v>59</v>
      </c>
      <c r="AG137">
        <f t="shared" si="35"/>
        <v>0</v>
      </c>
      <c r="AH137">
        <f t="shared" si="36"/>
        <v>0.37234042553191493</v>
      </c>
      <c r="AI137">
        <f t="shared" si="37"/>
        <v>0</v>
      </c>
    </row>
    <row r="138" spans="1:35" x14ac:dyDescent="0.25">
      <c r="A138">
        <f>Sheet1!A139</f>
        <v>1492</v>
      </c>
      <c r="B138" s="16">
        <f>Sheet1!B139</f>
        <v>0</v>
      </c>
      <c r="C138" s="5">
        <f t="shared" si="27"/>
        <v>1</v>
      </c>
      <c r="D138" s="17">
        <f t="shared" si="28"/>
        <v>1</v>
      </c>
      <c r="E138">
        <f t="shared" si="29"/>
        <v>0</v>
      </c>
      <c r="F138">
        <f t="shared" si="30"/>
        <v>7.1569459884243073E-4</v>
      </c>
      <c r="G138" s="16">
        <f t="shared" si="31"/>
        <v>7.1569459884243073E-4</v>
      </c>
      <c r="H138" s="17">
        <f t="shared" si="32"/>
        <v>0.99928430540115754</v>
      </c>
      <c r="I138" s="16">
        <f t="shared" si="33"/>
        <v>-7.1595083048489995E-4</v>
      </c>
      <c r="J138" s="17">
        <f t="shared" si="34"/>
        <v>100</v>
      </c>
      <c r="AB138">
        <v>0.99974095630868443</v>
      </c>
      <c r="AC138">
        <v>0</v>
      </c>
      <c r="AD138">
        <v>1</v>
      </c>
      <c r="AE138">
        <f t="shared" si="38"/>
        <v>74</v>
      </c>
      <c r="AF138">
        <f t="shared" si="39"/>
        <v>60</v>
      </c>
      <c r="AG138">
        <f t="shared" si="35"/>
        <v>0</v>
      </c>
      <c r="AH138">
        <f t="shared" si="36"/>
        <v>0.36170212765957444</v>
      </c>
      <c r="AI138">
        <f t="shared" si="37"/>
        <v>0</v>
      </c>
    </row>
    <row r="139" spans="1:35" x14ac:dyDescent="0.25">
      <c r="A139">
        <f>Sheet1!A140</f>
        <v>1502</v>
      </c>
      <c r="B139" s="16">
        <f>Sheet1!B140</f>
        <v>0</v>
      </c>
      <c r="C139" s="5">
        <f t="shared" si="27"/>
        <v>1</v>
      </c>
      <c r="D139" s="17">
        <f t="shared" si="28"/>
        <v>1</v>
      </c>
      <c r="E139">
        <f t="shared" si="29"/>
        <v>0</v>
      </c>
      <c r="F139">
        <f t="shared" si="30"/>
        <v>1.0889058423159239E-3</v>
      </c>
      <c r="G139" s="16">
        <f t="shared" si="31"/>
        <v>1.0889058423159239E-3</v>
      </c>
      <c r="H139" s="17">
        <f t="shared" si="32"/>
        <v>0.99891109415768409</v>
      </c>
      <c r="I139" s="16">
        <f t="shared" si="33"/>
        <v>-1.0894991310120836E-3</v>
      </c>
      <c r="J139" s="17">
        <f t="shared" si="34"/>
        <v>100</v>
      </c>
      <c r="AB139">
        <v>0.99978101191143676</v>
      </c>
      <c r="AC139">
        <v>0</v>
      </c>
      <c r="AD139">
        <v>1</v>
      </c>
      <c r="AE139">
        <f t="shared" si="38"/>
        <v>74</v>
      </c>
      <c r="AF139">
        <f t="shared" si="39"/>
        <v>61</v>
      </c>
      <c r="AG139">
        <f t="shared" si="35"/>
        <v>0</v>
      </c>
      <c r="AH139">
        <f t="shared" si="36"/>
        <v>0.35106382978723405</v>
      </c>
      <c r="AI139">
        <f t="shared" si="37"/>
        <v>0</v>
      </c>
    </row>
    <row r="140" spans="1:35" x14ac:dyDescent="0.25">
      <c r="A140">
        <f>Sheet1!A141</f>
        <v>1974</v>
      </c>
      <c r="B140" s="16">
        <f>Sheet1!B141</f>
        <v>1</v>
      </c>
      <c r="C140" s="5">
        <f t="shared" si="27"/>
        <v>0</v>
      </c>
      <c r="D140" s="17">
        <f t="shared" si="28"/>
        <v>1</v>
      </c>
      <c r="E140">
        <f t="shared" si="29"/>
        <v>1</v>
      </c>
      <c r="F140">
        <f t="shared" si="30"/>
        <v>0.99999775050975859</v>
      </c>
      <c r="G140" s="16">
        <f t="shared" si="31"/>
        <v>0.99999775050975859</v>
      </c>
      <c r="H140" s="17">
        <f t="shared" si="32"/>
        <v>2.2494902414127438E-6</v>
      </c>
      <c r="I140" s="16">
        <f t="shared" si="33"/>
        <v>-2.249492771519711E-6</v>
      </c>
      <c r="J140" s="17">
        <f t="shared" si="34"/>
        <v>100</v>
      </c>
      <c r="AB140">
        <v>0.99983678978052715</v>
      </c>
      <c r="AC140">
        <v>0</v>
      </c>
      <c r="AD140">
        <v>1</v>
      </c>
      <c r="AE140">
        <f t="shared" si="38"/>
        <v>74</v>
      </c>
      <c r="AF140">
        <f t="shared" si="39"/>
        <v>62</v>
      </c>
      <c r="AG140">
        <f t="shared" si="35"/>
        <v>0</v>
      </c>
      <c r="AH140">
        <f t="shared" si="36"/>
        <v>0.34042553191489366</v>
      </c>
      <c r="AI140">
        <f t="shared" si="37"/>
        <v>0</v>
      </c>
    </row>
    <row r="141" spans="1:35" x14ac:dyDescent="0.25">
      <c r="A141">
        <f>Sheet1!A142</f>
        <v>1607</v>
      </c>
      <c r="B141" s="16">
        <f>Sheet1!B142</f>
        <v>0</v>
      </c>
      <c r="C141" s="5">
        <f t="shared" si="27"/>
        <v>1</v>
      </c>
      <c r="D141" s="17">
        <f t="shared" si="28"/>
        <v>1</v>
      </c>
      <c r="E141">
        <f t="shared" si="29"/>
        <v>0</v>
      </c>
      <c r="F141">
        <f t="shared" si="30"/>
        <v>8.2339133782254076E-2</v>
      </c>
      <c r="G141" s="16">
        <f t="shared" si="31"/>
        <v>8.2339133782254076E-2</v>
      </c>
      <c r="H141" s="17">
        <f t="shared" si="32"/>
        <v>0.9176608662177459</v>
      </c>
      <c r="I141" s="16">
        <f t="shared" si="33"/>
        <v>-8.5927383394583973E-2</v>
      </c>
      <c r="J141" s="17">
        <f t="shared" si="34"/>
        <v>100</v>
      </c>
      <c r="AB141">
        <v>0.99987836234656979</v>
      </c>
      <c r="AC141">
        <v>0</v>
      </c>
      <c r="AD141">
        <v>1</v>
      </c>
      <c r="AE141">
        <f t="shared" si="38"/>
        <v>74</v>
      </c>
      <c r="AF141">
        <f t="shared" si="39"/>
        <v>63</v>
      </c>
      <c r="AG141">
        <f t="shared" si="35"/>
        <v>0</v>
      </c>
      <c r="AH141">
        <f t="shared" si="36"/>
        <v>0.32978723404255317</v>
      </c>
      <c r="AI141">
        <f t="shared" si="37"/>
        <v>0</v>
      </c>
    </row>
    <row r="142" spans="1:35" x14ac:dyDescent="0.25">
      <c r="A142">
        <f>Sheet1!A143</f>
        <v>1412</v>
      </c>
      <c r="B142" s="16">
        <f>Sheet1!B143</f>
        <v>0</v>
      </c>
      <c r="C142" s="5">
        <f t="shared" si="27"/>
        <v>1</v>
      </c>
      <c r="D142" s="17">
        <f t="shared" si="28"/>
        <v>1</v>
      </c>
      <c r="E142">
        <f t="shared" si="29"/>
        <v>0</v>
      </c>
      <c r="F142">
        <f t="shared" si="30"/>
        <v>2.4867339746229645E-5</v>
      </c>
      <c r="G142" s="16">
        <f t="shared" si="31"/>
        <v>2.4867339746229645E-5</v>
      </c>
      <c r="H142" s="17">
        <f t="shared" si="32"/>
        <v>0.99997513266025373</v>
      </c>
      <c r="I142" s="16">
        <f t="shared" si="33"/>
        <v>-2.4867648943689629E-5</v>
      </c>
      <c r="J142" s="17">
        <f t="shared" si="34"/>
        <v>100</v>
      </c>
      <c r="AB142">
        <v>0.99988336531398214</v>
      </c>
      <c r="AC142">
        <v>0</v>
      </c>
      <c r="AD142">
        <v>1</v>
      </c>
      <c r="AE142">
        <f t="shared" si="38"/>
        <v>74</v>
      </c>
      <c r="AF142">
        <f t="shared" si="39"/>
        <v>64</v>
      </c>
      <c r="AG142">
        <f t="shared" si="35"/>
        <v>0</v>
      </c>
      <c r="AH142">
        <f t="shared" si="36"/>
        <v>0.31914893617021278</v>
      </c>
      <c r="AI142">
        <f t="shared" si="37"/>
        <v>0</v>
      </c>
    </row>
    <row r="143" spans="1:35" x14ac:dyDescent="0.25">
      <c r="A143">
        <f>Sheet1!A144</f>
        <v>1557</v>
      </c>
      <c r="B143" s="16">
        <f>Sheet1!B144</f>
        <v>0</v>
      </c>
      <c r="C143" s="5">
        <f t="shared" si="27"/>
        <v>1</v>
      </c>
      <c r="D143" s="17">
        <f t="shared" si="28"/>
        <v>1</v>
      </c>
      <c r="E143">
        <f t="shared" si="29"/>
        <v>0</v>
      </c>
      <c r="F143">
        <f t="shared" si="30"/>
        <v>1.0865639205530082E-2</v>
      </c>
      <c r="G143" s="16">
        <f t="shared" si="31"/>
        <v>1.0865639205530082E-2</v>
      </c>
      <c r="H143" s="17">
        <f t="shared" si="32"/>
        <v>0.98913436079446992</v>
      </c>
      <c r="I143" s="16">
        <f t="shared" si="33"/>
        <v>-1.0925101385218627E-2</v>
      </c>
      <c r="J143" s="17">
        <f t="shared" si="34"/>
        <v>100</v>
      </c>
      <c r="AB143">
        <v>0.99991307528888274</v>
      </c>
      <c r="AC143">
        <v>0</v>
      </c>
      <c r="AD143">
        <v>1</v>
      </c>
      <c r="AE143">
        <f t="shared" si="38"/>
        <v>74</v>
      </c>
      <c r="AF143">
        <f t="shared" si="39"/>
        <v>65</v>
      </c>
      <c r="AG143">
        <f t="shared" si="35"/>
        <v>0</v>
      </c>
      <c r="AH143">
        <f t="shared" si="36"/>
        <v>0.30851063829787229</v>
      </c>
      <c r="AI143">
        <f t="shared" si="37"/>
        <v>0</v>
      </c>
    </row>
    <row r="144" spans="1:35" x14ac:dyDescent="0.25">
      <c r="A144">
        <f>Sheet1!A145</f>
        <v>1821</v>
      </c>
      <c r="B144" s="16">
        <f>Sheet1!B145</f>
        <v>1</v>
      </c>
      <c r="C144" s="5">
        <f t="shared" si="27"/>
        <v>0</v>
      </c>
      <c r="D144" s="17">
        <f t="shared" si="28"/>
        <v>1</v>
      </c>
      <c r="E144">
        <f t="shared" si="29"/>
        <v>1</v>
      </c>
      <c r="F144">
        <f t="shared" si="30"/>
        <v>0.99861138669413696</v>
      </c>
      <c r="G144" s="16">
        <f t="shared" si="31"/>
        <v>0.99861138669413696</v>
      </c>
      <c r="H144" s="17">
        <f t="shared" si="32"/>
        <v>1.3886133058630401E-3</v>
      </c>
      <c r="I144" s="16">
        <f t="shared" si="33"/>
        <v>-1.3895783227799914E-3</v>
      </c>
      <c r="J144" s="17">
        <f t="shared" si="34"/>
        <v>100</v>
      </c>
      <c r="AB144">
        <v>0.99992651830468626</v>
      </c>
      <c r="AC144">
        <v>0</v>
      </c>
      <c r="AD144">
        <v>1</v>
      </c>
      <c r="AE144">
        <f t="shared" si="38"/>
        <v>74</v>
      </c>
      <c r="AF144">
        <f t="shared" si="39"/>
        <v>66</v>
      </c>
      <c r="AG144">
        <f t="shared" si="35"/>
        <v>0</v>
      </c>
      <c r="AH144">
        <f t="shared" si="36"/>
        <v>0.2978723404255319</v>
      </c>
      <c r="AI144">
        <f t="shared" si="37"/>
        <v>0</v>
      </c>
    </row>
    <row r="145" spans="1:35" x14ac:dyDescent="0.25">
      <c r="A145">
        <f>Sheet1!A146</f>
        <v>1760</v>
      </c>
      <c r="B145" s="16">
        <f>Sheet1!B146</f>
        <v>1</v>
      </c>
      <c r="C145" s="5">
        <f t="shared" si="27"/>
        <v>0</v>
      </c>
      <c r="D145" s="17">
        <f t="shared" si="28"/>
        <v>1</v>
      </c>
      <c r="E145">
        <f t="shared" si="29"/>
        <v>1</v>
      </c>
      <c r="F145">
        <f t="shared" si="30"/>
        <v>0.98229010570323516</v>
      </c>
      <c r="G145" s="16">
        <f t="shared" si="31"/>
        <v>0.98229010570323516</v>
      </c>
      <c r="H145" s="17">
        <f t="shared" si="32"/>
        <v>1.7709894296764839E-2</v>
      </c>
      <c r="I145" s="16">
        <f t="shared" si="33"/>
        <v>-1.7868590933498556E-2</v>
      </c>
      <c r="J145" s="17">
        <f t="shared" si="34"/>
        <v>100</v>
      </c>
      <c r="AB145">
        <v>0.99993243889014705</v>
      </c>
      <c r="AC145">
        <v>0</v>
      </c>
      <c r="AD145">
        <v>1</v>
      </c>
      <c r="AE145">
        <f t="shared" si="38"/>
        <v>74</v>
      </c>
      <c r="AF145">
        <f t="shared" si="39"/>
        <v>67</v>
      </c>
      <c r="AG145">
        <f t="shared" si="35"/>
        <v>0</v>
      </c>
      <c r="AH145">
        <f t="shared" si="36"/>
        <v>0.28723404255319152</v>
      </c>
      <c r="AI145">
        <f t="shared" si="37"/>
        <v>0</v>
      </c>
    </row>
    <row r="146" spans="1:35" x14ac:dyDescent="0.25">
      <c r="A146">
        <f>Sheet1!A147</f>
        <v>1685</v>
      </c>
      <c r="B146" s="16">
        <f>Sheet1!B147</f>
        <v>1</v>
      </c>
      <c r="C146" s="5">
        <f t="shared" si="27"/>
        <v>0</v>
      </c>
      <c r="D146" s="17">
        <f t="shared" si="28"/>
        <v>1</v>
      </c>
      <c r="E146">
        <f t="shared" si="29"/>
        <v>1</v>
      </c>
      <c r="F146">
        <f t="shared" si="30"/>
        <v>0.70378725837361988</v>
      </c>
      <c r="G146" s="16">
        <f t="shared" si="31"/>
        <v>0.70378725837361988</v>
      </c>
      <c r="H146" s="17">
        <f t="shared" si="32"/>
        <v>0.29621274162638012</v>
      </c>
      <c r="I146" s="16">
        <f t="shared" si="33"/>
        <v>-0.35127915830283496</v>
      </c>
      <c r="J146" s="17">
        <f t="shared" si="34"/>
        <v>100</v>
      </c>
      <c r="AB146">
        <v>0.99993243889014705</v>
      </c>
      <c r="AC146">
        <v>0</v>
      </c>
      <c r="AD146">
        <v>1</v>
      </c>
      <c r="AE146">
        <f t="shared" si="38"/>
        <v>74</v>
      </c>
      <c r="AF146">
        <f t="shared" si="39"/>
        <v>68</v>
      </c>
      <c r="AG146">
        <f t="shared" si="35"/>
        <v>0</v>
      </c>
      <c r="AH146">
        <f t="shared" si="36"/>
        <v>0.27659574468085102</v>
      </c>
      <c r="AI146">
        <f t="shared" si="37"/>
        <v>0</v>
      </c>
    </row>
    <row r="147" spans="1:35" x14ac:dyDescent="0.25">
      <c r="A147">
        <f>Sheet1!A148</f>
        <v>1773</v>
      </c>
      <c r="B147" s="16">
        <f>Sheet1!B148</f>
        <v>1</v>
      </c>
      <c r="C147" s="5">
        <f t="shared" si="27"/>
        <v>0</v>
      </c>
      <c r="D147" s="17">
        <f t="shared" si="28"/>
        <v>1</v>
      </c>
      <c r="E147">
        <f t="shared" si="29"/>
        <v>1</v>
      </c>
      <c r="F147">
        <f t="shared" si="30"/>
        <v>0.98966496075397115</v>
      </c>
      <c r="G147" s="16">
        <f t="shared" si="31"/>
        <v>0.98966496075397115</v>
      </c>
      <c r="H147" s="17">
        <f t="shared" si="32"/>
        <v>1.0335039246028854E-2</v>
      </c>
      <c r="I147" s="16">
        <f t="shared" si="33"/>
        <v>-1.0388816612488071E-2</v>
      </c>
      <c r="J147" s="17">
        <f t="shared" si="34"/>
        <v>100</v>
      </c>
      <c r="AB147">
        <v>0.99996247548608019</v>
      </c>
      <c r="AC147">
        <v>0</v>
      </c>
      <c r="AD147">
        <v>1</v>
      </c>
      <c r="AE147">
        <f t="shared" si="38"/>
        <v>74</v>
      </c>
      <c r="AF147">
        <f t="shared" si="39"/>
        <v>69</v>
      </c>
      <c r="AG147">
        <f t="shared" si="35"/>
        <v>0</v>
      </c>
      <c r="AH147">
        <f t="shared" si="36"/>
        <v>0.26595744680851063</v>
      </c>
      <c r="AI147">
        <f t="shared" si="37"/>
        <v>0</v>
      </c>
    </row>
    <row r="148" spans="1:35" x14ac:dyDescent="0.25">
      <c r="A148">
        <f>Sheet1!A149</f>
        <v>1826</v>
      </c>
      <c r="B148" s="16">
        <f>Sheet1!B149</f>
        <v>1</v>
      </c>
      <c r="C148" s="5">
        <f t="shared" si="27"/>
        <v>0</v>
      </c>
      <c r="D148" s="17">
        <f t="shared" si="28"/>
        <v>1</v>
      </c>
      <c r="E148">
        <f t="shared" si="29"/>
        <v>1</v>
      </c>
      <c r="F148">
        <f t="shared" si="30"/>
        <v>0.99887414316005396</v>
      </c>
      <c r="G148" s="16">
        <f t="shared" si="31"/>
        <v>0.99887414316005396</v>
      </c>
      <c r="H148" s="17">
        <f t="shared" si="32"/>
        <v>1.1258568399460378E-3</v>
      </c>
      <c r="I148" s="16">
        <f t="shared" si="33"/>
        <v>-1.1264910928547387E-3</v>
      </c>
      <c r="J148" s="17">
        <f t="shared" si="34"/>
        <v>100</v>
      </c>
      <c r="AB148">
        <v>0.99998238190092115</v>
      </c>
      <c r="AC148">
        <v>0</v>
      </c>
      <c r="AD148">
        <v>1</v>
      </c>
      <c r="AE148">
        <f t="shared" si="38"/>
        <v>74</v>
      </c>
      <c r="AF148">
        <f t="shared" si="39"/>
        <v>70</v>
      </c>
      <c r="AG148">
        <f t="shared" si="35"/>
        <v>0</v>
      </c>
      <c r="AH148">
        <f t="shared" si="36"/>
        <v>0.25531914893617025</v>
      </c>
      <c r="AI148">
        <f t="shared" si="37"/>
        <v>0</v>
      </c>
    </row>
    <row r="149" spans="1:35" x14ac:dyDescent="0.25">
      <c r="A149">
        <f>Sheet1!A150</f>
        <v>1565</v>
      </c>
      <c r="B149" s="16">
        <f>Sheet1!B150</f>
        <v>0</v>
      </c>
      <c r="C149" s="5">
        <f t="shared" si="27"/>
        <v>1</v>
      </c>
      <c r="D149" s="17">
        <f t="shared" si="28"/>
        <v>1</v>
      </c>
      <c r="E149">
        <f t="shared" si="29"/>
        <v>0</v>
      </c>
      <c r="F149">
        <f t="shared" si="30"/>
        <v>1.513960413327807E-2</v>
      </c>
      <c r="G149" s="16">
        <f t="shared" si="31"/>
        <v>1.513960413327807E-2</v>
      </c>
      <c r="H149" s="17">
        <f t="shared" si="32"/>
        <v>0.98486039586672192</v>
      </c>
      <c r="I149" s="16">
        <f t="shared" si="33"/>
        <v>-1.5255377939251979E-2</v>
      </c>
      <c r="J149" s="17">
        <f t="shared" si="34"/>
        <v>100</v>
      </c>
      <c r="AB149">
        <v>0.99998630677129996</v>
      </c>
      <c r="AC149">
        <v>0</v>
      </c>
      <c r="AD149">
        <v>1</v>
      </c>
      <c r="AE149">
        <f t="shared" si="38"/>
        <v>74</v>
      </c>
      <c r="AF149">
        <f t="shared" si="39"/>
        <v>71</v>
      </c>
      <c r="AG149">
        <f t="shared" si="35"/>
        <v>0</v>
      </c>
      <c r="AH149">
        <f t="shared" si="36"/>
        <v>0.24468085106382975</v>
      </c>
      <c r="AI149">
        <f t="shared" si="37"/>
        <v>0</v>
      </c>
    </row>
    <row r="150" spans="1:35" x14ac:dyDescent="0.25">
      <c r="A150">
        <f>Sheet1!A151</f>
        <v>1510</v>
      </c>
      <c r="B150" s="16">
        <f>Sheet1!B151</f>
        <v>0</v>
      </c>
      <c r="C150" s="5">
        <f t="shared" si="27"/>
        <v>1</v>
      </c>
      <c r="D150" s="17">
        <f t="shared" si="28"/>
        <v>1</v>
      </c>
      <c r="E150">
        <f t="shared" si="29"/>
        <v>0</v>
      </c>
      <c r="F150">
        <f t="shared" si="30"/>
        <v>1.5231453467477191E-3</v>
      </c>
      <c r="G150" s="16">
        <f t="shared" si="31"/>
        <v>1.5231453467477191E-3</v>
      </c>
      <c r="H150" s="17">
        <f t="shared" si="32"/>
        <v>0.99847685465325231</v>
      </c>
      <c r="I150" s="16">
        <f t="shared" si="33"/>
        <v>-1.524306511853282E-3</v>
      </c>
      <c r="J150" s="17">
        <f t="shared" si="34"/>
        <v>100</v>
      </c>
      <c r="AB150">
        <v>0.99998741012618775</v>
      </c>
      <c r="AC150">
        <v>0</v>
      </c>
      <c r="AD150">
        <v>1</v>
      </c>
      <c r="AE150">
        <f t="shared" si="38"/>
        <v>74</v>
      </c>
      <c r="AF150">
        <f t="shared" si="39"/>
        <v>72</v>
      </c>
      <c r="AG150">
        <f t="shared" si="35"/>
        <v>0</v>
      </c>
      <c r="AH150">
        <f t="shared" si="36"/>
        <v>0.23404255319148937</v>
      </c>
      <c r="AI150">
        <f t="shared" si="37"/>
        <v>0</v>
      </c>
    </row>
    <row r="151" spans="1:35" x14ac:dyDescent="0.25">
      <c r="A151">
        <f>Sheet1!A152</f>
        <v>1374</v>
      </c>
      <c r="B151" s="16">
        <f>Sheet1!B152</f>
        <v>0</v>
      </c>
      <c r="C151" s="5">
        <f t="shared" si="27"/>
        <v>1</v>
      </c>
      <c r="D151" s="17">
        <f t="shared" si="28"/>
        <v>1</v>
      </c>
      <c r="E151">
        <f t="shared" si="29"/>
        <v>0</v>
      </c>
      <c r="F151">
        <f t="shared" si="30"/>
        <v>5.0399198494567593E-6</v>
      </c>
      <c r="G151" s="16">
        <f t="shared" si="31"/>
        <v>5.0399198494567593E-6</v>
      </c>
      <c r="H151" s="17">
        <f t="shared" si="32"/>
        <v>0.99999496008015054</v>
      </c>
      <c r="I151" s="16">
        <f t="shared" si="33"/>
        <v>-5.0399325498975577E-6</v>
      </c>
      <c r="J151" s="17">
        <f t="shared" si="34"/>
        <v>100</v>
      </c>
      <c r="AB151">
        <v>0.99998792800295899</v>
      </c>
      <c r="AC151">
        <v>0</v>
      </c>
      <c r="AD151">
        <v>1</v>
      </c>
      <c r="AE151">
        <f t="shared" si="38"/>
        <v>74</v>
      </c>
      <c r="AF151">
        <f t="shared" si="39"/>
        <v>73</v>
      </c>
      <c r="AG151">
        <f t="shared" si="35"/>
        <v>0</v>
      </c>
      <c r="AH151">
        <f t="shared" si="36"/>
        <v>0.22340425531914898</v>
      </c>
      <c r="AI151">
        <f t="shared" si="37"/>
        <v>0</v>
      </c>
    </row>
    <row r="152" spans="1:35" x14ac:dyDescent="0.25">
      <c r="A152">
        <f>Sheet1!A153</f>
        <v>1402</v>
      </c>
      <c r="B152" s="16">
        <f>Sheet1!B153</f>
        <v>0</v>
      </c>
      <c r="C152" s="5">
        <f t="shared" si="27"/>
        <v>1</v>
      </c>
      <c r="D152" s="17">
        <f t="shared" si="28"/>
        <v>1</v>
      </c>
      <c r="E152">
        <f t="shared" si="29"/>
        <v>0</v>
      </c>
      <c r="F152">
        <f t="shared" si="30"/>
        <v>1.6338350699349726E-5</v>
      </c>
      <c r="G152" s="16">
        <f t="shared" si="31"/>
        <v>1.6338350699349726E-5</v>
      </c>
      <c r="H152" s="17">
        <f t="shared" si="32"/>
        <v>0.99998366164930064</v>
      </c>
      <c r="I152" s="16">
        <f t="shared" si="33"/>
        <v>-1.6338484171668671E-5</v>
      </c>
      <c r="J152" s="17">
        <f t="shared" si="34"/>
        <v>100</v>
      </c>
      <c r="AB152">
        <v>0.99998792800295899</v>
      </c>
      <c r="AC152">
        <v>0</v>
      </c>
      <c r="AD152">
        <v>1</v>
      </c>
      <c r="AE152">
        <f t="shared" si="38"/>
        <v>74</v>
      </c>
      <c r="AF152">
        <f t="shared" si="39"/>
        <v>74</v>
      </c>
      <c r="AG152">
        <f t="shared" si="35"/>
        <v>0</v>
      </c>
      <c r="AH152">
        <f t="shared" si="36"/>
        <v>0.21276595744680848</v>
      </c>
      <c r="AI152">
        <f t="shared" si="37"/>
        <v>0</v>
      </c>
    </row>
    <row r="153" spans="1:35" x14ac:dyDescent="0.25">
      <c r="A153">
        <f>Sheet1!A154</f>
        <v>1702</v>
      </c>
      <c r="B153" s="16">
        <f>Sheet1!B154</f>
        <v>1</v>
      </c>
      <c r="C153" s="5">
        <f t="shared" si="27"/>
        <v>0</v>
      </c>
      <c r="D153" s="17">
        <f t="shared" si="28"/>
        <v>1</v>
      </c>
      <c r="E153">
        <f t="shared" si="29"/>
        <v>1</v>
      </c>
      <c r="F153">
        <f t="shared" si="30"/>
        <v>0.82913099337989449</v>
      </c>
      <c r="G153" s="16">
        <f t="shared" si="31"/>
        <v>0.82913099337989449</v>
      </c>
      <c r="H153" s="17">
        <f t="shared" si="32"/>
        <v>0.17086900662010551</v>
      </c>
      <c r="I153" s="16">
        <f t="shared" si="33"/>
        <v>-0.18737712260244102</v>
      </c>
      <c r="J153" s="17">
        <f t="shared" si="34"/>
        <v>100</v>
      </c>
      <c r="AB153">
        <v>0.99998792800295899</v>
      </c>
      <c r="AC153">
        <v>0</v>
      </c>
      <c r="AD153">
        <v>1</v>
      </c>
      <c r="AE153">
        <f t="shared" si="38"/>
        <v>74</v>
      </c>
      <c r="AF153">
        <f t="shared" si="39"/>
        <v>75</v>
      </c>
      <c r="AG153">
        <f t="shared" si="35"/>
        <v>0</v>
      </c>
      <c r="AH153">
        <f t="shared" si="36"/>
        <v>0.2021276595744681</v>
      </c>
      <c r="AI153">
        <f t="shared" si="37"/>
        <v>0</v>
      </c>
    </row>
    <row r="154" spans="1:35" x14ac:dyDescent="0.25">
      <c r="A154">
        <f>Sheet1!A155</f>
        <v>1956</v>
      </c>
      <c r="B154" s="16">
        <f>Sheet1!B155</f>
        <v>1</v>
      </c>
      <c r="C154" s="5">
        <f t="shared" si="27"/>
        <v>0</v>
      </c>
      <c r="D154" s="17">
        <f t="shared" si="28"/>
        <v>1</v>
      </c>
      <c r="E154">
        <f t="shared" si="29"/>
        <v>1</v>
      </c>
      <c r="F154">
        <f t="shared" si="30"/>
        <v>0.99999520876268622</v>
      </c>
      <c r="G154" s="16">
        <f t="shared" si="31"/>
        <v>0.99999520876268622</v>
      </c>
      <c r="H154" s="17">
        <f t="shared" si="32"/>
        <v>4.791237313783725E-6</v>
      </c>
      <c r="I154" s="16">
        <f t="shared" si="33"/>
        <v>-4.791248791797886E-6</v>
      </c>
      <c r="J154" s="17">
        <f t="shared" si="34"/>
        <v>100</v>
      </c>
      <c r="AB154">
        <v>0.99998890072583446</v>
      </c>
      <c r="AC154">
        <v>0</v>
      </c>
      <c r="AD154">
        <v>1</v>
      </c>
      <c r="AE154">
        <f t="shared" si="38"/>
        <v>74</v>
      </c>
      <c r="AF154">
        <f t="shared" si="39"/>
        <v>76</v>
      </c>
      <c r="AG154">
        <f t="shared" si="35"/>
        <v>0</v>
      </c>
      <c r="AH154">
        <f t="shared" si="36"/>
        <v>0.19148936170212771</v>
      </c>
      <c r="AI154">
        <f t="shared" si="37"/>
        <v>0</v>
      </c>
    </row>
    <row r="155" spans="1:35" x14ac:dyDescent="0.25">
      <c r="A155">
        <f>Sheet1!A156</f>
        <v>1933</v>
      </c>
      <c r="B155" s="16">
        <f>Sheet1!B156</f>
        <v>1</v>
      </c>
      <c r="C155" s="5">
        <f t="shared" si="27"/>
        <v>0</v>
      </c>
      <c r="D155" s="17">
        <f t="shared" si="28"/>
        <v>1</v>
      </c>
      <c r="E155">
        <f t="shared" si="29"/>
        <v>1</v>
      </c>
      <c r="F155">
        <f t="shared" si="30"/>
        <v>0.99998741012618775</v>
      </c>
      <c r="G155" s="16">
        <f t="shared" si="31"/>
        <v>0.99998741012618775</v>
      </c>
      <c r="H155" s="17">
        <f t="shared" si="32"/>
        <v>1.2589873812252073E-5</v>
      </c>
      <c r="I155" s="16">
        <f t="shared" si="33"/>
        <v>-1.258995306537857E-5</v>
      </c>
      <c r="J155" s="17">
        <f t="shared" si="34"/>
        <v>100</v>
      </c>
      <c r="AB155">
        <v>0.99999456530910169</v>
      </c>
      <c r="AC155">
        <v>0</v>
      </c>
      <c r="AD155">
        <v>1</v>
      </c>
      <c r="AE155">
        <f t="shared" si="38"/>
        <v>74</v>
      </c>
      <c r="AF155">
        <f t="shared" si="39"/>
        <v>77</v>
      </c>
      <c r="AG155">
        <f t="shared" si="35"/>
        <v>0</v>
      </c>
      <c r="AH155">
        <f t="shared" si="36"/>
        <v>0.18085106382978722</v>
      </c>
      <c r="AI155">
        <f t="shared" si="37"/>
        <v>0</v>
      </c>
    </row>
    <row r="156" spans="1:35" x14ac:dyDescent="0.25">
      <c r="A156">
        <f>Sheet1!A157</f>
        <v>1832</v>
      </c>
      <c r="B156" s="16">
        <f>Sheet1!B157</f>
        <v>1</v>
      </c>
      <c r="C156" s="5">
        <f t="shared" si="27"/>
        <v>0</v>
      </c>
      <c r="D156" s="17">
        <f t="shared" si="28"/>
        <v>1</v>
      </c>
      <c r="E156">
        <f t="shared" si="29"/>
        <v>1</v>
      </c>
      <c r="F156">
        <f t="shared" si="30"/>
        <v>0.99912473971767923</v>
      </c>
      <c r="G156" s="16">
        <f t="shared" si="31"/>
        <v>0.99912473971767923</v>
      </c>
      <c r="H156" s="17">
        <f t="shared" si="32"/>
        <v>8.7526028232076669E-4</v>
      </c>
      <c r="I156" s="16">
        <f t="shared" si="33"/>
        <v>-8.7564354625512312E-4</v>
      </c>
      <c r="J156" s="17">
        <f t="shared" si="34"/>
        <v>100</v>
      </c>
      <c r="AB156">
        <v>0.99999478886332693</v>
      </c>
      <c r="AC156">
        <v>0</v>
      </c>
      <c r="AD156">
        <v>1</v>
      </c>
      <c r="AE156">
        <f t="shared" si="38"/>
        <v>74</v>
      </c>
      <c r="AF156">
        <f t="shared" si="39"/>
        <v>78</v>
      </c>
      <c r="AG156">
        <f t="shared" si="35"/>
        <v>0</v>
      </c>
      <c r="AH156">
        <f t="shared" si="36"/>
        <v>0.17021276595744683</v>
      </c>
      <c r="AI156">
        <f t="shared" si="37"/>
        <v>0</v>
      </c>
    </row>
    <row r="157" spans="1:35" x14ac:dyDescent="0.25">
      <c r="A157">
        <f>Sheet1!A158</f>
        <v>1893</v>
      </c>
      <c r="B157" s="16">
        <f>Sheet1!B158</f>
        <v>1</v>
      </c>
      <c r="C157" s="5">
        <f t="shared" si="27"/>
        <v>0</v>
      </c>
      <c r="D157" s="17">
        <f t="shared" si="28"/>
        <v>1</v>
      </c>
      <c r="E157">
        <f t="shared" si="29"/>
        <v>1</v>
      </c>
      <c r="F157">
        <f t="shared" si="30"/>
        <v>0.99993243889014705</v>
      </c>
      <c r="G157" s="16">
        <f t="shared" si="31"/>
        <v>0.99993243889014705</v>
      </c>
      <c r="H157" s="17">
        <f t="shared" si="32"/>
        <v>6.7561109852953827E-5</v>
      </c>
      <c r="I157" s="16">
        <f t="shared" si="33"/>
        <v>-6.7563392207535631E-5</v>
      </c>
      <c r="J157" s="17">
        <f t="shared" si="34"/>
        <v>100</v>
      </c>
      <c r="AB157">
        <v>0.99999520876268622</v>
      </c>
      <c r="AC157">
        <v>0</v>
      </c>
      <c r="AD157">
        <v>1</v>
      </c>
      <c r="AE157">
        <f t="shared" si="38"/>
        <v>74</v>
      </c>
      <c r="AF157">
        <f t="shared" si="39"/>
        <v>79</v>
      </c>
      <c r="AG157">
        <f t="shared" si="35"/>
        <v>0</v>
      </c>
      <c r="AH157">
        <f t="shared" si="36"/>
        <v>0.15957446808510634</v>
      </c>
      <c r="AI157">
        <f t="shared" si="37"/>
        <v>0</v>
      </c>
    </row>
    <row r="158" spans="1:35" x14ac:dyDescent="0.25">
      <c r="A158">
        <f>Sheet1!A159</f>
        <v>1831</v>
      </c>
      <c r="B158" s="16">
        <f>Sheet1!B159</f>
        <v>1</v>
      </c>
      <c r="C158" s="5">
        <f t="shared" si="27"/>
        <v>0</v>
      </c>
      <c r="D158" s="17">
        <f t="shared" si="28"/>
        <v>1</v>
      </c>
      <c r="E158">
        <f t="shared" si="29"/>
        <v>1</v>
      </c>
      <c r="F158">
        <f t="shared" si="30"/>
        <v>0.99908722571484976</v>
      </c>
      <c r="G158" s="16">
        <f t="shared" si="31"/>
        <v>0.99908722571484976</v>
      </c>
      <c r="H158" s="17">
        <f t="shared" si="32"/>
        <v>9.1277428515024184E-4</v>
      </c>
      <c r="I158" s="16">
        <f t="shared" si="33"/>
        <v>-9.1319111726645202E-4</v>
      </c>
      <c r="J158" s="17">
        <f t="shared" si="34"/>
        <v>100</v>
      </c>
      <c r="AB158">
        <v>0.99999627614077302</v>
      </c>
      <c r="AC158">
        <v>0</v>
      </c>
      <c r="AD158">
        <v>1</v>
      </c>
      <c r="AE158">
        <f t="shared" si="38"/>
        <v>74</v>
      </c>
      <c r="AF158">
        <f t="shared" si="39"/>
        <v>80</v>
      </c>
      <c r="AG158">
        <f t="shared" si="35"/>
        <v>0</v>
      </c>
      <c r="AH158">
        <f t="shared" si="36"/>
        <v>0.14893617021276595</v>
      </c>
      <c r="AI158">
        <f t="shared" si="37"/>
        <v>0</v>
      </c>
    </row>
    <row r="159" spans="1:35" x14ac:dyDescent="0.25">
      <c r="A159">
        <f>Sheet1!A160</f>
        <v>1487</v>
      </c>
      <c r="B159" s="16">
        <f>Sheet1!B160</f>
        <v>0</v>
      </c>
      <c r="C159" s="5">
        <f t="shared" si="27"/>
        <v>1</v>
      </c>
      <c r="D159" s="17">
        <f t="shared" si="28"/>
        <v>1</v>
      </c>
      <c r="E159">
        <f t="shared" si="29"/>
        <v>0</v>
      </c>
      <c r="F159">
        <f t="shared" si="30"/>
        <v>5.801953120155868E-4</v>
      </c>
      <c r="G159" s="16">
        <f t="shared" si="31"/>
        <v>5.801953120155868E-4</v>
      </c>
      <c r="H159" s="17">
        <f t="shared" si="32"/>
        <v>0.99941980468798441</v>
      </c>
      <c r="I159" s="16">
        <f t="shared" si="33"/>
        <v>-5.8036369044702895E-4</v>
      </c>
      <c r="J159" s="17">
        <f t="shared" si="34"/>
        <v>100</v>
      </c>
      <c r="AB159">
        <v>0.99999657619973137</v>
      </c>
      <c r="AC159">
        <v>0</v>
      </c>
      <c r="AD159">
        <v>1</v>
      </c>
      <c r="AE159">
        <f t="shared" si="38"/>
        <v>74</v>
      </c>
      <c r="AF159">
        <f t="shared" si="39"/>
        <v>81</v>
      </c>
      <c r="AG159">
        <f t="shared" si="35"/>
        <v>0</v>
      </c>
      <c r="AH159">
        <f t="shared" si="36"/>
        <v>0.13829787234042556</v>
      </c>
      <c r="AI159">
        <f t="shared" si="37"/>
        <v>0</v>
      </c>
    </row>
    <row r="160" spans="1:35" x14ac:dyDescent="0.25">
      <c r="A160">
        <f>Sheet1!A161</f>
        <v>2041</v>
      </c>
      <c r="B160" s="16">
        <f>Sheet1!B161</f>
        <v>1</v>
      </c>
      <c r="C160" s="5">
        <f t="shared" si="27"/>
        <v>0</v>
      </c>
      <c r="D160" s="17">
        <f t="shared" si="28"/>
        <v>1</v>
      </c>
      <c r="E160">
        <f t="shared" si="29"/>
        <v>1</v>
      </c>
      <c r="F160">
        <f t="shared" si="30"/>
        <v>0.99999986515378825</v>
      </c>
      <c r="G160" s="16">
        <f t="shared" si="31"/>
        <v>0.99999986515378825</v>
      </c>
      <c r="H160" s="17">
        <f t="shared" si="32"/>
        <v>1.3484621175230416E-7</v>
      </c>
      <c r="I160" s="16">
        <f t="shared" si="33"/>
        <v>-1.3484622084405538E-7</v>
      </c>
      <c r="J160" s="17">
        <f t="shared" si="34"/>
        <v>100</v>
      </c>
      <c r="AB160">
        <v>0.99999685208079003</v>
      </c>
      <c r="AC160">
        <v>0</v>
      </c>
      <c r="AD160">
        <v>1</v>
      </c>
      <c r="AE160">
        <f t="shared" si="38"/>
        <v>74</v>
      </c>
      <c r="AF160">
        <f t="shared" si="39"/>
        <v>82</v>
      </c>
      <c r="AG160">
        <f t="shared" si="35"/>
        <v>0</v>
      </c>
      <c r="AH160">
        <f t="shared" si="36"/>
        <v>0.12765957446808507</v>
      </c>
      <c r="AI160">
        <f t="shared" si="37"/>
        <v>0</v>
      </c>
    </row>
    <row r="161" spans="1:35" x14ac:dyDescent="0.25">
      <c r="A161">
        <f>Sheet1!A162</f>
        <v>1850</v>
      </c>
      <c r="B161" s="16">
        <f>Sheet1!B162</f>
        <v>1</v>
      </c>
      <c r="C161" s="5">
        <f t="shared" si="27"/>
        <v>0</v>
      </c>
      <c r="D161" s="17">
        <f t="shared" si="28"/>
        <v>1</v>
      </c>
      <c r="E161">
        <f t="shared" si="29"/>
        <v>1</v>
      </c>
      <c r="F161">
        <f t="shared" si="30"/>
        <v>0.99958887465617485</v>
      </c>
      <c r="G161" s="16">
        <f t="shared" si="31"/>
        <v>0.99958887465617485</v>
      </c>
      <c r="H161" s="17">
        <f t="shared" si="32"/>
        <v>4.111253438251472E-4</v>
      </c>
      <c r="I161" s="16">
        <f t="shared" si="33"/>
        <v>-4.1120987901981619E-4</v>
      </c>
      <c r="J161" s="17">
        <f t="shared" si="34"/>
        <v>100</v>
      </c>
      <c r="AB161">
        <v>0.99999775050975859</v>
      </c>
      <c r="AC161">
        <v>0</v>
      </c>
      <c r="AD161">
        <v>1</v>
      </c>
      <c r="AE161">
        <f t="shared" si="38"/>
        <v>74</v>
      </c>
      <c r="AF161">
        <f t="shared" si="39"/>
        <v>83</v>
      </c>
      <c r="AG161">
        <f t="shared" si="35"/>
        <v>0</v>
      </c>
      <c r="AH161">
        <f t="shared" si="36"/>
        <v>0.11702127659574468</v>
      </c>
      <c r="AI161">
        <f t="shared" si="37"/>
        <v>0</v>
      </c>
    </row>
    <row r="162" spans="1:35" x14ac:dyDescent="0.25">
      <c r="A162">
        <f>Sheet1!A163</f>
        <v>1555</v>
      </c>
      <c r="B162" s="16">
        <f>Sheet1!B163</f>
        <v>0</v>
      </c>
      <c r="C162" s="5">
        <f t="shared" si="27"/>
        <v>1</v>
      </c>
      <c r="D162" s="17">
        <f t="shared" si="28"/>
        <v>1</v>
      </c>
      <c r="E162">
        <f t="shared" si="29"/>
        <v>0</v>
      </c>
      <c r="F162">
        <f t="shared" si="30"/>
        <v>9.9988653529118794E-3</v>
      </c>
      <c r="G162" s="16">
        <f t="shared" si="31"/>
        <v>9.9988653529118794E-3</v>
      </c>
      <c r="H162" s="17">
        <f t="shared" si="32"/>
        <v>0.99000113464708817</v>
      </c>
      <c r="I162" s="16">
        <f t="shared" si="33"/>
        <v>-1.0049189745988358E-2</v>
      </c>
      <c r="J162" s="17">
        <f t="shared" si="34"/>
        <v>100</v>
      </c>
      <c r="AB162">
        <v>0.9999978430420835</v>
      </c>
      <c r="AC162">
        <v>0</v>
      </c>
      <c r="AD162">
        <v>1</v>
      </c>
      <c r="AE162">
        <f t="shared" si="38"/>
        <v>74</v>
      </c>
      <c r="AF162">
        <f t="shared" si="39"/>
        <v>84</v>
      </c>
      <c r="AG162">
        <f t="shared" si="35"/>
        <v>0</v>
      </c>
      <c r="AH162">
        <f t="shared" si="36"/>
        <v>0.1063829787234043</v>
      </c>
      <c r="AI162">
        <f t="shared" si="37"/>
        <v>0</v>
      </c>
    </row>
    <row r="163" spans="1:35" x14ac:dyDescent="0.25">
      <c r="A163">
        <f>Sheet1!A164</f>
        <v>2020</v>
      </c>
      <c r="B163" s="16">
        <f>Sheet1!B164</f>
        <v>1</v>
      </c>
      <c r="C163" s="5">
        <f t="shared" si="27"/>
        <v>0</v>
      </c>
      <c r="D163" s="17">
        <f t="shared" si="28"/>
        <v>1</v>
      </c>
      <c r="E163">
        <f t="shared" si="29"/>
        <v>1</v>
      </c>
      <c r="F163">
        <f t="shared" si="30"/>
        <v>0.9999996742152244</v>
      </c>
      <c r="G163" s="16">
        <f t="shared" si="31"/>
        <v>0.9999996742152244</v>
      </c>
      <c r="H163" s="17">
        <f t="shared" si="32"/>
        <v>3.2578477560107899E-7</v>
      </c>
      <c r="I163" s="16">
        <f t="shared" si="33"/>
        <v>-3.257848286689505E-7</v>
      </c>
      <c r="J163" s="17">
        <f t="shared" si="34"/>
        <v>100</v>
      </c>
      <c r="AB163">
        <v>0.999998176642241</v>
      </c>
      <c r="AC163">
        <v>0</v>
      </c>
      <c r="AD163">
        <v>1</v>
      </c>
      <c r="AE163">
        <f t="shared" si="38"/>
        <v>74</v>
      </c>
      <c r="AF163">
        <f t="shared" si="39"/>
        <v>85</v>
      </c>
      <c r="AG163">
        <f t="shared" si="35"/>
        <v>0</v>
      </c>
      <c r="AH163">
        <f t="shared" si="36"/>
        <v>9.5744680851063801E-2</v>
      </c>
      <c r="AI163">
        <f t="shared" si="37"/>
        <v>0</v>
      </c>
    </row>
    <row r="164" spans="1:35" x14ac:dyDescent="0.25">
      <c r="A164">
        <f>Sheet1!A165</f>
        <v>1593</v>
      </c>
      <c r="B164" s="16">
        <f>Sheet1!B165</f>
        <v>0</v>
      </c>
      <c r="C164" s="5">
        <f t="shared" si="27"/>
        <v>1</v>
      </c>
      <c r="D164" s="17">
        <f t="shared" si="28"/>
        <v>1</v>
      </c>
      <c r="E164">
        <f t="shared" si="29"/>
        <v>0</v>
      </c>
      <c r="F164">
        <f t="shared" si="30"/>
        <v>4.7468830575847096E-2</v>
      </c>
      <c r="G164" s="16">
        <f t="shared" si="31"/>
        <v>4.7468830575847096E-2</v>
      </c>
      <c r="H164" s="17">
        <f t="shared" si="32"/>
        <v>0.95253116942415295</v>
      </c>
      <c r="I164" s="16">
        <f t="shared" si="33"/>
        <v>-4.8632448711808066E-2</v>
      </c>
      <c r="J164" s="17">
        <f t="shared" si="34"/>
        <v>100</v>
      </c>
      <c r="AB164">
        <v>0.99999869703646715</v>
      </c>
      <c r="AC164">
        <v>0</v>
      </c>
      <c r="AD164">
        <v>1</v>
      </c>
      <c r="AE164">
        <f t="shared" si="38"/>
        <v>74</v>
      </c>
      <c r="AF164">
        <f t="shared" si="39"/>
        <v>86</v>
      </c>
      <c r="AG164">
        <f t="shared" si="35"/>
        <v>0</v>
      </c>
      <c r="AH164">
        <f t="shared" si="36"/>
        <v>8.5106382978723416E-2</v>
      </c>
      <c r="AI164">
        <f t="shared" si="37"/>
        <v>0</v>
      </c>
    </row>
    <row r="165" spans="1:35" x14ac:dyDescent="0.25">
      <c r="A165">
        <f>Sheet1!A166</f>
        <v>1934</v>
      </c>
      <c r="B165" s="16">
        <f>Sheet1!B166</f>
        <v>1</v>
      </c>
      <c r="C165" s="5">
        <f t="shared" si="27"/>
        <v>0</v>
      </c>
      <c r="D165" s="17">
        <f t="shared" si="28"/>
        <v>1</v>
      </c>
      <c r="E165">
        <f t="shared" si="29"/>
        <v>1</v>
      </c>
      <c r="F165">
        <f t="shared" si="30"/>
        <v>0.99998792800295899</v>
      </c>
      <c r="G165" s="16">
        <f t="shared" si="31"/>
        <v>0.99998792800295899</v>
      </c>
      <c r="H165" s="17">
        <f t="shared" si="32"/>
        <v>1.2071997041007698E-5</v>
      </c>
      <c r="I165" s="16">
        <f t="shared" si="33"/>
        <v>-1.2072069908150412E-5</v>
      </c>
      <c r="J165" s="17">
        <f t="shared" si="34"/>
        <v>100</v>
      </c>
      <c r="AB165">
        <v>0.99999885130459865</v>
      </c>
      <c r="AC165">
        <v>0</v>
      </c>
      <c r="AD165">
        <v>1</v>
      </c>
      <c r="AE165">
        <f t="shared" si="38"/>
        <v>74</v>
      </c>
      <c r="AF165">
        <f t="shared" si="39"/>
        <v>87</v>
      </c>
      <c r="AG165">
        <f t="shared" si="35"/>
        <v>0</v>
      </c>
      <c r="AH165">
        <f t="shared" si="36"/>
        <v>7.4468085106383031E-2</v>
      </c>
      <c r="AI165">
        <f t="shared" si="37"/>
        <v>0</v>
      </c>
    </row>
    <row r="166" spans="1:35" x14ac:dyDescent="0.25">
      <c r="A166">
        <f>Sheet1!A167</f>
        <v>1808</v>
      </c>
      <c r="B166" s="16">
        <f>Sheet1!B167</f>
        <v>1</v>
      </c>
      <c r="C166" s="5">
        <f t="shared" si="27"/>
        <v>0</v>
      </c>
      <c r="D166" s="17">
        <f t="shared" si="28"/>
        <v>1</v>
      </c>
      <c r="E166">
        <f t="shared" si="29"/>
        <v>1</v>
      </c>
      <c r="F166">
        <f t="shared" si="30"/>
        <v>0.99760505406990518</v>
      </c>
      <c r="G166" s="16">
        <f t="shared" si="31"/>
        <v>0.99760505406990518</v>
      </c>
      <c r="H166" s="17">
        <f t="shared" si="32"/>
        <v>2.3949459300948162E-3</v>
      </c>
      <c r="I166" s="16">
        <f t="shared" si="33"/>
        <v>-2.3978184002892166E-3</v>
      </c>
      <c r="J166" s="17">
        <f t="shared" si="34"/>
        <v>100</v>
      </c>
      <c r="AB166">
        <v>0.99999914393323508</v>
      </c>
      <c r="AC166">
        <v>0</v>
      </c>
      <c r="AD166">
        <v>1</v>
      </c>
      <c r="AE166">
        <f t="shared" si="38"/>
        <v>74</v>
      </c>
      <c r="AF166">
        <f t="shared" si="39"/>
        <v>88</v>
      </c>
      <c r="AG166">
        <f t="shared" si="35"/>
        <v>0</v>
      </c>
      <c r="AH166">
        <f t="shared" si="36"/>
        <v>6.3829787234042534E-2</v>
      </c>
      <c r="AI166">
        <f t="shared" si="37"/>
        <v>0</v>
      </c>
    </row>
    <row r="167" spans="1:35" x14ac:dyDescent="0.25">
      <c r="A167">
        <f>Sheet1!A168</f>
        <v>1722</v>
      </c>
      <c r="B167" s="16">
        <f>Sheet1!B168</f>
        <v>1</v>
      </c>
      <c r="C167" s="5">
        <f t="shared" si="27"/>
        <v>0</v>
      </c>
      <c r="D167" s="17">
        <f t="shared" si="28"/>
        <v>1</v>
      </c>
      <c r="E167">
        <f t="shared" si="29"/>
        <v>1</v>
      </c>
      <c r="F167">
        <f t="shared" si="30"/>
        <v>0.91830811267714729</v>
      </c>
      <c r="G167" s="16">
        <f t="shared" si="31"/>
        <v>0.91830811267714729</v>
      </c>
      <c r="H167" s="17">
        <f t="shared" si="32"/>
        <v>8.1691887322852708E-2</v>
      </c>
      <c r="I167" s="16">
        <f t="shared" si="33"/>
        <v>-8.5222309949819441E-2</v>
      </c>
      <c r="J167" s="17">
        <f t="shared" si="34"/>
        <v>100</v>
      </c>
      <c r="AB167">
        <v>0.99999959807672056</v>
      </c>
      <c r="AC167">
        <v>0</v>
      </c>
      <c r="AD167">
        <v>1</v>
      </c>
      <c r="AE167">
        <f t="shared" si="38"/>
        <v>74</v>
      </c>
      <c r="AF167">
        <f t="shared" si="39"/>
        <v>89</v>
      </c>
      <c r="AG167">
        <f t="shared" si="35"/>
        <v>0</v>
      </c>
      <c r="AH167">
        <f t="shared" si="36"/>
        <v>5.3191489361702149E-2</v>
      </c>
      <c r="AI167">
        <f t="shared" si="37"/>
        <v>0</v>
      </c>
    </row>
    <row r="168" spans="1:35" x14ac:dyDescent="0.25">
      <c r="A168">
        <f>Sheet1!A169</f>
        <v>1750</v>
      </c>
      <c r="B168" s="16">
        <f>Sheet1!B169</f>
        <v>1</v>
      </c>
      <c r="C168" s="5">
        <f t="shared" si="27"/>
        <v>0</v>
      </c>
      <c r="D168" s="17">
        <f t="shared" si="28"/>
        <v>1</v>
      </c>
      <c r="E168">
        <f t="shared" si="29"/>
        <v>1</v>
      </c>
      <c r="F168">
        <f t="shared" si="30"/>
        <v>0.97329183217658533</v>
      </c>
      <c r="G168" s="16">
        <f t="shared" si="31"/>
        <v>0.97329183217658533</v>
      </c>
      <c r="H168" s="17">
        <f t="shared" si="32"/>
        <v>2.6708167823414675E-2</v>
      </c>
      <c r="I168" s="16">
        <f t="shared" si="33"/>
        <v>-2.7071311471693227E-2</v>
      </c>
      <c r="J168" s="17">
        <f t="shared" si="34"/>
        <v>100</v>
      </c>
      <c r="AB168">
        <v>0.9999996742152244</v>
      </c>
      <c r="AC168">
        <v>0</v>
      </c>
      <c r="AD168">
        <v>1</v>
      </c>
      <c r="AE168">
        <f t="shared" si="38"/>
        <v>74</v>
      </c>
      <c r="AF168">
        <f t="shared" si="39"/>
        <v>90</v>
      </c>
      <c r="AG168">
        <f t="shared" si="35"/>
        <v>0</v>
      </c>
      <c r="AH168">
        <f t="shared" si="36"/>
        <v>4.2553191489361653E-2</v>
      </c>
      <c r="AI168">
        <f t="shared" si="37"/>
        <v>0</v>
      </c>
    </row>
    <row r="169" spans="1:35" x14ac:dyDescent="0.25">
      <c r="A169">
        <f>Sheet1!A170</f>
        <v>1555</v>
      </c>
      <c r="B169" s="16">
        <f>Sheet1!B170</f>
        <v>0</v>
      </c>
      <c r="C169" s="5">
        <f t="shared" si="27"/>
        <v>1</v>
      </c>
      <c r="D169" s="17">
        <f t="shared" si="28"/>
        <v>1</v>
      </c>
      <c r="E169">
        <f t="shared" si="29"/>
        <v>0</v>
      </c>
      <c r="F169">
        <f t="shared" si="30"/>
        <v>9.9988653529118794E-3</v>
      </c>
      <c r="G169" s="16">
        <f t="shared" si="31"/>
        <v>9.9988653529118794E-3</v>
      </c>
      <c r="H169" s="17">
        <f t="shared" si="32"/>
        <v>0.99000113464708817</v>
      </c>
      <c r="I169" s="16">
        <f t="shared" si="33"/>
        <v>-1.0049189745988358E-2</v>
      </c>
      <c r="J169" s="17">
        <f t="shared" si="34"/>
        <v>100</v>
      </c>
      <c r="AB169">
        <v>0.9999996742152244</v>
      </c>
      <c r="AC169">
        <v>0</v>
      </c>
      <c r="AD169">
        <v>1</v>
      </c>
      <c r="AE169">
        <f t="shared" si="38"/>
        <v>74</v>
      </c>
      <c r="AF169">
        <f t="shared" si="39"/>
        <v>91</v>
      </c>
      <c r="AG169">
        <f t="shared" si="35"/>
        <v>0</v>
      </c>
      <c r="AH169">
        <f t="shared" si="36"/>
        <v>3.1914893617021267E-2</v>
      </c>
      <c r="AI169">
        <f t="shared" si="37"/>
        <v>0</v>
      </c>
    </row>
    <row r="170" spans="1:35" x14ac:dyDescent="0.25">
      <c r="A170">
        <f>Sheet1!A171</f>
        <v>1524</v>
      </c>
      <c r="B170" s="16">
        <f>Sheet1!B171</f>
        <v>0</v>
      </c>
      <c r="C170" s="5">
        <f t="shared" si="27"/>
        <v>1</v>
      </c>
      <c r="D170" s="17">
        <f t="shared" si="28"/>
        <v>1</v>
      </c>
      <c r="E170">
        <f t="shared" si="29"/>
        <v>0</v>
      </c>
      <c r="F170">
        <f t="shared" si="30"/>
        <v>2.7390936807261258E-3</v>
      </c>
      <c r="G170" s="16">
        <f t="shared" si="31"/>
        <v>2.7390936807261258E-3</v>
      </c>
      <c r="H170" s="17">
        <f t="shared" si="32"/>
        <v>0.99726090631927389</v>
      </c>
      <c r="I170" s="16">
        <f t="shared" si="33"/>
        <v>-2.7428518620645974E-3</v>
      </c>
      <c r="J170" s="17">
        <f t="shared" si="34"/>
        <v>100</v>
      </c>
      <c r="AB170">
        <v>0.99999968761633984</v>
      </c>
      <c r="AC170">
        <v>0</v>
      </c>
      <c r="AD170">
        <v>1</v>
      </c>
      <c r="AE170">
        <f t="shared" si="38"/>
        <v>74</v>
      </c>
      <c r="AF170">
        <f t="shared" si="39"/>
        <v>92</v>
      </c>
      <c r="AG170">
        <f t="shared" si="35"/>
        <v>0</v>
      </c>
      <c r="AH170">
        <f t="shared" si="36"/>
        <v>2.1276595744680882E-2</v>
      </c>
      <c r="AI170">
        <f t="shared" si="37"/>
        <v>0</v>
      </c>
    </row>
    <row r="171" spans="1:35" x14ac:dyDescent="0.25">
      <c r="A171">
        <f>Sheet1!A172</f>
        <v>1461</v>
      </c>
      <c r="B171" s="12">
        <f>Sheet1!B172</f>
        <v>0</v>
      </c>
      <c r="C171" s="18">
        <f t="shared" si="27"/>
        <v>1</v>
      </c>
      <c r="D171" s="17">
        <f t="shared" si="28"/>
        <v>1</v>
      </c>
      <c r="E171">
        <f t="shared" si="29"/>
        <v>0</v>
      </c>
      <c r="F171">
        <f t="shared" si="30"/>
        <v>1.9473192525831573E-4</v>
      </c>
      <c r="G171" s="16">
        <f t="shared" si="31"/>
        <v>1.9473192525831573E-4</v>
      </c>
      <c r="H171" s="17">
        <f t="shared" si="32"/>
        <v>0.99980526807474168</v>
      </c>
      <c r="I171" s="16">
        <f t="shared" si="33"/>
        <v>-1.9475088798148036E-4</v>
      </c>
      <c r="J171" s="17">
        <f t="shared" si="34"/>
        <v>100</v>
      </c>
      <c r="AB171">
        <v>0.99999986515378825</v>
      </c>
      <c r="AC171">
        <v>0</v>
      </c>
      <c r="AD171">
        <v>1</v>
      </c>
      <c r="AE171">
        <f t="shared" si="38"/>
        <v>74</v>
      </c>
      <c r="AF171">
        <f t="shared" si="39"/>
        <v>93</v>
      </c>
      <c r="AG171">
        <f t="shared" si="35"/>
        <v>0</v>
      </c>
      <c r="AH171">
        <f t="shared" si="36"/>
        <v>1.0638297872340385E-2</v>
      </c>
      <c r="AI171">
        <f t="shared" si="37"/>
        <v>0</v>
      </c>
    </row>
    <row r="172" spans="1:35" x14ac:dyDescent="0.25">
      <c r="A172" s="15"/>
      <c r="B172" s="15">
        <f>SUM(B4:B171)</f>
        <v>94</v>
      </c>
      <c r="C172" s="15">
        <f t="shared" ref="C172:D172" si="40">SUM(C4:C171)</f>
        <v>74</v>
      </c>
      <c r="D172" s="20">
        <f t="shared" si="40"/>
        <v>168</v>
      </c>
      <c r="E172" s="20"/>
      <c r="F172" s="20"/>
      <c r="G172" s="20">
        <f>SUM(G4:G171)</f>
        <v>93.999999999999915</v>
      </c>
      <c r="H172" s="20">
        <f t="shared" ref="H172:I172" si="41">SUM(H4:H171)</f>
        <v>74.000000000000114</v>
      </c>
      <c r="I172" s="20">
        <f t="shared" si="41"/>
        <v>-23.144749099221972</v>
      </c>
      <c r="J172" s="20">
        <f>SUMPRODUCT(J4:J171,D4:D171)/D172</f>
        <v>91.666666666666671</v>
      </c>
      <c r="AB172" s="22">
        <v>0.99999990760330604</v>
      </c>
      <c r="AC172" s="22">
        <v>0</v>
      </c>
      <c r="AD172" s="22">
        <v>1</v>
      </c>
      <c r="AE172" s="22">
        <f t="shared" si="38"/>
        <v>74</v>
      </c>
      <c r="AF172" s="22">
        <f t="shared" si="39"/>
        <v>94</v>
      </c>
      <c r="AG172" s="22">
        <f t="shared" si="35"/>
        <v>0</v>
      </c>
      <c r="AH172" s="22">
        <f t="shared" si="36"/>
        <v>0</v>
      </c>
      <c r="AI172" s="22">
        <f t="shared" si="37"/>
        <v>0</v>
      </c>
    </row>
    <row r="173" spans="1:35" ht="15.75" thickBot="1" x14ac:dyDescent="0.3">
      <c r="AI173">
        <f>SUM(AI4:AI172)</f>
        <v>0.98663024726854509</v>
      </c>
    </row>
    <row r="174" spans="1:35" ht="15.75" thickTop="1" x14ac:dyDescent="0.25">
      <c r="A174" s="6"/>
      <c r="B174" s="6" t="s">
        <v>30</v>
      </c>
      <c r="C174" s="6" t="s">
        <v>31</v>
      </c>
      <c r="D174" s="6" t="s">
        <v>32</v>
      </c>
      <c r="E174" s="6" t="s">
        <v>21</v>
      </c>
      <c r="F174" s="6" t="s">
        <v>33</v>
      </c>
      <c r="G174" s="6" t="s">
        <v>34</v>
      </c>
      <c r="H174" s="6" t="s">
        <v>35</v>
      </c>
    </row>
    <row r="175" spans="1:35" x14ac:dyDescent="0.25">
      <c r="A175" t="s">
        <v>36</v>
      </c>
      <c r="B175">
        <f t="array" ref="B175:B176">M5:M6</f>
        <v>-69.912802176197147</v>
      </c>
      <c r="C175">
        <f t="array" ref="C175:C176">SQRT([1]!DIAG(R4:S5))</f>
        <v>15.736571399735894</v>
      </c>
      <c r="D175">
        <f>(B175/C175)^2</f>
        <v>19.7375473898039</v>
      </c>
      <c r="E175">
        <f>_xlfn.CHISQ.DIST.RT(D175,1)</f>
        <v>8.883866014689608E-6</v>
      </c>
      <c r="F175">
        <f>EXP(B175)</f>
        <v>4.337662925395033E-31</v>
      </c>
    </row>
    <row r="176" spans="1:35" x14ac:dyDescent="0.25">
      <c r="A176" s="22" t="str">
        <f t="array" ref="A176">TRANSPOSE(A3)</f>
        <v>SAT Scores</v>
      </c>
      <c r="B176" s="22">
        <v>4.2004866693767601E-2</v>
      </c>
      <c r="C176" s="22">
        <v>9.4311975727134293E-3</v>
      </c>
      <c r="D176" s="22">
        <f>(B176/C176)^2</f>
        <v>19.836522339942466</v>
      </c>
      <c r="E176" s="22">
        <f>_xlfn.CHISQ.DIST.RT(D176,1)</f>
        <v>8.435539830202644E-6</v>
      </c>
      <c r="F176" s="22">
        <f>EXP(B176)</f>
        <v>1.0428995542111736</v>
      </c>
      <c r="G176" s="22">
        <f>EXP(B176-C176*_xlfn.NORM.S.INV(1-$P$9/2))</f>
        <v>1.0237988370445583</v>
      </c>
      <c r="H176" s="22">
        <f>EXP(B176+C176*_xlfn.NORM.S.INV(1-$P$9/2))</f>
        <v>1.06235662790319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6303-C8EC-4F48-B8D4-7BA512194392}">
  <dimension ref="A4:B172"/>
  <sheetViews>
    <sheetView workbookViewId="0">
      <selection activeCell="E5" sqref="E5"/>
    </sheetView>
  </sheetViews>
  <sheetFormatPr defaultRowHeight="15" x14ac:dyDescent="0.25"/>
  <cols>
    <col min="1" max="1" width="13.5703125" customWidth="1"/>
  </cols>
  <sheetData>
    <row r="4" spans="1:2" x14ac:dyDescent="0.25">
      <c r="A4" s="3" t="s">
        <v>1</v>
      </c>
      <c r="B4" s="4" t="s">
        <v>0</v>
      </c>
    </row>
    <row r="5" spans="1:2" x14ac:dyDescent="0.25">
      <c r="A5" s="2">
        <v>1363</v>
      </c>
      <c r="B5" s="1">
        <v>0</v>
      </c>
    </row>
    <row r="6" spans="1:2" x14ac:dyDescent="0.25">
      <c r="A6" s="2">
        <v>1792</v>
      </c>
      <c r="B6" s="1">
        <v>1</v>
      </c>
    </row>
    <row r="7" spans="1:2" x14ac:dyDescent="0.25">
      <c r="A7" s="2">
        <v>1954</v>
      </c>
      <c r="B7" s="1">
        <v>1</v>
      </c>
    </row>
    <row r="8" spans="1:2" x14ac:dyDescent="0.25">
      <c r="A8" s="2">
        <v>1653</v>
      </c>
      <c r="B8" s="1">
        <v>0</v>
      </c>
    </row>
    <row r="9" spans="1:2" x14ac:dyDescent="0.25">
      <c r="A9" s="2">
        <v>1593</v>
      </c>
      <c r="B9" s="1">
        <v>0</v>
      </c>
    </row>
    <row r="10" spans="1:2" x14ac:dyDescent="0.25">
      <c r="A10" s="2">
        <v>1755</v>
      </c>
      <c r="B10" s="1">
        <v>1</v>
      </c>
    </row>
    <row r="11" spans="1:2" x14ac:dyDescent="0.25">
      <c r="A11" s="2">
        <v>1775</v>
      </c>
      <c r="B11" s="1">
        <v>1</v>
      </c>
    </row>
    <row r="12" spans="1:2" x14ac:dyDescent="0.25">
      <c r="A12" s="2">
        <v>1887</v>
      </c>
      <c r="B12" s="1">
        <v>1</v>
      </c>
    </row>
    <row r="13" spans="1:2" x14ac:dyDescent="0.25">
      <c r="A13" s="2">
        <v>1893</v>
      </c>
      <c r="B13" s="1">
        <v>1</v>
      </c>
    </row>
    <row r="14" spans="1:2" x14ac:dyDescent="0.25">
      <c r="A14" s="2">
        <v>1580</v>
      </c>
      <c r="B14" s="1">
        <v>0</v>
      </c>
    </row>
    <row r="15" spans="1:2" x14ac:dyDescent="0.25">
      <c r="A15" s="2">
        <v>1857</v>
      </c>
      <c r="B15" s="1">
        <v>1</v>
      </c>
    </row>
    <row r="16" spans="1:2" x14ac:dyDescent="0.25">
      <c r="A16" s="2">
        <v>1880</v>
      </c>
      <c r="B16" s="1">
        <v>1</v>
      </c>
    </row>
    <row r="17" spans="1:2" x14ac:dyDescent="0.25">
      <c r="A17" s="2">
        <v>1664</v>
      </c>
      <c r="B17" s="1">
        <v>1</v>
      </c>
    </row>
    <row r="18" spans="1:2" x14ac:dyDescent="0.25">
      <c r="A18" s="2">
        <v>1364</v>
      </c>
      <c r="B18" s="1">
        <v>0</v>
      </c>
    </row>
    <row r="19" spans="1:2" x14ac:dyDescent="0.25">
      <c r="A19" s="2">
        <v>1693</v>
      </c>
      <c r="B19" s="1">
        <v>0</v>
      </c>
    </row>
    <row r="20" spans="1:2" x14ac:dyDescent="0.25">
      <c r="A20" s="2">
        <v>1850</v>
      </c>
      <c r="B20" s="1">
        <v>1</v>
      </c>
    </row>
    <row r="21" spans="1:2" x14ac:dyDescent="0.25">
      <c r="A21" s="2">
        <v>1633</v>
      </c>
      <c r="B21" s="1">
        <v>0</v>
      </c>
    </row>
    <row r="22" spans="1:2" x14ac:dyDescent="0.25">
      <c r="A22" s="2">
        <v>1634</v>
      </c>
      <c r="B22" s="1">
        <v>0</v>
      </c>
    </row>
    <row r="23" spans="1:2" x14ac:dyDescent="0.25">
      <c r="A23" s="2">
        <v>1636</v>
      </c>
      <c r="B23" s="1">
        <v>1</v>
      </c>
    </row>
    <row r="24" spans="1:2" x14ac:dyDescent="0.25">
      <c r="A24" s="2">
        <v>1855</v>
      </c>
      <c r="B24" s="1">
        <v>1</v>
      </c>
    </row>
    <row r="25" spans="1:2" x14ac:dyDescent="0.25">
      <c r="A25" s="2">
        <v>1987</v>
      </c>
      <c r="B25" s="1">
        <v>1</v>
      </c>
    </row>
    <row r="26" spans="1:2" x14ac:dyDescent="0.25">
      <c r="A26" s="2">
        <v>1997</v>
      </c>
      <c r="B26" s="1">
        <v>1</v>
      </c>
    </row>
    <row r="27" spans="1:2" x14ac:dyDescent="0.25">
      <c r="A27" s="2">
        <v>1422</v>
      </c>
      <c r="B27" s="1">
        <v>0</v>
      </c>
    </row>
    <row r="28" spans="1:2" x14ac:dyDescent="0.25">
      <c r="A28" s="2">
        <v>1508</v>
      </c>
      <c r="B28" s="1">
        <v>0</v>
      </c>
    </row>
    <row r="29" spans="1:2" x14ac:dyDescent="0.25">
      <c r="A29" s="2">
        <v>1720</v>
      </c>
      <c r="B29" s="1">
        <v>1</v>
      </c>
    </row>
    <row r="30" spans="1:2" x14ac:dyDescent="0.25">
      <c r="A30" s="2">
        <v>1879</v>
      </c>
      <c r="B30" s="1">
        <v>1</v>
      </c>
    </row>
    <row r="31" spans="1:2" x14ac:dyDescent="0.25">
      <c r="A31" s="2">
        <v>1634</v>
      </c>
      <c r="B31" s="1">
        <v>1</v>
      </c>
    </row>
    <row r="32" spans="1:2" x14ac:dyDescent="0.25">
      <c r="A32" s="2">
        <v>1802</v>
      </c>
      <c r="B32" s="1">
        <v>1</v>
      </c>
    </row>
    <row r="33" spans="1:2" x14ac:dyDescent="0.25">
      <c r="A33" s="2">
        <v>1849</v>
      </c>
      <c r="B33" s="1">
        <v>1</v>
      </c>
    </row>
    <row r="34" spans="1:2" x14ac:dyDescent="0.25">
      <c r="A34" s="2">
        <v>1764</v>
      </c>
      <c r="B34" s="1">
        <v>1</v>
      </c>
    </row>
    <row r="35" spans="1:2" x14ac:dyDescent="0.25">
      <c r="A35" s="2">
        <v>1460</v>
      </c>
      <c r="B35" s="1">
        <v>0</v>
      </c>
    </row>
    <row r="36" spans="1:2" x14ac:dyDescent="0.25">
      <c r="A36" s="2">
        <v>1675</v>
      </c>
      <c r="B36" s="1">
        <v>1</v>
      </c>
    </row>
    <row r="37" spans="1:2" x14ac:dyDescent="0.25">
      <c r="A37" s="2">
        <v>1656</v>
      </c>
      <c r="B37" s="1">
        <v>0</v>
      </c>
    </row>
    <row r="38" spans="1:2" x14ac:dyDescent="0.25">
      <c r="A38" s="2">
        <v>2020</v>
      </c>
      <c r="B38" s="1">
        <v>1</v>
      </c>
    </row>
    <row r="39" spans="1:2" x14ac:dyDescent="0.25">
      <c r="A39" s="2">
        <v>1850</v>
      </c>
      <c r="B39" s="1">
        <v>1</v>
      </c>
    </row>
    <row r="40" spans="1:2" x14ac:dyDescent="0.25">
      <c r="A40" s="2">
        <v>1865</v>
      </c>
      <c r="B40" s="1">
        <v>1</v>
      </c>
    </row>
    <row r="41" spans="1:2" x14ac:dyDescent="0.25">
      <c r="A41" s="2">
        <v>1664</v>
      </c>
      <c r="B41" s="1">
        <v>0</v>
      </c>
    </row>
    <row r="42" spans="1:2" x14ac:dyDescent="0.25">
      <c r="A42" s="2">
        <v>1872</v>
      </c>
      <c r="B42" s="1">
        <v>1</v>
      </c>
    </row>
    <row r="43" spans="1:2" x14ac:dyDescent="0.25">
      <c r="A43" s="2">
        <v>1654</v>
      </c>
      <c r="B43" s="1">
        <v>0</v>
      </c>
    </row>
    <row r="44" spans="1:2" x14ac:dyDescent="0.25">
      <c r="A44" s="2">
        <v>1393</v>
      </c>
      <c r="B44" s="1">
        <v>0</v>
      </c>
    </row>
    <row r="45" spans="1:2" x14ac:dyDescent="0.25">
      <c r="A45" s="2">
        <v>1587</v>
      </c>
      <c r="B45" s="1">
        <v>0</v>
      </c>
    </row>
    <row r="46" spans="1:2" x14ac:dyDescent="0.25">
      <c r="A46" s="2">
        <v>1631</v>
      </c>
      <c r="B46" s="1">
        <v>1</v>
      </c>
    </row>
    <row r="47" spans="1:2" x14ac:dyDescent="0.25">
      <c r="A47" s="2">
        <v>1931</v>
      </c>
      <c r="B47" s="1">
        <v>1</v>
      </c>
    </row>
    <row r="48" spans="1:2" x14ac:dyDescent="0.25">
      <c r="A48" s="2">
        <v>1370</v>
      </c>
      <c r="B48" s="1">
        <v>0</v>
      </c>
    </row>
    <row r="49" spans="1:2" x14ac:dyDescent="0.25">
      <c r="A49" s="2">
        <v>1810</v>
      </c>
      <c r="B49" s="1">
        <v>1</v>
      </c>
    </row>
    <row r="50" spans="1:2" x14ac:dyDescent="0.25">
      <c r="A50" s="2">
        <v>1414</v>
      </c>
      <c r="B50" s="1">
        <v>0</v>
      </c>
    </row>
    <row r="51" spans="1:2" x14ac:dyDescent="0.25">
      <c r="A51" s="2">
        <v>1761</v>
      </c>
      <c r="B51" s="1">
        <v>1</v>
      </c>
    </row>
    <row r="52" spans="1:2" x14ac:dyDescent="0.25">
      <c r="A52" s="2">
        <v>1477</v>
      </c>
      <c r="B52" s="1">
        <v>0</v>
      </c>
    </row>
    <row r="53" spans="1:2" x14ac:dyDescent="0.25">
      <c r="A53" s="2">
        <v>1486</v>
      </c>
      <c r="B53" s="1">
        <v>0</v>
      </c>
    </row>
    <row r="54" spans="1:2" x14ac:dyDescent="0.25">
      <c r="A54" s="2">
        <v>1561</v>
      </c>
      <c r="B54" s="1">
        <v>0</v>
      </c>
    </row>
    <row r="55" spans="1:2" x14ac:dyDescent="0.25">
      <c r="A55" s="2">
        <v>1549</v>
      </c>
      <c r="B55" s="1">
        <v>0</v>
      </c>
    </row>
    <row r="56" spans="1:2" x14ac:dyDescent="0.25">
      <c r="A56" s="2">
        <v>2050</v>
      </c>
      <c r="B56" s="1">
        <v>1</v>
      </c>
    </row>
    <row r="57" spans="1:2" x14ac:dyDescent="0.25">
      <c r="A57" s="2">
        <v>1697</v>
      </c>
      <c r="B57" s="1">
        <v>0</v>
      </c>
    </row>
    <row r="58" spans="1:2" x14ac:dyDescent="0.25">
      <c r="A58" s="2">
        <v>1543</v>
      </c>
      <c r="B58" s="1">
        <v>0</v>
      </c>
    </row>
    <row r="59" spans="1:2" x14ac:dyDescent="0.25">
      <c r="A59" s="2">
        <v>1934</v>
      </c>
      <c r="B59" s="1">
        <v>1</v>
      </c>
    </row>
    <row r="60" spans="1:2" x14ac:dyDescent="0.25">
      <c r="A60" s="2">
        <v>1385</v>
      </c>
      <c r="B60" s="1">
        <v>0</v>
      </c>
    </row>
    <row r="61" spans="1:2" x14ac:dyDescent="0.25">
      <c r="A61" s="2">
        <v>1670</v>
      </c>
      <c r="B61" s="1">
        <v>0</v>
      </c>
    </row>
    <row r="62" spans="1:2" x14ac:dyDescent="0.25">
      <c r="A62" s="2">
        <v>1735</v>
      </c>
      <c r="B62" s="1">
        <v>1</v>
      </c>
    </row>
    <row r="63" spans="1:2" x14ac:dyDescent="0.25">
      <c r="A63" s="2">
        <v>1634</v>
      </c>
      <c r="B63" s="1">
        <v>0</v>
      </c>
    </row>
    <row r="64" spans="1:2" x14ac:dyDescent="0.25">
      <c r="A64" s="2">
        <v>1777</v>
      </c>
      <c r="B64" s="1">
        <v>1</v>
      </c>
    </row>
    <row r="65" spans="1:2" x14ac:dyDescent="0.25">
      <c r="A65" s="2">
        <v>1550</v>
      </c>
      <c r="B65" s="1">
        <v>0</v>
      </c>
    </row>
    <row r="66" spans="1:2" x14ac:dyDescent="0.25">
      <c r="A66" s="2">
        <v>1715</v>
      </c>
      <c r="B66" s="1">
        <v>1</v>
      </c>
    </row>
    <row r="67" spans="1:2" x14ac:dyDescent="0.25">
      <c r="A67" s="2">
        <v>1925</v>
      </c>
      <c r="B67" s="1">
        <v>1</v>
      </c>
    </row>
    <row r="68" spans="1:2" x14ac:dyDescent="0.25">
      <c r="A68" s="2">
        <v>1842</v>
      </c>
      <c r="B68" s="1">
        <v>1</v>
      </c>
    </row>
    <row r="69" spans="1:2" x14ac:dyDescent="0.25">
      <c r="A69" s="2">
        <v>1786</v>
      </c>
      <c r="B69" s="1">
        <v>1</v>
      </c>
    </row>
    <row r="70" spans="1:2" x14ac:dyDescent="0.25">
      <c r="A70" s="2">
        <v>1435</v>
      </c>
      <c r="B70" s="1">
        <v>0</v>
      </c>
    </row>
    <row r="71" spans="1:2" x14ac:dyDescent="0.25">
      <c r="A71" s="2">
        <v>1387</v>
      </c>
      <c r="B71" s="1">
        <v>0</v>
      </c>
    </row>
    <row r="72" spans="1:2" x14ac:dyDescent="0.25">
      <c r="A72" s="2">
        <v>1521</v>
      </c>
      <c r="B72" s="1">
        <v>0</v>
      </c>
    </row>
    <row r="73" spans="1:2" x14ac:dyDescent="0.25">
      <c r="A73" s="2">
        <v>1975</v>
      </c>
      <c r="B73" s="1">
        <v>1</v>
      </c>
    </row>
    <row r="74" spans="1:2" x14ac:dyDescent="0.25">
      <c r="A74" s="2">
        <v>1435</v>
      </c>
      <c r="B74" s="1">
        <v>0</v>
      </c>
    </row>
    <row r="75" spans="1:2" x14ac:dyDescent="0.25">
      <c r="A75" s="2">
        <v>1714</v>
      </c>
      <c r="B75" s="1">
        <v>1</v>
      </c>
    </row>
    <row r="76" spans="1:2" x14ac:dyDescent="0.25">
      <c r="A76" s="2">
        <v>1634</v>
      </c>
      <c r="B76" s="1">
        <v>1</v>
      </c>
    </row>
    <row r="77" spans="1:2" x14ac:dyDescent="0.25">
      <c r="A77" s="2">
        <v>1464</v>
      </c>
      <c r="B77" s="1">
        <v>0</v>
      </c>
    </row>
    <row r="78" spans="1:2" x14ac:dyDescent="0.25">
      <c r="A78" s="2">
        <v>1794</v>
      </c>
      <c r="B78" s="1">
        <v>1</v>
      </c>
    </row>
    <row r="79" spans="1:2" x14ac:dyDescent="0.25">
      <c r="A79" s="2">
        <v>1855</v>
      </c>
      <c r="B79" s="1">
        <v>1</v>
      </c>
    </row>
    <row r="80" spans="1:2" x14ac:dyDescent="0.25">
      <c r="A80" s="2">
        <v>1953</v>
      </c>
      <c r="B80" s="1">
        <v>1</v>
      </c>
    </row>
    <row r="81" spans="1:2" x14ac:dyDescent="0.25">
      <c r="A81" s="2">
        <v>1469</v>
      </c>
      <c r="B81" s="1">
        <v>0</v>
      </c>
    </row>
    <row r="82" spans="1:2" x14ac:dyDescent="0.25">
      <c r="A82" s="2">
        <v>1663</v>
      </c>
      <c r="B82" s="1">
        <v>1</v>
      </c>
    </row>
    <row r="83" spans="1:2" x14ac:dyDescent="0.25">
      <c r="A83" s="2">
        <v>1907</v>
      </c>
      <c r="B83" s="1">
        <v>1</v>
      </c>
    </row>
    <row r="84" spans="1:2" x14ac:dyDescent="0.25">
      <c r="A84" s="2">
        <v>1990</v>
      </c>
      <c r="B84" s="1">
        <v>1</v>
      </c>
    </row>
    <row r="85" spans="1:2" x14ac:dyDescent="0.25">
      <c r="A85" s="2">
        <v>1542</v>
      </c>
      <c r="B85" s="1">
        <v>0</v>
      </c>
    </row>
    <row r="86" spans="1:2" x14ac:dyDescent="0.25">
      <c r="A86" s="2">
        <v>1808</v>
      </c>
      <c r="B86" s="1">
        <v>1</v>
      </c>
    </row>
    <row r="87" spans="1:2" x14ac:dyDescent="0.25">
      <c r="A87" s="2">
        <v>1966</v>
      </c>
      <c r="B87" s="1">
        <v>1</v>
      </c>
    </row>
    <row r="88" spans="1:2" x14ac:dyDescent="0.25">
      <c r="A88" s="2">
        <v>1679</v>
      </c>
      <c r="B88" s="1">
        <v>0</v>
      </c>
    </row>
    <row r="89" spans="1:2" x14ac:dyDescent="0.25">
      <c r="A89" s="2">
        <v>2021</v>
      </c>
      <c r="B89" s="1">
        <v>1</v>
      </c>
    </row>
    <row r="90" spans="1:2" x14ac:dyDescent="0.25">
      <c r="A90" s="2">
        <v>2015</v>
      </c>
      <c r="B90" s="1">
        <v>1</v>
      </c>
    </row>
    <row r="91" spans="1:2" x14ac:dyDescent="0.25">
      <c r="A91" s="2">
        <v>1473</v>
      </c>
      <c r="B91" s="1">
        <v>0</v>
      </c>
    </row>
    <row r="92" spans="1:2" x14ac:dyDescent="0.25">
      <c r="A92" s="2">
        <v>1979</v>
      </c>
      <c r="B92" s="1">
        <v>1</v>
      </c>
    </row>
    <row r="93" spans="1:2" x14ac:dyDescent="0.25">
      <c r="A93" s="2">
        <v>1787</v>
      </c>
      <c r="B93" s="1">
        <v>1</v>
      </c>
    </row>
    <row r="94" spans="1:2" x14ac:dyDescent="0.25">
      <c r="A94" s="2">
        <v>1687</v>
      </c>
      <c r="B94" s="1">
        <v>1</v>
      </c>
    </row>
    <row r="95" spans="1:2" x14ac:dyDescent="0.25">
      <c r="A95" s="2">
        <v>1674</v>
      </c>
      <c r="B95" s="1">
        <v>0</v>
      </c>
    </row>
    <row r="96" spans="1:2" x14ac:dyDescent="0.25">
      <c r="A96" s="2">
        <v>1478</v>
      </c>
      <c r="B96" s="1">
        <v>0</v>
      </c>
    </row>
    <row r="97" spans="1:2" x14ac:dyDescent="0.25">
      <c r="A97" s="2">
        <v>1735</v>
      </c>
      <c r="B97" s="1">
        <v>1</v>
      </c>
    </row>
    <row r="98" spans="1:2" x14ac:dyDescent="0.25">
      <c r="A98" s="2">
        <v>1720</v>
      </c>
      <c r="B98" s="1">
        <v>1</v>
      </c>
    </row>
    <row r="99" spans="1:2" x14ac:dyDescent="0.25">
      <c r="A99" s="2">
        <v>1494</v>
      </c>
      <c r="B99" s="1">
        <v>0</v>
      </c>
    </row>
    <row r="100" spans="1:2" x14ac:dyDescent="0.25">
      <c r="A100" s="2">
        <v>1964</v>
      </c>
      <c r="B100" s="1">
        <v>1</v>
      </c>
    </row>
    <row r="101" spans="1:2" x14ac:dyDescent="0.25">
      <c r="A101" s="2">
        <v>1843</v>
      </c>
      <c r="B101" s="1">
        <v>1</v>
      </c>
    </row>
    <row r="102" spans="1:2" x14ac:dyDescent="0.25">
      <c r="A102" s="2">
        <v>1550</v>
      </c>
      <c r="B102" s="1">
        <v>0</v>
      </c>
    </row>
    <row r="103" spans="1:2" x14ac:dyDescent="0.25">
      <c r="A103" s="2">
        <v>1764</v>
      </c>
      <c r="B103" s="1">
        <v>1</v>
      </c>
    </row>
    <row r="104" spans="1:2" x14ac:dyDescent="0.25">
      <c r="A104" s="2">
        <v>1712</v>
      </c>
      <c r="B104" s="1">
        <v>1</v>
      </c>
    </row>
    <row r="105" spans="1:2" x14ac:dyDescent="0.25">
      <c r="A105" s="2">
        <v>1775</v>
      </c>
      <c r="B105" s="1">
        <v>1</v>
      </c>
    </row>
    <row r="106" spans="1:2" x14ac:dyDescent="0.25">
      <c r="A106" s="2">
        <v>1531</v>
      </c>
      <c r="B106" s="1">
        <v>0</v>
      </c>
    </row>
    <row r="107" spans="1:2" x14ac:dyDescent="0.25">
      <c r="A107" s="2">
        <v>1781</v>
      </c>
      <c r="B107" s="1">
        <v>1</v>
      </c>
    </row>
    <row r="108" spans="1:2" x14ac:dyDescent="0.25">
      <c r="A108" s="2">
        <v>1579</v>
      </c>
      <c r="B108" s="1">
        <v>0</v>
      </c>
    </row>
    <row r="109" spans="1:2" x14ac:dyDescent="0.25">
      <c r="A109" s="2">
        <v>1526</v>
      </c>
      <c r="B109" s="1">
        <v>0</v>
      </c>
    </row>
    <row r="110" spans="1:2" x14ac:dyDescent="0.25">
      <c r="A110" s="2">
        <v>1778</v>
      </c>
      <c r="B110" s="1">
        <v>1</v>
      </c>
    </row>
    <row r="111" spans="1:2" x14ac:dyDescent="0.25">
      <c r="A111" s="2">
        <v>1769</v>
      </c>
      <c r="B111" s="1">
        <v>1</v>
      </c>
    </row>
    <row r="112" spans="1:2" x14ac:dyDescent="0.25">
      <c r="A112" s="2">
        <v>1824</v>
      </c>
      <c r="B112" s="1">
        <v>1</v>
      </c>
    </row>
    <row r="113" spans="1:2" x14ac:dyDescent="0.25">
      <c r="A113" s="2">
        <v>1481</v>
      </c>
      <c r="B113" s="1">
        <v>0</v>
      </c>
    </row>
    <row r="114" spans="1:2" x14ac:dyDescent="0.25">
      <c r="A114" s="2">
        <v>1464</v>
      </c>
      <c r="B114" s="1">
        <v>0</v>
      </c>
    </row>
    <row r="115" spans="1:2" x14ac:dyDescent="0.25">
      <c r="A115" s="2">
        <v>1591</v>
      </c>
      <c r="B115" s="1">
        <v>0</v>
      </c>
    </row>
    <row r="116" spans="1:2" x14ac:dyDescent="0.25">
      <c r="A116" s="2">
        <v>1666</v>
      </c>
      <c r="B116" s="1">
        <v>0</v>
      </c>
    </row>
    <row r="117" spans="1:2" x14ac:dyDescent="0.25">
      <c r="A117" s="2">
        <v>1455</v>
      </c>
      <c r="B117" s="1">
        <v>0</v>
      </c>
    </row>
    <row r="118" spans="1:2" x14ac:dyDescent="0.25">
      <c r="A118" s="2">
        <v>1934</v>
      </c>
      <c r="B118" s="1">
        <v>1</v>
      </c>
    </row>
    <row r="119" spans="1:2" x14ac:dyDescent="0.25">
      <c r="A119" s="2">
        <v>1625</v>
      </c>
      <c r="B119" s="1">
        <v>0</v>
      </c>
    </row>
    <row r="120" spans="1:2" x14ac:dyDescent="0.25">
      <c r="A120" s="2">
        <v>1334</v>
      </c>
      <c r="B120" s="1">
        <v>0</v>
      </c>
    </row>
    <row r="121" spans="1:2" x14ac:dyDescent="0.25">
      <c r="A121" s="2">
        <v>1721</v>
      </c>
      <c r="B121" s="1">
        <v>1</v>
      </c>
    </row>
    <row r="122" spans="1:2" x14ac:dyDescent="0.25">
      <c r="A122" s="2">
        <v>1475</v>
      </c>
      <c r="B122" s="1">
        <v>0</v>
      </c>
    </row>
    <row r="123" spans="1:2" x14ac:dyDescent="0.25">
      <c r="A123" s="2">
        <v>1662</v>
      </c>
      <c r="B123" s="1">
        <v>1</v>
      </c>
    </row>
    <row r="124" spans="1:2" x14ac:dyDescent="0.25">
      <c r="A124" s="2">
        <v>1861</v>
      </c>
      <c r="B124" s="1">
        <v>1</v>
      </c>
    </row>
    <row r="125" spans="1:2" x14ac:dyDescent="0.25">
      <c r="A125" s="2">
        <v>1936</v>
      </c>
      <c r="B125" s="1">
        <v>1</v>
      </c>
    </row>
    <row r="126" spans="1:2" x14ac:dyDescent="0.25">
      <c r="A126" s="2">
        <v>1572</v>
      </c>
      <c r="B126" s="1">
        <v>0</v>
      </c>
    </row>
    <row r="127" spans="1:2" x14ac:dyDescent="0.25">
      <c r="A127" s="2">
        <v>1508</v>
      </c>
      <c r="B127" s="1">
        <v>0</v>
      </c>
    </row>
    <row r="128" spans="1:2" x14ac:dyDescent="0.25">
      <c r="A128" s="2">
        <v>1430</v>
      </c>
      <c r="B128" s="1">
        <v>0</v>
      </c>
    </row>
    <row r="129" spans="1:2" x14ac:dyDescent="0.25">
      <c r="A129" s="2">
        <v>1891</v>
      </c>
      <c r="B129" s="1">
        <v>1</v>
      </c>
    </row>
    <row r="130" spans="1:2" x14ac:dyDescent="0.25">
      <c r="A130" s="2">
        <v>1550</v>
      </c>
      <c r="B130" s="1">
        <v>0</v>
      </c>
    </row>
    <row r="131" spans="1:2" x14ac:dyDescent="0.25">
      <c r="A131" s="2">
        <v>1741</v>
      </c>
      <c r="B131" s="1">
        <v>1</v>
      </c>
    </row>
    <row r="132" spans="1:2" x14ac:dyDescent="0.25">
      <c r="A132" s="2">
        <v>1690</v>
      </c>
      <c r="B132" s="1">
        <v>0</v>
      </c>
    </row>
    <row r="133" spans="1:2" x14ac:dyDescent="0.25">
      <c r="A133" s="2">
        <v>1687</v>
      </c>
      <c r="B133" s="1">
        <v>1</v>
      </c>
    </row>
    <row r="134" spans="1:2" x14ac:dyDescent="0.25">
      <c r="A134" s="2">
        <v>1730</v>
      </c>
      <c r="B134" s="1">
        <v>1</v>
      </c>
    </row>
    <row r="135" spans="1:2" x14ac:dyDescent="0.25">
      <c r="A135" s="2">
        <v>1674</v>
      </c>
      <c r="B135" s="1">
        <v>1</v>
      </c>
    </row>
    <row r="136" spans="1:2" x14ac:dyDescent="0.25">
      <c r="A136" s="2">
        <v>1475</v>
      </c>
      <c r="B136" s="1">
        <v>0</v>
      </c>
    </row>
    <row r="137" spans="1:2" x14ac:dyDescent="0.25">
      <c r="A137" s="2">
        <v>1962</v>
      </c>
      <c r="B137" s="1">
        <v>1</v>
      </c>
    </row>
    <row r="138" spans="1:2" x14ac:dyDescent="0.25">
      <c r="A138" s="2">
        <v>1532</v>
      </c>
      <c r="B138" s="1">
        <v>0</v>
      </c>
    </row>
    <row r="139" spans="1:2" x14ac:dyDescent="0.25">
      <c r="A139" s="2">
        <v>1492</v>
      </c>
      <c r="B139" s="1">
        <v>0</v>
      </c>
    </row>
    <row r="140" spans="1:2" x14ac:dyDescent="0.25">
      <c r="A140" s="2">
        <v>1502</v>
      </c>
      <c r="B140" s="1">
        <v>0</v>
      </c>
    </row>
    <row r="141" spans="1:2" x14ac:dyDescent="0.25">
      <c r="A141" s="2">
        <v>1974</v>
      </c>
      <c r="B141" s="1">
        <v>1</v>
      </c>
    </row>
    <row r="142" spans="1:2" x14ac:dyDescent="0.25">
      <c r="A142" s="2">
        <v>1607</v>
      </c>
      <c r="B142" s="1">
        <v>0</v>
      </c>
    </row>
    <row r="143" spans="1:2" x14ac:dyDescent="0.25">
      <c r="A143" s="2">
        <v>1412</v>
      </c>
      <c r="B143" s="1">
        <v>0</v>
      </c>
    </row>
    <row r="144" spans="1:2" x14ac:dyDescent="0.25">
      <c r="A144" s="2">
        <v>1557</v>
      </c>
      <c r="B144" s="1">
        <v>0</v>
      </c>
    </row>
    <row r="145" spans="1:2" x14ac:dyDescent="0.25">
      <c r="A145" s="2">
        <v>1821</v>
      </c>
      <c r="B145" s="1">
        <v>1</v>
      </c>
    </row>
    <row r="146" spans="1:2" x14ac:dyDescent="0.25">
      <c r="A146" s="2">
        <v>1760</v>
      </c>
      <c r="B146" s="1">
        <v>1</v>
      </c>
    </row>
    <row r="147" spans="1:2" x14ac:dyDescent="0.25">
      <c r="A147" s="2">
        <v>1685</v>
      </c>
      <c r="B147" s="1">
        <v>1</v>
      </c>
    </row>
    <row r="148" spans="1:2" x14ac:dyDescent="0.25">
      <c r="A148" s="2">
        <v>1773</v>
      </c>
      <c r="B148" s="1">
        <v>1</v>
      </c>
    </row>
    <row r="149" spans="1:2" x14ac:dyDescent="0.25">
      <c r="A149" s="2">
        <v>1826</v>
      </c>
      <c r="B149" s="1">
        <v>1</v>
      </c>
    </row>
    <row r="150" spans="1:2" x14ac:dyDescent="0.25">
      <c r="A150" s="2">
        <v>1565</v>
      </c>
      <c r="B150" s="1">
        <v>0</v>
      </c>
    </row>
    <row r="151" spans="1:2" x14ac:dyDescent="0.25">
      <c r="A151" s="2">
        <v>1510</v>
      </c>
      <c r="B151" s="1">
        <v>0</v>
      </c>
    </row>
    <row r="152" spans="1:2" x14ac:dyDescent="0.25">
      <c r="A152" s="2">
        <v>1374</v>
      </c>
      <c r="B152" s="1">
        <v>0</v>
      </c>
    </row>
    <row r="153" spans="1:2" x14ac:dyDescent="0.25">
      <c r="A153" s="2">
        <v>1402</v>
      </c>
      <c r="B153" s="1">
        <v>0</v>
      </c>
    </row>
    <row r="154" spans="1:2" x14ac:dyDescent="0.25">
      <c r="A154" s="2">
        <v>1702</v>
      </c>
      <c r="B154" s="1">
        <v>1</v>
      </c>
    </row>
    <row r="155" spans="1:2" x14ac:dyDescent="0.25">
      <c r="A155" s="2">
        <v>1956</v>
      </c>
      <c r="B155" s="1">
        <v>1</v>
      </c>
    </row>
    <row r="156" spans="1:2" x14ac:dyDescent="0.25">
      <c r="A156" s="2">
        <v>1933</v>
      </c>
      <c r="B156" s="1">
        <v>1</v>
      </c>
    </row>
    <row r="157" spans="1:2" x14ac:dyDescent="0.25">
      <c r="A157" s="2">
        <v>1832</v>
      </c>
      <c r="B157" s="1">
        <v>1</v>
      </c>
    </row>
    <row r="158" spans="1:2" x14ac:dyDescent="0.25">
      <c r="A158" s="2">
        <v>1893</v>
      </c>
      <c r="B158" s="1">
        <v>1</v>
      </c>
    </row>
    <row r="159" spans="1:2" x14ac:dyDescent="0.25">
      <c r="A159" s="2">
        <v>1831</v>
      </c>
      <c r="B159" s="1">
        <v>1</v>
      </c>
    </row>
    <row r="160" spans="1:2" x14ac:dyDescent="0.25">
      <c r="A160" s="2">
        <v>1487</v>
      </c>
      <c r="B160" s="1">
        <v>0</v>
      </c>
    </row>
    <row r="161" spans="1:2" x14ac:dyDescent="0.25">
      <c r="A161" s="2">
        <v>2041</v>
      </c>
      <c r="B161" s="1">
        <v>1</v>
      </c>
    </row>
    <row r="162" spans="1:2" x14ac:dyDescent="0.25">
      <c r="A162" s="2">
        <v>1850</v>
      </c>
      <c r="B162" s="1">
        <v>1</v>
      </c>
    </row>
    <row r="163" spans="1:2" x14ac:dyDescent="0.25">
      <c r="A163" s="2">
        <v>1555</v>
      </c>
      <c r="B163" s="1">
        <v>0</v>
      </c>
    </row>
    <row r="164" spans="1:2" x14ac:dyDescent="0.25">
      <c r="A164" s="2">
        <v>2020</v>
      </c>
      <c r="B164" s="1">
        <v>1</v>
      </c>
    </row>
    <row r="165" spans="1:2" x14ac:dyDescent="0.25">
      <c r="A165" s="2">
        <v>1593</v>
      </c>
      <c r="B165" s="1">
        <v>0</v>
      </c>
    </row>
    <row r="166" spans="1:2" x14ac:dyDescent="0.25">
      <c r="A166" s="2">
        <v>1934</v>
      </c>
      <c r="B166" s="1">
        <v>1</v>
      </c>
    </row>
    <row r="167" spans="1:2" x14ac:dyDescent="0.25">
      <c r="A167" s="2">
        <v>1808</v>
      </c>
      <c r="B167" s="1">
        <v>1</v>
      </c>
    </row>
    <row r="168" spans="1:2" x14ac:dyDescent="0.25">
      <c r="A168" s="2">
        <v>1722</v>
      </c>
      <c r="B168" s="1">
        <v>1</v>
      </c>
    </row>
    <row r="169" spans="1:2" x14ac:dyDescent="0.25">
      <c r="A169" s="2">
        <v>1750</v>
      </c>
      <c r="B169" s="1">
        <v>1</v>
      </c>
    </row>
    <row r="170" spans="1:2" x14ac:dyDescent="0.25">
      <c r="A170" s="2">
        <v>1555</v>
      </c>
      <c r="B170" s="1">
        <v>0</v>
      </c>
    </row>
    <row r="171" spans="1:2" x14ac:dyDescent="0.25">
      <c r="A171" s="2">
        <v>1524</v>
      </c>
      <c r="B171" s="1">
        <v>0</v>
      </c>
    </row>
    <row r="172" spans="1:2" x14ac:dyDescent="0.25">
      <c r="A172" s="2">
        <v>1461</v>
      </c>
      <c r="B1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Jamshed</dc:creator>
  <cp:lastModifiedBy>Ammar Jamshed</cp:lastModifiedBy>
  <dcterms:created xsi:type="dcterms:W3CDTF">2021-06-21T07:56:19Z</dcterms:created>
  <dcterms:modified xsi:type="dcterms:W3CDTF">2022-03-19T23:28:57Z</dcterms:modified>
</cp:coreProperties>
</file>