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omerf/Desktop/GestureIT_Anova/"/>
    </mc:Choice>
  </mc:AlternateContent>
  <xr:revisionPtr revIDLastSave="0" documentId="13_ncr:1_{B44B3366-78C6-E441-B528-BC2634DB4501}" xr6:coauthVersionLast="47" xr6:coauthVersionMax="47" xr10:uidLastSave="{00000000-0000-0000-0000-000000000000}"/>
  <bookViews>
    <workbookView xWindow="0" yWindow="0" windowWidth="28800" windowHeight="18000" activeTab="2" xr2:uid="{CE45C65F-BD57-8B44-993D-D6141B78D904}"/>
  </bookViews>
  <sheets>
    <sheet name="Testing_Results" sheetId="1" r:id="rId1"/>
    <sheet name="Data Tables" sheetId="2" r:id="rId2"/>
    <sheet name="Anova_Results" sheetId="3" r:id="rId3"/>
    <sheet name="Questionnair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4" i="2" l="1"/>
  <c r="AG15" i="2"/>
  <c r="AG16" i="2"/>
  <c r="AF14" i="2"/>
  <c r="AF15" i="2"/>
  <c r="AF16" i="2"/>
  <c r="AE14" i="2"/>
  <c r="AE15" i="2"/>
  <c r="AE16" i="2"/>
  <c r="AD14" i="2"/>
  <c r="AD15" i="2"/>
  <c r="AD16" i="2"/>
  <c r="AC14" i="2"/>
  <c r="AC15" i="2"/>
  <c r="AC16" i="2"/>
  <c r="AB14" i="2"/>
  <c r="AB15" i="2"/>
  <c r="AB16" i="2"/>
  <c r="G26" i="2"/>
  <c r="F26" i="2"/>
  <c r="D27" i="2"/>
  <c r="C27" i="2"/>
  <c r="G27" i="2"/>
  <c r="N9" i="2"/>
  <c r="N11" i="2"/>
  <c r="N12" i="2"/>
  <c r="N13" i="2"/>
  <c r="N14" i="2"/>
  <c r="N15" i="2"/>
  <c r="N16" i="2"/>
  <c r="L11" i="2"/>
  <c r="L12" i="2"/>
  <c r="L13" i="2"/>
  <c r="L14" i="2"/>
  <c r="L15" i="2"/>
  <c r="L16" i="2"/>
  <c r="M11" i="2"/>
  <c r="M12" i="2"/>
  <c r="M13" i="2"/>
  <c r="M14" i="2"/>
  <c r="M15" i="2"/>
  <c r="M16" i="2"/>
  <c r="K11" i="2"/>
  <c r="K12" i="2"/>
  <c r="K13" i="2"/>
  <c r="K14" i="2"/>
  <c r="K15" i="2"/>
  <c r="K16" i="2"/>
  <c r="J11" i="2"/>
  <c r="J12" i="2"/>
  <c r="J13" i="2"/>
  <c r="J14" i="2"/>
  <c r="J15" i="2"/>
  <c r="J16" i="2"/>
  <c r="I11" i="2"/>
  <c r="I18" i="2" s="1"/>
  <c r="I12" i="2"/>
  <c r="I13" i="2"/>
  <c r="I14" i="2"/>
  <c r="I15" i="2"/>
  <c r="I16" i="2"/>
  <c r="Z20" i="2"/>
  <c r="Z19" i="2"/>
  <c r="W20" i="2"/>
  <c r="W19" i="2"/>
  <c r="AG11" i="2"/>
  <c r="AG12" i="2"/>
  <c r="AG13" i="2"/>
  <c r="AF11" i="2"/>
  <c r="AF12" i="2"/>
  <c r="AF13" i="2"/>
  <c r="AE11" i="2"/>
  <c r="AE12" i="2"/>
  <c r="AE13" i="2"/>
  <c r="AD11" i="2"/>
  <c r="AD12" i="2"/>
  <c r="AD13" i="2"/>
  <c r="AC11" i="2"/>
  <c r="AC12" i="2"/>
  <c r="AC13" i="2"/>
  <c r="AB11" i="2"/>
  <c r="AB12" i="2"/>
  <c r="AB13" i="2"/>
  <c r="AB10" i="2"/>
  <c r="AB5" i="2"/>
  <c r="AB20" i="2" s="1"/>
  <c r="Z21" i="2"/>
  <c r="Z18" i="2"/>
  <c r="Y18" i="2"/>
  <c r="X18" i="2"/>
  <c r="W18" i="2"/>
  <c r="V18" i="2"/>
  <c r="U18" i="2"/>
  <c r="Z17" i="2"/>
  <c r="Z30" i="2" s="1"/>
  <c r="Z32" i="2" s="1"/>
  <c r="Y17" i="2"/>
  <c r="Y30" i="2" s="1"/>
  <c r="Y32" i="2" s="1"/>
  <c r="X17" i="2"/>
  <c r="X30" i="2" s="1"/>
  <c r="W17" i="2"/>
  <c r="Z29" i="2" s="1"/>
  <c r="V17" i="2"/>
  <c r="Y29" i="2" s="1"/>
  <c r="U17" i="2"/>
  <c r="X29" i="2" s="1"/>
  <c r="AG10" i="2"/>
  <c r="AF10" i="2"/>
  <c r="AE10" i="2"/>
  <c r="AD10" i="2"/>
  <c r="AC10" i="2"/>
  <c r="AG9" i="2"/>
  <c r="AF9" i="2"/>
  <c r="AE9" i="2"/>
  <c r="AD9" i="2"/>
  <c r="AC9" i="2"/>
  <c r="AB9" i="2"/>
  <c r="AG8" i="2"/>
  <c r="AF8" i="2"/>
  <c r="AE8" i="2"/>
  <c r="AD8" i="2"/>
  <c r="AC8" i="2"/>
  <c r="AB8" i="2"/>
  <c r="AG7" i="2"/>
  <c r="AF7" i="2"/>
  <c r="AE7" i="2"/>
  <c r="AD7" i="2"/>
  <c r="AC7" i="2"/>
  <c r="AB7" i="2"/>
  <c r="AG6" i="2"/>
  <c r="AF6" i="2"/>
  <c r="AE6" i="2"/>
  <c r="AD6" i="2"/>
  <c r="AC6" i="2"/>
  <c r="AB6" i="2"/>
  <c r="AG5" i="2"/>
  <c r="AF5" i="2"/>
  <c r="AE5" i="2"/>
  <c r="AD5" i="2"/>
  <c r="AC5" i="2"/>
  <c r="E27" i="2"/>
  <c r="E29" i="2" s="1"/>
  <c r="G21" i="2"/>
  <c r="G20" i="2"/>
  <c r="G19" i="2"/>
  <c r="D20" i="2"/>
  <c r="D19" i="2"/>
  <c r="G18" i="2"/>
  <c r="G17" i="2"/>
  <c r="F18" i="2"/>
  <c r="F17" i="2"/>
  <c r="E18" i="2"/>
  <c r="E17" i="2"/>
  <c r="D18" i="2"/>
  <c r="D17" i="2"/>
  <c r="E26" i="2" s="1"/>
  <c r="E28" i="2" s="1"/>
  <c r="C18" i="2"/>
  <c r="C17" i="2"/>
  <c r="D26" i="2" s="1"/>
  <c r="D28" i="2" s="1"/>
  <c r="B18" i="2"/>
  <c r="B17" i="2"/>
  <c r="C26" i="2" s="1"/>
  <c r="N7" i="2"/>
  <c r="N8" i="2"/>
  <c r="N10" i="2"/>
  <c r="M8" i="2"/>
  <c r="M9" i="2"/>
  <c r="M10" i="2"/>
  <c r="N6" i="2"/>
  <c r="N5" i="2"/>
  <c r="M7" i="2"/>
  <c r="M6" i="2"/>
  <c r="M5" i="2"/>
  <c r="M18" i="2" s="1"/>
  <c r="L8" i="2"/>
  <c r="L7" i="2"/>
  <c r="L9" i="2"/>
  <c r="L10" i="2"/>
  <c r="L6" i="2"/>
  <c r="L5" i="2"/>
  <c r="K8" i="2"/>
  <c r="K18" i="2" s="1"/>
  <c r="K9" i="2"/>
  <c r="K10" i="2"/>
  <c r="K7" i="2"/>
  <c r="K6" i="2"/>
  <c r="K5" i="2"/>
  <c r="J9" i="2"/>
  <c r="J8" i="2"/>
  <c r="J10" i="2"/>
  <c r="I10" i="2"/>
  <c r="I9" i="2"/>
  <c r="I8" i="2"/>
  <c r="J7" i="2"/>
  <c r="I7" i="2"/>
  <c r="J6" i="2"/>
  <c r="I6" i="2"/>
  <c r="J5" i="2"/>
  <c r="I5" i="2"/>
  <c r="I20" i="2" l="1"/>
  <c r="I19" i="2"/>
  <c r="F27" i="2"/>
  <c r="D29" i="2"/>
  <c r="I17" i="2"/>
  <c r="M17" i="2"/>
  <c r="K17" i="2"/>
  <c r="AB19" i="2"/>
  <c r="Y31" i="2"/>
  <c r="AB29" i="2"/>
  <c r="Z31" i="2"/>
  <c r="AA29" i="2"/>
  <c r="AB30" i="2"/>
  <c r="AA30" i="2"/>
  <c r="AC30" i="2" s="1"/>
  <c r="AF17" i="2"/>
  <c r="AB17" i="2"/>
  <c r="AD18" i="2"/>
  <c r="AB18" i="2"/>
  <c r="AD17" i="2"/>
  <c r="AF18" i="2"/>
  <c r="H27" i="2" l="1"/>
</calcChain>
</file>

<file path=xl/sharedStrings.xml><?xml version="1.0" encoding="utf-8"?>
<sst xmlns="http://schemas.openxmlformats.org/spreadsheetml/2006/main" count="457" uniqueCount="226">
  <si>
    <t>Task Completion Time (Standard Way)</t>
  </si>
  <si>
    <t>Task Completion Time (Our Solution)</t>
  </si>
  <si>
    <t>Average Battery Consumption (Standard way)</t>
  </si>
  <si>
    <t>Average Battery Consumption (Our Solution)</t>
  </si>
  <si>
    <t>Gender</t>
  </si>
  <si>
    <t>User</t>
  </si>
  <si>
    <t>Trial</t>
  </si>
  <si>
    <t>Google Pixel XL</t>
  </si>
  <si>
    <t>22.60s</t>
  </si>
  <si>
    <t>15.43s</t>
  </si>
  <si>
    <t>Male</t>
  </si>
  <si>
    <t>16.16s</t>
  </si>
  <si>
    <t>11.48s</t>
  </si>
  <si>
    <t>11.16s</t>
  </si>
  <si>
    <t>8.21s</t>
  </si>
  <si>
    <t>21.54s</t>
  </si>
  <si>
    <t>15.59s</t>
  </si>
  <si>
    <t>Female</t>
  </si>
  <si>
    <t>15.23s</t>
  </si>
  <si>
    <t>13.65s</t>
  </si>
  <si>
    <t>12.11s</t>
  </si>
  <si>
    <t>11.53s</t>
  </si>
  <si>
    <t>20.32s</t>
  </si>
  <si>
    <t>15.61s</t>
  </si>
  <si>
    <t>17.62s</t>
  </si>
  <si>
    <t>13.57s</t>
  </si>
  <si>
    <t>13.55s</t>
  </si>
  <si>
    <t>10.01s</t>
  </si>
  <si>
    <t>10.46s</t>
  </si>
  <si>
    <t>7.99s</t>
  </si>
  <si>
    <t>9.99s</t>
  </si>
  <si>
    <t>8.86s</t>
  </si>
  <si>
    <t>6.17s</t>
  </si>
  <si>
    <t>6.86s</t>
  </si>
  <si>
    <t>25.7s</t>
  </si>
  <si>
    <t>7.59s</t>
  </si>
  <si>
    <t>6.8s</t>
  </si>
  <si>
    <t>5.58s</t>
  </si>
  <si>
    <t>9.16s</t>
  </si>
  <si>
    <t>7.27s</t>
  </si>
  <si>
    <t>7.05s</t>
  </si>
  <si>
    <t>6.42s</t>
  </si>
  <si>
    <t>4.08s</t>
  </si>
  <si>
    <t>6.22s</t>
  </si>
  <si>
    <t>7.45s</t>
  </si>
  <si>
    <t>4.92s</t>
  </si>
  <si>
    <t>ABC (Standard way)</t>
  </si>
  <si>
    <t>ABC (Our Solution)</t>
  </si>
  <si>
    <t>Galaxy Tab A9+ 5G</t>
  </si>
  <si>
    <t>9.73s</t>
  </si>
  <si>
    <t>9.41s</t>
  </si>
  <si>
    <t>11.54s</t>
  </si>
  <si>
    <t>10.41s</t>
  </si>
  <si>
    <t>9.96s</t>
  </si>
  <si>
    <t>8.19s</t>
  </si>
  <si>
    <t>12.46s</t>
  </si>
  <si>
    <t>11.88s</t>
  </si>
  <si>
    <t>11.08s</t>
  </si>
  <si>
    <t>9.72s</t>
  </si>
  <si>
    <t>11.23s</t>
  </si>
  <si>
    <t>9.1s</t>
  </si>
  <si>
    <t>7.7s</t>
  </si>
  <si>
    <t>7.65s</t>
  </si>
  <si>
    <t>7.23s</t>
  </si>
  <si>
    <t>12.08s</t>
  </si>
  <si>
    <t>6.69s</t>
  </si>
  <si>
    <t>9.32s</t>
  </si>
  <si>
    <t>8.89s</t>
  </si>
  <si>
    <t>13.48s</t>
  </si>
  <si>
    <t>7.57s</t>
  </si>
  <si>
    <t>12.01s</t>
  </si>
  <si>
    <t>12.48s</t>
  </si>
  <si>
    <t>10.81s</t>
  </si>
  <si>
    <t>9.37s</t>
  </si>
  <si>
    <t>10.13s</t>
  </si>
  <si>
    <t>12.1s</t>
  </si>
  <si>
    <t>9.12s</t>
  </si>
  <si>
    <t>9.34s</t>
  </si>
  <si>
    <t>7.09s</t>
  </si>
  <si>
    <t>8.93s</t>
  </si>
  <si>
    <t>8.23s</t>
  </si>
  <si>
    <t>8.41s</t>
  </si>
  <si>
    <t>8.11s</t>
  </si>
  <si>
    <t>Participant</t>
  </si>
  <si>
    <t>P1</t>
  </si>
  <si>
    <t>P2</t>
  </si>
  <si>
    <t>P3</t>
  </si>
  <si>
    <t>P4</t>
  </si>
  <si>
    <t>P5</t>
  </si>
  <si>
    <t>P6</t>
  </si>
  <si>
    <t>P7</t>
  </si>
  <si>
    <t>P8</t>
  </si>
  <si>
    <t>P9</t>
  </si>
  <si>
    <t>P10</t>
  </si>
  <si>
    <t>P11</t>
  </si>
  <si>
    <t>P12</t>
  </si>
  <si>
    <t>GestureIT</t>
  </si>
  <si>
    <t>Traditional</t>
  </si>
  <si>
    <t>Navigation Speed (s)</t>
  </si>
  <si>
    <t>Group</t>
  </si>
  <si>
    <t>Overall</t>
  </si>
  <si>
    <t>Mean</t>
  </si>
  <si>
    <t>SD</t>
  </si>
  <si>
    <t>Min</t>
  </si>
  <si>
    <t>Max</t>
  </si>
  <si>
    <t>Grand Mean</t>
  </si>
  <si>
    <t>Interaction type</t>
  </si>
  <si>
    <t>Improvement:</t>
  </si>
  <si>
    <t>-</t>
  </si>
  <si>
    <t>faster</t>
  </si>
  <si>
    <t>Average Battery Consumption</t>
  </si>
  <si>
    <t>more battery is dranied as trials continues</t>
  </si>
  <si>
    <t>Lower battery is drained as trials continues</t>
  </si>
  <si>
    <t>DV: ABC</t>
  </si>
  <si>
    <t>F1: Layout, GestureIT, Traditional</t>
  </si>
  <si>
    <t>F2: Trial, T1, T2, T3</t>
  </si>
  <si>
    <t>F3: .</t>
  </si>
  <si>
    <t>F4: .</t>
  </si>
  <si>
    <t>F5: .</t>
  </si>
  <si>
    <t>F6: .</t>
  </si>
  <si>
    <t>F7: .</t>
  </si>
  <si>
    <t>ANOVA_table_for_ABC</t>
  </si>
  <si>
    <t>ANOVA_table_for_time</t>
  </si>
  <si>
    <t>Effect</t>
  </si>
  <si>
    <t>df</t>
  </si>
  <si>
    <t>SS</t>
  </si>
  <si>
    <t>MS</t>
  </si>
  <si>
    <t>F</t>
  </si>
  <si>
    <t>p</t>
  </si>
  <si>
    <t>Layout</t>
  </si>
  <si>
    <t>Interaction</t>
  </si>
  <si>
    <t>Layout_x_Par</t>
  </si>
  <si>
    <t>Interaction_x_Par</t>
  </si>
  <si>
    <t>Trial_x_Par</t>
  </si>
  <si>
    <t>Layout_x_Trial</t>
  </si>
  <si>
    <t>Interaction_x_Trial</t>
  </si>
  <si>
    <t>Layout_x_Trial_x_Par</t>
  </si>
  <si>
    <t>Interaction_x_Trial_x_Par</t>
  </si>
  <si>
    <t>Age</t>
  </si>
  <si>
    <t>Initials</t>
  </si>
  <si>
    <t>Average daily smartphone usage</t>
  </si>
  <si>
    <t>Familiarity with gesture-based interactions</t>
  </si>
  <si>
    <t>Interaction Method</t>
  </si>
  <si>
    <t>Effort required to complete this task</t>
  </si>
  <si>
    <t>Did you experience any errors or difficulties during this task?</t>
  </si>
  <si>
    <t>Please briefly explain your rating above:</t>
  </si>
  <si>
    <t>Intuitiveness of the method</t>
  </si>
  <si>
    <t>Satisfaction with the method</t>
  </si>
  <si>
    <t>Overall preference</t>
  </si>
  <si>
    <t>Please briefly explain why you preferred this method</t>
  </si>
  <si>
    <t>Which method felt faster?</t>
  </si>
  <si>
    <t>Which method resulted in fewer errors?</t>
  </si>
  <si>
    <t>Would you use customizable gestures regularly on your smartphone?</t>
  </si>
  <si>
    <t>Please explain your choice</t>
  </si>
  <si>
    <t>Suggestions for improving gesture-based navigation</t>
  </si>
  <si>
    <t>21-22</t>
  </si>
  <si>
    <t>ZN</t>
  </si>
  <si>
    <t>4-6 hours</t>
  </si>
  <si>
    <t>Custom Gestures</t>
  </si>
  <si>
    <t>Yes</t>
  </si>
  <si>
    <t>It became easier to use and felt more efficient once I got used to the app.</t>
  </si>
  <si>
    <t>They allow for faster interactions once learned.</t>
  </si>
  <si>
    <t>I would use it along side default navigation as another option for finding applications.</t>
  </si>
  <si>
    <t>Adding a shortcut to get to the app quicker.</t>
  </si>
  <si>
    <t>AZ</t>
  </si>
  <si>
    <t>6+</t>
  </si>
  <si>
    <t>No</t>
  </si>
  <si>
    <t>I am used to gesture controls, so this felt natural and efficient.</t>
  </si>
  <si>
    <t>Gestures make navigation more seamless.</t>
  </si>
  <si>
    <t>I would use them regularly as they felt pretty convenient to have.</t>
  </si>
  <si>
    <t>Give the ability to define unique custom gestures.</t>
  </si>
  <si>
    <t>ZM</t>
  </si>
  <si>
    <t>I had no difficulties and the task was simple to understand after the first time.</t>
  </si>
  <si>
    <t>Default Navigation</t>
  </si>
  <si>
    <t>Used it for far longer.</t>
  </si>
  <si>
    <t>Maybe</t>
  </si>
  <si>
    <t>The time difference between the two did not feel big enough.</t>
  </si>
  <si>
    <t>Not sure.</t>
  </si>
  <si>
    <t>18-20</t>
  </si>
  <si>
    <t>MSC</t>
  </si>
  <si>
    <t>The app was smooth and easy to use</t>
  </si>
  <si>
    <t>Easy to use and faster</t>
  </si>
  <si>
    <t>As the custom gestures are faster and easier, I would prefer to use it</t>
  </si>
  <si>
    <t>N/A</t>
  </si>
  <si>
    <t>23-24</t>
  </si>
  <si>
    <t>RS</t>
  </si>
  <si>
    <t>No issues arose during the trial of the app</t>
  </si>
  <si>
    <t>I have a lot of different applications on my phone, so having this functionality could be very beneficial for my navigation of some of the apps that are not located on my Home Screen.</t>
  </si>
  <si>
    <t>I would most likely use the gestures to access the applications that are not often used and not located on my Home Screen. But also those applications aren't used daily by me so it depends.</t>
  </si>
  <si>
    <t>I would suggest that instead of the names of the apps that could be assigned to each gesture, a logo of those apps would appear instead for a better experience and a more clear process while setting up the gestures.</t>
  </si>
  <si>
    <t>25+</t>
  </si>
  <si>
    <t>CM</t>
  </si>
  <si>
    <t>2-4 hours</t>
  </si>
  <si>
    <t>The process of setting up gestures for opening applications is far more demanding than using the search bar everytime you want to find an application.</t>
  </si>
  <si>
    <t>In my opinion, iv been used to opening my applications by searching them or looking for them on my phone so this application is harder for me to get used to.</t>
  </si>
  <si>
    <t>I prefer using default navigation.</t>
  </si>
  <si>
    <t>None.</t>
  </si>
  <si>
    <t>RB</t>
  </si>
  <si>
    <t>Very straightforward and simple application</t>
  </si>
  <si>
    <t>I thinks its a great idea and could definitely be used by a lot of people</t>
  </si>
  <si>
    <t>Its a pain to look for some applications sometimes, specially if you have a busy screen like I do.</t>
  </si>
  <si>
    <t>I think it would be a much better and faster process if the gestures could be drawn on the Home Screen instead of opening the application itself.</t>
  </si>
  <si>
    <t>IS</t>
  </si>
  <si>
    <t>Seems to be pretty useful</t>
  </si>
  <si>
    <t>sometime its pretty annoying to look for apps. I love gaming on my phone and have a lot of games downloaded and its sometimes hard to navigate through my phone</t>
  </si>
  <si>
    <t>Maybe add some more functions such as turning of the phone which can be done by a gesture instead of holding two buttons down for 5 seconds. Also screen shot or taking a picture/video would be useful.</t>
  </si>
  <si>
    <t>HBS</t>
  </si>
  <si>
    <t>Prefer not to say</t>
  </si>
  <si>
    <t>Loved it :)</t>
  </si>
  <si>
    <t>Loved the idea of the app, but I don't use many apps often and the ones I use daily are located on my main page which can be opened by one tap. Its just a personal preference for me but the idea is amazing!</t>
  </si>
  <si>
    <t>Absolutely, if I used a lot of diffrent apps on my phone, this would really benefit me.</t>
  </si>
  <si>
    <t>None</t>
  </si>
  <si>
    <t>KS</t>
  </si>
  <si>
    <t>I liked the fact that you can assign different gestures to your own liking which gave me the freedom of customizing them myself.</t>
  </si>
  <si>
    <t>Great and very easy to use</t>
  </si>
  <si>
    <t>It could also have default gestures based on the apps on your phone which you could edit or change based on your own preference so you don't have to assign gestures for all the apps on your phone once you get started with the app.</t>
  </si>
  <si>
    <t>SI</t>
  </si>
  <si>
    <t>1-2 hours</t>
  </si>
  <si>
    <t>I already use gestures all the time so I definitely prefer customizing my own navigation over wasting time searching for apps.</t>
  </si>
  <si>
    <t>I already do every day.</t>
  </si>
  <si>
    <t>Make the interface more appealing by using better colours, images, etc.</t>
  </si>
  <si>
    <t>FC</t>
  </si>
  <si>
    <t>Locating the app was trouble between all apps.</t>
  </si>
  <si>
    <t>I believe the use of this app with some improvement would help a lot because it is fast and easy to use</t>
  </si>
  <si>
    <t>Speed and ease of use</t>
  </si>
  <si>
    <t>Questionnaire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</si>
</sst>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2"/>
      <color theme="1"/>
      <name val="Aptos Narrow"/>
      <family val="2"/>
      <scheme val="minor"/>
    </font>
    <font>
      <sz val="10"/>
      <color theme="1"/>
      <name val="Arial"/>
      <family val="2"/>
    </font>
    <font>
      <b/>
      <sz val="10"/>
      <color theme="1"/>
      <name val="Arial"/>
      <family val="2"/>
    </font>
    <font>
      <sz val="8"/>
      <name val="Aptos Narrow"/>
      <family val="2"/>
      <scheme val="minor"/>
    </font>
    <font>
      <sz val="12"/>
      <color theme="1"/>
      <name val="Aptos Narrow"/>
      <scheme val="minor"/>
    </font>
    <font>
      <sz val="12"/>
      <color theme="1"/>
      <name val="Arial"/>
      <family val="2"/>
    </font>
    <font>
      <b/>
      <sz val="12"/>
      <color theme="1"/>
      <name val="Aptos Narrow"/>
      <scheme val="minor"/>
    </font>
    <font>
      <b/>
      <sz val="16"/>
      <color theme="1"/>
      <name val="Aptos Narrow"/>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2" fillId="0" borderId="0" xfId="0" applyFont="1"/>
    <xf numFmtId="0" fontId="3" fillId="0" borderId="0" xfId="0" applyFont="1"/>
    <xf numFmtId="2" fontId="0" fillId="0" borderId="0" xfId="0" applyNumberFormat="1"/>
    <xf numFmtId="0" fontId="0" fillId="0" borderId="1" xfId="0" applyBorder="1"/>
    <xf numFmtId="0" fontId="2" fillId="0" borderId="1" xfId="0" applyFont="1" applyBorder="1"/>
    <xf numFmtId="2" fontId="0" fillId="0" borderId="1" xfId="0" applyNumberFormat="1" applyBorder="1"/>
    <xf numFmtId="0" fontId="0" fillId="2" borderId="1" xfId="0" applyFill="1" applyBorder="1"/>
    <xf numFmtId="2" fontId="0" fillId="2" borderId="1" xfId="0" applyNumberFormat="1" applyFill="1" applyBorder="1"/>
    <xf numFmtId="2" fontId="0" fillId="3" borderId="1" xfId="0" applyNumberFormat="1" applyFill="1" applyBorder="1"/>
    <xf numFmtId="2" fontId="2" fillId="0" borderId="1" xfId="0" applyNumberFormat="1" applyFont="1" applyBorder="1"/>
    <xf numFmtId="0" fontId="0" fillId="4" borderId="0" xfId="0" applyFill="1"/>
    <xf numFmtId="2" fontId="0" fillId="4" borderId="0" xfId="0" applyNumberFormat="1" applyFill="1"/>
    <xf numFmtId="9" fontId="0" fillId="0" borderId="0" xfId="1" applyFont="1"/>
    <xf numFmtId="9" fontId="2" fillId="0" borderId="0" xfId="1" applyFont="1"/>
    <xf numFmtId="0" fontId="0" fillId="0" borderId="1" xfId="0" applyBorder="1" applyAlignment="1">
      <alignment horizontal="center"/>
    </xf>
    <xf numFmtId="0" fontId="2" fillId="0" borderId="1" xfId="0" applyFont="1" applyBorder="1" applyAlignment="1">
      <alignment horizontal="center"/>
    </xf>
    <xf numFmtId="0" fontId="5" fillId="0" borderId="0" xfId="0" applyFont="1"/>
    <xf numFmtId="9" fontId="5" fillId="0" borderId="0" xfId="0" applyNumberFormat="1" applyFont="1"/>
    <xf numFmtId="0" fontId="6" fillId="0" borderId="0" xfId="0" applyFont="1"/>
    <xf numFmtId="0" fontId="5" fillId="0" borderId="1" xfId="0" applyFont="1" applyBorder="1"/>
    <xf numFmtId="0" fontId="8" fillId="0" borderId="1" xfId="0" applyFont="1" applyBorder="1" applyAlignment="1">
      <alignment horizontal="left"/>
    </xf>
    <xf numFmtId="0" fontId="7" fillId="5" borderId="1"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10000"/>
                <a:lumOff val="90000"/>
              </a:schemeClr>
            </a:solidFill>
            <a:ln>
              <a:solidFill>
                <a:srgbClr val="00000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'Data Tables'!$G$26:$G$27</c:f>
                <c:numCache>
                  <c:formatCode>General</c:formatCode>
                  <c:ptCount val="2"/>
                  <c:pt idx="0">
                    <c:v>0.97137824478647117</c:v>
                  </c:pt>
                  <c:pt idx="1">
                    <c:v>2.2076090531345067</c:v>
                  </c:pt>
                </c:numCache>
              </c:numRef>
            </c:plus>
            <c:minus>
              <c:numRef>
                <c:f>'Data Tables'!$G$26:$G$27</c:f>
                <c:numCache>
                  <c:formatCode>General</c:formatCode>
                  <c:ptCount val="2"/>
                  <c:pt idx="0">
                    <c:v>0.97137824478647117</c:v>
                  </c:pt>
                  <c:pt idx="1">
                    <c:v>2.2076090531345067</c:v>
                  </c:pt>
                </c:numCache>
              </c:numRef>
            </c:minus>
            <c:spPr>
              <a:noFill/>
              <a:ln w="9525" cap="flat" cmpd="sng" algn="ctr">
                <a:solidFill>
                  <a:schemeClr val="tx1">
                    <a:lumMod val="65000"/>
                    <a:lumOff val="35000"/>
                  </a:schemeClr>
                </a:solidFill>
                <a:round/>
              </a:ln>
              <a:effectLst/>
            </c:spPr>
          </c:errBars>
          <c:cat>
            <c:strRef>
              <c:f>'Data Tables'!$B$26:$B$27</c:f>
              <c:strCache>
                <c:ptCount val="2"/>
                <c:pt idx="0">
                  <c:v>GestureIT</c:v>
                </c:pt>
                <c:pt idx="1">
                  <c:v>Traditional</c:v>
                </c:pt>
              </c:strCache>
            </c:strRef>
          </c:cat>
          <c:val>
            <c:numRef>
              <c:f>'Data Tables'!$F$26:$F$27</c:f>
              <c:numCache>
                <c:formatCode>0.00</c:formatCode>
                <c:ptCount val="2"/>
                <c:pt idx="0">
                  <c:v>9.8491666666666671</c:v>
                </c:pt>
                <c:pt idx="1">
                  <c:v>11.43138888888889</c:v>
                </c:pt>
              </c:numCache>
            </c:numRef>
          </c:val>
          <c:extLst>
            <c:ext xmlns:c16="http://schemas.microsoft.com/office/drawing/2014/chart" uri="{C3380CC4-5D6E-409C-BE32-E72D297353CC}">
              <c16:uniqueId val="{00000000-06D1-E641-BDDB-80B962D2BB03}"/>
            </c:ext>
          </c:extLst>
        </c:ser>
        <c:dLbls>
          <c:dLblPos val="ctr"/>
          <c:showLegendKey val="0"/>
          <c:showVal val="1"/>
          <c:showCatName val="0"/>
          <c:showSerName val="0"/>
          <c:showPercent val="0"/>
          <c:showBubbleSize val="0"/>
        </c:dLbls>
        <c:gapWidth val="219"/>
        <c:overlap val="-27"/>
        <c:axId val="1260985648"/>
        <c:axId val="1209665407"/>
      </c:barChart>
      <c:catAx>
        <c:axId val="126098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Interaction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09665407"/>
        <c:crosses val="autoZero"/>
        <c:auto val="1"/>
        <c:lblAlgn val="ctr"/>
        <c:lblOffset val="100"/>
        <c:noMultiLvlLbl val="0"/>
      </c:catAx>
      <c:valAx>
        <c:axId val="1209665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60985648"/>
        <c:crosses val="autoZero"/>
        <c:crossBetween val="between"/>
        <c:majorUnit val="5"/>
        <c:minorUnit val="1"/>
      </c:valAx>
      <c:spPr>
        <a:noFill/>
        <a:ln>
          <a:solidFill>
            <a:schemeClr val="bg2">
              <a:lumMod val="75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55143641398608"/>
          <c:y val="5.0925925925925923E-2"/>
          <c:w val="0.84209431738689278"/>
          <c:h val="0.74389690871974334"/>
        </c:manualLayout>
      </c:layout>
      <c:lineChart>
        <c:grouping val="standard"/>
        <c:varyColors val="0"/>
        <c:ser>
          <c:idx val="0"/>
          <c:order val="0"/>
          <c:tx>
            <c:strRef>
              <c:f>'Data Tables'!$B$26</c:f>
              <c:strCache>
                <c:ptCount val="1"/>
                <c:pt idx="0">
                  <c:v>GestureIT</c:v>
                </c:pt>
              </c:strCache>
            </c:strRef>
          </c:tx>
          <c:spPr>
            <a:ln w="19050" cap="rnd">
              <a:solidFill>
                <a:schemeClr val="accent1"/>
              </a:solidFill>
              <a:round/>
            </a:ln>
            <a:effectLst/>
          </c:spPr>
          <c:marker>
            <c:symbol val="diamond"/>
            <c:size val="5"/>
            <c:spPr>
              <a:solidFill>
                <a:schemeClr val="accent1"/>
              </a:solidFill>
              <a:ln w="9525">
                <a:solidFill>
                  <a:schemeClr val="accent1"/>
                </a:solidFill>
              </a:ln>
              <a:effectLst/>
            </c:spPr>
          </c:marker>
          <c:val>
            <c:numRef>
              <c:f>'Data Tables'!$C$26:$E$26</c:f>
              <c:numCache>
                <c:formatCode>0.00</c:formatCode>
                <c:ptCount val="3"/>
                <c:pt idx="0">
                  <c:v>10.625833333333334</c:v>
                </c:pt>
                <c:pt idx="1">
                  <c:v>10.161666666666667</c:v>
                </c:pt>
                <c:pt idx="2">
                  <c:v>8.76</c:v>
                </c:pt>
              </c:numCache>
            </c:numRef>
          </c:val>
          <c:smooth val="0"/>
          <c:extLst>
            <c:ext xmlns:c16="http://schemas.microsoft.com/office/drawing/2014/chart" uri="{C3380CC4-5D6E-409C-BE32-E72D297353CC}">
              <c16:uniqueId val="{00000000-A9AD-2440-B24B-DE5335DACC18}"/>
            </c:ext>
          </c:extLst>
        </c:ser>
        <c:ser>
          <c:idx val="1"/>
          <c:order val="1"/>
          <c:tx>
            <c:strRef>
              <c:f>'Data Tables'!$B$27</c:f>
              <c:strCache>
                <c:ptCount val="1"/>
                <c:pt idx="0">
                  <c:v>Traditional</c:v>
                </c:pt>
              </c:strCache>
            </c:strRef>
          </c:tx>
          <c:spPr>
            <a:ln w="19050" cap="rnd">
              <a:solidFill>
                <a:schemeClr val="accent2"/>
              </a:solidFill>
              <a:round/>
            </a:ln>
            <a:effectLst/>
          </c:spPr>
          <c:marker>
            <c:symbol val="square"/>
            <c:size val="5"/>
            <c:spPr>
              <a:solidFill>
                <a:schemeClr val="accent2"/>
              </a:solidFill>
              <a:ln w="9525">
                <a:solidFill>
                  <a:schemeClr val="accent2"/>
                </a:solidFill>
              </a:ln>
              <a:effectLst/>
            </c:spPr>
          </c:marker>
          <c:val>
            <c:numRef>
              <c:f>'Data Tables'!$C$27:$E$27</c:f>
              <c:numCache>
                <c:formatCode>0.00</c:formatCode>
                <c:ptCount val="3"/>
                <c:pt idx="0">
                  <c:v>13.883333333333333</c:v>
                </c:pt>
                <c:pt idx="1">
                  <c:v>10.809166666666668</c:v>
                </c:pt>
                <c:pt idx="2">
                  <c:v>9.6016666666666666</c:v>
                </c:pt>
              </c:numCache>
            </c:numRef>
          </c:val>
          <c:smooth val="0"/>
          <c:extLst>
            <c:ext xmlns:c16="http://schemas.microsoft.com/office/drawing/2014/chart" uri="{C3380CC4-5D6E-409C-BE32-E72D297353CC}">
              <c16:uniqueId val="{00000001-A9AD-2440-B24B-DE5335DACC18}"/>
            </c:ext>
          </c:extLst>
        </c:ser>
        <c:dLbls>
          <c:showLegendKey val="0"/>
          <c:showVal val="0"/>
          <c:showCatName val="0"/>
          <c:showSerName val="0"/>
          <c:showPercent val="0"/>
          <c:showBubbleSize val="0"/>
        </c:dLbls>
        <c:marker val="1"/>
        <c:smooth val="0"/>
        <c:axId val="593428176"/>
        <c:axId val="727848111"/>
      </c:lineChart>
      <c:catAx>
        <c:axId val="59342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27848111"/>
        <c:crosses val="autoZero"/>
        <c:auto val="1"/>
        <c:lblAlgn val="ctr"/>
        <c:lblOffset val="100"/>
        <c:noMultiLvlLbl val="0"/>
      </c:catAx>
      <c:valAx>
        <c:axId val="7278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93428176"/>
        <c:crosses val="autoZero"/>
        <c:crossBetween val="between"/>
      </c:valAx>
      <c:spPr>
        <a:noFill/>
        <a:ln>
          <a:solidFill>
            <a:schemeClr val="bg2">
              <a:lumMod val="75000"/>
            </a:schemeClr>
          </a:solidFill>
        </a:ln>
        <a:effectLst/>
      </c:spPr>
    </c:plotArea>
    <c:legend>
      <c:legendPos val="r"/>
      <c:layout>
        <c:manualLayout>
          <c:xMode val="edge"/>
          <c:yMode val="edge"/>
          <c:x val="0.70445622238887795"/>
          <c:y val="0.51909667541557314"/>
          <c:w val="0.22654653250270071"/>
          <c:h val="0.15625109361329836"/>
        </c:manualLayout>
      </c:layout>
      <c:overlay val="0"/>
      <c:spPr>
        <a:solidFill>
          <a:srgbClr val="FFFFFF"/>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20000"/>
                <a:lumOff val="8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'Data Tables'!$AB$29:$AB$30</c:f>
                <c:numCache>
                  <c:formatCode>General</c:formatCode>
                  <c:ptCount val="2"/>
                  <c:pt idx="0">
                    <c:v>54.530959818287677</c:v>
                  </c:pt>
                  <c:pt idx="1">
                    <c:v>43.327864238206374</c:v>
                  </c:pt>
                </c:numCache>
              </c:numRef>
            </c:plus>
            <c:minus>
              <c:numRef>
                <c:f>'Data Tables'!$AB$29:$AB$30</c:f>
                <c:numCache>
                  <c:formatCode>General</c:formatCode>
                  <c:ptCount val="2"/>
                  <c:pt idx="0">
                    <c:v>54.530959818287677</c:v>
                  </c:pt>
                  <c:pt idx="1">
                    <c:v>43.327864238206374</c:v>
                  </c:pt>
                </c:numCache>
              </c:numRef>
            </c:minus>
            <c:spPr>
              <a:noFill/>
              <a:ln w="9525" cap="flat" cmpd="sng" algn="ctr">
                <a:solidFill>
                  <a:schemeClr val="tx1">
                    <a:lumMod val="65000"/>
                    <a:lumOff val="35000"/>
                  </a:schemeClr>
                </a:solidFill>
                <a:round/>
              </a:ln>
              <a:effectLst/>
            </c:spPr>
          </c:errBars>
          <c:cat>
            <c:strRef>
              <c:f>'Data Tables'!$W$29:$W$30</c:f>
              <c:strCache>
                <c:ptCount val="2"/>
                <c:pt idx="0">
                  <c:v>GestureIT</c:v>
                </c:pt>
                <c:pt idx="1">
                  <c:v>Traditional</c:v>
                </c:pt>
              </c:strCache>
            </c:strRef>
          </c:cat>
          <c:val>
            <c:numRef>
              <c:f>'Data Tables'!$AA$29:$AA$30</c:f>
              <c:numCache>
                <c:formatCode>0.00</c:formatCode>
                <c:ptCount val="2"/>
                <c:pt idx="0">
                  <c:v>-645.47222222222229</c:v>
                </c:pt>
                <c:pt idx="1">
                  <c:v>-534.125</c:v>
                </c:pt>
              </c:numCache>
            </c:numRef>
          </c:val>
          <c:extLst>
            <c:ext xmlns:c16="http://schemas.microsoft.com/office/drawing/2014/chart" uri="{C3380CC4-5D6E-409C-BE32-E72D297353CC}">
              <c16:uniqueId val="{00000000-574C-3943-ACBC-18D8C1808863}"/>
            </c:ext>
          </c:extLst>
        </c:ser>
        <c:dLbls>
          <c:showLegendKey val="0"/>
          <c:showVal val="0"/>
          <c:showCatName val="0"/>
          <c:showSerName val="0"/>
          <c:showPercent val="0"/>
          <c:showBubbleSize val="0"/>
        </c:dLbls>
        <c:gapWidth val="219"/>
        <c:overlap val="-27"/>
        <c:axId val="1206556431"/>
        <c:axId val="1206579583"/>
      </c:barChart>
      <c:catAx>
        <c:axId val="120655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Interaction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06579583"/>
        <c:crosses val="autoZero"/>
        <c:auto val="1"/>
        <c:lblAlgn val="ctr"/>
        <c:lblOffset val="100"/>
        <c:noMultiLvlLbl val="0"/>
      </c:catAx>
      <c:valAx>
        <c:axId val="120657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Average Battery Consumption (</a:t>
                </a:r>
                <a:r>
                  <a:rPr lang="en-CA"/>
                  <a:t>µA</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06556431"/>
        <c:crosses val="autoZero"/>
        <c:crossBetween val="between"/>
      </c:valAx>
      <c:spPr>
        <a:noFill/>
        <a:ln>
          <a:solidFill>
            <a:schemeClr val="bg2">
              <a:lumMod val="75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493000874890639E-2"/>
          <c:y val="5.0925925925925923E-2"/>
          <c:w val="0.86516382327209085"/>
          <c:h val="0.74389690871974334"/>
        </c:manualLayout>
      </c:layout>
      <c:barChart>
        <c:barDir val="bar"/>
        <c:grouping val="clustered"/>
        <c:varyColors val="0"/>
        <c:ser>
          <c:idx val="0"/>
          <c:order val="0"/>
          <c:tx>
            <c:strRef>
              <c:f>'Data Tables'!$W$29</c:f>
              <c:strCache>
                <c:ptCount val="1"/>
                <c:pt idx="0">
                  <c:v>GestureIT</c:v>
                </c:pt>
              </c:strCache>
            </c:strRef>
          </c:tx>
          <c:spPr>
            <a:solidFill>
              <a:schemeClr val="accent1"/>
            </a:solidFill>
            <a:ln>
              <a:noFill/>
            </a:ln>
            <a:effectLst/>
          </c:spPr>
          <c:invertIfNegative val="0"/>
          <c:val>
            <c:numRef>
              <c:f>'Data Tables'!$X$29:$Z$29</c:f>
              <c:numCache>
                <c:formatCode>0.00</c:formatCode>
                <c:ptCount val="3"/>
                <c:pt idx="0">
                  <c:v>-707.20833333333337</c:v>
                </c:pt>
                <c:pt idx="1">
                  <c:v>-625.33333333333337</c:v>
                </c:pt>
                <c:pt idx="2">
                  <c:v>-603.875</c:v>
                </c:pt>
              </c:numCache>
            </c:numRef>
          </c:val>
          <c:extLst>
            <c:ext xmlns:c16="http://schemas.microsoft.com/office/drawing/2014/chart" uri="{C3380CC4-5D6E-409C-BE32-E72D297353CC}">
              <c16:uniqueId val="{00000000-3170-004F-A30B-6B6664A98E47}"/>
            </c:ext>
          </c:extLst>
        </c:ser>
        <c:ser>
          <c:idx val="1"/>
          <c:order val="1"/>
          <c:tx>
            <c:strRef>
              <c:f>'Data Tables'!$W$30</c:f>
              <c:strCache>
                <c:ptCount val="1"/>
                <c:pt idx="0">
                  <c:v>Traditional</c:v>
                </c:pt>
              </c:strCache>
            </c:strRef>
          </c:tx>
          <c:spPr>
            <a:solidFill>
              <a:schemeClr val="accent2"/>
            </a:solidFill>
            <a:ln>
              <a:noFill/>
            </a:ln>
            <a:effectLst/>
          </c:spPr>
          <c:invertIfNegative val="0"/>
          <c:val>
            <c:numRef>
              <c:f>'Data Tables'!$X$30:$Z$30</c:f>
              <c:numCache>
                <c:formatCode>0.00</c:formatCode>
                <c:ptCount val="3"/>
                <c:pt idx="0">
                  <c:v>-504.66666666666669</c:v>
                </c:pt>
                <c:pt idx="1">
                  <c:v>-513.83333333333337</c:v>
                </c:pt>
                <c:pt idx="2">
                  <c:v>-583.875</c:v>
                </c:pt>
              </c:numCache>
            </c:numRef>
          </c:val>
          <c:extLst>
            <c:ext xmlns:c16="http://schemas.microsoft.com/office/drawing/2014/chart" uri="{C3380CC4-5D6E-409C-BE32-E72D297353CC}">
              <c16:uniqueId val="{00000001-3170-004F-A30B-6B6664A98E47}"/>
            </c:ext>
          </c:extLst>
        </c:ser>
        <c:dLbls>
          <c:showLegendKey val="0"/>
          <c:showVal val="0"/>
          <c:showCatName val="0"/>
          <c:showSerName val="0"/>
          <c:showPercent val="0"/>
          <c:showBubbleSize val="0"/>
        </c:dLbls>
        <c:gapWidth val="182"/>
        <c:axId val="730481696"/>
        <c:axId val="1108566368"/>
      </c:barChart>
      <c:catAx>
        <c:axId val="730481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Trial</a:t>
                </a:r>
              </a:p>
            </c:rich>
          </c:tx>
          <c:layout>
            <c:manualLayout>
              <c:xMode val="edge"/>
              <c:yMode val="edge"/>
              <c:x val="0.94722222222222219"/>
              <c:y val="0.41642752989209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high"/>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08566368"/>
        <c:crosses val="autoZero"/>
        <c:auto val="1"/>
        <c:lblAlgn val="ctr"/>
        <c:lblOffset val="100"/>
        <c:noMultiLvlLbl val="0"/>
      </c:catAx>
      <c:valAx>
        <c:axId val="1108566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US"/>
                  <a:t>Average Battery Consumption (</a:t>
                </a:r>
                <a:r>
                  <a:rPr lang="en-CA"/>
                  <a:t>µA</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30481696"/>
        <c:crosses val="autoZero"/>
        <c:crossBetween val="between"/>
      </c:valAx>
      <c:spPr>
        <a:noFill/>
        <a:ln>
          <a:solidFill>
            <a:schemeClr val="tx1"/>
          </a:solidFill>
        </a:ln>
        <a:effectLst/>
      </c:spPr>
    </c:plotArea>
    <c:legend>
      <c:legendPos val="r"/>
      <c:layout>
        <c:manualLayout>
          <c:xMode val="edge"/>
          <c:yMode val="edge"/>
          <c:x val="6.6744750656167973E-2"/>
          <c:y val="0.22280037911927675"/>
          <c:w val="0.15677273513887688"/>
          <c:h val="0.14768081073199182"/>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895350</xdr:colOff>
      <xdr:row>32</xdr:row>
      <xdr:rowOff>57150</xdr:rowOff>
    </xdr:from>
    <xdr:to>
      <xdr:col>7</xdr:col>
      <xdr:colOff>336550</xdr:colOff>
      <xdr:row>45</xdr:row>
      <xdr:rowOff>158750</xdr:rowOff>
    </xdr:to>
    <xdr:graphicFrame macro="">
      <xdr:nvGraphicFramePr>
        <xdr:cNvPr id="2" name="Chart 1">
          <a:extLst>
            <a:ext uri="{FF2B5EF4-FFF2-40B4-BE49-F238E27FC236}">
              <a16:creationId xmlns:a16="http://schemas.microsoft.com/office/drawing/2014/main" id="{E8C2A776-A0A4-B7AB-D5A3-1DD0A09D4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31</xdr:row>
      <xdr:rowOff>88900</xdr:rowOff>
    </xdr:from>
    <xdr:to>
      <xdr:col>13</xdr:col>
      <xdr:colOff>660400</xdr:colOff>
      <xdr:row>44</xdr:row>
      <xdr:rowOff>190500</xdr:rowOff>
    </xdr:to>
    <xdr:graphicFrame macro="">
      <xdr:nvGraphicFramePr>
        <xdr:cNvPr id="3" name="Chart 2">
          <a:extLst>
            <a:ext uri="{FF2B5EF4-FFF2-40B4-BE49-F238E27FC236}">
              <a16:creationId xmlns:a16="http://schemas.microsoft.com/office/drawing/2014/main" id="{31D1D7E6-BA6F-B7E5-57E8-06DB86B0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595923</xdr:colOff>
      <xdr:row>37</xdr:row>
      <xdr:rowOff>84015</xdr:rowOff>
    </xdr:from>
    <xdr:to>
      <xdr:col>24</xdr:col>
      <xdr:colOff>810846</xdr:colOff>
      <xdr:row>51</xdr:row>
      <xdr:rowOff>91831</xdr:rowOff>
    </xdr:to>
    <xdr:graphicFrame macro="">
      <xdr:nvGraphicFramePr>
        <xdr:cNvPr id="4" name="Chart 3">
          <a:extLst>
            <a:ext uri="{FF2B5EF4-FFF2-40B4-BE49-F238E27FC236}">
              <a16:creationId xmlns:a16="http://schemas.microsoft.com/office/drawing/2014/main" id="{203D6DE8-E0AD-516E-1068-E21A60D78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431801</xdr:colOff>
      <xdr:row>38</xdr:row>
      <xdr:rowOff>67733</xdr:rowOff>
    </xdr:from>
    <xdr:to>
      <xdr:col>31</xdr:col>
      <xdr:colOff>25401</xdr:colOff>
      <xdr:row>51</xdr:row>
      <xdr:rowOff>169333</xdr:rowOff>
    </xdr:to>
    <xdr:graphicFrame macro="">
      <xdr:nvGraphicFramePr>
        <xdr:cNvPr id="5" name="Chart 4">
          <a:extLst>
            <a:ext uri="{FF2B5EF4-FFF2-40B4-BE49-F238E27FC236}">
              <a16:creationId xmlns:a16="http://schemas.microsoft.com/office/drawing/2014/main" id="{DEBEA7F0-390B-290B-BC2F-C6E326C9E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30B82-1CFC-E34B-8B1A-527DFF1DA098}">
  <dimension ref="A1:G40"/>
  <sheetViews>
    <sheetView zoomScale="58" workbookViewId="0">
      <selection activeCell="C37" sqref="C37"/>
    </sheetView>
  </sheetViews>
  <sheetFormatPr baseColWidth="10" defaultRowHeight="16" x14ac:dyDescent="0.2"/>
  <cols>
    <col min="1" max="1" width="31.1640625" bestFit="1" customWidth="1"/>
    <col min="2" max="2" width="29.83203125" bestFit="1" customWidth="1"/>
    <col min="3" max="3" width="37.33203125" bestFit="1" customWidth="1"/>
    <col min="4" max="4" width="36.1640625" bestFit="1" customWidth="1"/>
    <col min="5" max="7" width="17.1640625" bestFit="1" customWidth="1"/>
  </cols>
  <sheetData>
    <row r="1" spans="1:7" x14ac:dyDescent="0.2">
      <c r="A1" s="1" t="s">
        <v>0</v>
      </c>
      <c r="B1" s="1" t="s">
        <v>1</v>
      </c>
      <c r="C1" s="1" t="s">
        <v>2</v>
      </c>
      <c r="D1" s="1" t="s">
        <v>3</v>
      </c>
      <c r="E1" s="1" t="s">
        <v>4</v>
      </c>
      <c r="F1" s="1" t="s">
        <v>5</v>
      </c>
      <c r="G1" s="1" t="s">
        <v>6</v>
      </c>
    </row>
    <row r="2" spans="1:7" x14ac:dyDescent="0.2">
      <c r="A2" s="2" t="s">
        <v>7</v>
      </c>
      <c r="B2" s="2" t="s">
        <v>7</v>
      </c>
      <c r="C2" s="2" t="s">
        <v>7</v>
      </c>
      <c r="D2" s="2" t="s">
        <v>7</v>
      </c>
      <c r="E2" s="2" t="s">
        <v>7</v>
      </c>
      <c r="F2" s="2" t="s">
        <v>7</v>
      </c>
      <c r="G2" s="2" t="s">
        <v>7</v>
      </c>
    </row>
    <row r="3" spans="1:7" x14ac:dyDescent="0.2">
      <c r="A3" s="1" t="s">
        <v>8</v>
      </c>
      <c r="B3" s="1" t="s">
        <v>9</v>
      </c>
      <c r="C3" s="1">
        <v>-270</v>
      </c>
      <c r="D3" s="1">
        <v>-560</v>
      </c>
      <c r="E3" s="1" t="s">
        <v>10</v>
      </c>
      <c r="F3" s="1">
        <v>1</v>
      </c>
      <c r="G3" s="1">
        <v>1</v>
      </c>
    </row>
    <row r="4" spans="1:7" x14ac:dyDescent="0.2">
      <c r="A4" s="1" t="s">
        <v>11</v>
      </c>
      <c r="B4" s="1" t="s">
        <v>12</v>
      </c>
      <c r="C4" s="1">
        <v>-711.5</v>
      </c>
      <c r="D4" s="1">
        <v>-327.5</v>
      </c>
      <c r="E4" s="1" t="s">
        <v>10</v>
      </c>
      <c r="F4" s="1">
        <v>1</v>
      </c>
      <c r="G4" s="1">
        <v>2</v>
      </c>
    </row>
    <row r="5" spans="1:7" x14ac:dyDescent="0.2">
      <c r="A5" s="1" t="s">
        <v>13</v>
      </c>
      <c r="B5" s="1" t="s">
        <v>14</v>
      </c>
      <c r="C5" s="1">
        <v>652.5</v>
      </c>
      <c r="D5" s="1">
        <v>-292</v>
      </c>
      <c r="E5" s="1" t="s">
        <v>10</v>
      </c>
      <c r="F5" s="1">
        <v>1</v>
      </c>
      <c r="G5" s="1">
        <v>3</v>
      </c>
    </row>
    <row r="6" spans="1:7" x14ac:dyDescent="0.2">
      <c r="A6" s="1" t="s">
        <v>15</v>
      </c>
      <c r="B6" s="1" t="s">
        <v>16</v>
      </c>
      <c r="C6" s="1">
        <v>510.5</v>
      </c>
      <c r="D6" s="1">
        <v>-661.5</v>
      </c>
      <c r="E6" s="1" t="s">
        <v>17</v>
      </c>
      <c r="F6" s="1">
        <v>2</v>
      </c>
      <c r="G6" s="1">
        <v>1</v>
      </c>
    </row>
    <row r="7" spans="1:7" x14ac:dyDescent="0.2">
      <c r="A7" s="1" t="s">
        <v>18</v>
      </c>
      <c r="B7" s="1" t="s">
        <v>19</v>
      </c>
      <c r="C7" s="1">
        <v>-419</v>
      </c>
      <c r="D7" s="1">
        <v>-240</v>
      </c>
      <c r="E7" s="1" t="s">
        <v>17</v>
      </c>
      <c r="F7" s="1">
        <v>2</v>
      </c>
      <c r="G7" s="1">
        <v>2</v>
      </c>
    </row>
    <row r="8" spans="1:7" x14ac:dyDescent="0.2">
      <c r="A8" s="1" t="s">
        <v>20</v>
      </c>
      <c r="B8" s="1" t="s">
        <v>21</v>
      </c>
      <c r="C8" s="1">
        <v>-877</v>
      </c>
      <c r="D8" s="1">
        <v>-200</v>
      </c>
      <c r="E8" s="1" t="s">
        <v>17</v>
      </c>
      <c r="F8" s="1">
        <v>2</v>
      </c>
      <c r="G8" s="1">
        <v>3</v>
      </c>
    </row>
    <row r="9" spans="1:7" x14ac:dyDescent="0.2">
      <c r="A9" s="1" t="s">
        <v>22</v>
      </c>
      <c r="B9" s="1" t="s">
        <v>23</v>
      </c>
      <c r="C9" s="1">
        <v>-374</v>
      </c>
      <c r="D9" s="1">
        <v>-293</v>
      </c>
      <c r="E9" s="1" t="s">
        <v>17</v>
      </c>
      <c r="F9" s="1">
        <v>3</v>
      </c>
      <c r="G9" s="1">
        <v>1</v>
      </c>
    </row>
    <row r="10" spans="1:7" x14ac:dyDescent="0.2">
      <c r="A10" s="1" t="s">
        <v>24</v>
      </c>
      <c r="B10" s="1" t="s">
        <v>25</v>
      </c>
      <c r="C10" s="1">
        <v>329.5</v>
      </c>
      <c r="D10" s="1">
        <v>-531</v>
      </c>
      <c r="E10" s="1" t="s">
        <v>17</v>
      </c>
      <c r="F10" s="1">
        <v>3</v>
      </c>
      <c r="G10" s="1">
        <v>2</v>
      </c>
    </row>
    <row r="11" spans="1:7" x14ac:dyDescent="0.2">
      <c r="A11" s="1" t="s">
        <v>26</v>
      </c>
      <c r="B11" s="1" t="s">
        <v>27</v>
      </c>
      <c r="C11" s="1">
        <v>-499</v>
      </c>
      <c r="D11" s="1">
        <v>-186</v>
      </c>
      <c r="E11" s="1" t="s">
        <v>17</v>
      </c>
      <c r="F11" s="1">
        <v>3</v>
      </c>
      <c r="G11" s="1">
        <v>3</v>
      </c>
    </row>
    <row r="12" spans="1:7" x14ac:dyDescent="0.2">
      <c r="A12" s="1" t="s">
        <v>28</v>
      </c>
      <c r="B12" s="1" t="s">
        <v>29</v>
      </c>
      <c r="C12" s="1">
        <v>-884</v>
      </c>
      <c r="D12" s="1">
        <v>-980</v>
      </c>
      <c r="E12" s="1" t="s">
        <v>10</v>
      </c>
      <c r="F12" s="1">
        <v>4</v>
      </c>
      <c r="G12" s="1">
        <v>1</v>
      </c>
    </row>
    <row r="13" spans="1:7" x14ac:dyDescent="0.2">
      <c r="A13" s="1" t="s">
        <v>30</v>
      </c>
      <c r="B13" s="1" t="s">
        <v>31</v>
      </c>
      <c r="C13" s="1">
        <v>-756.5</v>
      </c>
      <c r="D13" s="1">
        <v>-772.5</v>
      </c>
      <c r="E13" s="1" t="s">
        <v>10</v>
      </c>
      <c r="F13" s="1">
        <v>4</v>
      </c>
      <c r="G13" s="1">
        <v>2</v>
      </c>
    </row>
    <row r="14" spans="1:7" x14ac:dyDescent="0.2">
      <c r="A14" s="1" t="s">
        <v>32</v>
      </c>
      <c r="B14" s="1" t="s">
        <v>33</v>
      </c>
      <c r="C14" s="1">
        <v>-756</v>
      </c>
      <c r="D14" s="1">
        <v>-868</v>
      </c>
      <c r="E14" s="1" t="s">
        <v>10</v>
      </c>
      <c r="F14" s="1">
        <v>4</v>
      </c>
      <c r="G14" s="1">
        <v>3</v>
      </c>
    </row>
    <row r="15" spans="1:7" x14ac:dyDescent="0.2">
      <c r="A15" s="1" t="s">
        <v>34</v>
      </c>
      <c r="B15" s="1" t="s">
        <v>35</v>
      </c>
      <c r="C15" s="1">
        <v>-624</v>
      </c>
      <c r="D15" s="1">
        <v>-823</v>
      </c>
      <c r="E15" s="1" t="s">
        <v>10</v>
      </c>
      <c r="F15" s="1">
        <v>5</v>
      </c>
      <c r="G15" s="1">
        <v>1</v>
      </c>
    </row>
    <row r="16" spans="1:7" x14ac:dyDescent="0.2">
      <c r="A16" s="1" t="s">
        <v>36</v>
      </c>
      <c r="B16" s="1" t="s">
        <v>37</v>
      </c>
      <c r="C16" s="1">
        <v>-846</v>
      </c>
      <c r="D16" s="1">
        <v>-746</v>
      </c>
      <c r="E16" s="1" t="s">
        <v>10</v>
      </c>
      <c r="F16" s="1">
        <v>5</v>
      </c>
      <c r="G16" s="1">
        <v>2</v>
      </c>
    </row>
    <row r="17" spans="1:7" x14ac:dyDescent="0.2">
      <c r="A17" s="1" t="s">
        <v>38</v>
      </c>
      <c r="B17" s="1" t="s">
        <v>39</v>
      </c>
      <c r="C17" s="1">
        <v>-866</v>
      </c>
      <c r="D17" s="1">
        <v>-962</v>
      </c>
      <c r="E17" s="1" t="s">
        <v>10</v>
      </c>
      <c r="F17" s="1">
        <v>5</v>
      </c>
      <c r="G17" s="1">
        <v>3</v>
      </c>
    </row>
    <row r="18" spans="1:7" x14ac:dyDescent="0.2">
      <c r="A18" s="1" t="s">
        <v>40</v>
      </c>
      <c r="B18" s="1" t="s">
        <v>41</v>
      </c>
      <c r="C18" s="1">
        <v>-808</v>
      </c>
      <c r="D18" s="1">
        <v>-611</v>
      </c>
      <c r="E18" s="1" t="s">
        <v>10</v>
      </c>
      <c r="F18" s="1">
        <v>6</v>
      </c>
      <c r="G18" s="1">
        <v>1</v>
      </c>
    </row>
    <row r="19" spans="1:7" x14ac:dyDescent="0.2">
      <c r="A19" s="1" t="s">
        <v>42</v>
      </c>
      <c r="B19" s="1" t="s">
        <v>43</v>
      </c>
      <c r="C19" s="1">
        <v>-711</v>
      </c>
      <c r="D19" s="1">
        <v>-684</v>
      </c>
      <c r="E19" s="1" t="s">
        <v>10</v>
      </c>
      <c r="F19" s="1">
        <v>6</v>
      </c>
      <c r="G19" s="1">
        <v>2</v>
      </c>
    </row>
    <row r="20" spans="1:7" x14ac:dyDescent="0.2">
      <c r="A20" s="1" t="s">
        <v>44</v>
      </c>
      <c r="B20" s="1" t="s">
        <v>45</v>
      </c>
      <c r="C20" s="1">
        <v>-702</v>
      </c>
      <c r="D20" s="1">
        <v>-707</v>
      </c>
      <c r="E20" s="1" t="s">
        <v>10</v>
      </c>
      <c r="F20" s="1">
        <v>6</v>
      </c>
      <c r="G20" s="1">
        <v>3</v>
      </c>
    </row>
    <row r="21" spans="1:7" x14ac:dyDescent="0.2">
      <c r="A21" s="1" t="s">
        <v>0</v>
      </c>
      <c r="B21" s="1" t="s">
        <v>1</v>
      </c>
      <c r="C21" s="1" t="s">
        <v>46</v>
      </c>
      <c r="D21" s="1" t="s">
        <v>47</v>
      </c>
      <c r="E21" s="1" t="s">
        <v>4</v>
      </c>
      <c r="F21" s="1" t="s">
        <v>5</v>
      </c>
      <c r="G21" s="1" t="s">
        <v>6</v>
      </c>
    </row>
    <row r="22" spans="1:7" x14ac:dyDescent="0.2">
      <c r="A22" s="2" t="s">
        <v>48</v>
      </c>
      <c r="B22" s="2" t="s">
        <v>48</v>
      </c>
      <c r="C22" s="2" t="s">
        <v>48</v>
      </c>
      <c r="D22" s="2" t="s">
        <v>48</v>
      </c>
      <c r="E22" s="2" t="s">
        <v>48</v>
      </c>
      <c r="F22" s="2" t="s">
        <v>48</v>
      </c>
      <c r="G22" s="2" t="s">
        <v>48</v>
      </c>
    </row>
    <row r="23" spans="1:7" x14ac:dyDescent="0.2">
      <c r="A23" s="1" t="s">
        <v>49</v>
      </c>
      <c r="B23" s="1" t="s">
        <v>50</v>
      </c>
      <c r="C23" s="1">
        <v>-319.5</v>
      </c>
      <c r="D23" s="1">
        <v>-903.5</v>
      </c>
      <c r="E23" s="1" t="s">
        <v>17</v>
      </c>
      <c r="F23" s="1">
        <v>7</v>
      </c>
      <c r="G23" s="1">
        <v>1</v>
      </c>
    </row>
    <row r="24" spans="1:7" x14ac:dyDescent="0.2">
      <c r="A24" s="1" t="s">
        <v>51</v>
      </c>
      <c r="B24" s="1" t="s">
        <v>52</v>
      </c>
      <c r="C24" s="1">
        <v>-311</v>
      </c>
      <c r="D24" s="1">
        <v>-831.5</v>
      </c>
      <c r="E24" s="1" t="s">
        <v>17</v>
      </c>
      <c r="F24" s="1">
        <v>7</v>
      </c>
      <c r="G24" s="1">
        <v>2</v>
      </c>
    </row>
    <row r="25" spans="1:7" x14ac:dyDescent="0.2">
      <c r="A25" s="1" t="s">
        <v>53</v>
      </c>
      <c r="B25" s="1" t="s">
        <v>54</v>
      </c>
      <c r="C25" s="1">
        <v>-341.5</v>
      </c>
      <c r="D25" s="1">
        <v>-593.5</v>
      </c>
      <c r="E25" s="1" t="s">
        <v>17</v>
      </c>
      <c r="F25" s="1">
        <v>7</v>
      </c>
      <c r="G25" s="1">
        <v>3</v>
      </c>
    </row>
    <row r="26" spans="1:7" x14ac:dyDescent="0.2">
      <c r="A26" s="1" t="s">
        <v>55</v>
      </c>
      <c r="B26" s="1" t="s">
        <v>56</v>
      </c>
      <c r="C26" s="1">
        <v>-301</v>
      </c>
      <c r="D26" s="1">
        <v>-590.5</v>
      </c>
      <c r="E26" s="1" t="s">
        <v>17</v>
      </c>
      <c r="F26" s="1">
        <v>8</v>
      </c>
      <c r="G26" s="1">
        <v>1</v>
      </c>
    </row>
    <row r="27" spans="1:7" x14ac:dyDescent="0.2">
      <c r="A27" s="1" t="s">
        <v>57</v>
      </c>
      <c r="B27" s="1" t="s">
        <v>58</v>
      </c>
      <c r="C27" s="1">
        <v>-329</v>
      </c>
      <c r="D27" s="1">
        <v>-796.5</v>
      </c>
      <c r="E27" s="1" t="s">
        <v>17</v>
      </c>
      <c r="F27" s="1">
        <v>8</v>
      </c>
      <c r="G27" s="1">
        <v>2</v>
      </c>
    </row>
    <row r="28" spans="1:7" x14ac:dyDescent="0.2">
      <c r="A28" s="1" t="s">
        <v>59</v>
      </c>
      <c r="B28" s="1" t="s">
        <v>60</v>
      </c>
      <c r="C28" s="1">
        <v>-338</v>
      </c>
      <c r="D28" s="1">
        <v>-730.5</v>
      </c>
      <c r="E28" s="1" t="s">
        <v>17</v>
      </c>
      <c r="F28" s="1">
        <v>8</v>
      </c>
      <c r="G28" s="1">
        <v>3</v>
      </c>
    </row>
    <row r="29" spans="1:7" x14ac:dyDescent="0.2">
      <c r="A29" s="1" t="s">
        <v>61</v>
      </c>
      <c r="B29" s="1" t="s">
        <v>62</v>
      </c>
      <c r="C29" s="1">
        <v>-364</v>
      </c>
      <c r="D29" s="1">
        <v>-955</v>
      </c>
      <c r="E29" s="1" t="s">
        <v>10</v>
      </c>
      <c r="F29" s="1">
        <v>9</v>
      </c>
      <c r="G29" s="1">
        <v>1</v>
      </c>
    </row>
    <row r="30" spans="1:7" x14ac:dyDescent="0.2">
      <c r="A30" s="1" t="s">
        <v>63</v>
      </c>
      <c r="B30" s="1" t="s">
        <v>64</v>
      </c>
      <c r="C30" s="1">
        <v>-296.5</v>
      </c>
      <c r="D30" s="1">
        <v>-771</v>
      </c>
      <c r="E30" s="1" t="s">
        <v>10</v>
      </c>
      <c r="F30" s="1">
        <v>9</v>
      </c>
      <c r="G30" s="1">
        <v>2</v>
      </c>
    </row>
    <row r="31" spans="1:7" x14ac:dyDescent="0.2">
      <c r="A31" s="1" t="s">
        <v>65</v>
      </c>
      <c r="B31" s="1" t="s">
        <v>66</v>
      </c>
      <c r="C31" s="1">
        <v>-333.5</v>
      </c>
      <c r="D31" s="1">
        <v>-860.5</v>
      </c>
      <c r="E31" s="1" t="s">
        <v>10</v>
      </c>
      <c r="F31" s="1">
        <v>9</v>
      </c>
      <c r="G31" s="1">
        <v>3</v>
      </c>
    </row>
    <row r="32" spans="1:7" x14ac:dyDescent="0.2">
      <c r="A32" s="1" t="s">
        <v>67</v>
      </c>
      <c r="B32" s="1" t="s">
        <v>68</v>
      </c>
      <c r="C32" s="1">
        <v>-591</v>
      </c>
      <c r="D32" s="1">
        <v>-389.5</v>
      </c>
      <c r="E32" s="1" t="s">
        <v>17</v>
      </c>
      <c r="F32" s="1">
        <v>10</v>
      </c>
      <c r="G32" s="1">
        <v>1</v>
      </c>
    </row>
    <row r="33" spans="1:7" x14ac:dyDescent="0.2">
      <c r="A33" s="1" t="s">
        <v>69</v>
      </c>
      <c r="B33" s="1" t="s">
        <v>70</v>
      </c>
      <c r="C33" s="1">
        <v>-588</v>
      </c>
      <c r="D33" s="1">
        <v>-403</v>
      </c>
      <c r="E33" s="1" t="s">
        <v>17</v>
      </c>
      <c r="F33" s="1">
        <v>10</v>
      </c>
      <c r="G33" s="1">
        <v>2</v>
      </c>
    </row>
    <row r="34" spans="1:7" x14ac:dyDescent="0.2">
      <c r="A34" s="1" t="s">
        <v>63</v>
      </c>
      <c r="B34" s="1" t="s">
        <v>71</v>
      </c>
      <c r="C34" s="1">
        <v>-563</v>
      </c>
      <c r="D34" s="1">
        <v>-486</v>
      </c>
      <c r="E34" s="1" t="s">
        <v>17</v>
      </c>
      <c r="F34" s="1">
        <v>10</v>
      </c>
      <c r="G34" s="1">
        <v>3</v>
      </c>
    </row>
    <row r="35" spans="1:7" x14ac:dyDescent="0.2">
      <c r="A35" s="1" t="s">
        <v>72</v>
      </c>
      <c r="B35" s="1" t="s">
        <v>73</v>
      </c>
      <c r="C35" s="1">
        <v>-629</v>
      </c>
      <c r="D35" s="1">
        <v>-899.5</v>
      </c>
      <c r="E35" s="1" t="s">
        <v>10</v>
      </c>
      <c r="F35" s="1">
        <v>11</v>
      </c>
      <c r="G35" s="1">
        <v>1</v>
      </c>
    </row>
    <row r="36" spans="1:7" x14ac:dyDescent="0.2">
      <c r="A36" s="1" t="s">
        <v>68</v>
      </c>
      <c r="B36" s="1" t="s">
        <v>74</v>
      </c>
      <c r="C36" s="1">
        <v>-513</v>
      </c>
      <c r="D36" s="1">
        <v>-840.5</v>
      </c>
      <c r="E36" s="1" t="s">
        <v>10</v>
      </c>
      <c r="F36" s="1">
        <v>11</v>
      </c>
      <c r="G36" s="1">
        <v>2</v>
      </c>
    </row>
    <row r="37" spans="1:7" x14ac:dyDescent="0.2">
      <c r="A37" s="1" t="s">
        <v>75</v>
      </c>
      <c r="B37" s="1" t="s">
        <v>76</v>
      </c>
      <c r="C37" s="1">
        <v>-691</v>
      </c>
      <c r="D37" s="1">
        <v>-789</v>
      </c>
      <c r="E37" s="1" t="s">
        <v>10</v>
      </c>
      <c r="F37" s="1">
        <v>11</v>
      </c>
      <c r="G37" s="1">
        <v>3</v>
      </c>
    </row>
    <row r="38" spans="1:7" x14ac:dyDescent="0.2">
      <c r="A38" s="1" t="s">
        <v>77</v>
      </c>
      <c r="B38" s="1" t="s">
        <v>78</v>
      </c>
      <c r="C38" s="1">
        <v>-381</v>
      </c>
      <c r="D38" s="1">
        <v>-820</v>
      </c>
      <c r="E38" s="1" t="s">
        <v>17</v>
      </c>
      <c r="F38" s="1">
        <v>12</v>
      </c>
      <c r="G38" s="1">
        <v>1</v>
      </c>
    </row>
    <row r="39" spans="1:7" x14ac:dyDescent="0.2">
      <c r="A39" s="1" t="s">
        <v>79</v>
      </c>
      <c r="B39" s="1" t="s">
        <v>80</v>
      </c>
      <c r="C39" s="1">
        <v>-355</v>
      </c>
      <c r="D39" s="1">
        <v>-560.5</v>
      </c>
      <c r="E39" s="1" t="s">
        <v>17</v>
      </c>
      <c r="F39" s="1">
        <v>12</v>
      </c>
      <c r="G39" s="1">
        <v>2</v>
      </c>
    </row>
    <row r="40" spans="1:7" x14ac:dyDescent="0.2">
      <c r="A40" s="1" t="s">
        <v>81</v>
      </c>
      <c r="B40" s="1" t="s">
        <v>82</v>
      </c>
      <c r="C40" s="1">
        <v>-387</v>
      </c>
      <c r="D40" s="1">
        <v>-572</v>
      </c>
      <c r="E40" s="1" t="s">
        <v>17</v>
      </c>
      <c r="F40" s="1">
        <v>12</v>
      </c>
      <c r="G40" s="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8987-47C1-D943-B914-AEEA23D7EDF3}">
  <dimension ref="A2:AG56"/>
  <sheetViews>
    <sheetView zoomScale="75" zoomScaleNormal="75" workbookViewId="0">
      <selection activeCell="J27" sqref="J27"/>
    </sheetView>
  </sheetViews>
  <sheetFormatPr baseColWidth="10" defaultRowHeight="16" x14ac:dyDescent="0.2"/>
  <cols>
    <col min="2" max="2" width="13.1640625" bestFit="1" customWidth="1"/>
    <col min="9" max="9" width="11.6640625" bestFit="1" customWidth="1"/>
    <col min="10" max="10" width="11" bestFit="1" customWidth="1"/>
    <col min="23" max="23" width="14" bestFit="1" customWidth="1"/>
  </cols>
  <sheetData>
    <row r="2" spans="1:33" x14ac:dyDescent="0.2">
      <c r="A2" s="15" t="s">
        <v>98</v>
      </c>
      <c r="B2" s="15"/>
      <c r="C2" s="15"/>
      <c r="D2" s="15"/>
      <c r="E2" s="15"/>
      <c r="F2" s="15"/>
      <c r="G2" s="15"/>
      <c r="H2" s="15"/>
      <c r="I2" s="4"/>
      <c r="J2" s="4"/>
      <c r="K2" s="4"/>
      <c r="L2" s="4"/>
      <c r="M2" s="4"/>
      <c r="N2" s="4"/>
      <c r="T2" s="15" t="s">
        <v>110</v>
      </c>
      <c r="U2" s="15"/>
      <c r="V2" s="15"/>
      <c r="W2" s="15"/>
      <c r="X2" s="15"/>
      <c r="Y2" s="15"/>
      <c r="Z2" s="15"/>
      <c r="AA2" s="15"/>
      <c r="AB2" s="4"/>
      <c r="AC2" s="4"/>
      <c r="AD2" s="4"/>
      <c r="AE2" s="4"/>
      <c r="AF2" s="4"/>
      <c r="AG2" s="4"/>
    </row>
    <row r="3" spans="1:33" x14ac:dyDescent="0.2">
      <c r="A3" s="15" t="s">
        <v>83</v>
      </c>
      <c r="B3" s="4" t="s">
        <v>96</v>
      </c>
      <c r="C3" s="4" t="s">
        <v>96</v>
      </c>
      <c r="D3" s="4" t="s">
        <v>96</v>
      </c>
      <c r="E3" s="4" t="s">
        <v>97</v>
      </c>
      <c r="F3" s="4" t="s">
        <v>97</v>
      </c>
      <c r="G3" s="4" t="s">
        <v>97</v>
      </c>
      <c r="H3" s="15" t="s">
        <v>99</v>
      </c>
      <c r="I3" s="15" t="s">
        <v>100</v>
      </c>
      <c r="J3" s="15"/>
      <c r="K3" s="15" t="s">
        <v>96</v>
      </c>
      <c r="L3" s="15"/>
      <c r="M3" s="15" t="s">
        <v>97</v>
      </c>
      <c r="N3" s="15"/>
      <c r="T3" s="15" t="s">
        <v>83</v>
      </c>
      <c r="U3" s="4" t="s">
        <v>96</v>
      </c>
      <c r="V3" s="4" t="s">
        <v>96</v>
      </c>
      <c r="W3" s="4" t="s">
        <v>96</v>
      </c>
      <c r="X3" s="4" t="s">
        <v>97</v>
      </c>
      <c r="Y3" s="4" t="s">
        <v>97</v>
      </c>
      <c r="Z3" s="4" t="s">
        <v>97</v>
      </c>
      <c r="AA3" s="15" t="s">
        <v>99</v>
      </c>
      <c r="AB3" s="15" t="s">
        <v>100</v>
      </c>
      <c r="AC3" s="15"/>
      <c r="AD3" s="15" t="s">
        <v>96</v>
      </c>
      <c r="AE3" s="15"/>
      <c r="AF3" s="15" t="s">
        <v>97</v>
      </c>
      <c r="AG3" s="15"/>
    </row>
    <row r="4" spans="1:33" x14ac:dyDescent="0.2">
      <c r="A4" s="15"/>
      <c r="B4" s="4">
        <v>1</v>
      </c>
      <c r="C4" s="4">
        <v>2</v>
      </c>
      <c r="D4" s="4">
        <v>3</v>
      </c>
      <c r="E4" s="4">
        <v>1</v>
      </c>
      <c r="F4" s="4">
        <v>2</v>
      </c>
      <c r="G4" s="4">
        <v>3</v>
      </c>
      <c r="H4" s="15"/>
      <c r="I4" s="4" t="s">
        <v>101</v>
      </c>
      <c r="J4" s="4" t="s">
        <v>102</v>
      </c>
      <c r="K4" s="4" t="s">
        <v>101</v>
      </c>
      <c r="L4" s="4" t="s">
        <v>102</v>
      </c>
      <c r="M4" s="4" t="s">
        <v>101</v>
      </c>
      <c r="N4" s="4" t="s">
        <v>102</v>
      </c>
      <c r="T4" s="15"/>
      <c r="U4" s="4">
        <v>1</v>
      </c>
      <c r="V4" s="4">
        <v>2</v>
      </c>
      <c r="W4" s="4">
        <v>3</v>
      </c>
      <c r="X4" s="4">
        <v>1</v>
      </c>
      <c r="Y4" s="4">
        <v>2</v>
      </c>
      <c r="Z4" s="4">
        <v>3</v>
      </c>
      <c r="AA4" s="15"/>
      <c r="AB4" s="4" t="s">
        <v>101</v>
      </c>
      <c r="AC4" s="4" t="s">
        <v>102</v>
      </c>
      <c r="AD4" s="4" t="s">
        <v>101</v>
      </c>
      <c r="AE4" s="4" t="s">
        <v>102</v>
      </c>
      <c r="AF4" s="4" t="s">
        <v>101</v>
      </c>
      <c r="AG4" s="4" t="s">
        <v>102</v>
      </c>
    </row>
    <row r="5" spans="1:33" x14ac:dyDescent="0.2">
      <c r="A5" s="4" t="s">
        <v>84</v>
      </c>
      <c r="B5" s="10">
        <v>15.43</v>
      </c>
      <c r="C5" s="10">
        <v>11.48</v>
      </c>
      <c r="D5" s="10">
        <v>8.2100000000000009</v>
      </c>
      <c r="E5" s="10">
        <v>22.6</v>
      </c>
      <c r="F5" s="10">
        <v>16.16</v>
      </c>
      <c r="G5" s="10">
        <v>11.16</v>
      </c>
      <c r="H5" s="4"/>
      <c r="I5" s="6">
        <f t="shared" ref="I5:I16" si="0">AVERAGE(B5:G5)</f>
        <v>14.173333333333334</v>
      </c>
      <c r="J5" s="6">
        <f t="shared" ref="J5:J16" si="1">STDEV(B5:G5)</f>
        <v>5.0681423289669603</v>
      </c>
      <c r="K5" s="6">
        <f t="shared" ref="K5:K16" si="2">AVERAGE(B5:D5)</f>
        <v>11.706666666666669</v>
      </c>
      <c r="L5" s="6">
        <f>STDEV(B5:D5)</f>
        <v>3.6153330874669516</v>
      </c>
      <c r="M5" s="6">
        <f t="shared" ref="M5:M16" si="3">AVERAGE(E5:G5)</f>
        <v>16.64</v>
      </c>
      <c r="N5" s="6">
        <f>STDEV(E5:G5)</f>
        <v>5.7350850037292407</v>
      </c>
      <c r="T5" s="4" t="s">
        <v>84</v>
      </c>
      <c r="U5" s="5">
        <v>-560</v>
      </c>
      <c r="V5" s="5">
        <v>-327.5</v>
      </c>
      <c r="W5" s="5">
        <v>-292</v>
      </c>
      <c r="X5" s="5">
        <v>-270</v>
      </c>
      <c r="Y5" s="5">
        <v>-711.5</v>
      </c>
      <c r="Z5" s="5">
        <v>-652.5</v>
      </c>
      <c r="AA5" s="4"/>
      <c r="AB5" s="6">
        <f t="shared" ref="AB5:AB16" si="4">AVERAGE(U5:Z5)</f>
        <v>-468.91666666666669</v>
      </c>
      <c r="AC5" s="6">
        <f t="shared" ref="AC5:AC16" si="5">STDEV(U5:Z5)</f>
        <v>195.81200593085873</v>
      </c>
      <c r="AD5" s="6">
        <f t="shared" ref="AD5:AD16" si="6">AVERAGE(U5:W5)</f>
        <v>-393.16666666666669</v>
      </c>
      <c r="AE5" s="6">
        <f>STDEV(U5:W5)</f>
        <v>145.56813982919937</v>
      </c>
      <c r="AF5" s="6">
        <f t="shared" ref="AF5:AF16" si="7">AVERAGE(X5:Z5)</f>
        <v>-544.66666666666663</v>
      </c>
      <c r="AG5" s="6">
        <f>STDEV(X5:Z5)</f>
        <v>239.69059917596542</v>
      </c>
    </row>
    <row r="6" spans="1:33" x14ac:dyDescent="0.2">
      <c r="A6" s="4" t="s">
        <v>85</v>
      </c>
      <c r="B6" s="10">
        <v>15.59</v>
      </c>
      <c r="C6" s="10">
        <v>13.65</v>
      </c>
      <c r="D6" s="10">
        <v>11.53</v>
      </c>
      <c r="E6" s="10">
        <v>21.54</v>
      </c>
      <c r="F6" s="10">
        <v>15.23</v>
      </c>
      <c r="G6" s="10">
        <v>12.11</v>
      </c>
      <c r="H6" s="4"/>
      <c r="I6" s="6">
        <f t="shared" si="0"/>
        <v>14.941666666666668</v>
      </c>
      <c r="J6" s="6">
        <f t="shared" si="1"/>
        <v>3.6157345957172566</v>
      </c>
      <c r="K6" s="6">
        <f t="shared" si="2"/>
        <v>13.590000000000002</v>
      </c>
      <c r="L6" s="6">
        <f>STDEV(B6:D6)</f>
        <v>2.0306649157357186</v>
      </c>
      <c r="M6" s="6">
        <f t="shared" si="3"/>
        <v>16.293333333333333</v>
      </c>
      <c r="N6" s="6">
        <f>STDEV(E6:G6)</f>
        <v>4.8040850672457323</v>
      </c>
      <c r="T6" s="4" t="s">
        <v>85</v>
      </c>
      <c r="U6" s="5">
        <v>-661.5</v>
      </c>
      <c r="V6" s="5">
        <v>-240</v>
      </c>
      <c r="W6" s="5">
        <v>-200</v>
      </c>
      <c r="X6" s="5">
        <v>-510.5</v>
      </c>
      <c r="Y6" s="5">
        <v>-419</v>
      </c>
      <c r="Z6" s="5">
        <v>-877</v>
      </c>
      <c r="AA6" s="4"/>
      <c r="AB6" s="6">
        <f t="shared" si="4"/>
        <v>-484.66666666666669</v>
      </c>
      <c r="AC6" s="6">
        <f t="shared" si="5"/>
        <v>257.32152390864366</v>
      </c>
      <c r="AD6" s="6">
        <f t="shared" si="6"/>
        <v>-367.16666666666669</v>
      </c>
      <c r="AE6" s="6">
        <f>STDEV(U6:W6)</f>
        <v>255.68356093682155</v>
      </c>
      <c r="AF6" s="6">
        <f t="shared" si="7"/>
        <v>-602.16666666666663</v>
      </c>
      <c r="AG6" s="6">
        <f>STDEV(X6:Z6)</f>
        <v>242.36972445694073</v>
      </c>
    </row>
    <row r="7" spans="1:33" x14ac:dyDescent="0.2">
      <c r="A7" s="4" t="s">
        <v>86</v>
      </c>
      <c r="B7" s="10">
        <v>15.61</v>
      </c>
      <c r="C7" s="10">
        <v>13.57</v>
      </c>
      <c r="D7" s="10">
        <v>10.01</v>
      </c>
      <c r="E7" s="10">
        <v>20.32</v>
      </c>
      <c r="F7" s="10">
        <v>17.62</v>
      </c>
      <c r="G7" s="10">
        <v>13.55</v>
      </c>
      <c r="H7" s="4"/>
      <c r="I7" s="6">
        <f t="shared" si="0"/>
        <v>15.113333333333332</v>
      </c>
      <c r="J7" s="6">
        <f t="shared" si="1"/>
        <v>3.591916851301924</v>
      </c>
      <c r="K7" s="6">
        <f t="shared" si="2"/>
        <v>13.063333333333333</v>
      </c>
      <c r="L7" s="6">
        <f>STDEV(B7:D7)</f>
        <v>2.8341724247711872</v>
      </c>
      <c r="M7" s="6">
        <f t="shared" si="3"/>
        <v>17.16333333333333</v>
      </c>
      <c r="N7" s="6">
        <f t="shared" ref="N7:N10" si="8">STDEV(E7:G7)</f>
        <v>3.4080248434149385</v>
      </c>
      <c r="T7" s="4" t="s">
        <v>86</v>
      </c>
      <c r="U7" s="5">
        <v>-293</v>
      </c>
      <c r="V7" s="5">
        <v>-531</v>
      </c>
      <c r="W7" s="5">
        <v>-186</v>
      </c>
      <c r="X7" s="5">
        <v>-374</v>
      </c>
      <c r="Y7" s="5">
        <v>-329.5</v>
      </c>
      <c r="Z7" s="5">
        <v>-499</v>
      </c>
      <c r="AA7" s="4"/>
      <c r="AB7" s="6">
        <f t="shared" si="4"/>
        <v>-368.75</v>
      </c>
      <c r="AC7" s="6">
        <f t="shared" si="5"/>
        <v>129.61008834191881</v>
      </c>
      <c r="AD7" s="6">
        <f t="shared" si="6"/>
        <v>-336.66666666666669</v>
      </c>
      <c r="AE7" s="6">
        <f>STDEV(U7:W7)</f>
        <v>176.59652695716682</v>
      </c>
      <c r="AF7" s="6">
        <f t="shared" si="7"/>
        <v>-400.83333333333331</v>
      </c>
      <c r="AG7" s="6">
        <f t="shared" ref="AG7:AG10" si="9">STDEV(X7:Z7)</f>
        <v>87.878230144520685</v>
      </c>
    </row>
    <row r="8" spans="1:33" x14ac:dyDescent="0.2">
      <c r="A8" s="4" t="s">
        <v>87</v>
      </c>
      <c r="B8" s="10">
        <v>7.99</v>
      </c>
      <c r="C8" s="10">
        <v>8.86</v>
      </c>
      <c r="D8" s="10">
        <v>6.86</v>
      </c>
      <c r="E8" s="10">
        <v>10.46</v>
      </c>
      <c r="F8" s="10">
        <v>9.99</v>
      </c>
      <c r="G8" s="10">
        <v>6.17</v>
      </c>
      <c r="H8" s="4"/>
      <c r="I8" s="6">
        <f t="shared" si="0"/>
        <v>8.3883333333333336</v>
      </c>
      <c r="J8" s="6">
        <f t="shared" si="1"/>
        <v>1.702649895506013</v>
      </c>
      <c r="K8" s="6">
        <f t="shared" si="2"/>
        <v>7.9033333333333333</v>
      </c>
      <c r="L8" s="6">
        <f>STDEV(B8:D8)</f>
        <v>1.0028127109950826</v>
      </c>
      <c r="M8" s="6">
        <f t="shared" si="3"/>
        <v>8.8733333333333348</v>
      </c>
      <c r="N8" s="6">
        <f t="shared" si="8"/>
        <v>2.3529201714748602</v>
      </c>
      <c r="T8" s="4" t="s">
        <v>87</v>
      </c>
      <c r="U8" s="5">
        <v>-980</v>
      </c>
      <c r="V8" s="5">
        <v>-772.5</v>
      </c>
      <c r="W8" s="5">
        <v>-868</v>
      </c>
      <c r="X8" s="5">
        <v>-884</v>
      </c>
      <c r="Y8" s="5">
        <v>-756.5</v>
      </c>
      <c r="Z8" s="5">
        <v>-756</v>
      </c>
      <c r="AA8" s="4"/>
      <c r="AB8" s="6">
        <f t="shared" si="4"/>
        <v>-836.16666666666663</v>
      </c>
      <c r="AC8" s="6">
        <f t="shared" si="5"/>
        <v>90.350797819757332</v>
      </c>
      <c r="AD8" s="6">
        <f t="shared" si="6"/>
        <v>-873.5</v>
      </c>
      <c r="AE8" s="6">
        <f>STDEV(U8:W8)</f>
        <v>103.85927979723333</v>
      </c>
      <c r="AF8" s="6">
        <f t="shared" si="7"/>
        <v>-798.83333333333337</v>
      </c>
      <c r="AG8" s="6">
        <f t="shared" si="9"/>
        <v>73.756920579246881</v>
      </c>
    </row>
    <row r="9" spans="1:33" x14ac:dyDescent="0.2">
      <c r="A9" s="4" t="s">
        <v>88</v>
      </c>
      <c r="B9" s="10">
        <v>7.59</v>
      </c>
      <c r="C9" s="10">
        <v>5.58</v>
      </c>
      <c r="D9" s="10">
        <v>7.27</v>
      </c>
      <c r="E9" s="10">
        <v>25.7</v>
      </c>
      <c r="F9" s="10">
        <v>6.8</v>
      </c>
      <c r="G9" s="10">
        <v>9.16</v>
      </c>
      <c r="H9" s="4"/>
      <c r="I9" s="6">
        <f t="shared" si="0"/>
        <v>10.35</v>
      </c>
      <c r="J9" s="6">
        <f t="shared" si="1"/>
        <v>7.6091786678983979</v>
      </c>
      <c r="K9" s="6">
        <f t="shared" si="2"/>
        <v>6.8133333333333326</v>
      </c>
      <c r="L9" s="6">
        <f t="shared" ref="L9:L10" si="10">STDEV(B9:D9)</f>
        <v>1.0800154319885178</v>
      </c>
      <c r="M9" s="6">
        <f t="shared" si="3"/>
        <v>13.886666666666665</v>
      </c>
      <c r="N9" s="6">
        <f>STDEV(E9:G9)</f>
        <v>10.298472378626521</v>
      </c>
      <c r="T9" s="4" t="s">
        <v>88</v>
      </c>
      <c r="U9" s="5">
        <v>-823</v>
      </c>
      <c r="V9" s="5">
        <v>-746</v>
      </c>
      <c r="W9" s="5">
        <v>-962</v>
      </c>
      <c r="X9" s="5">
        <v>-624</v>
      </c>
      <c r="Y9" s="5">
        <v>-846</v>
      </c>
      <c r="Z9" s="5">
        <v>-866</v>
      </c>
      <c r="AA9" s="4"/>
      <c r="AB9" s="6">
        <f t="shared" si="4"/>
        <v>-811.16666666666663</v>
      </c>
      <c r="AC9" s="6">
        <f t="shared" si="5"/>
        <v>115.22919190320957</v>
      </c>
      <c r="AD9" s="6">
        <f t="shared" si="6"/>
        <v>-843.66666666666663</v>
      </c>
      <c r="AE9" s="6">
        <f t="shared" ref="AE9:AE10" si="11">STDEV(U9:W9)</f>
        <v>109.47297992351015</v>
      </c>
      <c r="AF9" s="6">
        <f t="shared" si="7"/>
        <v>-778.66666666666663</v>
      </c>
      <c r="AG9" s="6">
        <f t="shared" si="9"/>
        <v>134.3180305593161</v>
      </c>
    </row>
    <row r="10" spans="1:33" x14ac:dyDescent="0.2">
      <c r="A10" s="4" t="s">
        <v>89</v>
      </c>
      <c r="B10" s="10">
        <v>6.42</v>
      </c>
      <c r="C10" s="10">
        <v>6.22</v>
      </c>
      <c r="D10" s="10">
        <v>4.92</v>
      </c>
      <c r="E10" s="10">
        <v>7.05</v>
      </c>
      <c r="F10" s="10">
        <v>4.08</v>
      </c>
      <c r="G10" s="10">
        <v>7.45</v>
      </c>
      <c r="H10" s="4"/>
      <c r="I10" s="6">
        <f t="shared" si="0"/>
        <v>6.0233333333333343</v>
      </c>
      <c r="J10" s="6">
        <f t="shared" si="1"/>
        <v>1.2868048285061124</v>
      </c>
      <c r="K10" s="6">
        <f t="shared" si="2"/>
        <v>5.8533333333333344</v>
      </c>
      <c r="L10" s="6">
        <f t="shared" si="10"/>
        <v>0.81445278152469947</v>
      </c>
      <c r="M10" s="6">
        <f t="shared" si="3"/>
        <v>6.1933333333333325</v>
      </c>
      <c r="N10" s="6">
        <f t="shared" si="8"/>
        <v>1.8410956882610265</v>
      </c>
      <c r="T10" s="4" t="s">
        <v>89</v>
      </c>
      <c r="U10" s="5">
        <v>-611</v>
      </c>
      <c r="V10" s="5">
        <v>-684</v>
      </c>
      <c r="W10" s="5">
        <v>-707</v>
      </c>
      <c r="X10" s="5">
        <v>-808</v>
      </c>
      <c r="Y10" s="5">
        <v>-711</v>
      </c>
      <c r="Z10" s="5">
        <v>-702</v>
      </c>
      <c r="AA10" s="4"/>
      <c r="AB10" s="6">
        <f t="shared" si="4"/>
        <v>-703.83333333333337</v>
      </c>
      <c r="AC10" s="6">
        <f t="shared" si="5"/>
        <v>63.129760546565244</v>
      </c>
      <c r="AD10" s="6">
        <f t="shared" si="6"/>
        <v>-667.33333333333337</v>
      </c>
      <c r="AE10" s="6">
        <f t="shared" si="11"/>
        <v>50.123181596276723</v>
      </c>
      <c r="AF10" s="6">
        <f t="shared" si="7"/>
        <v>-740.33333333333337</v>
      </c>
      <c r="AG10" s="6">
        <f t="shared" si="9"/>
        <v>58.77357682950165</v>
      </c>
    </row>
    <row r="11" spans="1:33" x14ac:dyDescent="0.2">
      <c r="A11" s="4" t="s">
        <v>90</v>
      </c>
      <c r="B11" s="5">
        <v>9.41</v>
      </c>
      <c r="C11" s="5">
        <v>10.41</v>
      </c>
      <c r="D11" s="5">
        <v>8.19</v>
      </c>
      <c r="E11" s="5">
        <v>9.73</v>
      </c>
      <c r="F11" s="5">
        <v>11.54</v>
      </c>
      <c r="G11" s="5">
        <v>9.9600000000000009</v>
      </c>
      <c r="H11" s="4"/>
      <c r="I11" s="6">
        <f t="shared" si="0"/>
        <v>9.8733333333333331</v>
      </c>
      <c r="J11" s="6">
        <f t="shared" si="1"/>
        <v>1.10834411022331</v>
      </c>
      <c r="K11" s="6">
        <f t="shared" si="2"/>
        <v>9.336666666666666</v>
      </c>
      <c r="L11" s="6">
        <f>STDEV(B11:D11)</f>
        <v>1.1118153323881328</v>
      </c>
      <c r="M11" s="6">
        <f t="shared" si="3"/>
        <v>10.41</v>
      </c>
      <c r="N11" s="6">
        <f>STDEV(E11:G11)</f>
        <v>0.98534258001976061</v>
      </c>
      <c r="T11" s="4" t="s">
        <v>90</v>
      </c>
      <c r="U11" s="5">
        <v>-903.5</v>
      </c>
      <c r="V11" s="5">
        <v>-831.5</v>
      </c>
      <c r="W11" s="5">
        <v>-593.5</v>
      </c>
      <c r="X11" s="5">
        <v>-319.5</v>
      </c>
      <c r="Y11" s="5">
        <v>-311</v>
      </c>
      <c r="Z11" s="5">
        <v>-341.5</v>
      </c>
      <c r="AA11" s="4"/>
      <c r="AB11" s="6">
        <f t="shared" si="4"/>
        <v>-550.08333333333337</v>
      </c>
      <c r="AC11" s="6">
        <f t="shared" si="5"/>
        <v>268.26114453395343</v>
      </c>
      <c r="AD11" s="6">
        <f t="shared" si="6"/>
        <v>-776.16666666666663</v>
      </c>
      <c r="AE11" s="6">
        <f>STDEV(U11:W11)</f>
        <v>162.23850755395085</v>
      </c>
      <c r="AF11" s="6">
        <f t="shared" si="7"/>
        <v>-324</v>
      </c>
      <c r="AG11" s="6">
        <f>STDEV(X11:Z11)</f>
        <v>15.740076238697194</v>
      </c>
    </row>
    <row r="12" spans="1:33" x14ac:dyDescent="0.2">
      <c r="A12" s="4" t="s">
        <v>91</v>
      </c>
      <c r="B12" s="5">
        <v>11.88</v>
      </c>
      <c r="C12" s="5">
        <v>9.7200000000000006</v>
      </c>
      <c r="D12" s="5">
        <v>9.1</v>
      </c>
      <c r="E12" s="5">
        <v>12.46</v>
      </c>
      <c r="F12" s="5">
        <v>11.08</v>
      </c>
      <c r="G12" s="5">
        <v>11.23</v>
      </c>
      <c r="H12" s="4"/>
      <c r="I12" s="6">
        <f t="shared" si="0"/>
        <v>10.911666666666667</v>
      </c>
      <c r="J12" s="6">
        <f t="shared" si="1"/>
        <v>1.2780362540502073</v>
      </c>
      <c r="K12" s="6">
        <f t="shared" si="2"/>
        <v>10.233333333333334</v>
      </c>
      <c r="L12" s="6">
        <f>STDEV(B12:D12)</f>
        <v>1.4593605905784042</v>
      </c>
      <c r="M12" s="6">
        <f t="shared" si="3"/>
        <v>11.589999999999998</v>
      </c>
      <c r="N12" s="6">
        <f>STDEV(E12:G12)</f>
        <v>0.75716576784743816</v>
      </c>
      <c r="T12" s="4" t="s">
        <v>91</v>
      </c>
      <c r="U12" s="5">
        <v>-590.5</v>
      </c>
      <c r="V12" s="5">
        <v>-796.5</v>
      </c>
      <c r="W12" s="5">
        <v>-730.5</v>
      </c>
      <c r="X12" s="5">
        <v>-301</v>
      </c>
      <c r="Y12" s="5">
        <v>-329</v>
      </c>
      <c r="Z12" s="5">
        <v>-338</v>
      </c>
      <c r="AA12" s="4"/>
      <c r="AB12" s="6">
        <f t="shared" si="4"/>
        <v>-514.25</v>
      </c>
      <c r="AC12" s="6">
        <f t="shared" si="5"/>
        <v>220.49960317424609</v>
      </c>
      <c r="AD12" s="6">
        <f t="shared" si="6"/>
        <v>-705.83333333333337</v>
      </c>
      <c r="AE12" s="6">
        <f>STDEV(U12:W12)</f>
        <v>105.19188815366597</v>
      </c>
      <c r="AF12" s="6">
        <f t="shared" si="7"/>
        <v>-322.66666666666669</v>
      </c>
      <c r="AG12" s="6">
        <f>STDEV(X12:Z12)</f>
        <v>19.295940851208403</v>
      </c>
    </row>
    <row r="13" spans="1:33" x14ac:dyDescent="0.2">
      <c r="A13" s="4" t="s">
        <v>92</v>
      </c>
      <c r="B13" s="5">
        <v>7.65</v>
      </c>
      <c r="C13" s="5">
        <v>12.08</v>
      </c>
      <c r="D13" s="5">
        <v>9.32</v>
      </c>
      <c r="E13" s="5">
        <v>7.7</v>
      </c>
      <c r="F13" s="5">
        <v>7.23</v>
      </c>
      <c r="G13" s="5">
        <v>6.69</v>
      </c>
      <c r="H13" s="4"/>
      <c r="I13" s="6">
        <f t="shared" si="0"/>
        <v>8.4450000000000003</v>
      </c>
      <c r="J13" s="6">
        <f t="shared" si="1"/>
        <v>1.986058911512949</v>
      </c>
      <c r="K13" s="6">
        <f t="shared" si="2"/>
        <v>9.6833333333333336</v>
      </c>
      <c r="L13" s="6">
        <f>STDEV(B13:D13)</f>
        <v>2.2372378803634931</v>
      </c>
      <c r="M13" s="6">
        <f t="shared" si="3"/>
        <v>7.206666666666667</v>
      </c>
      <c r="N13" s="6">
        <f t="shared" ref="N13:N16" si="12">STDEV(E13:G13)</f>
        <v>0.50540412872604557</v>
      </c>
      <c r="T13" s="4" t="s">
        <v>92</v>
      </c>
      <c r="U13" s="5">
        <v>-955</v>
      </c>
      <c r="V13" s="5">
        <v>-771</v>
      </c>
      <c r="W13" s="5">
        <v>-860.5</v>
      </c>
      <c r="X13" s="5">
        <v>-364</v>
      </c>
      <c r="Y13" s="5">
        <v>-296.5</v>
      </c>
      <c r="Z13" s="5">
        <v>-333.5</v>
      </c>
      <c r="AA13" s="4"/>
      <c r="AB13" s="6">
        <f t="shared" si="4"/>
        <v>-596.75</v>
      </c>
      <c r="AC13" s="6">
        <f t="shared" si="5"/>
        <v>297.28551091501248</v>
      </c>
      <c r="AD13" s="6">
        <f t="shared" si="6"/>
        <v>-862.16666666666663</v>
      </c>
      <c r="AE13" s="6">
        <f>STDEV(U13:W13)</f>
        <v>92.011321767124585</v>
      </c>
      <c r="AF13" s="6">
        <f t="shared" si="7"/>
        <v>-331.33333333333331</v>
      </c>
      <c r="AG13" s="6">
        <f t="shared" ref="AG13" si="13">STDEV(X13:Z13)</f>
        <v>33.802120249081021</v>
      </c>
    </row>
    <row r="14" spans="1:33" x14ac:dyDescent="0.2">
      <c r="A14" s="4" t="s">
        <v>93</v>
      </c>
      <c r="B14" s="5">
        <v>13.48</v>
      </c>
      <c r="C14" s="5">
        <v>12.01</v>
      </c>
      <c r="D14" s="5">
        <v>12.48</v>
      </c>
      <c r="E14" s="5">
        <v>8.89</v>
      </c>
      <c r="F14" s="5">
        <v>7.57</v>
      </c>
      <c r="G14" s="5">
        <v>7.23</v>
      </c>
      <c r="H14" s="4"/>
      <c r="I14" s="6">
        <f t="shared" si="0"/>
        <v>10.276666666666666</v>
      </c>
      <c r="J14" s="6">
        <f t="shared" si="1"/>
        <v>2.7074539085027252</v>
      </c>
      <c r="K14" s="6">
        <f t="shared" si="2"/>
        <v>12.656666666666666</v>
      </c>
      <c r="L14" s="6">
        <f>STDEV(B14:D14)</f>
        <v>0.75075517536233727</v>
      </c>
      <c r="M14" s="6">
        <f t="shared" si="3"/>
        <v>7.8966666666666674</v>
      </c>
      <c r="N14" s="6">
        <f t="shared" si="12"/>
        <v>0.8768884383622203</v>
      </c>
      <c r="T14" s="4" t="s">
        <v>93</v>
      </c>
      <c r="U14" s="5">
        <v>-389.5</v>
      </c>
      <c r="V14" s="5">
        <v>-403</v>
      </c>
      <c r="W14" s="5">
        <v>-486</v>
      </c>
      <c r="X14" s="5">
        <v>-591</v>
      </c>
      <c r="Y14" s="5">
        <v>-588</v>
      </c>
      <c r="Z14" s="5">
        <v>-563</v>
      </c>
      <c r="AA14" s="4"/>
      <c r="AB14" s="6">
        <f t="shared" si="4"/>
        <v>-503.41666666666669</v>
      </c>
      <c r="AC14" s="6">
        <f t="shared" si="5"/>
        <v>91.366523774666234</v>
      </c>
      <c r="AD14" s="6">
        <f t="shared" si="6"/>
        <v>-426.16666666666669</v>
      </c>
      <c r="AE14" s="6">
        <f>STDEV(U14:W14)</f>
        <v>52.254983813348687</v>
      </c>
      <c r="AF14" s="6">
        <f t="shared" si="7"/>
        <v>-580.66666666666663</v>
      </c>
      <c r="AG14" s="6">
        <f>STDEV(X14:Z14)</f>
        <v>15.37313674346694</v>
      </c>
    </row>
    <row r="15" spans="1:33" x14ac:dyDescent="0.2">
      <c r="A15" s="4" t="s">
        <v>94</v>
      </c>
      <c r="B15" s="5">
        <v>9.3699999999999992</v>
      </c>
      <c r="C15" s="5">
        <v>10.130000000000001</v>
      </c>
      <c r="D15" s="5">
        <v>9.1199999999999992</v>
      </c>
      <c r="E15" s="5">
        <v>10.81</v>
      </c>
      <c r="F15" s="5">
        <v>13.48</v>
      </c>
      <c r="G15" s="5">
        <v>12.1</v>
      </c>
      <c r="H15" s="4"/>
      <c r="I15" s="6">
        <f t="shared" si="0"/>
        <v>10.834999999999999</v>
      </c>
      <c r="J15" s="6">
        <f t="shared" si="1"/>
        <v>1.6841229171292869</v>
      </c>
      <c r="K15" s="6">
        <f t="shared" si="2"/>
        <v>9.5399999999999991</v>
      </c>
      <c r="L15" s="6">
        <f t="shared" ref="L15:L16" si="14">STDEV(B15:D15)</f>
        <v>0.52602281319349731</v>
      </c>
      <c r="M15" s="6">
        <f t="shared" si="3"/>
        <v>12.13</v>
      </c>
      <c r="N15" s="6">
        <f t="shared" si="12"/>
        <v>1.3352527850560731</v>
      </c>
      <c r="T15" s="4" t="s">
        <v>94</v>
      </c>
      <c r="U15" s="5">
        <v>-899.5</v>
      </c>
      <c r="V15" s="5">
        <v>-840.5</v>
      </c>
      <c r="W15" s="5">
        <v>-789</v>
      </c>
      <c r="X15" s="5">
        <v>-629</v>
      </c>
      <c r="Y15" s="5">
        <v>-513</v>
      </c>
      <c r="Z15" s="5">
        <v>-691</v>
      </c>
      <c r="AA15" s="4"/>
      <c r="AB15" s="6">
        <f t="shared" si="4"/>
        <v>-727</v>
      </c>
      <c r="AC15" s="6">
        <f t="shared" si="5"/>
        <v>143.65131395152639</v>
      </c>
      <c r="AD15" s="6">
        <f t="shared" si="6"/>
        <v>-843</v>
      </c>
      <c r="AE15" s="6">
        <f>STDEV(U15:W15)</f>
        <v>55.292404541672809</v>
      </c>
      <c r="AF15" s="6">
        <f t="shared" si="7"/>
        <v>-611</v>
      </c>
      <c r="AG15" s="6">
        <f>STDEV(X15:Z15)</f>
        <v>90.354855984612144</v>
      </c>
    </row>
    <row r="16" spans="1:33" x14ac:dyDescent="0.2">
      <c r="A16" s="4" t="s">
        <v>95</v>
      </c>
      <c r="B16" s="5">
        <v>7.09</v>
      </c>
      <c r="C16" s="5">
        <v>8.23</v>
      </c>
      <c r="D16" s="5">
        <v>8.11</v>
      </c>
      <c r="E16" s="5">
        <v>9.34</v>
      </c>
      <c r="F16" s="5">
        <v>8.93</v>
      </c>
      <c r="G16" s="5">
        <v>8.41</v>
      </c>
      <c r="H16" s="4"/>
      <c r="I16" s="6">
        <f t="shared" si="0"/>
        <v>8.3516666666666666</v>
      </c>
      <c r="J16" s="6">
        <f t="shared" si="1"/>
        <v>0.77196934308731879</v>
      </c>
      <c r="K16" s="6">
        <f t="shared" si="2"/>
        <v>7.81</v>
      </c>
      <c r="L16" s="6">
        <f t="shared" si="14"/>
        <v>0.62641839053463311</v>
      </c>
      <c r="M16" s="6">
        <f t="shared" si="3"/>
        <v>8.8933333333333326</v>
      </c>
      <c r="N16" s="6">
        <f t="shared" si="12"/>
        <v>0.46608296829355739</v>
      </c>
      <c r="T16" s="4" t="s">
        <v>95</v>
      </c>
      <c r="U16" s="5">
        <v>-820</v>
      </c>
      <c r="V16" s="5">
        <v>-560.5</v>
      </c>
      <c r="W16" s="5">
        <v>-572</v>
      </c>
      <c r="X16" s="5">
        <v>-381</v>
      </c>
      <c r="Y16" s="5">
        <v>-355</v>
      </c>
      <c r="Z16" s="5">
        <v>-387</v>
      </c>
      <c r="AA16" s="4"/>
      <c r="AB16" s="6">
        <f t="shared" si="4"/>
        <v>-512.58333333333337</v>
      </c>
      <c r="AC16" s="6">
        <f t="shared" si="5"/>
        <v>177.90402375063542</v>
      </c>
      <c r="AD16" s="6">
        <f t="shared" si="6"/>
        <v>-650.83333333333337</v>
      </c>
      <c r="AE16" s="6">
        <f>STDEV(U16:W16)</f>
        <v>146.61542665536044</v>
      </c>
      <c r="AF16" s="6">
        <f t="shared" si="7"/>
        <v>-374.33333333333331</v>
      </c>
      <c r="AG16" s="6">
        <f t="shared" ref="AG16" si="15">STDEV(X16:Z16)</f>
        <v>17.009801096230763</v>
      </c>
    </row>
    <row r="17" spans="1:33" x14ac:dyDescent="0.2">
      <c r="A17" s="7" t="s">
        <v>101</v>
      </c>
      <c r="B17" s="8">
        <f t="shared" ref="B17:G17" si="16">AVERAGE(B5:B16)</f>
        <v>10.625833333333334</v>
      </c>
      <c r="C17" s="8">
        <f t="shared" si="16"/>
        <v>10.161666666666667</v>
      </c>
      <c r="D17" s="8">
        <f t="shared" si="16"/>
        <v>8.76</v>
      </c>
      <c r="E17" s="8">
        <f t="shared" si="16"/>
        <v>13.883333333333333</v>
      </c>
      <c r="F17" s="8">
        <f t="shared" si="16"/>
        <v>10.809166666666668</v>
      </c>
      <c r="G17" s="8">
        <f t="shared" si="16"/>
        <v>9.6016666666666666</v>
      </c>
      <c r="H17" s="7"/>
      <c r="I17" s="9">
        <f>AVERAGE(I5:I16)</f>
        <v>10.640277777777778</v>
      </c>
      <c r="J17" s="8"/>
      <c r="K17" s="9">
        <f>AVERAGE(K5:K16)</f>
        <v>9.8491666666666671</v>
      </c>
      <c r="L17" s="8"/>
      <c r="M17" s="9">
        <f>AVERAGE(M5:M16)</f>
        <v>11.43138888888889</v>
      </c>
      <c r="N17" s="7"/>
      <c r="T17" s="7" t="s">
        <v>101</v>
      </c>
      <c r="U17" s="8">
        <f t="shared" ref="U17:Z17" si="17">AVERAGE(U5:U16)</f>
        <v>-707.20833333333337</v>
      </c>
      <c r="V17" s="8">
        <f t="shared" si="17"/>
        <v>-625.33333333333337</v>
      </c>
      <c r="W17" s="8">
        <f t="shared" si="17"/>
        <v>-603.875</v>
      </c>
      <c r="X17" s="8">
        <f t="shared" si="17"/>
        <v>-504.66666666666669</v>
      </c>
      <c r="Y17" s="8">
        <f t="shared" si="17"/>
        <v>-513.83333333333337</v>
      </c>
      <c r="Z17" s="8">
        <f t="shared" si="17"/>
        <v>-583.875</v>
      </c>
      <c r="AA17" s="7"/>
      <c r="AB17" s="9">
        <f>AVERAGE(AB5:AB16)</f>
        <v>-589.79861111111109</v>
      </c>
      <c r="AC17" s="8"/>
      <c r="AD17" s="9">
        <f>AVERAGE(AD5:AD16)</f>
        <v>-645.47222222222229</v>
      </c>
      <c r="AE17" s="8"/>
      <c r="AF17" s="9">
        <f>AVERAGE(AF5:AF16)</f>
        <v>-534.125</v>
      </c>
      <c r="AG17" s="7"/>
    </row>
    <row r="18" spans="1:33" x14ac:dyDescent="0.2">
      <c r="A18" s="7" t="s">
        <v>102</v>
      </c>
      <c r="B18" s="8">
        <f t="shared" ref="B18:G18" si="18">STDEV(B5:B16)</f>
        <v>3.5745322855733233</v>
      </c>
      <c r="C18" s="8">
        <f t="shared" si="18"/>
        <v>2.6082276578457497</v>
      </c>
      <c r="D18" s="8">
        <f t="shared" si="18"/>
        <v>2.0283939011399652</v>
      </c>
      <c r="E18" s="8">
        <f t="shared" si="18"/>
        <v>6.6511315965895248</v>
      </c>
      <c r="F18" s="8">
        <f t="shared" si="18"/>
        <v>4.1687527202299037</v>
      </c>
      <c r="G18" s="8">
        <f t="shared" si="18"/>
        <v>2.4393510065862474</v>
      </c>
      <c r="H18" s="7"/>
      <c r="I18" s="8">
        <f>STDEV(I5:I16)</f>
        <v>2.8340994359398568</v>
      </c>
      <c r="J18" s="8"/>
      <c r="K18" s="8">
        <f>STDEV(K5:K16)</f>
        <v>2.5103028611196425</v>
      </c>
      <c r="L18" s="8"/>
      <c r="M18" s="8">
        <f>STDEV(M5:M16)</f>
        <v>3.8372966226720506</v>
      </c>
      <c r="N18" s="7"/>
      <c r="T18" s="7" t="s">
        <v>102</v>
      </c>
      <c r="U18" s="8">
        <f t="shared" ref="U18:Z18" si="19">STDEV(U5:U16)</f>
        <v>224.94357457465699</v>
      </c>
      <c r="V18" s="8">
        <f t="shared" si="19"/>
        <v>208.60993758832797</v>
      </c>
      <c r="W18" s="8">
        <f t="shared" si="19"/>
        <v>265.40373404580151</v>
      </c>
      <c r="X18" s="8">
        <f t="shared" si="19"/>
        <v>203.62201315777287</v>
      </c>
      <c r="Y18" s="8">
        <f t="shared" si="19"/>
        <v>200.77320236495402</v>
      </c>
      <c r="Z18" s="8">
        <f t="shared" si="19"/>
        <v>203.06057369885738</v>
      </c>
      <c r="AA18" s="7"/>
      <c r="AB18" s="8">
        <f>STDEV(AB5:AB16)</f>
        <v>146.72611767850583</v>
      </c>
      <c r="AC18" s="8"/>
      <c r="AD18" s="8">
        <f>STDEV(AD5:AD16)</f>
        <v>209.55590167286124</v>
      </c>
      <c r="AE18" s="8"/>
      <c r="AF18" s="8">
        <f>STDEV(AF5:AF16)</f>
        <v>180.52986161392661</v>
      </c>
      <c r="AG18" s="7"/>
    </row>
    <row r="19" spans="1:33" x14ac:dyDescent="0.2">
      <c r="C19" t="s">
        <v>103</v>
      </c>
      <c r="D19">
        <f>MIN(B5:D16)</f>
        <v>4.92</v>
      </c>
      <c r="F19" t="s">
        <v>103</v>
      </c>
      <c r="G19" s="3">
        <f>MIN(E5:G16)</f>
        <v>4.08</v>
      </c>
      <c r="H19" t="s">
        <v>103</v>
      </c>
      <c r="I19" s="3">
        <f>MIN(I5:I16)</f>
        <v>6.0233333333333343</v>
      </c>
      <c r="V19" t="s">
        <v>103</v>
      </c>
      <c r="W19">
        <f>MIN(U5:W16)</f>
        <v>-980</v>
      </c>
      <c r="Y19" t="s">
        <v>103</v>
      </c>
      <c r="Z19" s="3">
        <f>MIN(X5:Z16)</f>
        <v>-884</v>
      </c>
      <c r="AA19" t="s">
        <v>103</v>
      </c>
      <c r="AB19" s="3">
        <f>MIN(AB5:AB16)</f>
        <v>-836.16666666666663</v>
      </c>
    </row>
    <row r="20" spans="1:33" x14ac:dyDescent="0.2">
      <c r="C20" t="s">
        <v>104</v>
      </c>
      <c r="D20">
        <f>MAX(B5:D16)</f>
        <v>15.61</v>
      </c>
      <c r="F20" t="s">
        <v>104</v>
      </c>
      <c r="G20" s="3">
        <f>MAX(E5:G16)</f>
        <v>25.7</v>
      </c>
      <c r="H20" t="s">
        <v>104</v>
      </c>
      <c r="I20" s="3">
        <f>MAX(I5:I16)</f>
        <v>15.113333333333332</v>
      </c>
      <c r="V20" t="s">
        <v>104</v>
      </c>
      <c r="W20">
        <f>MAX(U5:W16)</f>
        <v>-186</v>
      </c>
      <c r="Y20" t="s">
        <v>104</v>
      </c>
      <c r="Z20" s="3">
        <f>MAX(X5:Z16)</f>
        <v>-270</v>
      </c>
      <c r="AA20" t="s">
        <v>104</v>
      </c>
      <c r="AB20" s="3">
        <f>MAX(AB5:AB16)</f>
        <v>-368.75</v>
      </c>
    </row>
    <row r="21" spans="1:33" x14ac:dyDescent="0.2">
      <c r="F21" s="11" t="s">
        <v>105</v>
      </c>
      <c r="G21" s="12">
        <f>AVERAGE(B5:G16)</f>
        <v>10.640277777777785</v>
      </c>
      <c r="Y21" s="11" t="s">
        <v>105</v>
      </c>
      <c r="Z21" s="12">
        <f>AVERAGE(U5:Z16)</f>
        <v>-589.79861111111109</v>
      </c>
    </row>
    <row r="22" spans="1:33" x14ac:dyDescent="0.2">
      <c r="G22" s="3"/>
    </row>
    <row r="24" spans="1:33" x14ac:dyDescent="0.2">
      <c r="B24" s="16" t="s">
        <v>106</v>
      </c>
      <c r="C24" s="16" t="s">
        <v>6</v>
      </c>
      <c r="D24" s="16"/>
      <c r="E24" s="16"/>
      <c r="F24" s="16"/>
      <c r="G24" s="4"/>
    </row>
    <row r="25" spans="1:33" x14ac:dyDescent="0.2">
      <c r="B25" s="16"/>
      <c r="C25" s="5">
        <v>1</v>
      </c>
      <c r="D25" s="5">
        <v>2</v>
      </c>
      <c r="E25" s="4">
        <v>3</v>
      </c>
      <c r="F25" s="4" t="s">
        <v>101</v>
      </c>
      <c r="G25" s="4" t="s">
        <v>102</v>
      </c>
    </row>
    <row r="26" spans="1:33" x14ac:dyDescent="0.2">
      <c r="B26" s="5" t="s">
        <v>96</v>
      </c>
      <c r="C26" s="10">
        <f>B17</f>
        <v>10.625833333333334</v>
      </c>
      <c r="D26" s="10">
        <f>C17</f>
        <v>10.161666666666667</v>
      </c>
      <c r="E26" s="6">
        <f>D17</f>
        <v>8.76</v>
      </c>
      <c r="F26" s="6">
        <f>AVERAGE(C26:E26)</f>
        <v>9.8491666666666671</v>
      </c>
      <c r="G26" s="6">
        <f>STDEV(C26:E26)</f>
        <v>0.97137824478647117</v>
      </c>
    </row>
    <row r="27" spans="1:33" x14ac:dyDescent="0.2">
      <c r="B27" s="5" t="s">
        <v>97</v>
      </c>
      <c r="C27" s="10">
        <f>E17</f>
        <v>13.883333333333333</v>
      </c>
      <c r="D27" s="10">
        <f>F17</f>
        <v>10.809166666666668</v>
      </c>
      <c r="E27" s="6">
        <f>G17</f>
        <v>9.6016666666666666</v>
      </c>
      <c r="F27" s="6">
        <f>AVERAGE(C27:E27)</f>
        <v>11.43138888888889</v>
      </c>
      <c r="G27" s="6">
        <f>STDEV(C27:E27)</f>
        <v>2.2076090531345067</v>
      </c>
      <c r="H27" s="13">
        <f>(F27-F26)/F26</f>
        <v>0.16064528865950309</v>
      </c>
      <c r="I27" t="s">
        <v>109</v>
      </c>
      <c r="W27" s="16" t="s">
        <v>106</v>
      </c>
      <c r="X27" s="16" t="s">
        <v>6</v>
      </c>
      <c r="Y27" s="16"/>
      <c r="Z27" s="16"/>
      <c r="AA27" s="16"/>
      <c r="AB27" s="4"/>
    </row>
    <row r="28" spans="1:33" x14ac:dyDescent="0.2">
      <c r="B28" s="1" t="s">
        <v>107</v>
      </c>
      <c r="C28" s="1" t="s">
        <v>108</v>
      </c>
      <c r="D28" s="14">
        <f>(D26-$C$26)/$C$26</f>
        <v>-4.3682848404046792E-2</v>
      </c>
      <c r="E28" s="13">
        <f>(E26-$C$26)/$C$26</f>
        <v>-0.17559407105325081</v>
      </c>
      <c r="W28" s="16"/>
      <c r="X28" s="5">
        <v>1</v>
      </c>
      <c r="Y28" s="5">
        <v>2</v>
      </c>
      <c r="Z28" s="4">
        <v>3</v>
      </c>
      <c r="AA28" s="4" t="s">
        <v>101</v>
      </c>
      <c r="AB28" s="4" t="s">
        <v>102</v>
      </c>
    </row>
    <row r="29" spans="1:33" x14ac:dyDescent="0.2">
      <c r="B29" s="1" t="s">
        <v>107</v>
      </c>
      <c r="C29" s="1" t="s">
        <v>108</v>
      </c>
      <c r="D29" s="14">
        <f>(D27-$C$27)/$C$27</f>
        <v>-0.22142857142857131</v>
      </c>
      <c r="E29" s="14">
        <f>(E27-$C$27)/$C$27</f>
        <v>-0.30840336134453777</v>
      </c>
      <c r="W29" s="5" t="s">
        <v>96</v>
      </c>
      <c r="X29" s="10">
        <f>U17</f>
        <v>-707.20833333333337</v>
      </c>
      <c r="Y29" s="10">
        <f>V17</f>
        <v>-625.33333333333337</v>
      </c>
      <c r="Z29" s="6">
        <f>W17</f>
        <v>-603.875</v>
      </c>
      <c r="AA29" s="6">
        <f>AVERAGE(X29:Z29)</f>
        <v>-645.47222222222229</v>
      </c>
      <c r="AB29" s="6">
        <f>STDEV(X29:Z29)</f>
        <v>54.530959818287677</v>
      </c>
    </row>
    <row r="30" spans="1:33" x14ac:dyDescent="0.2">
      <c r="C30" s="1"/>
      <c r="D30" s="1"/>
      <c r="W30" s="5" t="s">
        <v>97</v>
      </c>
      <c r="X30" s="10">
        <f>X17</f>
        <v>-504.66666666666669</v>
      </c>
      <c r="Y30" s="10">
        <f>Y17</f>
        <v>-513.83333333333337</v>
      </c>
      <c r="Z30" s="6">
        <f>Z17</f>
        <v>-583.875</v>
      </c>
      <c r="AA30" s="6">
        <f>AVERAGE(X30:Z30)</f>
        <v>-534.125</v>
      </c>
      <c r="AB30" s="6">
        <f>STDEV(X30:Z30)</f>
        <v>43.327864238206374</v>
      </c>
      <c r="AC30" s="13">
        <f>(AA30-AA29)/AA29</f>
        <v>-0.17250505659078202</v>
      </c>
    </row>
    <row r="31" spans="1:33" x14ac:dyDescent="0.2">
      <c r="W31" s="1" t="s">
        <v>107</v>
      </c>
      <c r="X31" s="1" t="s">
        <v>108</v>
      </c>
      <c r="Y31" s="14">
        <f>(Y29-$X$29)/$X$29</f>
        <v>-0.1157721086431391</v>
      </c>
      <c r="Z31" s="14">
        <f>(Z29-$X$29)/$X$29</f>
        <v>-0.14611441701525957</v>
      </c>
      <c r="AA31" t="s">
        <v>112</v>
      </c>
    </row>
    <row r="32" spans="1:33" x14ac:dyDescent="0.2">
      <c r="W32" s="1" t="s">
        <v>107</v>
      </c>
      <c r="X32" s="1" t="s">
        <v>108</v>
      </c>
      <c r="Y32" s="14">
        <f>(Y30-$X$30)/$X$30</f>
        <v>1.8163804491413513E-2</v>
      </c>
      <c r="Z32" s="14">
        <f>(Z30-$X$30)/$X$30</f>
        <v>0.15695178335535001</v>
      </c>
      <c r="AA32" t="s">
        <v>111</v>
      </c>
    </row>
    <row r="33" spans="23:28" x14ac:dyDescent="0.2">
      <c r="Y33" s="1"/>
      <c r="Z33" s="1"/>
    </row>
    <row r="34" spans="23:28" x14ac:dyDescent="0.2">
      <c r="Y34" s="1"/>
      <c r="Z34" s="1"/>
    </row>
    <row r="35" spans="23:28" x14ac:dyDescent="0.2">
      <c r="Y35" s="1"/>
      <c r="Z35" s="1"/>
    </row>
    <row r="36" spans="23:28" x14ac:dyDescent="0.2">
      <c r="Y36" s="1"/>
      <c r="Z36" s="1"/>
    </row>
    <row r="37" spans="23:28" x14ac:dyDescent="0.2">
      <c r="W37" s="1"/>
      <c r="X37" s="1"/>
      <c r="Y37" s="1"/>
      <c r="Z37" s="1"/>
      <c r="AA37" s="1"/>
      <c r="AB37" s="1"/>
    </row>
    <row r="38" spans="23:28" x14ac:dyDescent="0.2">
      <c r="W38" s="2"/>
      <c r="X38" s="2"/>
      <c r="Y38" s="1"/>
      <c r="Z38" s="1"/>
      <c r="AA38" s="1"/>
      <c r="AB38" s="1"/>
    </row>
    <row r="39" spans="23:28" x14ac:dyDescent="0.2">
      <c r="W39" s="1"/>
      <c r="X39" s="1"/>
      <c r="Y39" s="1"/>
      <c r="Z39" s="1"/>
      <c r="AA39" s="1"/>
      <c r="AB39" s="1"/>
    </row>
    <row r="40" spans="23:28" x14ac:dyDescent="0.2">
      <c r="W40" s="1"/>
      <c r="X40" s="1"/>
      <c r="Y40" s="1"/>
      <c r="Z40" s="1"/>
      <c r="AA40" s="1"/>
      <c r="AB40" s="1"/>
    </row>
    <row r="41" spans="23:28" x14ac:dyDescent="0.2">
      <c r="W41" s="1"/>
      <c r="X41" s="1"/>
      <c r="Y41" s="1"/>
      <c r="Z41" s="1"/>
      <c r="AA41" s="1"/>
      <c r="AB41" s="1"/>
    </row>
    <row r="42" spans="23:28" x14ac:dyDescent="0.2">
      <c r="W42" s="1"/>
      <c r="X42" s="1"/>
      <c r="Y42" s="1"/>
      <c r="Z42" s="1"/>
      <c r="AA42" s="1"/>
      <c r="AB42" s="1"/>
    </row>
    <row r="43" spans="23:28" x14ac:dyDescent="0.2">
      <c r="W43" s="1"/>
      <c r="X43" s="1"/>
      <c r="Y43" s="1"/>
      <c r="Z43" s="1"/>
      <c r="AA43" s="1"/>
      <c r="AB43" s="1"/>
    </row>
    <row r="44" spans="23:28" x14ac:dyDescent="0.2">
      <c r="W44" s="1"/>
      <c r="X44" s="1"/>
      <c r="Y44" s="1"/>
      <c r="Z44" s="1"/>
      <c r="AA44" s="1"/>
      <c r="AB44" s="1"/>
    </row>
    <row r="45" spans="23:28" x14ac:dyDescent="0.2">
      <c r="W45" s="1"/>
      <c r="X45" s="1"/>
      <c r="Y45" s="1"/>
      <c r="Z45" s="1"/>
      <c r="AA45" s="1"/>
      <c r="AB45" s="1"/>
    </row>
    <row r="46" spans="23:28" x14ac:dyDescent="0.2">
      <c r="W46" s="1"/>
      <c r="X46" s="1"/>
      <c r="Y46" s="1"/>
      <c r="Z46" s="1"/>
    </row>
    <row r="47" spans="23:28" x14ac:dyDescent="0.2">
      <c r="W47" s="1"/>
      <c r="X47" s="1"/>
      <c r="Y47" s="1"/>
      <c r="Z47" s="1"/>
    </row>
    <row r="48" spans="23:28" x14ac:dyDescent="0.2">
      <c r="W48" s="1"/>
      <c r="X48" s="1"/>
      <c r="Y48" s="1"/>
      <c r="Z48" s="1"/>
    </row>
    <row r="49" spans="23:26" x14ac:dyDescent="0.2">
      <c r="W49" s="1"/>
      <c r="X49" s="1"/>
      <c r="Y49" s="1"/>
      <c r="Z49" s="1"/>
    </row>
    <row r="50" spans="23:26" x14ac:dyDescent="0.2">
      <c r="W50" s="1"/>
      <c r="X50" s="1"/>
      <c r="Y50" s="1"/>
      <c r="Z50" s="1"/>
    </row>
    <row r="51" spans="23:26" x14ac:dyDescent="0.2">
      <c r="W51" s="1"/>
      <c r="X51" s="1"/>
    </row>
    <row r="52" spans="23:26" x14ac:dyDescent="0.2">
      <c r="W52" s="1"/>
      <c r="X52" s="1"/>
    </row>
    <row r="53" spans="23:26" x14ac:dyDescent="0.2">
      <c r="W53" s="1"/>
      <c r="X53" s="1"/>
    </row>
    <row r="54" spans="23:26" x14ac:dyDescent="0.2">
      <c r="W54" s="1"/>
      <c r="X54" s="1"/>
    </row>
    <row r="55" spans="23:26" x14ac:dyDescent="0.2">
      <c r="W55" s="1"/>
      <c r="X55" s="1"/>
    </row>
    <row r="56" spans="23:26" x14ac:dyDescent="0.2">
      <c r="W56" s="1"/>
      <c r="X56" s="1"/>
    </row>
  </sheetData>
  <mergeCells count="16">
    <mergeCell ref="T2:AA2"/>
    <mergeCell ref="T3:T4"/>
    <mergeCell ref="AA3:AA4"/>
    <mergeCell ref="AB3:AC3"/>
    <mergeCell ref="A2:H2"/>
    <mergeCell ref="A3:A4"/>
    <mergeCell ref="H3:H4"/>
    <mergeCell ref="I3:J3"/>
    <mergeCell ref="K3:L3"/>
    <mergeCell ref="M3:N3"/>
    <mergeCell ref="AD3:AE3"/>
    <mergeCell ref="AF3:AG3"/>
    <mergeCell ref="W27:W28"/>
    <mergeCell ref="X27:AA27"/>
    <mergeCell ref="B24:B25"/>
    <mergeCell ref="C24:F24"/>
  </mergeCells>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9EEA-3AA0-BF4D-9BFE-10A7CA2005C7}">
  <dimension ref="A1:M39"/>
  <sheetViews>
    <sheetView tabSelected="1" workbookViewId="0">
      <selection activeCell="H35" sqref="H35"/>
    </sheetView>
  </sheetViews>
  <sheetFormatPr baseColWidth="10" defaultRowHeight="16" x14ac:dyDescent="0.2"/>
  <cols>
    <col min="8" max="8" width="21.6640625" bestFit="1" customWidth="1"/>
  </cols>
  <sheetData>
    <row r="1" spans="1:13" x14ac:dyDescent="0.2">
      <c r="A1" s="17" t="s">
        <v>113</v>
      </c>
      <c r="B1" s="17"/>
      <c r="C1" s="17"/>
      <c r="D1" s="17"/>
      <c r="E1" s="17"/>
      <c r="F1" s="17"/>
      <c r="G1" s="17"/>
      <c r="H1" s="17"/>
      <c r="I1" s="17"/>
      <c r="J1" s="17"/>
      <c r="K1" s="17"/>
      <c r="L1" s="17"/>
      <c r="M1" s="17"/>
    </row>
    <row r="2" spans="1:13" x14ac:dyDescent="0.2">
      <c r="A2" s="17" t="s">
        <v>114</v>
      </c>
      <c r="B2" s="17"/>
      <c r="C2" s="17"/>
      <c r="D2" s="17"/>
      <c r="E2" s="17"/>
      <c r="F2" s="17"/>
      <c r="G2" s="17"/>
      <c r="H2" s="17"/>
      <c r="I2" s="17"/>
      <c r="J2" s="17"/>
      <c r="K2" s="17"/>
      <c r="L2" s="17"/>
      <c r="M2" s="17"/>
    </row>
    <row r="3" spans="1:13" x14ac:dyDescent="0.2">
      <c r="A3" s="17" t="s">
        <v>115</v>
      </c>
      <c r="B3" s="17"/>
      <c r="C3" s="17"/>
      <c r="D3" s="17"/>
      <c r="E3" s="17"/>
      <c r="F3" s="17"/>
      <c r="G3" s="17"/>
      <c r="H3" s="17"/>
      <c r="I3" s="17"/>
      <c r="J3" s="17"/>
      <c r="K3" s="17"/>
      <c r="L3" s="17"/>
      <c r="M3" s="17"/>
    </row>
    <row r="4" spans="1:13" x14ac:dyDescent="0.2">
      <c r="A4" s="17" t="s">
        <v>116</v>
      </c>
      <c r="B4" s="17"/>
      <c r="C4" s="17"/>
      <c r="D4" s="17"/>
      <c r="E4" s="17"/>
      <c r="F4" s="17"/>
      <c r="G4" s="17"/>
      <c r="H4" s="17"/>
      <c r="I4" s="17"/>
      <c r="J4" s="17"/>
      <c r="K4" s="17"/>
      <c r="L4" s="17"/>
      <c r="M4" s="17"/>
    </row>
    <row r="5" spans="1:13" x14ac:dyDescent="0.2">
      <c r="A5" s="17" t="s">
        <v>117</v>
      </c>
      <c r="B5" s="17"/>
      <c r="C5" s="17"/>
      <c r="D5" s="17"/>
      <c r="E5" s="17"/>
      <c r="F5" s="17"/>
      <c r="G5" s="17"/>
      <c r="H5" s="17"/>
      <c r="I5" s="17"/>
      <c r="J5" s="17"/>
      <c r="K5" s="17"/>
      <c r="L5" s="17"/>
      <c r="M5" s="17"/>
    </row>
    <row r="6" spans="1:13" x14ac:dyDescent="0.2">
      <c r="A6" s="17" t="s">
        <v>118</v>
      </c>
      <c r="B6" s="17"/>
      <c r="C6" s="17"/>
      <c r="D6" s="17"/>
      <c r="E6" s="17"/>
      <c r="F6" s="17"/>
      <c r="G6" s="17"/>
      <c r="H6" s="17"/>
      <c r="I6" s="17"/>
      <c r="J6" s="17"/>
      <c r="K6" s="17"/>
      <c r="L6" s="17"/>
      <c r="M6" s="17"/>
    </row>
    <row r="7" spans="1:13" x14ac:dyDescent="0.2">
      <c r="A7" s="17" t="s">
        <v>119</v>
      </c>
      <c r="B7" s="17"/>
      <c r="C7" s="17"/>
      <c r="D7" s="17"/>
      <c r="E7" s="17"/>
      <c r="F7" s="17"/>
      <c r="G7" s="17"/>
      <c r="H7" s="17"/>
      <c r="I7" s="17"/>
      <c r="J7" s="17"/>
      <c r="K7" s="17"/>
      <c r="L7" s="17"/>
      <c r="M7" s="17"/>
    </row>
    <row r="8" spans="1:13" x14ac:dyDescent="0.2">
      <c r="A8" s="17" t="s">
        <v>120</v>
      </c>
      <c r="B8" s="17"/>
      <c r="C8" s="17"/>
      <c r="D8" s="17"/>
      <c r="E8" s="17"/>
      <c r="F8" s="17"/>
      <c r="G8" s="17"/>
      <c r="H8" s="17"/>
      <c r="I8" s="17"/>
      <c r="J8" s="17"/>
      <c r="K8" s="17"/>
      <c r="L8" s="17"/>
      <c r="M8" s="17"/>
    </row>
    <row r="9" spans="1:13" x14ac:dyDescent="0.2">
      <c r="A9" s="17">
        <v>-560</v>
      </c>
      <c r="B9" s="17">
        <v>-327.5</v>
      </c>
      <c r="C9" s="17">
        <v>-292</v>
      </c>
      <c r="D9" s="17">
        <v>-270</v>
      </c>
      <c r="E9" s="17">
        <v>-711.5</v>
      </c>
      <c r="F9" s="17">
        <v>-652.5</v>
      </c>
      <c r="G9" s="17"/>
      <c r="H9" s="17"/>
      <c r="I9" s="17"/>
      <c r="J9" s="17"/>
      <c r="K9" s="17"/>
      <c r="L9" s="17"/>
      <c r="M9" s="17"/>
    </row>
    <row r="10" spans="1:13" x14ac:dyDescent="0.2">
      <c r="A10" s="17">
        <v>-661.5</v>
      </c>
      <c r="B10" s="17">
        <v>-240</v>
      </c>
      <c r="C10" s="17">
        <v>-200</v>
      </c>
      <c r="D10" s="17">
        <v>-510.5</v>
      </c>
      <c r="E10" s="17">
        <v>-419</v>
      </c>
      <c r="F10" s="17">
        <v>-877</v>
      </c>
      <c r="G10" s="17"/>
      <c r="H10" s="17"/>
      <c r="I10" s="17"/>
      <c r="J10" s="17"/>
      <c r="K10" s="17"/>
      <c r="L10" s="17"/>
      <c r="M10" s="17"/>
    </row>
    <row r="11" spans="1:13" x14ac:dyDescent="0.2">
      <c r="A11" s="17">
        <v>-293</v>
      </c>
      <c r="B11" s="17">
        <v>-531</v>
      </c>
      <c r="C11" s="17">
        <v>-186</v>
      </c>
      <c r="D11" s="17">
        <v>-374</v>
      </c>
      <c r="E11" s="17">
        <v>-329.5</v>
      </c>
      <c r="F11" s="17">
        <v>-499</v>
      </c>
      <c r="G11" s="17"/>
      <c r="H11" s="17"/>
      <c r="I11" s="17"/>
      <c r="J11" s="17"/>
      <c r="K11" s="17"/>
      <c r="L11" s="17"/>
      <c r="M11" s="17"/>
    </row>
    <row r="12" spans="1:13" x14ac:dyDescent="0.2">
      <c r="A12" s="17">
        <v>-980</v>
      </c>
      <c r="B12" s="17">
        <v>-772.5</v>
      </c>
      <c r="C12" s="17">
        <v>-868</v>
      </c>
      <c r="D12" s="17">
        <v>-884</v>
      </c>
      <c r="E12" s="17">
        <v>-756.5</v>
      </c>
      <c r="F12" s="17">
        <v>-756</v>
      </c>
      <c r="G12" s="17"/>
      <c r="H12" s="17"/>
      <c r="I12" s="17"/>
      <c r="J12" s="17"/>
      <c r="K12" s="17"/>
      <c r="L12" s="17"/>
      <c r="M12" s="17"/>
    </row>
    <row r="13" spans="1:13" x14ac:dyDescent="0.2">
      <c r="A13" s="17">
        <v>-823</v>
      </c>
      <c r="B13" s="17">
        <v>-746</v>
      </c>
      <c r="C13" s="17">
        <v>-962</v>
      </c>
      <c r="D13" s="17">
        <v>-624</v>
      </c>
      <c r="E13" s="17">
        <v>-846</v>
      </c>
      <c r="F13" s="17">
        <v>-866</v>
      </c>
      <c r="G13" s="17"/>
      <c r="H13" s="17"/>
      <c r="I13" s="17"/>
      <c r="J13" s="17"/>
      <c r="K13" s="17"/>
      <c r="L13" s="17"/>
      <c r="M13" s="17"/>
    </row>
    <row r="14" spans="1:13" x14ac:dyDescent="0.2">
      <c r="A14" s="17">
        <v>-611</v>
      </c>
      <c r="B14" s="17">
        <v>-684</v>
      </c>
      <c r="C14" s="17">
        <v>-707</v>
      </c>
      <c r="D14" s="17">
        <v>-808</v>
      </c>
      <c r="E14" s="17">
        <v>-711</v>
      </c>
      <c r="F14" s="17">
        <v>-702</v>
      </c>
      <c r="G14" s="17"/>
      <c r="H14" s="17"/>
      <c r="I14" s="17"/>
      <c r="J14" s="17"/>
      <c r="K14" s="17"/>
      <c r="L14" s="17"/>
      <c r="M14" s="17"/>
    </row>
    <row r="15" spans="1:13" x14ac:dyDescent="0.2">
      <c r="A15" s="17">
        <v>-903.5</v>
      </c>
      <c r="B15" s="17">
        <v>-831.5</v>
      </c>
      <c r="C15" s="17">
        <v>-593.5</v>
      </c>
      <c r="D15" s="17">
        <v>-319.5</v>
      </c>
      <c r="E15" s="17">
        <v>-311</v>
      </c>
      <c r="F15" s="17">
        <v>-341.5</v>
      </c>
      <c r="G15" s="17"/>
      <c r="H15" s="17"/>
      <c r="I15" s="17"/>
      <c r="J15" s="17"/>
      <c r="K15" s="17"/>
      <c r="L15" s="17"/>
      <c r="M15" s="17"/>
    </row>
    <row r="16" spans="1:13" x14ac:dyDescent="0.2">
      <c r="A16" s="17">
        <v>-590.5</v>
      </c>
      <c r="B16" s="17">
        <v>-796.5</v>
      </c>
      <c r="C16" s="17">
        <v>-730.5</v>
      </c>
      <c r="D16" s="17">
        <v>-301</v>
      </c>
      <c r="E16" s="17">
        <v>-329</v>
      </c>
      <c r="F16" s="17">
        <v>-338</v>
      </c>
      <c r="G16" s="17"/>
      <c r="H16" s="17"/>
      <c r="I16" s="17"/>
      <c r="J16" s="17"/>
      <c r="K16" s="17"/>
      <c r="L16" s="17"/>
      <c r="M16" s="17"/>
    </row>
    <row r="17" spans="1:13" x14ac:dyDescent="0.2">
      <c r="A17" s="17">
        <v>-955</v>
      </c>
      <c r="B17" s="17">
        <v>-771</v>
      </c>
      <c r="C17" s="17">
        <v>-860.5</v>
      </c>
      <c r="D17" s="17">
        <v>-364</v>
      </c>
      <c r="E17" s="17">
        <v>-296.5</v>
      </c>
      <c r="F17" s="17">
        <v>-333.5</v>
      </c>
      <c r="G17" s="17"/>
      <c r="H17" s="17"/>
      <c r="I17" s="17"/>
      <c r="J17" s="17"/>
      <c r="K17" s="17"/>
      <c r="L17" s="17"/>
      <c r="M17" s="17"/>
    </row>
    <row r="18" spans="1:13" x14ac:dyDescent="0.2">
      <c r="A18" s="17">
        <v>-389.5</v>
      </c>
      <c r="B18" s="17">
        <v>-403</v>
      </c>
      <c r="C18" s="17">
        <v>-486</v>
      </c>
      <c r="D18" s="17">
        <v>-591</v>
      </c>
      <c r="E18" s="17">
        <v>-588</v>
      </c>
      <c r="F18" s="17">
        <v>-563</v>
      </c>
      <c r="G18" s="17"/>
      <c r="H18" s="17"/>
      <c r="I18" s="17"/>
      <c r="J18" s="17"/>
      <c r="K18" s="17"/>
      <c r="L18" s="17"/>
      <c r="M18" s="17"/>
    </row>
    <row r="19" spans="1:13" x14ac:dyDescent="0.2">
      <c r="A19" s="17">
        <v>-899.5</v>
      </c>
      <c r="B19" s="17">
        <v>-840.5</v>
      </c>
      <c r="C19" s="17">
        <v>-789</v>
      </c>
      <c r="D19" s="17">
        <v>-629</v>
      </c>
      <c r="E19" s="17">
        <v>-513</v>
      </c>
      <c r="F19" s="18">
        <v>-691</v>
      </c>
      <c r="G19" s="17"/>
      <c r="H19" s="17"/>
      <c r="I19" s="17"/>
      <c r="J19" s="17"/>
      <c r="K19" s="17"/>
      <c r="L19" s="17"/>
      <c r="M19" s="17"/>
    </row>
    <row r="20" spans="1:13" x14ac:dyDescent="0.2">
      <c r="A20" s="17">
        <v>-820</v>
      </c>
      <c r="B20" s="17">
        <v>-560.5</v>
      </c>
      <c r="C20" s="17">
        <v>-572</v>
      </c>
      <c r="D20" s="17">
        <v>-381</v>
      </c>
      <c r="E20" s="17">
        <v>-355</v>
      </c>
      <c r="F20" s="18">
        <v>-387</v>
      </c>
      <c r="G20" s="17"/>
      <c r="H20" s="17"/>
      <c r="I20" s="17"/>
      <c r="J20" s="17"/>
      <c r="K20" s="17"/>
      <c r="L20" s="17"/>
      <c r="M20" s="17"/>
    </row>
    <row r="21" spans="1:13" x14ac:dyDescent="0.2">
      <c r="A21" s="17"/>
      <c r="B21" s="17"/>
      <c r="C21" s="17"/>
      <c r="D21" s="17"/>
      <c r="E21" s="17"/>
      <c r="F21" s="17"/>
      <c r="G21" s="17"/>
      <c r="H21" s="17"/>
      <c r="I21" s="17"/>
      <c r="J21" s="17"/>
      <c r="K21" s="17"/>
      <c r="L21" s="17"/>
      <c r="M21" s="17"/>
    </row>
    <row r="22" spans="1:13" x14ac:dyDescent="0.2">
      <c r="A22" s="20" t="s">
        <v>121</v>
      </c>
      <c r="B22" s="20"/>
      <c r="C22" s="20"/>
      <c r="D22" s="20"/>
      <c r="E22" s="20"/>
      <c r="F22" s="20"/>
      <c r="G22" s="17"/>
      <c r="H22" s="20" t="s">
        <v>122</v>
      </c>
      <c r="I22" s="20"/>
      <c r="J22" s="20"/>
      <c r="K22" s="20"/>
      <c r="L22" s="20"/>
      <c r="M22" s="20"/>
    </row>
    <row r="23" spans="1:13" x14ac:dyDescent="0.2">
      <c r="A23" s="20"/>
      <c r="B23" s="20"/>
      <c r="C23" s="20"/>
      <c r="D23" s="4"/>
      <c r="E23" s="4"/>
      <c r="F23" s="4"/>
      <c r="H23" s="4"/>
      <c r="I23" s="4"/>
      <c r="J23" s="4"/>
      <c r="K23" s="4"/>
      <c r="L23" s="4"/>
      <c r="M23" s="4"/>
    </row>
    <row r="24" spans="1:13" x14ac:dyDescent="0.2">
      <c r="A24" s="20" t="s">
        <v>123</v>
      </c>
      <c r="B24" s="20" t="s">
        <v>124</v>
      </c>
      <c r="C24" s="20" t="s">
        <v>125</v>
      </c>
      <c r="D24" s="20" t="s">
        <v>126</v>
      </c>
      <c r="E24" s="20" t="s">
        <v>127</v>
      </c>
      <c r="F24" s="20" t="s">
        <v>128</v>
      </c>
      <c r="G24" s="17"/>
      <c r="H24" s="20" t="s">
        <v>123</v>
      </c>
      <c r="I24" s="20" t="s">
        <v>124</v>
      </c>
      <c r="J24" s="20" t="s">
        <v>125</v>
      </c>
      <c r="K24" s="20" t="s">
        <v>126</v>
      </c>
      <c r="L24" s="20" t="s">
        <v>127</v>
      </c>
      <c r="M24" s="20" t="s">
        <v>128</v>
      </c>
    </row>
    <row r="25" spans="1:13" x14ac:dyDescent="0.2">
      <c r="A25" s="20"/>
      <c r="B25" s="20"/>
      <c r="C25" s="20"/>
      <c r="D25" s="20"/>
      <c r="E25" s="20"/>
      <c r="F25" s="20"/>
      <c r="G25" s="17"/>
      <c r="H25" s="20"/>
      <c r="I25" s="20"/>
      <c r="J25" s="20"/>
      <c r="K25" s="20"/>
      <c r="L25" s="20"/>
      <c r="M25" s="20"/>
    </row>
    <row r="26" spans="1:13" x14ac:dyDescent="0.2">
      <c r="A26" s="20" t="s">
        <v>83</v>
      </c>
      <c r="B26" s="20">
        <v>11</v>
      </c>
      <c r="C26" s="20">
        <v>1420884.54</v>
      </c>
      <c r="D26" s="20">
        <v>129171.322</v>
      </c>
      <c r="E26" s="20"/>
      <c r="F26" s="20"/>
      <c r="G26" s="17"/>
      <c r="H26" s="20" t="s">
        <v>83</v>
      </c>
      <c r="I26" s="20">
        <v>11</v>
      </c>
      <c r="J26" s="20">
        <v>530.12</v>
      </c>
      <c r="K26" s="20">
        <v>48.192999999999998</v>
      </c>
      <c r="L26" s="20"/>
      <c r="M26" s="20"/>
    </row>
    <row r="27" spans="1:13" x14ac:dyDescent="0.2">
      <c r="A27" s="20" t="s">
        <v>129</v>
      </c>
      <c r="B27" s="20">
        <v>1</v>
      </c>
      <c r="C27" s="20">
        <v>223167.67</v>
      </c>
      <c r="D27" s="20">
        <v>223167.67</v>
      </c>
      <c r="E27" s="20">
        <v>2.2240000000000002</v>
      </c>
      <c r="F27" s="20">
        <v>0.16400000000000001</v>
      </c>
      <c r="G27" s="17"/>
      <c r="H27" s="20" t="s">
        <v>130</v>
      </c>
      <c r="I27" s="20">
        <v>1</v>
      </c>
      <c r="J27" s="20">
        <v>45.06</v>
      </c>
      <c r="K27" s="20">
        <v>45.06</v>
      </c>
      <c r="L27" s="20">
        <v>3.0270000000000001</v>
      </c>
      <c r="M27" s="20">
        <v>0.10979999999999999</v>
      </c>
    </row>
    <row r="28" spans="1:13" x14ac:dyDescent="0.2">
      <c r="A28" s="20" t="s">
        <v>131</v>
      </c>
      <c r="B28" s="20">
        <v>11</v>
      </c>
      <c r="C28" s="20">
        <v>1103770.79</v>
      </c>
      <c r="D28" s="20">
        <v>100342.8</v>
      </c>
      <c r="E28" s="20"/>
      <c r="F28" s="20"/>
      <c r="G28" s="17"/>
      <c r="H28" s="20" t="s">
        <v>132</v>
      </c>
      <c r="I28" s="20">
        <v>11</v>
      </c>
      <c r="J28" s="20">
        <v>163.75</v>
      </c>
      <c r="K28" s="20">
        <v>14.89</v>
      </c>
      <c r="L28" s="20"/>
      <c r="M28" s="20"/>
    </row>
    <row r="29" spans="1:13" x14ac:dyDescent="0.2">
      <c r="A29" s="20" t="s">
        <v>6</v>
      </c>
      <c r="B29" s="20">
        <v>2</v>
      </c>
      <c r="C29" s="20">
        <v>16457.72</v>
      </c>
      <c r="D29" s="20">
        <v>8228.86</v>
      </c>
      <c r="E29" s="20">
        <v>0.77600000000000002</v>
      </c>
      <c r="F29" s="20">
        <v>0.47249999999999998</v>
      </c>
      <c r="G29" s="17"/>
      <c r="H29" s="20" t="s">
        <v>6</v>
      </c>
      <c r="I29" s="20">
        <v>2</v>
      </c>
      <c r="J29" s="20">
        <v>114.24</v>
      </c>
      <c r="K29" s="20">
        <v>57.12</v>
      </c>
      <c r="L29" s="20">
        <v>5.8869999999999996</v>
      </c>
      <c r="M29" s="20">
        <v>8.9999999999999993E-3</v>
      </c>
    </row>
    <row r="30" spans="1:13" x14ac:dyDescent="0.2">
      <c r="A30" s="20" t="s">
        <v>133</v>
      </c>
      <c r="B30" s="20">
        <v>22</v>
      </c>
      <c r="C30" s="20">
        <v>233311.7</v>
      </c>
      <c r="D30" s="20">
        <v>10605.08</v>
      </c>
      <c r="E30" s="20"/>
      <c r="F30" s="20"/>
      <c r="G30" s="17"/>
      <c r="H30" s="20" t="s">
        <v>133</v>
      </c>
      <c r="I30" s="20">
        <v>22</v>
      </c>
      <c r="J30" s="20">
        <v>213.45</v>
      </c>
      <c r="K30" s="20">
        <v>9.6999999999999993</v>
      </c>
      <c r="L30" s="20"/>
      <c r="M30" s="20"/>
    </row>
    <row r="31" spans="1:13" x14ac:dyDescent="0.2">
      <c r="A31" s="20" t="s">
        <v>134</v>
      </c>
      <c r="B31" s="20">
        <v>2</v>
      </c>
      <c r="C31" s="20">
        <v>99964.59</v>
      </c>
      <c r="D31" s="20">
        <v>49982.294999999998</v>
      </c>
      <c r="E31" s="20">
        <v>2.714</v>
      </c>
      <c r="F31" s="20">
        <v>8.8400000000000006E-2</v>
      </c>
      <c r="G31" s="17"/>
      <c r="H31" s="20" t="s">
        <v>135</v>
      </c>
      <c r="I31" s="20">
        <v>2</v>
      </c>
      <c r="J31" s="20">
        <v>25.372</v>
      </c>
      <c r="K31" s="20">
        <v>12.686</v>
      </c>
      <c r="L31" s="20">
        <v>2.891</v>
      </c>
      <c r="M31" s="20">
        <v>7.6799999999999993E-2</v>
      </c>
    </row>
    <row r="32" spans="1:13" x14ac:dyDescent="0.2">
      <c r="A32" s="20" t="s">
        <v>136</v>
      </c>
      <c r="B32" s="20">
        <v>22</v>
      </c>
      <c r="C32" s="20">
        <v>405217.826</v>
      </c>
      <c r="D32" s="20">
        <v>18418.991999999998</v>
      </c>
      <c r="E32" s="20"/>
      <c r="F32" s="20"/>
      <c r="G32" s="17"/>
      <c r="H32" s="20" t="s">
        <v>137</v>
      </c>
      <c r="I32" s="20">
        <v>22</v>
      </c>
      <c r="J32" s="20">
        <v>96.548000000000002</v>
      </c>
      <c r="K32" s="20">
        <v>4.3890000000000002</v>
      </c>
      <c r="L32" s="20"/>
      <c r="M32" s="20"/>
    </row>
    <row r="33" spans="1:13" x14ac:dyDescent="0.2">
      <c r="A33" s="17"/>
      <c r="B33" s="17"/>
      <c r="C33" s="17"/>
      <c r="D33" s="17"/>
      <c r="E33" s="17"/>
      <c r="F33" s="17"/>
      <c r="G33" s="17"/>
      <c r="H33" s="17"/>
      <c r="I33" s="17"/>
      <c r="J33" s="17"/>
      <c r="K33" s="17"/>
      <c r="L33" s="17"/>
      <c r="M33" s="17"/>
    </row>
    <row r="34" spans="1:13" x14ac:dyDescent="0.2">
      <c r="A34" s="17"/>
      <c r="B34" s="17"/>
      <c r="C34" s="17"/>
      <c r="D34" s="17"/>
      <c r="E34" s="17"/>
      <c r="F34" s="17"/>
      <c r="G34" s="17"/>
      <c r="H34" s="17"/>
      <c r="I34" s="17"/>
      <c r="J34" s="17"/>
      <c r="K34" s="17"/>
      <c r="L34" s="17"/>
      <c r="M34" s="17"/>
    </row>
    <row r="35" spans="1:13" x14ac:dyDescent="0.2">
      <c r="A35" s="17"/>
      <c r="B35" s="17"/>
      <c r="C35" s="17"/>
      <c r="D35" s="17"/>
      <c r="E35" s="17"/>
      <c r="F35" s="17"/>
      <c r="G35" s="17"/>
      <c r="H35" s="17"/>
      <c r="I35" s="17"/>
      <c r="J35" s="17"/>
      <c r="K35" s="17"/>
      <c r="L35" s="17"/>
      <c r="M35" s="17"/>
    </row>
    <row r="36" spans="1:13" x14ac:dyDescent="0.2">
      <c r="A36" s="17"/>
      <c r="B36" s="17"/>
      <c r="C36" s="17"/>
    </row>
    <row r="37" spans="1:13" x14ac:dyDescent="0.2">
      <c r="A37" s="17"/>
      <c r="B37" s="17"/>
      <c r="C37" s="17"/>
    </row>
    <row r="38" spans="1:13" x14ac:dyDescent="0.2">
      <c r="A38" s="17"/>
      <c r="B38" s="17"/>
      <c r="C38" s="17"/>
    </row>
    <row r="39" spans="1:13" x14ac:dyDescent="0.2">
      <c r="A39" s="17"/>
      <c r="B39" s="17"/>
      <c r="C39"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86376-59B5-EC47-9880-3D8C003677A1}">
  <dimension ref="A1:U15"/>
  <sheetViews>
    <sheetView zoomScale="60" zoomScaleNormal="60" workbookViewId="0">
      <selection activeCell="G26" sqref="G26"/>
    </sheetView>
  </sheetViews>
  <sheetFormatPr baseColWidth="10" defaultRowHeight="16" x14ac:dyDescent="0.2"/>
  <cols>
    <col min="1" max="1" width="6.6640625" bestFit="1" customWidth="1"/>
    <col min="2" max="2" width="6" customWidth="1"/>
    <col min="3" max="3" width="12.83203125" customWidth="1"/>
    <col min="4" max="4" width="26.1640625" customWidth="1"/>
    <col min="5" max="5" width="35.6640625" customWidth="1"/>
    <col min="6" max="6" width="15.33203125" customWidth="1"/>
    <col min="7" max="7" width="30.33203125" customWidth="1"/>
    <col min="8" max="8" width="49.5" customWidth="1"/>
    <col min="9" max="9" width="130" bestFit="1" customWidth="1"/>
    <col min="10" max="10" width="23.1640625" customWidth="1"/>
    <col min="11" max="11" width="24.5" bestFit="1" customWidth="1"/>
    <col min="12" max="12" width="15.5" customWidth="1"/>
    <col min="13" max="13" width="156.83203125" customWidth="1"/>
    <col min="14" max="14" width="22.83203125" bestFit="1" customWidth="1"/>
    <col min="15" max="15" width="34.6640625" bestFit="1" customWidth="1"/>
    <col min="16" max="16" width="57" customWidth="1"/>
    <col min="17" max="17" width="145.6640625" customWidth="1"/>
    <col min="18" max="18" width="180" customWidth="1"/>
    <col min="19" max="19" width="36.1640625" bestFit="1" customWidth="1"/>
  </cols>
  <sheetData>
    <row r="1" spans="1:21" x14ac:dyDescent="0.2">
      <c r="S1" s="17"/>
      <c r="T1" s="17"/>
      <c r="U1" s="17"/>
    </row>
    <row r="2" spans="1:21" ht="22" x14ac:dyDescent="0.3">
      <c r="A2" s="21" t="s">
        <v>225</v>
      </c>
      <c r="B2" s="21"/>
      <c r="C2" s="21"/>
      <c r="D2" s="21"/>
      <c r="E2" s="21"/>
      <c r="F2" s="21"/>
      <c r="G2" s="21"/>
      <c r="H2" s="21"/>
      <c r="I2" s="21"/>
      <c r="J2" s="21"/>
      <c r="K2" s="21"/>
      <c r="L2" s="21"/>
      <c r="M2" s="21"/>
      <c r="N2" s="21"/>
      <c r="O2" s="21"/>
      <c r="P2" s="21"/>
      <c r="Q2" s="21"/>
      <c r="R2" s="21"/>
      <c r="S2" s="17"/>
      <c r="T2" s="17"/>
      <c r="U2" s="17"/>
    </row>
    <row r="3" spans="1:21" x14ac:dyDescent="0.2">
      <c r="A3" s="22" t="s">
        <v>138</v>
      </c>
      <c r="B3" s="22" t="s">
        <v>139</v>
      </c>
      <c r="C3" s="22" t="s">
        <v>4</v>
      </c>
      <c r="D3" s="22" t="s">
        <v>140</v>
      </c>
      <c r="E3" s="22" t="s">
        <v>141</v>
      </c>
      <c r="F3" s="22" t="s">
        <v>142</v>
      </c>
      <c r="G3" s="22" t="s">
        <v>143</v>
      </c>
      <c r="H3" s="22" t="s">
        <v>144</v>
      </c>
      <c r="I3" s="22" t="s">
        <v>145</v>
      </c>
      <c r="J3" s="22" t="s">
        <v>146</v>
      </c>
      <c r="K3" s="22" t="s">
        <v>147</v>
      </c>
      <c r="L3" s="22" t="s">
        <v>148</v>
      </c>
      <c r="M3" s="22" t="s">
        <v>149</v>
      </c>
      <c r="N3" s="22" t="s">
        <v>150</v>
      </c>
      <c r="O3" s="22" t="s">
        <v>151</v>
      </c>
      <c r="P3" s="22" t="s">
        <v>152</v>
      </c>
      <c r="Q3" s="22" t="s">
        <v>153</v>
      </c>
      <c r="R3" s="22" t="s">
        <v>154</v>
      </c>
      <c r="S3" s="17"/>
      <c r="T3" s="17"/>
      <c r="U3" s="17"/>
    </row>
    <row r="4" spans="1:21" x14ac:dyDescent="0.2">
      <c r="A4" s="20" t="s">
        <v>155</v>
      </c>
      <c r="B4" s="20" t="s">
        <v>156</v>
      </c>
      <c r="C4" s="20" t="s">
        <v>10</v>
      </c>
      <c r="D4" s="20" t="s">
        <v>157</v>
      </c>
      <c r="E4" s="20">
        <v>4</v>
      </c>
      <c r="F4" s="20" t="s">
        <v>158</v>
      </c>
      <c r="G4" s="20">
        <v>3</v>
      </c>
      <c r="H4" s="20" t="s">
        <v>159</v>
      </c>
      <c r="I4" s="20" t="s">
        <v>160</v>
      </c>
      <c r="J4" s="20">
        <v>3</v>
      </c>
      <c r="K4" s="20">
        <v>4</v>
      </c>
      <c r="L4" s="20" t="s">
        <v>158</v>
      </c>
      <c r="M4" s="20" t="s">
        <v>161</v>
      </c>
      <c r="N4" s="20" t="s">
        <v>158</v>
      </c>
      <c r="O4" s="20" t="s">
        <v>158</v>
      </c>
      <c r="P4" s="20" t="s">
        <v>159</v>
      </c>
      <c r="Q4" s="20" t="s">
        <v>162</v>
      </c>
      <c r="R4" s="20" t="s">
        <v>163</v>
      </c>
      <c r="S4" s="17"/>
      <c r="T4" s="17"/>
      <c r="U4" s="17"/>
    </row>
    <row r="5" spans="1:21" x14ac:dyDescent="0.2">
      <c r="A5" s="20" t="s">
        <v>155</v>
      </c>
      <c r="B5" s="20" t="s">
        <v>164</v>
      </c>
      <c r="C5" s="20" t="s">
        <v>17</v>
      </c>
      <c r="D5" s="20" t="s">
        <v>165</v>
      </c>
      <c r="E5" s="20">
        <v>5</v>
      </c>
      <c r="F5" s="20" t="s">
        <v>158</v>
      </c>
      <c r="G5" s="20">
        <v>2</v>
      </c>
      <c r="H5" s="20" t="s">
        <v>166</v>
      </c>
      <c r="I5" s="20" t="s">
        <v>167</v>
      </c>
      <c r="J5" s="20">
        <v>4</v>
      </c>
      <c r="K5" s="20">
        <v>4</v>
      </c>
      <c r="L5" s="20" t="s">
        <v>158</v>
      </c>
      <c r="M5" s="20" t="s">
        <v>168</v>
      </c>
      <c r="N5" s="20" t="s">
        <v>158</v>
      </c>
      <c r="O5" s="20" t="s">
        <v>158</v>
      </c>
      <c r="P5" s="20" t="s">
        <v>159</v>
      </c>
      <c r="Q5" s="20" t="s">
        <v>169</v>
      </c>
      <c r="R5" s="20" t="s">
        <v>170</v>
      </c>
      <c r="S5" s="17"/>
      <c r="T5" s="17"/>
      <c r="U5" s="17"/>
    </row>
    <row r="6" spans="1:21" x14ac:dyDescent="0.2">
      <c r="A6" s="20" t="s">
        <v>155</v>
      </c>
      <c r="B6" s="20" t="s">
        <v>171</v>
      </c>
      <c r="C6" s="20" t="s">
        <v>17</v>
      </c>
      <c r="D6" s="20" t="s">
        <v>165</v>
      </c>
      <c r="E6" s="20">
        <v>3</v>
      </c>
      <c r="F6" s="20" t="s">
        <v>158</v>
      </c>
      <c r="G6" s="20">
        <v>2</v>
      </c>
      <c r="H6" s="20" t="s">
        <v>166</v>
      </c>
      <c r="I6" s="20" t="s">
        <v>172</v>
      </c>
      <c r="J6" s="20">
        <v>3</v>
      </c>
      <c r="K6" s="20">
        <v>3</v>
      </c>
      <c r="L6" s="20" t="s">
        <v>173</v>
      </c>
      <c r="M6" s="20" t="s">
        <v>174</v>
      </c>
      <c r="N6" s="20" t="s">
        <v>173</v>
      </c>
      <c r="O6" s="20" t="s">
        <v>173</v>
      </c>
      <c r="P6" s="20" t="s">
        <v>175</v>
      </c>
      <c r="Q6" s="20" t="s">
        <v>176</v>
      </c>
      <c r="R6" s="20" t="s">
        <v>177</v>
      </c>
      <c r="S6" s="17"/>
      <c r="T6" s="17"/>
      <c r="U6" s="17"/>
    </row>
    <row r="7" spans="1:21" x14ac:dyDescent="0.2">
      <c r="A7" s="20" t="s">
        <v>178</v>
      </c>
      <c r="B7" s="20" t="s">
        <v>179</v>
      </c>
      <c r="C7" s="20" t="s">
        <v>10</v>
      </c>
      <c r="D7" s="20" t="s">
        <v>157</v>
      </c>
      <c r="E7" s="20">
        <v>2</v>
      </c>
      <c r="F7" s="20" t="s">
        <v>158</v>
      </c>
      <c r="G7" s="20">
        <v>1</v>
      </c>
      <c r="H7" s="20" t="s">
        <v>166</v>
      </c>
      <c r="I7" s="20" t="s">
        <v>180</v>
      </c>
      <c r="J7" s="20">
        <v>5</v>
      </c>
      <c r="K7" s="20">
        <v>3</v>
      </c>
      <c r="L7" s="20" t="s">
        <v>158</v>
      </c>
      <c r="M7" s="20" t="s">
        <v>181</v>
      </c>
      <c r="N7" s="20" t="s">
        <v>158</v>
      </c>
      <c r="O7" s="20" t="s">
        <v>158</v>
      </c>
      <c r="P7" s="20" t="s">
        <v>159</v>
      </c>
      <c r="Q7" s="20" t="s">
        <v>182</v>
      </c>
      <c r="R7" s="20" t="s">
        <v>183</v>
      </c>
      <c r="S7" s="17"/>
      <c r="T7" s="17"/>
      <c r="U7" s="17"/>
    </row>
    <row r="8" spans="1:21" x14ac:dyDescent="0.2">
      <c r="A8" s="20" t="s">
        <v>184</v>
      </c>
      <c r="B8" s="20" t="s">
        <v>185</v>
      </c>
      <c r="C8" s="20" t="s">
        <v>17</v>
      </c>
      <c r="D8" s="20" t="s">
        <v>157</v>
      </c>
      <c r="E8" s="20">
        <v>2</v>
      </c>
      <c r="F8" s="20" t="s">
        <v>158</v>
      </c>
      <c r="G8" s="20">
        <v>2</v>
      </c>
      <c r="H8" s="20" t="s">
        <v>166</v>
      </c>
      <c r="I8" s="20" t="s">
        <v>186</v>
      </c>
      <c r="J8" s="20">
        <v>5</v>
      </c>
      <c r="K8" s="20">
        <v>4</v>
      </c>
      <c r="L8" s="20" t="s">
        <v>158</v>
      </c>
      <c r="M8" s="20" t="s">
        <v>187</v>
      </c>
      <c r="N8" s="20" t="s">
        <v>158</v>
      </c>
      <c r="O8" s="20" t="s">
        <v>158</v>
      </c>
      <c r="P8" s="20" t="s">
        <v>175</v>
      </c>
      <c r="Q8" s="20" t="s">
        <v>188</v>
      </c>
      <c r="R8" s="20" t="s">
        <v>189</v>
      </c>
      <c r="S8" s="17"/>
      <c r="T8" s="17"/>
      <c r="U8" s="17"/>
    </row>
    <row r="9" spans="1:21" x14ac:dyDescent="0.2">
      <c r="A9" s="20" t="s">
        <v>190</v>
      </c>
      <c r="B9" s="20" t="s">
        <v>191</v>
      </c>
      <c r="C9" s="20" t="s">
        <v>17</v>
      </c>
      <c r="D9" s="20" t="s">
        <v>192</v>
      </c>
      <c r="E9" s="20">
        <v>1</v>
      </c>
      <c r="F9" s="20" t="s">
        <v>158</v>
      </c>
      <c r="G9" s="20">
        <v>4</v>
      </c>
      <c r="H9" s="20" t="s">
        <v>159</v>
      </c>
      <c r="I9" s="20" t="s">
        <v>193</v>
      </c>
      <c r="J9" s="20">
        <v>3</v>
      </c>
      <c r="K9" s="20">
        <v>2</v>
      </c>
      <c r="L9" s="20" t="s">
        <v>173</v>
      </c>
      <c r="M9" s="20" t="s">
        <v>194</v>
      </c>
      <c r="N9" s="20" t="s">
        <v>173</v>
      </c>
      <c r="O9" s="20" t="s">
        <v>173</v>
      </c>
      <c r="P9" s="20" t="s">
        <v>166</v>
      </c>
      <c r="Q9" s="20" t="s">
        <v>195</v>
      </c>
      <c r="R9" s="20" t="s">
        <v>196</v>
      </c>
      <c r="S9" s="17"/>
      <c r="T9" s="17"/>
      <c r="U9" s="17"/>
    </row>
    <row r="10" spans="1:21" x14ac:dyDescent="0.2">
      <c r="A10" s="20" t="s">
        <v>178</v>
      </c>
      <c r="B10" s="20" t="s">
        <v>197</v>
      </c>
      <c r="C10" s="20" t="s">
        <v>10</v>
      </c>
      <c r="D10" s="20" t="s">
        <v>165</v>
      </c>
      <c r="E10" s="20">
        <v>5</v>
      </c>
      <c r="F10" s="20" t="s">
        <v>158</v>
      </c>
      <c r="G10" s="20">
        <v>1</v>
      </c>
      <c r="H10" s="20" t="s">
        <v>166</v>
      </c>
      <c r="I10" s="20" t="s">
        <v>198</v>
      </c>
      <c r="J10" s="20">
        <v>5</v>
      </c>
      <c r="K10" s="20">
        <v>5</v>
      </c>
      <c r="L10" s="20" t="s">
        <v>158</v>
      </c>
      <c r="M10" s="20" t="s">
        <v>199</v>
      </c>
      <c r="N10" s="20" t="s">
        <v>158</v>
      </c>
      <c r="O10" s="20" t="s">
        <v>158</v>
      </c>
      <c r="P10" s="20" t="s">
        <v>159</v>
      </c>
      <c r="Q10" s="20" t="s">
        <v>200</v>
      </c>
      <c r="R10" s="20" t="s">
        <v>201</v>
      </c>
      <c r="S10" s="17"/>
      <c r="T10" s="17"/>
      <c r="U10" s="17"/>
    </row>
    <row r="11" spans="1:21" x14ac:dyDescent="0.2">
      <c r="A11" s="20" t="s">
        <v>184</v>
      </c>
      <c r="B11" s="20" t="s">
        <v>202</v>
      </c>
      <c r="C11" s="20" t="s">
        <v>10</v>
      </c>
      <c r="D11" s="20" t="s">
        <v>165</v>
      </c>
      <c r="E11" s="20">
        <v>2</v>
      </c>
      <c r="F11" s="20" t="s">
        <v>158</v>
      </c>
      <c r="G11" s="20">
        <v>3</v>
      </c>
      <c r="H11" s="20" t="s">
        <v>166</v>
      </c>
      <c r="I11" s="20"/>
      <c r="J11" s="20">
        <v>3</v>
      </c>
      <c r="K11" s="20">
        <v>3</v>
      </c>
      <c r="L11" s="20" t="s">
        <v>158</v>
      </c>
      <c r="M11" s="20" t="s">
        <v>203</v>
      </c>
      <c r="N11" s="20" t="s">
        <v>158</v>
      </c>
      <c r="O11" s="20" t="s">
        <v>158</v>
      </c>
      <c r="P11" s="20" t="s">
        <v>159</v>
      </c>
      <c r="Q11" s="20" t="s">
        <v>204</v>
      </c>
      <c r="R11" s="20" t="s">
        <v>205</v>
      </c>
      <c r="S11" s="17"/>
      <c r="T11" s="17"/>
      <c r="U11" s="17"/>
    </row>
    <row r="12" spans="1:21" x14ac:dyDescent="0.2">
      <c r="A12" s="20" t="s">
        <v>190</v>
      </c>
      <c r="B12" s="20" t="s">
        <v>206</v>
      </c>
      <c r="C12" s="20" t="s">
        <v>207</v>
      </c>
      <c r="D12" s="20" t="s">
        <v>157</v>
      </c>
      <c r="E12" s="20">
        <v>2</v>
      </c>
      <c r="F12" s="20" t="s">
        <v>158</v>
      </c>
      <c r="G12" s="20">
        <v>1</v>
      </c>
      <c r="H12" s="20" t="s">
        <v>166</v>
      </c>
      <c r="I12" s="20" t="s">
        <v>208</v>
      </c>
      <c r="J12" s="20">
        <v>4</v>
      </c>
      <c r="K12" s="20">
        <v>4</v>
      </c>
      <c r="L12" s="20" t="s">
        <v>173</v>
      </c>
      <c r="M12" s="20" t="s">
        <v>209</v>
      </c>
      <c r="N12" s="20" t="s">
        <v>173</v>
      </c>
      <c r="O12" s="20" t="s">
        <v>158</v>
      </c>
      <c r="P12" s="20" t="s">
        <v>159</v>
      </c>
      <c r="Q12" s="20" t="s">
        <v>210</v>
      </c>
      <c r="R12" s="20" t="s">
        <v>211</v>
      </c>
      <c r="S12" s="17"/>
      <c r="T12" s="17"/>
      <c r="U12" s="17"/>
    </row>
    <row r="13" spans="1:21" x14ac:dyDescent="0.2">
      <c r="A13" s="20" t="s">
        <v>184</v>
      </c>
      <c r="B13" s="20" t="s">
        <v>212</v>
      </c>
      <c r="C13" s="20" t="s">
        <v>17</v>
      </c>
      <c r="D13" s="20" t="s">
        <v>165</v>
      </c>
      <c r="E13" s="20">
        <v>1</v>
      </c>
      <c r="F13" s="20" t="s">
        <v>158</v>
      </c>
      <c r="G13" s="20">
        <v>2</v>
      </c>
      <c r="H13" s="20" t="s">
        <v>166</v>
      </c>
      <c r="I13" s="20"/>
      <c r="J13" s="20">
        <v>4</v>
      </c>
      <c r="K13" s="20">
        <v>3</v>
      </c>
      <c r="L13" s="20" t="s">
        <v>158</v>
      </c>
      <c r="M13" s="20" t="s">
        <v>213</v>
      </c>
      <c r="N13" s="20" t="s">
        <v>158</v>
      </c>
      <c r="O13" s="20" t="s">
        <v>158</v>
      </c>
      <c r="P13" s="20" t="s">
        <v>159</v>
      </c>
      <c r="Q13" s="20" t="s">
        <v>214</v>
      </c>
      <c r="R13" s="20" t="s">
        <v>215</v>
      </c>
      <c r="S13" s="17"/>
      <c r="T13" s="17"/>
      <c r="U13" s="17"/>
    </row>
    <row r="14" spans="1:21" x14ac:dyDescent="0.2">
      <c r="A14" s="20" t="s">
        <v>155</v>
      </c>
      <c r="B14" s="20" t="s">
        <v>216</v>
      </c>
      <c r="C14" s="20" t="s">
        <v>10</v>
      </c>
      <c r="D14" s="20" t="s">
        <v>217</v>
      </c>
      <c r="E14" s="20">
        <v>5</v>
      </c>
      <c r="F14" s="20" t="s">
        <v>158</v>
      </c>
      <c r="G14" s="20">
        <v>2</v>
      </c>
      <c r="H14" s="20" t="s">
        <v>166</v>
      </c>
      <c r="I14" s="20"/>
      <c r="J14" s="20">
        <v>3</v>
      </c>
      <c r="K14" s="20">
        <v>4</v>
      </c>
      <c r="L14" s="20" t="s">
        <v>158</v>
      </c>
      <c r="M14" s="20" t="s">
        <v>218</v>
      </c>
      <c r="N14" s="20" t="s">
        <v>158</v>
      </c>
      <c r="O14" s="20" t="s">
        <v>158</v>
      </c>
      <c r="P14" s="20" t="s">
        <v>159</v>
      </c>
      <c r="Q14" s="20" t="s">
        <v>219</v>
      </c>
      <c r="R14" s="20" t="s">
        <v>220</v>
      </c>
    </row>
    <row r="15" spans="1:21" x14ac:dyDescent="0.2">
      <c r="A15" s="20" t="s">
        <v>190</v>
      </c>
      <c r="B15" s="20" t="s">
        <v>221</v>
      </c>
      <c r="C15" s="20" t="s">
        <v>10</v>
      </c>
      <c r="D15" s="20" t="s">
        <v>192</v>
      </c>
      <c r="E15" s="20">
        <v>1</v>
      </c>
      <c r="F15" s="20" t="s">
        <v>173</v>
      </c>
      <c r="G15" s="20">
        <v>4</v>
      </c>
      <c r="H15" s="20" t="s">
        <v>159</v>
      </c>
      <c r="I15" s="20" t="s">
        <v>222</v>
      </c>
      <c r="J15" s="20">
        <v>2</v>
      </c>
      <c r="K15" s="20">
        <v>3</v>
      </c>
      <c r="L15" s="20" t="s">
        <v>158</v>
      </c>
      <c r="M15" s="20" t="s">
        <v>223</v>
      </c>
      <c r="N15" s="20" t="s">
        <v>158</v>
      </c>
      <c r="O15" s="20" t="s">
        <v>158</v>
      </c>
      <c r="P15" s="20" t="s">
        <v>159</v>
      </c>
      <c r="Q15" s="20" t="s">
        <v>224</v>
      </c>
      <c r="R15" s="20" t="s">
        <v>183</v>
      </c>
    </row>
  </sheetData>
  <mergeCells count="1">
    <mergeCell ref="A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Testing_Results</vt:lpstr>
      <vt:lpstr>Data Tables</vt:lpstr>
      <vt:lpstr>Anova_Results</vt:lpstr>
      <vt:lpstr>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Omer Faruk Celik</dc:creator>
  <cp:lastModifiedBy>Omer Faruk Celik</cp:lastModifiedBy>
  <dcterms:created xsi:type="dcterms:W3CDTF">2025-03-31T20:38:26Z</dcterms:created>
  <dcterms:modified xsi:type="dcterms:W3CDTF">2025-04-16T14:00:14Z</dcterms:modified>
</cp:coreProperties>
</file>