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UIN SGD\Semester 5\MPPL\"/>
    </mc:Choice>
  </mc:AlternateContent>
  <xr:revisionPtr revIDLastSave="0" documentId="13_ncr:1_{50555F40-B808-4CF8-A5D6-58939FE48C9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RAB" sheetId="2" r:id="rId2"/>
  </sheets>
  <calcPr calcId="181029" iterateDelta="1E-4"/>
</workbook>
</file>

<file path=xl/calcChain.xml><?xml version="1.0" encoding="utf-8"?>
<calcChain xmlns="http://schemas.openxmlformats.org/spreadsheetml/2006/main">
  <c r="F16" i="2" l="1"/>
  <c r="F17" i="2"/>
  <c r="F20" i="2"/>
  <c r="F18" i="2"/>
  <c r="F19" i="2"/>
  <c r="F15" i="2"/>
  <c r="F6" i="2"/>
  <c r="F7" i="2"/>
  <c r="F8" i="2"/>
  <c r="F9" i="2"/>
  <c r="F10" i="2"/>
  <c r="F5" i="2"/>
  <c r="F21" i="2" s="1"/>
  <c r="G10" i="2"/>
  <c r="G6" i="2"/>
  <c r="G7" i="2"/>
  <c r="G8" i="2"/>
  <c r="G9" i="2"/>
  <c r="G5" i="2"/>
  <c r="G11" i="2" s="1"/>
  <c r="F22" i="2" l="1"/>
  <c r="G24" i="2" s="1"/>
</calcChain>
</file>

<file path=xl/sharedStrings.xml><?xml version="1.0" encoding="utf-8"?>
<sst xmlns="http://schemas.openxmlformats.org/spreadsheetml/2006/main" count="68" uniqueCount="62">
  <si>
    <t>Fitur</t>
  </si>
  <si>
    <t>Date Start</t>
  </si>
  <si>
    <t>Duration</t>
  </si>
  <si>
    <t>Penyediaan kartu parkir karyawan</t>
  </si>
  <si>
    <t>Penyedian barcode parkir tamu</t>
  </si>
  <si>
    <t>Scan kartu parkir</t>
  </si>
  <si>
    <t>Scan barcode</t>
  </si>
  <si>
    <t>Generate kode unique</t>
  </si>
  <si>
    <t>Navigasi tempat parkir</t>
  </si>
  <si>
    <t>Pengkodean lahan parkir</t>
  </si>
  <si>
    <t>Monitor lahan parkir</t>
  </si>
  <si>
    <t>Scan Barcode Keluar</t>
  </si>
  <si>
    <t>Lihat data masuk parkir</t>
  </si>
  <si>
    <t>Lihat data keluar parkir</t>
  </si>
  <si>
    <t>Lihat data pengaduan</t>
  </si>
  <si>
    <t>Cetak laporan</t>
  </si>
  <si>
    <t>Form Pengaduan</t>
  </si>
  <si>
    <t>Pengadaan Mesin Scanner Kartu</t>
  </si>
  <si>
    <t>pengadan Tiang Penunjuk Jalan</t>
  </si>
  <si>
    <t>NO</t>
  </si>
  <si>
    <t>Satuan</t>
  </si>
  <si>
    <t>Sub Total</t>
  </si>
  <si>
    <t>paket</t>
  </si>
  <si>
    <t>Grand Total</t>
  </si>
  <si>
    <t>Scrum Master</t>
  </si>
  <si>
    <t>Bussiness Analyst</t>
  </si>
  <si>
    <t>UI/UX Designer</t>
  </si>
  <si>
    <t>IT Operation</t>
  </si>
  <si>
    <t>Trainer</t>
  </si>
  <si>
    <t xml:space="preserve">13 weeks </t>
  </si>
  <si>
    <t>78 days* 8 hours</t>
  </si>
  <si>
    <t>A</t>
  </si>
  <si>
    <t>Biaya SDM</t>
  </si>
  <si>
    <t xml:space="preserve">B </t>
  </si>
  <si>
    <t>Biaya Material</t>
  </si>
  <si>
    <t>Teknisi Lapangan</t>
  </si>
  <si>
    <t>pengadaan mesin scan</t>
  </si>
  <si>
    <t>pcs</t>
  </si>
  <si>
    <t>smartcard</t>
  </si>
  <si>
    <t>penanda lahan parkir</t>
  </si>
  <si>
    <t>ppn 10%</t>
  </si>
  <si>
    <t>jenis Material</t>
  </si>
  <si>
    <t>Jumlah</t>
  </si>
  <si>
    <t>Harga</t>
  </si>
  <si>
    <t>Jumlah Harga</t>
  </si>
  <si>
    <t>Sumber Daya</t>
  </si>
  <si>
    <t>Alokasi Waktu (Jam)</t>
  </si>
  <si>
    <t>Alokasi Biaya(/Jam)</t>
  </si>
  <si>
    <t>Jumlah Orang</t>
  </si>
  <si>
    <t>Biaya</t>
  </si>
  <si>
    <t>Jumlah Biaya</t>
  </si>
  <si>
    <t>Rancangan Anggaran Biaya</t>
  </si>
  <si>
    <t>Column1</t>
  </si>
  <si>
    <t>Column2</t>
  </si>
  <si>
    <t>Column3</t>
  </si>
  <si>
    <t>Column4</t>
  </si>
  <si>
    <t>Column5</t>
  </si>
  <si>
    <t>Column6</t>
  </si>
  <si>
    <t>Column7</t>
  </si>
  <si>
    <t>pembangunan lahan parkir</t>
  </si>
  <si>
    <t xml:space="preserve">sensor deteksi kendaraan </t>
  </si>
  <si>
    <t>Kamera cctv + sensor kendaraan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</si>
</sst>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1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42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2" fontId="0" fillId="0" borderId="2" xfId="0" applyNumberFormat="1" applyBorder="1">
      <alignment vertical="center"/>
    </xf>
    <xf numFmtId="42" fontId="1" fillId="0" borderId="1" xfId="0" applyNumberFormat="1" applyFont="1" applyBorder="1">
      <alignment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1" xfId="0" applyFill="1" applyBorder="1">
      <alignment vertical="center"/>
    </xf>
    <xf numFmtId="42" fontId="0" fillId="5" borderId="1" xfId="0" applyNumberFormat="1" applyFill="1" applyBorder="1">
      <alignment vertical="center"/>
    </xf>
    <xf numFmtId="42" fontId="0" fillId="5" borderId="2" xfId="0" applyNumberForma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42" fontId="0" fillId="6" borderId="1" xfId="0" applyNumberFormat="1" applyFill="1" applyBorder="1">
      <alignment vertical="center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Grannt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3847525203517011"/>
          <c:y val="0.20520310412461981"/>
          <c:w val="0.56998059273635016"/>
          <c:h val="0.7823528241280309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Penyediaan kartu parkir karyawan</c:v>
                </c:pt>
                <c:pt idx="1">
                  <c:v>Penyedian barcode parkir tamu</c:v>
                </c:pt>
                <c:pt idx="2">
                  <c:v>Scan kartu parkir</c:v>
                </c:pt>
                <c:pt idx="3">
                  <c:v>Scan barcode</c:v>
                </c:pt>
                <c:pt idx="4">
                  <c:v>Generate kode unique</c:v>
                </c:pt>
                <c:pt idx="5">
                  <c:v>Navigasi tempat parkir</c:v>
                </c:pt>
                <c:pt idx="6">
                  <c:v>Pengkodean lahan parkir</c:v>
                </c:pt>
                <c:pt idx="7">
                  <c:v>Monitor lahan parkir</c:v>
                </c:pt>
                <c:pt idx="8">
                  <c:v>Scan Barcode Keluar</c:v>
                </c:pt>
                <c:pt idx="9">
                  <c:v>Lihat data masuk parkir</c:v>
                </c:pt>
                <c:pt idx="10">
                  <c:v>Lihat data keluar parkir</c:v>
                </c:pt>
                <c:pt idx="11">
                  <c:v>Lihat data pengaduan</c:v>
                </c:pt>
                <c:pt idx="12">
                  <c:v>Cetak laporan</c:v>
                </c:pt>
                <c:pt idx="13">
                  <c:v>Form Pengaduan</c:v>
                </c:pt>
                <c:pt idx="14">
                  <c:v>Pengadaan Mesin Scanner Kartu</c:v>
                </c:pt>
                <c:pt idx="15">
                  <c:v>pengadan Tiang Penunjuk Jalan</c:v>
                </c:pt>
              </c:strCache>
            </c:strRef>
          </c:cat>
          <c:val>
            <c:numRef>
              <c:f>Sheet1!$B$2:$B$17</c:f>
              <c:numCache>
                <c:formatCode>d\-mmm</c:formatCode>
                <c:ptCount val="16"/>
                <c:pt idx="0">
                  <c:v>44819</c:v>
                </c:pt>
                <c:pt idx="1">
                  <c:v>44819</c:v>
                </c:pt>
                <c:pt idx="2">
                  <c:v>44819</c:v>
                </c:pt>
                <c:pt idx="3">
                  <c:v>44819</c:v>
                </c:pt>
                <c:pt idx="4">
                  <c:v>44833</c:v>
                </c:pt>
                <c:pt idx="5">
                  <c:v>44833</c:v>
                </c:pt>
                <c:pt idx="6">
                  <c:v>44833</c:v>
                </c:pt>
                <c:pt idx="7">
                  <c:v>44833</c:v>
                </c:pt>
                <c:pt idx="8">
                  <c:v>44833</c:v>
                </c:pt>
                <c:pt idx="9" formatCode="m/d/yyyy">
                  <c:v>44847</c:v>
                </c:pt>
                <c:pt idx="10" formatCode="m/d/yyyy">
                  <c:v>44847</c:v>
                </c:pt>
                <c:pt idx="11" formatCode="m/d/yyyy">
                  <c:v>44847</c:v>
                </c:pt>
                <c:pt idx="12">
                  <c:v>44847</c:v>
                </c:pt>
                <c:pt idx="13">
                  <c:v>44847</c:v>
                </c:pt>
                <c:pt idx="14">
                  <c:v>44847</c:v>
                </c:pt>
                <c:pt idx="15">
                  <c:v>44847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A-459E-BF35-7AAF9A80C8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&quot; hari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Penyediaan kartu parkir karyawan</c:v>
                </c:pt>
                <c:pt idx="1">
                  <c:v>Penyedian barcode parkir tamu</c:v>
                </c:pt>
                <c:pt idx="2">
                  <c:v>Scan kartu parkir</c:v>
                </c:pt>
                <c:pt idx="3">
                  <c:v>Scan barcode</c:v>
                </c:pt>
                <c:pt idx="4">
                  <c:v>Generate kode unique</c:v>
                </c:pt>
                <c:pt idx="5">
                  <c:v>Navigasi tempat parkir</c:v>
                </c:pt>
                <c:pt idx="6">
                  <c:v>Pengkodean lahan parkir</c:v>
                </c:pt>
                <c:pt idx="7">
                  <c:v>Monitor lahan parkir</c:v>
                </c:pt>
                <c:pt idx="8">
                  <c:v>Scan Barcode Keluar</c:v>
                </c:pt>
                <c:pt idx="9">
                  <c:v>Lihat data masuk parkir</c:v>
                </c:pt>
                <c:pt idx="10">
                  <c:v>Lihat data keluar parkir</c:v>
                </c:pt>
                <c:pt idx="11">
                  <c:v>Lihat data pengaduan</c:v>
                </c:pt>
                <c:pt idx="12">
                  <c:v>Cetak laporan</c:v>
                </c:pt>
                <c:pt idx="13">
                  <c:v>Form Pengaduan</c:v>
                </c:pt>
                <c:pt idx="14">
                  <c:v>Pengadaan Mesin Scanner Kartu</c:v>
                </c:pt>
                <c:pt idx="15">
                  <c:v>pengadan Tiang Penunjuk Jalan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A-459E-BF35-7AAF9A80C8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6"/>
        <c:overlap val="100"/>
        <c:axId val="661351057"/>
        <c:axId val="535890870"/>
      </c:barChart>
      <c:catAx>
        <c:axId val="661351057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890870"/>
        <c:crosses val="autoZero"/>
        <c:auto val="1"/>
        <c:lblAlgn val="ctr"/>
        <c:lblOffset val="100"/>
        <c:noMultiLvlLbl val="0"/>
      </c:catAx>
      <c:valAx>
        <c:axId val="53589087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13510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0</xdr:row>
      <xdr:rowOff>82550</xdr:rowOff>
    </xdr:from>
    <xdr:to>
      <xdr:col>12</xdr:col>
      <xdr:colOff>567690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06608-BF38-40BD-9783-C6CA8BD32E23}" name="Table3" displayName="Table3" ref="A1:G25" totalsRowShown="0" headerRowDxfId="10" headerRowBorderDxfId="9" tableBorderDxfId="8" totalsRowBorderDxfId="7">
  <autoFilter ref="A1:G25" xr:uid="{88C06608-BF38-40BD-9783-C6CA8BD32E23}"/>
  <tableColumns count="7">
    <tableColumn id="1" xr3:uid="{C6A84AF2-679B-4D9E-AED8-3D3452608DE6}" name="Column1" dataDxfId="6"/>
    <tableColumn id="2" xr3:uid="{73F2480F-DA33-4CF0-8B27-28B5FDC668D9}" name="Column2" dataDxfId="5"/>
    <tableColumn id="3" xr3:uid="{757020D7-03A7-4CFE-984F-171588E532D0}" name="Column3" dataDxfId="4"/>
    <tableColumn id="4" xr3:uid="{93310A80-C720-4B97-B590-11232F2D2812}" name="Column4" dataDxfId="3"/>
    <tableColumn id="5" xr3:uid="{4E55A7B3-275B-4CFF-B9A9-4739B5731BE7}" name="Column5" dataDxfId="2"/>
    <tableColumn id="6" xr3:uid="{00E6EA4A-B373-457F-99C4-EE3B87055EE9}" name="Column6" dataDxfId="1"/>
    <tableColumn id="7" xr3:uid="{EBBC2323-5BDF-4BEA-938E-A119FA2A5BE6}" name="Column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D3" sqref="D3"/>
    </sheetView>
  </sheetViews>
  <sheetFormatPr defaultColWidth="9.140625" defaultRowHeight="15"/>
  <cols>
    <col min="1" max="1" width="31.5703125" customWidth="1"/>
    <col min="2" max="2" width="11.42578125"/>
  </cols>
  <sheetData>
    <row r="1" spans="1:3">
      <c r="A1" s="1" t="s">
        <v>0</v>
      </c>
      <c r="B1" s="1" t="s">
        <v>1</v>
      </c>
      <c r="C1" s="1" t="s">
        <v>2</v>
      </c>
    </row>
    <row r="2" spans="1:3" ht="24.95" customHeight="1">
      <c r="A2" s="1" t="s">
        <v>3</v>
      </c>
      <c r="B2" s="2">
        <v>44819</v>
      </c>
      <c r="C2" s="1">
        <v>14</v>
      </c>
    </row>
    <row r="3" spans="1:3">
      <c r="A3" s="1" t="s">
        <v>4</v>
      </c>
      <c r="B3" s="2">
        <v>44819</v>
      </c>
      <c r="C3" s="1">
        <v>14</v>
      </c>
    </row>
    <row r="4" spans="1:3">
      <c r="A4" s="1" t="s">
        <v>5</v>
      </c>
      <c r="B4" s="2">
        <v>44819</v>
      </c>
      <c r="C4" s="1">
        <v>14</v>
      </c>
    </row>
    <row r="5" spans="1:3">
      <c r="A5" s="1" t="s">
        <v>6</v>
      </c>
      <c r="B5" s="2">
        <v>44819</v>
      </c>
      <c r="C5" s="1">
        <v>14</v>
      </c>
    </row>
    <row r="6" spans="1:3">
      <c r="A6" s="1" t="s">
        <v>7</v>
      </c>
      <c r="B6" s="2">
        <v>44833</v>
      </c>
      <c r="C6" s="1">
        <v>14</v>
      </c>
    </row>
    <row r="7" spans="1:3">
      <c r="A7" s="1" t="s">
        <v>8</v>
      </c>
      <c r="B7" s="2">
        <v>44833</v>
      </c>
      <c r="C7" s="1">
        <v>14</v>
      </c>
    </row>
    <row r="8" spans="1:3">
      <c r="A8" s="1" t="s">
        <v>9</v>
      </c>
      <c r="B8" s="2">
        <v>44833</v>
      </c>
      <c r="C8" s="1">
        <v>14</v>
      </c>
    </row>
    <row r="9" spans="1:3">
      <c r="A9" s="1" t="s">
        <v>10</v>
      </c>
      <c r="B9" s="2">
        <v>44833</v>
      </c>
      <c r="C9" s="1">
        <v>14</v>
      </c>
    </row>
    <row r="10" spans="1:3">
      <c r="A10" s="1" t="s">
        <v>11</v>
      </c>
      <c r="B10" s="2">
        <v>44833</v>
      </c>
      <c r="C10" s="1">
        <v>14</v>
      </c>
    </row>
    <row r="11" spans="1:3">
      <c r="A11" s="1" t="s">
        <v>12</v>
      </c>
      <c r="B11" s="3">
        <v>44847</v>
      </c>
      <c r="C11" s="1">
        <v>14</v>
      </c>
    </row>
    <row r="12" spans="1:3">
      <c r="A12" s="1" t="s">
        <v>13</v>
      </c>
      <c r="B12" s="3">
        <v>44847</v>
      </c>
      <c r="C12" s="1">
        <v>14</v>
      </c>
    </row>
    <row r="13" spans="1:3">
      <c r="A13" s="1" t="s">
        <v>14</v>
      </c>
      <c r="B13" s="3">
        <v>44847</v>
      </c>
      <c r="C13" s="1">
        <v>14</v>
      </c>
    </row>
    <row r="14" spans="1:3">
      <c r="A14" s="1" t="s">
        <v>15</v>
      </c>
      <c r="B14" s="2">
        <v>44847</v>
      </c>
      <c r="C14" s="1">
        <v>14</v>
      </c>
    </row>
    <row r="15" spans="1:3">
      <c r="A15" s="1" t="s">
        <v>16</v>
      </c>
      <c r="B15" s="2">
        <v>44847</v>
      </c>
      <c r="C15" s="1">
        <v>14</v>
      </c>
    </row>
    <row r="16" spans="1:3">
      <c r="A16" s="1" t="s">
        <v>17</v>
      </c>
      <c r="B16" s="2">
        <v>44847</v>
      </c>
      <c r="C16" s="1">
        <v>14</v>
      </c>
    </row>
    <row r="17" spans="1:3">
      <c r="A17" s="1" t="s">
        <v>18</v>
      </c>
      <c r="B17" s="2">
        <v>44847</v>
      </c>
      <c r="C17" s="1">
        <v>14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1DDE-B4A7-4FF1-B718-BAF6ACC55FBD}">
  <dimension ref="A1:I25"/>
  <sheetViews>
    <sheetView tabSelected="1" zoomScale="87" zoomScaleNormal="87" workbookViewId="0">
      <selection activeCell="A2" sqref="A2"/>
    </sheetView>
  </sheetViews>
  <sheetFormatPr defaultRowHeight="15"/>
  <cols>
    <col min="2" max="2" width="30.42578125" customWidth="1"/>
    <col min="3" max="3" width="21.140625" customWidth="1"/>
    <col min="4" max="4" width="19.85546875" customWidth="1"/>
    <col min="5" max="5" width="17.7109375" customWidth="1"/>
    <col min="6" max="6" width="20.42578125" customWidth="1"/>
    <col min="7" max="7" width="19" customWidth="1"/>
    <col min="9" max="9" width="11" customWidth="1"/>
    <col min="10" max="10" width="27.42578125" customWidth="1"/>
    <col min="11" max="11" width="27.7109375" customWidth="1"/>
    <col min="12" max="12" width="24.85546875" customWidth="1"/>
    <col min="13" max="13" width="18.140625" customWidth="1"/>
    <col min="14" max="14" width="19.140625" customWidth="1"/>
    <col min="15" max="15" width="17" customWidth="1"/>
  </cols>
  <sheetData>
    <row r="1" spans="1:9">
      <c r="A1" s="9" t="s">
        <v>52</v>
      </c>
      <c r="B1" s="10" t="s">
        <v>53</v>
      </c>
      <c r="C1" s="11" t="s">
        <v>54</v>
      </c>
      <c r="D1" s="10" t="s">
        <v>55</v>
      </c>
      <c r="E1" s="10" t="s">
        <v>56</v>
      </c>
      <c r="F1" s="10" t="s">
        <v>57</v>
      </c>
      <c r="G1" s="12" t="s">
        <v>58</v>
      </c>
    </row>
    <row r="2" spans="1:9">
      <c r="A2" s="6"/>
      <c r="B2" s="1"/>
      <c r="C2" s="4" t="s">
        <v>51</v>
      </c>
      <c r="D2" s="1"/>
      <c r="E2" s="1"/>
      <c r="F2" s="1"/>
      <c r="G2" s="7"/>
    </row>
    <row r="3" spans="1:9">
      <c r="A3" s="24" t="s">
        <v>31</v>
      </c>
      <c r="B3" s="25" t="s">
        <v>32</v>
      </c>
      <c r="C3" s="25"/>
      <c r="D3" s="25"/>
      <c r="E3" s="25"/>
      <c r="F3" s="25"/>
      <c r="G3" s="26"/>
      <c r="I3" t="s">
        <v>29</v>
      </c>
    </row>
    <row r="4" spans="1:9">
      <c r="A4" s="18" t="s">
        <v>19</v>
      </c>
      <c r="B4" s="16" t="s">
        <v>45</v>
      </c>
      <c r="C4" s="16" t="s">
        <v>46</v>
      </c>
      <c r="D4" s="16" t="s">
        <v>47</v>
      </c>
      <c r="E4" s="16" t="s">
        <v>48</v>
      </c>
      <c r="F4" s="16" t="s">
        <v>49</v>
      </c>
      <c r="G4" s="21" t="s">
        <v>50</v>
      </c>
      <c r="I4" t="s">
        <v>30</v>
      </c>
    </row>
    <row r="5" spans="1:9">
      <c r="A5" s="20">
        <v>1</v>
      </c>
      <c r="B5" s="1" t="s">
        <v>24</v>
      </c>
      <c r="C5" s="1">
        <v>624</v>
      </c>
      <c r="D5" s="5">
        <v>70000</v>
      </c>
      <c r="E5" s="1">
        <v>1</v>
      </c>
      <c r="F5" s="5">
        <f>D5*C5</f>
        <v>43680000</v>
      </c>
      <c r="G5" s="22">
        <f>(D5*C5)*E5</f>
        <v>43680000</v>
      </c>
    </row>
    <row r="6" spans="1:9">
      <c r="A6" s="20">
        <v>2</v>
      </c>
      <c r="B6" s="1" t="s">
        <v>25</v>
      </c>
      <c r="C6" s="1">
        <v>624</v>
      </c>
      <c r="D6" s="5">
        <v>60000</v>
      </c>
      <c r="E6" s="1">
        <v>2</v>
      </c>
      <c r="F6" s="5">
        <f t="shared" ref="F6:F10" si="0">D6*C6</f>
        <v>37440000</v>
      </c>
      <c r="G6" s="22">
        <f t="shared" ref="G6:G10" si="1">(D6*C6)*E6</f>
        <v>74880000</v>
      </c>
    </row>
    <row r="7" spans="1:9">
      <c r="A7" s="20">
        <v>3</v>
      </c>
      <c r="B7" s="1" t="s">
        <v>26</v>
      </c>
      <c r="C7" s="1">
        <v>624</v>
      </c>
      <c r="D7" s="5">
        <v>50000</v>
      </c>
      <c r="E7" s="1">
        <v>2</v>
      </c>
      <c r="F7" s="5">
        <f t="shared" si="0"/>
        <v>31200000</v>
      </c>
      <c r="G7" s="22">
        <f t="shared" si="1"/>
        <v>62400000</v>
      </c>
    </row>
    <row r="8" spans="1:9">
      <c r="A8" s="20">
        <v>4</v>
      </c>
      <c r="B8" s="1" t="s">
        <v>27</v>
      </c>
      <c r="C8" s="1">
        <v>624</v>
      </c>
      <c r="D8" s="5">
        <v>40000</v>
      </c>
      <c r="E8" s="1">
        <v>1</v>
      </c>
      <c r="F8" s="5">
        <f t="shared" si="0"/>
        <v>24960000</v>
      </c>
      <c r="G8" s="22">
        <f t="shared" si="1"/>
        <v>24960000</v>
      </c>
    </row>
    <row r="9" spans="1:9">
      <c r="A9" s="20">
        <v>5</v>
      </c>
      <c r="B9" s="1" t="s">
        <v>28</v>
      </c>
      <c r="C9" s="1">
        <v>150</v>
      </c>
      <c r="D9" s="5">
        <v>25000</v>
      </c>
      <c r="E9" s="1">
        <v>2</v>
      </c>
      <c r="F9" s="5">
        <f t="shared" si="0"/>
        <v>3750000</v>
      </c>
      <c r="G9" s="22">
        <f t="shared" si="1"/>
        <v>7500000</v>
      </c>
    </row>
    <row r="10" spans="1:9">
      <c r="A10" s="20">
        <v>6</v>
      </c>
      <c r="B10" s="1" t="s">
        <v>35</v>
      </c>
      <c r="C10" s="1">
        <v>192</v>
      </c>
      <c r="D10" s="5">
        <v>25000</v>
      </c>
      <c r="E10" s="1">
        <v>3</v>
      </c>
      <c r="F10" s="5">
        <f t="shared" si="0"/>
        <v>4800000</v>
      </c>
      <c r="G10" s="22">
        <f t="shared" si="1"/>
        <v>14400000</v>
      </c>
    </row>
    <row r="11" spans="1:9">
      <c r="A11" s="20"/>
      <c r="B11" s="30" t="s">
        <v>21</v>
      </c>
      <c r="C11" s="30"/>
      <c r="D11" s="30"/>
      <c r="E11" s="30"/>
      <c r="F11" s="31"/>
      <c r="G11" s="32">
        <f>SUM(G5:G10)</f>
        <v>227820000</v>
      </c>
    </row>
    <row r="12" spans="1:9">
      <c r="A12" s="20"/>
      <c r="B12" s="1"/>
      <c r="C12" s="1"/>
      <c r="D12" s="1"/>
      <c r="E12" s="1"/>
      <c r="F12" s="1"/>
      <c r="G12" s="7"/>
    </row>
    <row r="13" spans="1:9">
      <c r="A13" s="27" t="s">
        <v>33</v>
      </c>
      <c r="B13" s="28" t="s">
        <v>34</v>
      </c>
      <c r="C13" s="28"/>
      <c r="D13" s="28"/>
      <c r="E13" s="28"/>
      <c r="F13" s="28"/>
      <c r="G13" s="29"/>
    </row>
    <row r="14" spans="1:9">
      <c r="A14" s="19" t="s">
        <v>19</v>
      </c>
      <c r="B14" s="16" t="s">
        <v>41</v>
      </c>
      <c r="C14" s="16" t="s">
        <v>20</v>
      </c>
      <c r="D14" s="16" t="s">
        <v>42</v>
      </c>
      <c r="E14" s="16" t="s">
        <v>43</v>
      </c>
      <c r="F14" s="16" t="s">
        <v>44</v>
      </c>
      <c r="G14" s="17"/>
    </row>
    <row r="15" spans="1:9">
      <c r="A15" s="20">
        <v>1</v>
      </c>
      <c r="B15" s="1" t="s">
        <v>36</v>
      </c>
      <c r="C15" s="1" t="s">
        <v>22</v>
      </c>
      <c r="D15" s="1">
        <v>2</v>
      </c>
      <c r="E15" s="5">
        <v>350000000</v>
      </c>
      <c r="F15" s="5">
        <f>D15*E15</f>
        <v>700000000</v>
      </c>
      <c r="G15" s="7"/>
    </row>
    <row r="16" spans="1:9">
      <c r="A16" s="20">
        <v>2</v>
      </c>
      <c r="B16" s="1" t="s">
        <v>60</v>
      </c>
      <c r="C16" s="1" t="s">
        <v>22</v>
      </c>
      <c r="D16" s="1">
        <v>1</v>
      </c>
      <c r="E16" s="5">
        <v>15000000</v>
      </c>
      <c r="F16" s="5">
        <f t="shared" ref="F16:F17" si="2">D16*E16</f>
        <v>15000000</v>
      </c>
      <c r="G16" s="7"/>
    </row>
    <row r="17" spans="1:7">
      <c r="A17" s="20">
        <v>3</v>
      </c>
      <c r="B17" s="1" t="s">
        <v>38</v>
      </c>
      <c r="C17" s="1" t="s">
        <v>37</v>
      </c>
      <c r="D17" s="1">
        <v>21657</v>
      </c>
      <c r="E17" s="5">
        <v>10000</v>
      </c>
      <c r="F17" s="5">
        <f t="shared" si="2"/>
        <v>216570000</v>
      </c>
      <c r="G17" s="7"/>
    </row>
    <row r="18" spans="1:7">
      <c r="A18" s="20">
        <v>4</v>
      </c>
      <c r="B18" s="1" t="s">
        <v>39</v>
      </c>
      <c r="C18" s="1" t="s">
        <v>37</v>
      </c>
      <c r="D18" s="1">
        <v>150</v>
      </c>
      <c r="E18" s="5">
        <v>70000</v>
      </c>
      <c r="F18" s="5">
        <f t="shared" ref="F17:F18" si="3">D18*E18</f>
        <v>10500000</v>
      </c>
      <c r="G18" s="7"/>
    </row>
    <row r="19" spans="1:7">
      <c r="A19" s="20">
        <v>5</v>
      </c>
      <c r="B19" s="4" t="s">
        <v>61</v>
      </c>
      <c r="C19" s="4" t="s">
        <v>22</v>
      </c>
      <c r="D19" s="1">
        <v>22</v>
      </c>
      <c r="E19" s="5">
        <v>4300000</v>
      </c>
      <c r="F19" s="5">
        <f>D19*E19</f>
        <v>94600000</v>
      </c>
      <c r="G19" s="7"/>
    </row>
    <row r="20" spans="1:7">
      <c r="A20" s="20">
        <v>6</v>
      </c>
      <c r="B20" s="4" t="s">
        <v>59</v>
      </c>
      <c r="C20" s="4" t="s">
        <v>22</v>
      </c>
      <c r="D20" s="1">
        <v>1</v>
      </c>
      <c r="E20" s="23">
        <v>1800000000</v>
      </c>
      <c r="F20" s="5">
        <f>D20*E20</f>
        <v>1800000000</v>
      </c>
      <c r="G20" s="7"/>
    </row>
    <row r="21" spans="1:7">
      <c r="A21" s="20"/>
      <c r="B21" s="33" t="s">
        <v>21</v>
      </c>
      <c r="C21" s="30"/>
      <c r="D21" s="30"/>
      <c r="E21" s="31"/>
      <c r="F21" s="31">
        <f>SUBTOTAL(109,F2:F20)</f>
        <v>2982500000</v>
      </c>
      <c r="G21" s="7"/>
    </row>
    <row r="22" spans="1:7">
      <c r="A22" s="6"/>
      <c r="B22" s="4" t="s">
        <v>40</v>
      </c>
      <c r="C22" s="1"/>
      <c r="D22" s="1"/>
      <c r="E22" s="1"/>
      <c r="F22" s="5">
        <f>F21*10%</f>
        <v>298250000</v>
      </c>
      <c r="G22" s="7"/>
    </row>
    <row r="23" spans="1:7">
      <c r="A23" s="6"/>
      <c r="B23" s="1"/>
      <c r="C23" s="1"/>
      <c r="D23" s="1"/>
      <c r="E23" s="1"/>
      <c r="F23" s="1"/>
      <c r="G23" s="8"/>
    </row>
    <row r="24" spans="1:7">
      <c r="A24" s="6"/>
      <c r="B24" s="34" t="s">
        <v>23</v>
      </c>
      <c r="C24" s="35"/>
      <c r="D24" s="35"/>
      <c r="E24" s="35"/>
      <c r="F24" s="35"/>
      <c r="G24" s="36">
        <f>G11+F21+F22</f>
        <v>3508570000</v>
      </c>
    </row>
    <row r="25" spans="1:7">
      <c r="A25" s="13"/>
      <c r="B25" s="14"/>
      <c r="C25" s="14"/>
      <c r="D25" s="14"/>
      <c r="E25" s="14"/>
      <c r="F25" s="14"/>
      <c r="G25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TD</dc:creator>
  <cp:lastModifiedBy>AINI</cp:lastModifiedBy>
  <dcterms:created xsi:type="dcterms:W3CDTF">2022-10-13T04:54:37Z</dcterms:created>
  <dcterms:modified xsi:type="dcterms:W3CDTF">2022-12-28T19:16:19Z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F61F9686C25B4464B053404E5BB7AD0C</vt:lpwstr>
  </property>
  <property fmtid="{D5CDD505-2E9C-101B-9397-08002B2CF9AE}" pid="3" name="KSOProductBuildVer">
    <vt:lpwstr>1033-11.2.0.11341</vt:lpwstr>
  </property>
</Properties>
</file>