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y\Desktop\DataMites\"/>
    </mc:Choice>
  </mc:AlternateContent>
  <xr:revisionPtr revIDLastSave="0" documentId="13_ncr:1_{6CF66517-D980-4007-A136-5F1B2E2984CF}" xr6:coauthVersionLast="47" xr6:coauthVersionMax="47" xr10:uidLastSave="{00000000-0000-0000-0000-000000000000}"/>
  <bookViews>
    <workbookView xWindow="-120" yWindow="-120" windowWidth="20730" windowHeight="11040" activeTab="8" xr2:uid="{4BBB9CD2-EA90-4255-B971-CD1806214CA9}"/>
  </bookViews>
  <sheets>
    <sheet name="Data" sheetId="4" r:id="rId1"/>
    <sheet name="T-Test" sheetId="7" r:id="rId2"/>
    <sheet name="Sheet2" sheetId="10" r:id="rId3"/>
    <sheet name="Paired T-Test" sheetId="8" r:id="rId4"/>
    <sheet name="Sheet3" sheetId="11" r:id="rId5"/>
    <sheet name="Anova" sheetId="6" r:id="rId6"/>
    <sheet name="Sheet4" sheetId="12" r:id="rId7"/>
    <sheet name="Chi Square" sheetId="3" r:id="rId8"/>
    <sheet name="Sheet5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3" l="1"/>
  <c r="J16" i="13"/>
  <c r="I16" i="13"/>
  <c r="H16" i="13"/>
  <c r="G16" i="13"/>
  <c r="I15" i="13"/>
  <c r="J15" i="13"/>
  <c r="H15" i="13"/>
  <c r="G15" i="13"/>
  <c r="F2" i="13"/>
  <c r="G23" i="3"/>
  <c r="H23" i="3"/>
  <c r="I23" i="3"/>
  <c r="J23" i="3"/>
  <c r="G24" i="3"/>
  <c r="H24" i="3"/>
  <c r="I24" i="3"/>
  <c r="J24" i="3"/>
  <c r="B11" i="10"/>
  <c r="A11" i="10"/>
  <c r="F28" i="3" l="1"/>
  <c r="G12" i="7" l="1"/>
  <c r="F1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</calcChain>
</file>

<file path=xl/sharedStrings.xml><?xml version="1.0" encoding="utf-8"?>
<sst xmlns="http://schemas.openxmlformats.org/spreadsheetml/2006/main" count="308" uniqueCount="92">
  <si>
    <t>S.No</t>
  </si>
  <si>
    <t>Experience</t>
  </si>
  <si>
    <t>Gender</t>
  </si>
  <si>
    <t>Role</t>
  </si>
  <si>
    <t>Salary</t>
  </si>
  <si>
    <t>Female</t>
  </si>
  <si>
    <t>Sr.Executive</t>
  </si>
  <si>
    <t>Male</t>
  </si>
  <si>
    <t>Manager</t>
  </si>
  <si>
    <t>Executive</t>
  </si>
  <si>
    <t>Sr.Manager</t>
  </si>
  <si>
    <t>Expected Frequency = (row total*column total)/grand total</t>
  </si>
  <si>
    <t>Chi-Square is to find the association between two categorical variables.</t>
  </si>
  <si>
    <t>P-value</t>
  </si>
  <si>
    <t>chitest()</t>
  </si>
  <si>
    <t>One Way Anova is used to determine if there is a significant difference among the groups</t>
  </si>
  <si>
    <t>H0: There is no significant difference among the groups</t>
  </si>
  <si>
    <t>level of significance: 0.05</t>
  </si>
  <si>
    <t>Blood Pressure</t>
  </si>
  <si>
    <t>Before</t>
  </si>
  <si>
    <t>After</t>
  </si>
  <si>
    <t>H0: There is no significant difference between two groups</t>
  </si>
  <si>
    <t>observed frequency</t>
  </si>
  <si>
    <t>if p.value&gt;alpha value - accept the H0</t>
  </si>
  <si>
    <t>if p.value&lt;alpha value - reject H0</t>
  </si>
  <si>
    <t xml:space="preserve"> </t>
  </si>
  <si>
    <t>Alpha</t>
  </si>
  <si>
    <t>p-value</t>
  </si>
  <si>
    <t>H0: There is no association between two categorical features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</si>
  <si>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</si>
  <si>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</si>
  <si>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</si>
  <si>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</si>
  <si>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</si>
  <si>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</si>
  <si>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</si>
  <si>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</si>
  <si>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</si>
  <si>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</si>
  <si>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</si>
  <si>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</si>
  <si>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</si>
  <si>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</si>
  <si>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</si>
  <si>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</si>
  <si>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</si>
  <si>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</si>
  <si>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</si>
  <si>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</si>
  <si>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</si>
  <si>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</si>
  <si>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</si>
  <si>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F crit</t>
  </si>
  <si>
    <t>Between Groups</t>
  </si>
  <si>
    <t>Within Groups</t>
  </si>
  <si>
    <t>Total</t>
  </si>
  <si>
    <t>Observed Frequency</t>
  </si>
  <si>
    <t>Expected Frequency</t>
  </si>
  <si>
    <t>CHITEST()</t>
  </si>
  <si>
    <t>P.Value</t>
  </si>
  <si>
    <t xml:space="preserve">  </t>
  </si>
  <si>
    <t>t-Test: Two-Sample Assuming Equal Variances</t>
  </si>
  <si>
    <t>Variable 1</t>
  </si>
  <si>
    <t>Variable 2</t>
  </si>
  <si>
    <t>Pooled Variance</t>
  </si>
  <si>
    <t>Threshold</t>
  </si>
  <si>
    <t>We accept H0 as the p-value is greater than the alpha value.</t>
  </si>
  <si>
    <t>There is no significant different between female and male.</t>
  </si>
  <si>
    <t>0.000000234436</t>
  </si>
  <si>
    <t>p.value is &lt; alpha, reject the H0</t>
  </si>
  <si>
    <t>There is significant difference between two set of data</t>
  </si>
  <si>
    <t>P.value</t>
  </si>
  <si>
    <t>0.000000791</t>
  </si>
  <si>
    <t>Reject H0</t>
  </si>
  <si>
    <t>P.vlaue - what is the chance to aceept the H0</t>
  </si>
  <si>
    <t>If p.value is &gt; alpha</t>
  </si>
  <si>
    <t xml:space="preserve">Experience </t>
  </si>
  <si>
    <t xml:space="preserve">Male </t>
  </si>
  <si>
    <t>sr.Executive</t>
  </si>
  <si>
    <t xml:space="preserve">Manager </t>
  </si>
  <si>
    <t xml:space="preserve">srManager </t>
  </si>
  <si>
    <t>\</t>
  </si>
  <si>
    <t>t-Test: Two-Sample Assuming Unequal Variances</t>
  </si>
  <si>
    <t>alpha</t>
  </si>
  <si>
    <t>p value</t>
  </si>
  <si>
    <t>we got p value less than alpha so we are rejecting null hypothesis</t>
  </si>
  <si>
    <t>&gt;&gt;&gt;&gt;&gt;</t>
  </si>
  <si>
    <t xml:space="preserve">alpha </t>
  </si>
  <si>
    <t>except alpha</t>
  </si>
  <si>
    <t>row toal * colum total /NUMBER TOTAL</t>
  </si>
  <si>
    <t xml:space="preserve">ALPHA </t>
  </si>
  <si>
    <t>AXCEPTED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</si>
</sst>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0000"/>
    <numFmt numFmtId="173" formatCode="0.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1E1E1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1" fillId="0" borderId="1" xfId="0" applyNumberFormat="1" applyFont="1" applyBorder="1"/>
    <xf numFmtId="2" fontId="0" fillId="0" borderId="0" xfId="0" applyNumberFormat="1"/>
    <xf numFmtId="0" fontId="4" fillId="0" borderId="0" xfId="0" applyFont="1"/>
    <xf numFmtId="0" fontId="1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3" fontId="0" fillId="0" borderId="1" xfId="0" applyNumberFormat="1" applyBorder="1" applyAlignment="1">
      <alignment horizontal="right" wrapText="1"/>
    </xf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172" fontId="0" fillId="0" borderId="0" xfId="0" applyNumberFormat="1" applyFill="1" applyBorder="1" applyAlignment="1"/>
    <xf numFmtId="173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63C9-50B2-4E40-89BA-DA5D637DB6FC}">
  <dimension ref="A1:E14"/>
  <sheetViews>
    <sheetView topLeftCell="A4" zoomScale="145" workbookViewId="0">
      <selection activeCell="D10" sqref="D10"/>
    </sheetView>
  </sheetViews>
  <sheetFormatPr defaultRowHeight="15" x14ac:dyDescent="0.25"/>
  <cols>
    <col min="4" max="4" width="20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4">
        <v>4.5</v>
      </c>
      <c r="C2" s="5" t="s">
        <v>5</v>
      </c>
      <c r="D2" s="5" t="s">
        <v>6</v>
      </c>
      <c r="E2" s="6">
        <v>1000000</v>
      </c>
    </row>
    <row r="3" spans="1:5" x14ac:dyDescent="0.25">
      <c r="A3" s="3">
        <f>A2+1</f>
        <v>2</v>
      </c>
      <c r="B3" s="4">
        <v>9</v>
      </c>
      <c r="C3" s="5" t="s">
        <v>7</v>
      </c>
      <c r="D3" s="5" t="s">
        <v>8</v>
      </c>
      <c r="E3" s="6">
        <v>1258000</v>
      </c>
    </row>
    <row r="4" spans="1:5" x14ac:dyDescent="0.25">
      <c r="A4" s="3">
        <f t="shared" ref="A4:A14" si="0">A3+1</f>
        <v>3</v>
      </c>
      <c r="B4" s="4">
        <v>3.6</v>
      </c>
      <c r="C4" s="5" t="s">
        <v>7</v>
      </c>
      <c r="D4" s="5" t="s">
        <v>6</v>
      </c>
      <c r="E4" s="6">
        <v>908000</v>
      </c>
    </row>
    <row r="5" spans="1:5" x14ac:dyDescent="0.25">
      <c r="A5" s="3">
        <f t="shared" si="0"/>
        <v>4</v>
      </c>
      <c r="B5" s="4">
        <v>8</v>
      </c>
      <c r="C5" s="5" t="s">
        <v>7</v>
      </c>
      <c r="D5" s="5" t="s">
        <v>6</v>
      </c>
      <c r="E5" s="6">
        <v>840000</v>
      </c>
    </row>
    <row r="6" spans="1:5" x14ac:dyDescent="0.25">
      <c r="A6" s="3">
        <f t="shared" si="0"/>
        <v>5</v>
      </c>
      <c r="B6" s="4">
        <v>1</v>
      </c>
      <c r="C6" s="5" t="s">
        <v>5</v>
      </c>
      <c r="D6" s="5" t="s">
        <v>9</v>
      </c>
      <c r="E6" s="6">
        <v>500000</v>
      </c>
    </row>
    <row r="7" spans="1:5" x14ac:dyDescent="0.25">
      <c r="A7" s="3">
        <f t="shared" si="0"/>
        <v>6</v>
      </c>
      <c r="B7" s="4">
        <v>12</v>
      </c>
      <c r="C7" s="5" t="s">
        <v>5</v>
      </c>
      <c r="D7" s="5" t="s">
        <v>10</v>
      </c>
      <c r="E7" s="6">
        <v>1500000</v>
      </c>
    </row>
    <row r="8" spans="1:5" x14ac:dyDescent="0.25">
      <c r="A8" s="3">
        <f t="shared" si="0"/>
        <v>7</v>
      </c>
      <c r="B8" s="4">
        <v>4</v>
      </c>
      <c r="C8" s="5" t="s">
        <v>7</v>
      </c>
      <c r="D8" s="5" t="s">
        <v>6</v>
      </c>
      <c r="E8" s="6">
        <v>800000</v>
      </c>
    </row>
    <row r="9" spans="1:5" x14ac:dyDescent="0.25">
      <c r="A9" s="3">
        <f t="shared" si="0"/>
        <v>8</v>
      </c>
      <c r="B9" s="4">
        <v>5.5</v>
      </c>
      <c r="C9" s="5" t="s">
        <v>5</v>
      </c>
      <c r="D9" s="5" t="s">
        <v>8</v>
      </c>
      <c r="E9" s="6">
        <v>1250000</v>
      </c>
    </row>
    <row r="10" spans="1:5" x14ac:dyDescent="0.25">
      <c r="A10" s="3">
        <f t="shared" si="0"/>
        <v>9</v>
      </c>
      <c r="B10" s="4">
        <v>2.2999999999999998</v>
      </c>
      <c r="C10" s="5" t="s">
        <v>7</v>
      </c>
      <c r="D10" s="5" t="s">
        <v>9</v>
      </c>
      <c r="E10" s="6">
        <v>550000</v>
      </c>
    </row>
    <row r="11" spans="1:5" x14ac:dyDescent="0.25">
      <c r="A11" s="3">
        <f t="shared" si="0"/>
        <v>10</v>
      </c>
      <c r="B11" s="4">
        <v>1.9</v>
      </c>
      <c r="C11" s="5" t="s">
        <v>7</v>
      </c>
      <c r="D11" s="5" t="s">
        <v>9</v>
      </c>
      <c r="E11" s="6">
        <v>630000</v>
      </c>
    </row>
    <row r="12" spans="1:5" x14ac:dyDescent="0.25">
      <c r="A12" s="3">
        <f t="shared" si="0"/>
        <v>11</v>
      </c>
      <c r="B12" s="4">
        <v>9.5</v>
      </c>
      <c r="C12" s="5" t="s">
        <v>5</v>
      </c>
      <c r="D12" s="5" t="s">
        <v>8</v>
      </c>
      <c r="E12" s="6">
        <v>1100000</v>
      </c>
    </row>
    <row r="13" spans="1:5" x14ac:dyDescent="0.25">
      <c r="A13" s="3">
        <f t="shared" si="0"/>
        <v>12</v>
      </c>
      <c r="B13" s="4">
        <v>14</v>
      </c>
      <c r="C13" s="5" t="s">
        <v>7</v>
      </c>
      <c r="D13" s="5" t="s">
        <v>10</v>
      </c>
      <c r="E13" s="6">
        <v>1630000</v>
      </c>
    </row>
    <row r="14" spans="1:5" x14ac:dyDescent="0.25">
      <c r="A14" s="3">
        <f t="shared" si="0"/>
        <v>13</v>
      </c>
      <c r="B14" s="4">
        <v>3</v>
      </c>
      <c r="C14" s="5" t="s">
        <v>7</v>
      </c>
      <c r="D14" s="5" t="s">
        <v>9</v>
      </c>
      <c r="E14" s="6">
        <v>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9831-6877-4AE1-8948-C78AE2A7E3AB}">
  <dimension ref="B1:L22"/>
  <sheetViews>
    <sheetView workbookViewId="0">
      <selection activeCell="E19" sqref="E19"/>
    </sheetView>
  </sheetViews>
  <sheetFormatPr defaultRowHeight="15" x14ac:dyDescent="0.25"/>
  <cols>
    <col min="6" max="6" width="15.42578125" bestFit="1" customWidth="1"/>
    <col min="7" max="7" width="20.5703125" bestFit="1" customWidth="1"/>
    <col min="9" max="9" width="20.140625" customWidth="1"/>
    <col min="10" max="10" width="19.140625" customWidth="1"/>
  </cols>
  <sheetData>
    <row r="1" spans="2:12" x14ac:dyDescent="0.25">
      <c r="D1" s="22" t="s">
        <v>21</v>
      </c>
      <c r="E1" s="22"/>
      <c r="F1" s="22"/>
      <c r="G1" s="22"/>
    </row>
    <row r="3" spans="2:12" x14ac:dyDescent="0.25">
      <c r="B3" s="2" t="s">
        <v>2</v>
      </c>
      <c r="C3" s="2" t="s">
        <v>4</v>
      </c>
      <c r="F3" s="10" t="s">
        <v>5</v>
      </c>
      <c r="G3" s="10" t="s">
        <v>7</v>
      </c>
    </row>
    <row r="4" spans="2:12" x14ac:dyDescent="0.25">
      <c r="B4" s="5" t="s">
        <v>5</v>
      </c>
      <c r="C4" s="6">
        <v>1000000</v>
      </c>
      <c r="F4" s="6">
        <v>500000</v>
      </c>
      <c r="G4" s="6">
        <v>550000</v>
      </c>
    </row>
    <row r="5" spans="2:12" x14ac:dyDescent="0.25">
      <c r="B5" s="5" t="s">
        <v>7</v>
      </c>
      <c r="C5" s="6">
        <v>1258000</v>
      </c>
      <c r="F5" s="6">
        <v>1000000</v>
      </c>
      <c r="G5" s="6">
        <v>600000</v>
      </c>
    </row>
    <row r="6" spans="2:12" x14ac:dyDescent="0.25">
      <c r="B6" s="5" t="s">
        <v>7</v>
      </c>
      <c r="C6" s="6">
        <v>908000</v>
      </c>
      <c r="F6" s="6">
        <v>1100000</v>
      </c>
      <c r="G6" s="6">
        <v>630000</v>
      </c>
    </row>
    <row r="7" spans="2:12" x14ac:dyDescent="0.25">
      <c r="B7" s="5" t="s">
        <v>7</v>
      </c>
      <c r="C7" s="6">
        <v>840000</v>
      </c>
      <c r="F7" s="6">
        <v>1250000</v>
      </c>
      <c r="G7" s="6">
        <v>800000</v>
      </c>
      <c r="J7" t="s">
        <v>61</v>
      </c>
    </row>
    <row r="8" spans="2:12" ht="15.75" thickBot="1" x14ac:dyDescent="0.3">
      <c r="B8" s="5" t="s">
        <v>5</v>
      </c>
      <c r="C8" s="6">
        <v>500000</v>
      </c>
      <c r="F8" s="6">
        <v>1500000</v>
      </c>
      <c r="G8" s="6">
        <v>840000</v>
      </c>
    </row>
    <row r="9" spans="2:12" x14ac:dyDescent="0.25">
      <c r="B9" s="5" t="s">
        <v>5</v>
      </c>
      <c r="C9" s="6">
        <v>1500000</v>
      </c>
      <c r="F9" s="1"/>
      <c r="G9" s="6">
        <v>908000</v>
      </c>
      <c r="J9" s="19"/>
      <c r="K9" s="19" t="s">
        <v>62</v>
      </c>
      <c r="L9" s="19" t="s">
        <v>63</v>
      </c>
    </row>
    <row r="10" spans="2:12" x14ac:dyDescent="0.25">
      <c r="B10" s="5" t="s">
        <v>7</v>
      </c>
      <c r="C10" s="6">
        <v>800000</v>
      </c>
      <c r="F10" s="1"/>
      <c r="G10" s="6">
        <v>1258000</v>
      </c>
      <c r="J10" t="s">
        <v>29</v>
      </c>
      <c r="K10">
        <v>1070000</v>
      </c>
      <c r="L10">
        <v>902000</v>
      </c>
    </row>
    <row r="11" spans="2:12" x14ac:dyDescent="0.25">
      <c r="B11" s="5" t="s">
        <v>5</v>
      </c>
      <c r="C11" s="6">
        <v>1250000</v>
      </c>
      <c r="F11" s="1"/>
      <c r="G11" s="6">
        <v>1630000</v>
      </c>
      <c r="J11" t="s">
        <v>30</v>
      </c>
      <c r="K11">
        <v>137000000000</v>
      </c>
      <c r="L11">
        <v>137156571428.57143</v>
      </c>
    </row>
    <row r="12" spans="2:12" x14ac:dyDescent="0.25">
      <c r="B12" s="5" t="s">
        <v>7</v>
      </c>
      <c r="C12" s="6">
        <v>550000</v>
      </c>
      <c r="F12" s="11">
        <f>AVERAGE(F4:F11)</f>
        <v>1070000</v>
      </c>
      <c r="G12" s="11">
        <f>AVERAGE(G4:G11)</f>
        <v>902000</v>
      </c>
      <c r="J12" t="s">
        <v>31</v>
      </c>
      <c r="K12">
        <v>5</v>
      </c>
      <c r="L12">
        <v>8</v>
      </c>
    </row>
    <row r="13" spans="2:12" x14ac:dyDescent="0.25">
      <c r="B13" s="5" t="s">
        <v>7</v>
      </c>
      <c r="C13" s="6">
        <v>630000</v>
      </c>
      <c r="J13" t="s">
        <v>64</v>
      </c>
      <c r="K13">
        <v>137099636363.63637</v>
      </c>
    </row>
    <row r="14" spans="2:12" x14ac:dyDescent="0.25">
      <c r="B14" s="5" t="s">
        <v>5</v>
      </c>
      <c r="C14" s="6">
        <v>1100000</v>
      </c>
      <c r="F14" s="12" t="s">
        <v>60</v>
      </c>
      <c r="G14" s="12"/>
      <c r="J14" t="s">
        <v>32</v>
      </c>
      <c r="K14">
        <v>0</v>
      </c>
    </row>
    <row r="15" spans="2:12" x14ac:dyDescent="0.25">
      <c r="B15" s="5" t="s">
        <v>7</v>
      </c>
      <c r="C15" s="6">
        <v>1630000</v>
      </c>
      <c r="J15" t="s">
        <v>33</v>
      </c>
      <c r="K15">
        <v>11</v>
      </c>
    </row>
    <row r="16" spans="2:12" x14ac:dyDescent="0.25">
      <c r="B16" s="5" t="s">
        <v>7</v>
      </c>
      <c r="C16" s="6">
        <v>600000</v>
      </c>
      <c r="J16" t="s">
        <v>34</v>
      </c>
      <c r="K16">
        <v>0.79588340589545037</v>
      </c>
    </row>
    <row r="17" spans="5:12" x14ac:dyDescent="0.25">
      <c r="J17" t="s">
        <v>35</v>
      </c>
      <c r="K17">
        <v>0.22146826672610875</v>
      </c>
    </row>
    <row r="18" spans="5:12" x14ac:dyDescent="0.25">
      <c r="E18" t="s">
        <v>26</v>
      </c>
      <c r="F18">
        <v>0.05</v>
      </c>
      <c r="G18" t="s">
        <v>65</v>
      </c>
      <c r="J18" t="s">
        <v>36</v>
      </c>
      <c r="K18">
        <v>1.7958848187040437</v>
      </c>
    </row>
    <row r="19" spans="5:12" x14ac:dyDescent="0.25">
      <c r="E19" t="s">
        <v>27</v>
      </c>
      <c r="F19">
        <v>0.44290000000000002</v>
      </c>
      <c r="J19" t="s">
        <v>37</v>
      </c>
      <c r="K19">
        <v>0.44293653345221751</v>
      </c>
    </row>
    <row r="20" spans="5:12" ht="15.75" thickBot="1" x14ac:dyDescent="0.3">
      <c r="F20" s="13"/>
      <c r="J20" s="18" t="s">
        <v>38</v>
      </c>
      <c r="K20" s="18">
        <v>2.2009851600916384</v>
      </c>
      <c r="L20" s="18"/>
    </row>
    <row r="21" spans="5:12" x14ac:dyDescent="0.25">
      <c r="E21" t="s">
        <v>66</v>
      </c>
    </row>
    <row r="22" spans="5:12" x14ac:dyDescent="0.25">
      <c r="E22" t="s">
        <v>67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030B-B65F-44F1-BB70-B10F79CF0591}">
  <dimension ref="A2:H16"/>
  <sheetViews>
    <sheetView workbookViewId="0">
      <selection activeCell="E1" sqref="E1:E1048576"/>
    </sheetView>
  </sheetViews>
  <sheetFormatPr defaultRowHeight="15" x14ac:dyDescent="0.25"/>
  <cols>
    <col min="1" max="2" width="11.85546875" customWidth="1"/>
    <col min="5" max="5" width="12.28515625" bestFit="1" customWidth="1"/>
    <col min="6" max="6" width="45.140625" bestFit="1" customWidth="1"/>
    <col min="7" max="8" width="12" bestFit="1" customWidth="1"/>
  </cols>
  <sheetData>
    <row r="2" spans="1:8" x14ac:dyDescent="0.25">
      <c r="A2" s="10" t="s">
        <v>5</v>
      </c>
      <c r="B2" s="10" t="s">
        <v>7</v>
      </c>
    </row>
    <row r="3" spans="1:8" x14ac:dyDescent="0.25">
      <c r="A3" s="6">
        <v>500000</v>
      </c>
      <c r="B3" s="6">
        <v>550000</v>
      </c>
    </row>
    <row r="4" spans="1:8" x14ac:dyDescent="0.25">
      <c r="A4" s="6">
        <v>1000000</v>
      </c>
      <c r="B4" s="6">
        <v>600000</v>
      </c>
      <c r="F4" t="s">
        <v>82</v>
      </c>
    </row>
    <row r="5" spans="1:8" ht="15.75" thickBot="1" x14ac:dyDescent="0.3">
      <c r="A5" s="6">
        <v>1100000</v>
      </c>
      <c r="B5" s="6">
        <v>630000</v>
      </c>
    </row>
    <row r="6" spans="1:8" x14ac:dyDescent="0.25">
      <c r="A6" s="6">
        <v>1250000</v>
      </c>
      <c r="B6" s="6">
        <v>800000</v>
      </c>
      <c r="F6" s="35"/>
      <c r="G6" s="35" t="s">
        <v>5</v>
      </c>
      <c r="H6" s="35" t="s">
        <v>7</v>
      </c>
    </row>
    <row r="7" spans="1:8" x14ac:dyDescent="0.25">
      <c r="A7" s="6">
        <v>1500000</v>
      </c>
      <c r="B7" s="6">
        <v>840000</v>
      </c>
      <c r="F7" s="33" t="s">
        <v>29</v>
      </c>
      <c r="G7" s="33">
        <v>1070000</v>
      </c>
      <c r="H7" s="33">
        <v>902000</v>
      </c>
    </row>
    <row r="8" spans="1:8" x14ac:dyDescent="0.25">
      <c r="A8" s="1"/>
      <c r="B8" s="6">
        <v>908000</v>
      </c>
      <c r="F8" s="33" t="s">
        <v>30</v>
      </c>
      <c r="G8" s="33">
        <v>137000000000</v>
      </c>
      <c r="H8" s="33">
        <v>137156571428.57143</v>
      </c>
    </row>
    <row r="9" spans="1:8" x14ac:dyDescent="0.25">
      <c r="A9" s="1"/>
      <c r="B9" s="6">
        <v>1258000</v>
      </c>
      <c r="F9" s="33" t="s">
        <v>31</v>
      </c>
      <c r="G9" s="33">
        <v>5</v>
      </c>
      <c r="H9" s="33">
        <v>8</v>
      </c>
    </row>
    <row r="10" spans="1:8" x14ac:dyDescent="0.25">
      <c r="A10" s="1"/>
      <c r="B10" s="6">
        <v>1630000</v>
      </c>
      <c r="F10" s="33" t="s">
        <v>32</v>
      </c>
      <c r="G10" s="33">
        <v>0</v>
      </c>
      <c r="H10" s="33"/>
    </row>
    <row r="11" spans="1:8" x14ac:dyDescent="0.25">
      <c r="A11" s="11">
        <f>AVERAGE(A3:A10)</f>
        <v>1070000</v>
      </c>
      <c r="B11" s="11">
        <f>AVERAGE(B3:B10)</f>
        <v>902000</v>
      </c>
      <c r="F11" s="33" t="s">
        <v>33</v>
      </c>
      <c r="G11" s="33">
        <v>9</v>
      </c>
      <c r="H11" s="33"/>
    </row>
    <row r="12" spans="1:8" x14ac:dyDescent="0.25">
      <c r="F12" s="33" t="s">
        <v>34</v>
      </c>
      <c r="G12" s="33">
        <v>0.79599784008200158</v>
      </c>
      <c r="H12" s="33"/>
    </row>
    <row r="13" spans="1:8" x14ac:dyDescent="0.25">
      <c r="F13" s="33" t="s">
        <v>35</v>
      </c>
      <c r="G13" s="33">
        <v>0.22325984840971386</v>
      </c>
      <c r="H13" s="33"/>
    </row>
    <row r="14" spans="1:8" x14ac:dyDescent="0.25">
      <c r="C14" t="s">
        <v>83</v>
      </c>
      <c r="D14">
        <v>0.05</v>
      </c>
      <c r="F14" s="33" t="s">
        <v>36</v>
      </c>
      <c r="G14" s="33">
        <v>1.8331129326562374</v>
      </c>
      <c r="H14" s="33"/>
    </row>
    <row r="15" spans="1:8" x14ac:dyDescent="0.25">
      <c r="C15" t="s">
        <v>84</v>
      </c>
      <c r="D15">
        <v>0.44</v>
      </c>
      <c r="E15" t="s">
        <v>88</v>
      </c>
      <c r="F15" s="33" t="s">
        <v>37</v>
      </c>
      <c r="G15" s="33">
        <v>0.44651969681942771</v>
      </c>
      <c r="H15" s="33"/>
    </row>
    <row r="16" spans="1:8" ht="15.75" thickBot="1" x14ac:dyDescent="0.3">
      <c r="F16" s="34" t="s">
        <v>38</v>
      </c>
      <c r="G16" s="34">
        <v>2.2621571627982053</v>
      </c>
      <c r="H16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4164-92B9-4891-B4AD-0963A0757BE2}">
  <dimension ref="C2:N22"/>
  <sheetViews>
    <sheetView workbookViewId="0">
      <selection activeCell="C4" sqref="C4:N5"/>
    </sheetView>
  </sheetViews>
  <sheetFormatPr defaultRowHeight="15" x14ac:dyDescent="0.25"/>
  <cols>
    <col min="3" max="3" width="17" customWidth="1"/>
    <col min="4" max="4" width="11.85546875" bestFit="1" customWidth="1"/>
    <col min="5" max="5" width="15.85546875" customWidth="1"/>
    <col min="6" max="7" width="8.7109375" customWidth="1"/>
    <col min="8" max="8" width="9" customWidth="1"/>
    <col min="9" max="9" width="8.7109375" customWidth="1"/>
    <col min="10" max="10" width="8.5703125" customWidth="1"/>
    <col min="11" max="12" width="8.7109375" customWidth="1"/>
    <col min="13" max="13" width="16" customWidth="1"/>
  </cols>
  <sheetData>
    <row r="2" spans="3:14" x14ac:dyDescent="0.25">
      <c r="C2" t="s">
        <v>21</v>
      </c>
    </row>
    <row r="4" spans="3:14" x14ac:dyDescent="0.25">
      <c r="C4" s="21" t="s">
        <v>18</v>
      </c>
      <c r="D4" s="1" t="s">
        <v>19</v>
      </c>
      <c r="E4" s="6">
        <v>140</v>
      </c>
      <c r="F4" s="1">
        <v>135</v>
      </c>
      <c r="G4" s="1">
        <v>150</v>
      </c>
      <c r="H4" s="1">
        <v>155</v>
      </c>
      <c r="I4" s="1">
        <v>160</v>
      </c>
      <c r="J4" s="1">
        <v>145</v>
      </c>
      <c r="K4" s="1">
        <v>148</v>
      </c>
      <c r="L4" s="1">
        <v>165</v>
      </c>
      <c r="M4" s="1">
        <v>152</v>
      </c>
      <c r="N4" s="1">
        <v>158</v>
      </c>
    </row>
    <row r="5" spans="3:14" x14ac:dyDescent="0.25">
      <c r="C5" s="21"/>
      <c r="D5" s="1" t="s">
        <v>20</v>
      </c>
      <c r="E5" s="1">
        <v>130</v>
      </c>
      <c r="F5" s="1">
        <v>125</v>
      </c>
      <c r="G5" s="1">
        <v>135</v>
      </c>
      <c r="H5" s="1">
        <v>140</v>
      </c>
      <c r="I5" s="1">
        <v>145</v>
      </c>
      <c r="J5" s="1">
        <v>135</v>
      </c>
      <c r="K5" s="1">
        <v>140</v>
      </c>
      <c r="L5" s="1">
        <v>150</v>
      </c>
      <c r="M5" s="1">
        <v>138</v>
      </c>
      <c r="N5" s="1">
        <v>142</v>
      </c>
    </row>
    <row r="9" spans="3:14" x14ac:dyDescent="0.25">
      <c r="D9" t="s">
        <v>39</v>
      </c>
    </row>
    <row r="10" spans="3:14" ht="15.75" thickBot="1" x14ac:dyDescent="0.3">
      <c r="L10" t="s">
        <v>27</v>
      </c>
      <c r="M10" s="20" t="s">
        <v>68</v>
      </c>
    </row>
    <row r="11" spans="3:14" x14ac:dyDescent="0.25">
      <c r="D11" s="19"/>
      <c r="E11" s="19" t="s">
        <v>62</v>
      </c>
      <c r="F11" s="19" t="s">
        <v>63</v>
      </c>
      <c r="L11" t="s">
        <v>69</v>
      </c>
    </row>
    <row r="12" spans="3:14" x14ac:dyDescent="0.25">
      <c r="D12" t="s">
        <v>29</v>
      </c>
      <c r="E12">
        <v>150.80000000000001</v>
      </c>
      <c r="F12">
        <v>138</v>
      </c>
      <c r="L12" t="s">
        <v>70</v>
      </c>
    </row>
    <row r="13" spans="3:14" x14ac:dyDescent="0.25">
      <c r="D13" t="s">
        <v>30</v>
      </c>
      <c r="E13">
        <v>85.066666666666663</v>
      </c>
      <c r="F13">
        <v>52</v>
      </c>
    </row>
    <row r="14" spans="3:14" x14ac:dyDescent="0.25">
      <c r="D14" t="s">
        <v>31</v>
      </c>
      <c r="E14">
        <v>10</v>
      </c>
      <c r="F14">
        <v>10</v>
      </c>
    </row>
    <row r="15" spans="3:14" x14ac:dyDescent="0.25">
      <c r="D15" t="s">
        <v>40</v>
      </c>
      <c r="E15">
        <v>0.9656148798590457</v>
      </c>
    </row>
    <row r="16" spans="3:14" x14ac:dyDescent="0.25">
      <c r="D16" t="s">
        <v>32</v>
      </c>
      <c r="E16">
        <v>0</v>
      </c>
    </row>
    <row r="17" spans="4:6" x14ac:dyDescent="0.25">
      <c r="D17" t="s">
        <v>33</v>
      </c>
      <c r="E17">
        <v>9</v>
      </c>
    </row>
    <row r="18" spans="4:6" x14ac:dyDescent="0.25">
      <c r="D18" t="s">
        <v>34</v>
      </c>
      <c r="E18">
        <v>13.784796645460581</v>
      </c>
    </row>
    <row r="19" spans="4:6" x14ac:dyDescent="0.25">
      <c r="D19" t="s">
        <v>35</v>
      </c>
      <c r="E19">
        <v>1.172180228514178E-7</v>
      </c>
    </row>
    <row r="20" spans="4:6" x14ac:dyDescent="0.25">
      <c r="D20" t="s">
        <v>36</v>
      </c>
      <c r="E20">
        <v>1.8331129326562374</v>
      </c>
    </row>
    <row r="21" spans="4:6" x14ac:dyDescent="0.25">
      <c r="D21" t="s">
        <v>37</v>
      </c>
      <c r="E21">
        <v>2.3443604570283559E-7</v>
      </c>
    </row>
    <row r="22" spans="4:6" ht="15.75" thickBot="1" x14ac:dyDescent="0.3">
      <c r="D22" s="18" t="s">
        <v>38</v>
      </c>
      <c r="E22" s="18">
        <v>2.2621571627982053</v>
      </c>
      <c r="F22" s="18"/>
    </row>
  </sheetData>
  <mergeCells count="1">
    <mergeCell ref="C4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2890-F417-4C98-9928-07688A9B834E}">
  <dimension ref="C3:S26"/>
  <sheetViews>
    <sheetView topLeftCell="D10" workbookViewId="0">
      <selection activeCell="N23" sqref="N23"/>
    </sheetView>
  </sheetViews>
  <sheetFormatPr defaultRowHeight="15" x14ac:dyDescent="0.25"/>
  <cols>
    <col min="3" max="3" width="34.140625" bestFit="1" customWidth="1"/>
    <col min="4" max="4" width="12" bestFit="1" customWidth="1"/>
    <col min="5" max="5" width="7.85546875" customWidth="1"/>
    <col min="10" max="11" width="12.5703125" bestFit="1" customWidth="1"/>
  </cols>
  <sheetData>
    <row r="3" spans="3:19" x14ac:dyDescent="0.25"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3:19" x14ac:dyDescent="0.25">
      <c r="E4" s="36"/>
      <c r="F4" s="37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3:19" x14ac:dyDescent="0.25"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8" spans="3:19" x14ac:dyDescent="0.25">
      <c r="H8" s="21" t="s">
        <v>18</v>
      </c>
      <c r="I8" s="26" t="s">
        <v>19</v>
      </c>
      <c r="J8" s="27">
        <v>140</v>
      </c>
      <c r="K8" s="26">
        <v>135</v>
      </c>
      <c r="L8" s="26">
        <v>150</v>
      </c>
      <c r="M8" s="26">
        <v>155</v>
      </c>
      <c r="N8" s="26">
        <v>160</v>
      </c>
      <c r="O8" s="26">
        <v>145</v>
      </c>
      <c r="P8" s="26">
        <v>148</v>
      </c>
      <c r="Q8" s="26">
        <v>165</v>
      </c>
      <c r="R8" s="26">
        <v>152</v>
      </c>
      <c r="S8" s="26">
        <v>158</v>
      </c>
    </row>
    <row r="9" spans="3:19" x14ac:dyDescent="0.25">
      <c r="H9" s="21"/>
      <c r="I9" s="26" t="s">
        <v>20</v>
      </c>
      <c r="J9" s="26">
        <v>130</v>
      </c>
      <c r="K9" s="26">
        <v>125</v>
      </c>
      <c r="L9" s="26">
        <v>135</v>
      </c>
      <c r="M9" s="26">
        <v>140</v>
      </c>
      <c r="N9" s="26">
        <v>145</v>
      </c>
      <c r="O9" s="26">
        <v>135</v>
      </c>
      <c r="P9" s="26">
        <v>140</v>
      </c>
      <c r="Q9" s="26">
        <v>150</v>
      </c>
      <c r="R9" s="26">
        <v>138</v>
      </c>
      <c r="S9" s="26">
        <v>142</v>
      </c>
    </row>
    <row r="13" spans="3:19" x14ac:dyDescent="0.25">
      <c r="C13" t="s">
        <v>39</v>
      </c>
    </row>
    <row r="14" spans="3:19" ht="15.75" thickBot="1" x14ac:dyDescent="0.3"/>
    <row r="15" spans="3:19" x14ac:dyDescent="0.25">
      <c r="C15" s="35"/>
      <c r="D15" s="35" t="s">
        <v>19</v>
      </c>
      <c r="E15" s="35" t="s">
        <v>20</v>
      </c>
    </row>
    <row r="16" spans="3:19" x14ac:dyDescent="0.25">
      <c r="C16" s="33" t="s">
        <v>29</v>
      </c>
      <c r="D16" s="33">
        <v>150.80000000000001</v>
      </c>
      <c r="E16" s="33">
        <v>138</v>
      </c>
    </row>
    <row r="17" spans="3:18" x14ac:dyDescent="0.25">
      <c r="C17" s="33" t="s">
        <v>30</v>
      </c>
      <c r="D17" s="33">
        <v>85.066666666666663</v>
      </c>
      <c r="E17" s="33">
        <v>52</v>
      </c>
    </row>
    <row r="18" spans="3:18" x14ac:dyDescent="0.25">
      <c r="C18" s="33" t="s">
        <v>31</v>
      </c>
      <c r="D18" s="33">
        <v>10</v>
      </c>
      <c r="E18" s="33">
        <v>10</v>
      </c>
      <c r="I18" t="s">
        <v>83</v>
      </c>
      <c r="J18">
        <v>0.05</v>
      </c>
    </row>
    <row r="19" spans="3:18" x14ac:dyDescent="0.25">
      <c r="C19" s="33" t="s">
        <v>40</v>
      </c>
      <c r="D19" s="33">
        <v>0.9656148798590457</v>
      </c>
      <c r="E19" s="33"/>
    </row>
    <row r="20" spans="3:18" x14ac:dyDescent="0.25">
      <c r="C20" s="33" t="s">
        <v>32</v>
      </c>
      <c r="D20" s="33">
        <v>0</v>
      </c>
      <c r="E20" s="33"/>
    </row>
    <row r="21" spans="3:18" x14ac:dyDescent="0.25">
      <c r="C21" s="33" t="s">
        <v>33</v>
      </c>
      <c r="D21" s="33">
        <v>9</v>
      </c>
      <c r="E21" s="33"/>
      <c r="J21" s="38">
        <v>2.3443604570283559E-7</v>
      </c>
      <c r="K21" t="s">
        <v>86</v>
      </c>
      <c r="L21" s="22" t="s">
        <v>85</v>
      </c>
      <c r="M21" s="22"/>
      <c r="N21" s="22"/>
      <c r="O21" s="22"/>
      <c r="P21" s="22"/>
      <c r="Q21" s="22"/>
      <c r="R21" s="22"/>
    </row>
    <row r="22" spans="3:18" x14ac:dyDescent="0.25">
      <c r="C22" s="33" t="s">
        <v>34</v>
      </c>
      <c r="D22" s="33">
        <v>13.784796645460581</v>
      </c>
      <c r="E22" s="33"/>
    </row>
    <row r="23" spans="3:18" x14ac:dyDescent="0.25">
      <c r="C23" s="33" t="s">
        <v>35</v>
      </c>
      <c r="D23" s="33">
        <v>1.172180228514178E-7</v>
      </c>
      <c r="E23" s="33"/>
    </row>
    <row r="24" spans="3:18" x14ac:dyDescent="0.25">
      <c r="C24" s="33" t="s">
        <v>36</v>
      </c>
      <c r="D24" s="33">
        <v>1.8331129326562374</v>
      </c>
      <c r="E24" s="33"/>
    </row>
    <row r="25" spans="3:18" x14ac:dyDescent="0.25">
      <c r="C25" s="33" t="s">
        <v>37</v>
      </c>
      <c r="D25" s="33">
        <v>2.3443604570283559E-7</v>
      </c>
      <c r="E25" s="33"/>
    </row>
    <row r="26" spans="3:18" ht="15.75" thickBot="1" x14ac:dyDescent="0.3">
      <c r="C26" s="34" t="s">
        <v>38</v>
      </c>
      <c r="D26" s="34">
        <v>2.2621571627982053</v>
      </c>
      <c r="E26" s="34"/>
    </row>
  </sheetData>
  <mergeCells count="2">
    <mergeCell ref="H8:H9"/>
    <mergeCell ref="L21:R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CEBE-1EBA-4486-BE7A-4965EE54446B}">
  <dimension ref="A1:L32"/>
  <sheetViews>
    <sheetView topLeftCell="A13" workbookViewId="0">
      <selection activeCell="B23" sqref="B23"/>
    </sheetView>
  </sheetViews>
  <sheetFormatPr defaultRowHeight="15" x14ac:dyDescent="0.25"/>
  <cols>
    <col min="2" max="2" width="13.85546875" customWidth="1"/>
    <col min="3" max="3" width="11.42578125" customWidth="1"/>
    <col min="6" max="6" width="12.28515625" customWidth="1"/>
    <col min="7" max="7" width="11.85546875" customWidth="1"/>
    <col min="8" max="8" width="12.28515625" customWidth="1"/>
    <col min="9" max="9" width="14.7109375" customWidth="1"/>
    <col min="10" max="10" width="22.7109375" customWidth="1"/>
  </cols>
  <sheetData>
    <row r="1" spans="2:10" x14ac:dyDescent="0.25">
      <c r="B1" t="s">
        <v>15</v>
      </c>
      <c r="J1" t="s">
        <v>25</v>
      </c>
    </row>
    <row r="4" spans="2:10" x14ac:dyDescent="0.25">
      <c r="B4" s="2" t="s">
        <v>3</v>
      </c>
      <c r="C4" s="2" t="s">
        <v>4</v>
      </c>
    </row>
    <row r="5" spans="2:10" x14ac:dyDescent="0.25">
      <c r="B5" s="5" t="s">
        <v>6</v>
      </c>
      <c r="C5" s="6">
        <v>1000000</v>
      </c>
    </row>
    <row r="6" spans="2:10" x14ac:dyDescent="0.25">
      <c r="B6" s="5" t="s">
        <v>8</v>
      </c>
      <c r="C6" s="6">
        <v>1258000</v>
      </c>
      <c r="E6" s="7"/>
      <c r="F6" s="8" t="s">
        <v>9</v>
      </c>
      <c r="G6" s="8" t="s">
        <v>6</v>
      </c>
      <c r="H6" s="8" t="s">
        <v>8</v>
      </c>
      <c r="I6" s="8" t="s">
        <v>10</v>
      </c>
    </row>
    <row r="7" spans="2:10" x14ac:dyDescent="0.25">
      <c r="B7" s="5" t="s">
        <v>6</v>
      </c>
      <c r="C7" s="6">
        <v>908000</v>
      </c>
      <c r="E7" s="1"/>
      <c r="F7" s="9">
        <v>500000</v>
      </c>
      <c r="G7" s="9">
        <v>800000</v>
      </c>
      <c r="H7" s="9">
        <v>1100000</v>
      </c>
      <c r="I7" s="9">
        <v>1500000</v>
      </c>
    </row>
    <row r="8" spans="2:10" x14ac:dyDescent="0.25">
      <c r="B8" s="5" t="s">
        <v>6</v>
      </c>
      <c r="C8" s="6">
        <v>840000</v>
      </c>
      <c r="E8" s="1"/>
      <c r="F8" s="9">
        <v>550000</v>
      </c>
      <c r="G8" s="9">
        <v>840000</v>
      </c>
      <c r="H8" s="9">
        <v>1250000</v>
      </c>
      <c r="I8" s="9">
        <v>1630000</v>
      </c>
    </row>
    <row r="9" spans="2:10" x14ac:dyDescent="0.25">
      <c r="B9" s="5" t="s">
        <v>9</v>
      </c>
      <c r="C9" s="6">
        <v>500000</v>
      </c>
      <c r="E9" s="1"/>
      <c r="F9" s="9">
        <v>600000</v>
      </c>
      <c r="G9" s="9">
        <v>908000</v>
      </c>
      <c r="H9" s="9">
        <v>1258000</v>
      </c>
      <c r="I9" s="9"/>
    </row>
    <row r="10" spans="2:10" x14ac:dyDescent="0.25">
      <c r="B10" s="5" t="s">
        <v>10</v>
      </c>
      <c r="C10" s="6">
        <v>1500000</v>
      </c>
      <c r="E10" s="1"/>
      <c r="F10" s="9">
        <v>630000</v>
      </c>
      <c r="G10" s="9">
        <v>1000000</v>
      </c>
      <c r="H10" s="1"/>
      <c r="I10" s="1"/>
    </row>
    <row r="11" spans="2:10" x14ac:dyDescent="0.25">
      <c r="B11" s="5" t="s">
        <v>6</v>
      </c>
      <c r="C11" s="6">
        <v>800000</v>
      </c>
    </row>
    <row r="12" spans="2:10" x14ac:dyDescent="0.25">
      <c r="B12" s="5" t="s">
        <v>8</v>
      </c>
      <c r="C12" s="6">
        <v>1250000</v>
      </c>
      <c r="E12" t="s">
        <v>16</v>
      </c>
    </row>
    <row r="13" spans="2:10" x14ac:dyDescent="0.25">
      <c r="B13" s="5" t="s">
        <v>9</v>
      </c>
      <c r="C13" s="6">
        <v>550000</v>
      </c>
      <c r="E13" t="s">
        <v>17</v>
      </c>
    </row>
    <row r="14" spans="2:10" x14ac:dyDescent="0.25">
      <c r="B14" s="5" t="s">
        <v>9</v>
      </c>
      <c r="C14" s="6">
        <v>630000</v>
      </c>
    </row>
    <row r="15" spans="2:10" x14ac:dyDescent="0.25">
      <c r="B15" s="5" t="s">
        <v>8</v>
      </c>
      <c r="C15" s="6">
        <v>1100000</v>
      </c>
    </row>
    <row r="16" spans="2:10" x14ac:dyDescent="0.25">
      <c r="B16" s="5" t="s">
        <v>10</v>
      </c>
      <c r="C16" s="6">
        <v>1630000</v>
      </c>
    </row>
    <row r="17" spans="1:12" x14ac:dyDescent="0.25">
      <c r="B17" s="5" t="s">
        <v>9</v>
      </c>
      <c r="C17" s="6">
        <v>600000</v>
      </c>
      <c r="F17" t="s">
        <v>41</v>
      </c>
    </row>
    <row r="19" spans="1:12" ht="15.75" thickBot="1" x14ac:dyDescent="0.3">
      <c r="F19" t="s">
        <v>42</v>
      </c>
    </row>
    <row r="20" spans="1:12" x14ac:dyDescent="0.25">
      <c r="F20" s="19" t="s">
        <v>43</v>
      </c>
      <c r="G20" s="19" t="s">
        <v>44</v>
      </c>
      <c r="H20" s="19" t="s">
        <v>45</v>
      </c>
      <c r="I20" s="19" t="s">
        <v>46</v>
      </c>
      <c r="J20" s="19" t="s">
        <v>30</v>
      </c>
    </row>
    <row r="21" spans="1:12" x14ac:dyDescent="0.25">
      <c r="A21" t="s">
        <v>71</v>
      </c>
      <c r="B21" s="20" t="s">
        <v>72</v>
      </c>
      <c r="F21" t="s">
        <v>9</v>
      </c>
      <c r="G21">
        <v>4</v>
      </c>
      <c r="H21">
        <v>2280000</v>
      </c>
      <c r="I21">
        <v>570000</v>
      </c>
      <c r="J21">
        <v>3266666666.6666665</v>
      </c>
    </row>
    <row r="22" spans="1:12" x14ac:dyDescent="0.25">
      <c r="F22" t="s">
        <v>6</v>
      </c>
      <c r="G22">
        <v>4</v>
      </c>
      <c r="H22">
        <v>3548000</v>
      </c>
      <c r="I22">
        <v>887000</v>
      </c>
      <c r="J22">
        <v>7662666666.666667</v>
      </c>
    </row>
    <row r="23" spans="1:12" x14ac:dyDescent="0.25">
      <c r="B23" t="s">
        <v>73</v>
      </c>
      <c r="F23" t="s">
        <v>8</v>
      </c>
      <c r="G23">
        <v>3</v>
      </c>
      <c r="H23">
        <v>3608000</v>
      </c>
      <c r="I23">
        <v>1202666.6666666667</v>
      </c>
      <c r="J23">
        <v>7921333333.333333</v>
      </c>
    </row>
    <row r="24" spans="1:12" ht="15.75" thickBot="1" x14ac:dyDescent="0.3">
      <c r="F24" s="18" t="s">
        <v>10</v>
      </c>
      <c r="G24" s="18">
        <v>2</v>
      </c>
      <c r="H24" s="18">
        <v>3130000</v>
      </c>
      <c r="I24" s="18">
        <v>1565000</v>
      </c>
      <c r="J24" s="18">
        <v>8450000000</v>
      </c>
    </row>
    <row r="27" spans="1:12" ht="15.75" thickBot="1" x14ac:dyDescent="0.3">
      <c r="F27" t="s">
        <v>47</v>
      </c>
    </row>
    <row r="28" spans="1:12" x14ac:dyDescent="0.25">
      <c r="F28" s="19" t="s">
        <v>48</v>
      </c>
      <c r="G28" s="19" t="s">
        <v>49</v>
      </c>
      <c r="H28" s="19" t="s">
        <v>33</v>
      </c>
      <c r="I28" s="19" t="s">
        <v>50</v>
      </c>
      <c r="J28" s="19" t="s">
        <v>51</v>
      </c>
      <c r="K28" s="19" t="s">
        <v>13</v>
      </c>
      <c r="L28" s="19" t="s">
        <v>52</v>
      </c>
    </row>
    <row r="29" spans="1:12" x14ac:dyDescent="0.25">
      <c r="F29" t="s">
        <v>53</v>
      </c>
      <c r="G29">
        <v>1537858410256.4104</v>
      </c>
      <c r="H29">
        <v>3</v>
      </c>
      <c r="I29">
        <v>512619470085.47015</v>
      </c>
      <c r="J29">
        <v>80.825531658750151</v>
      </c>
      <c r="K29">
        <v>7.9100040948571466E-7</v>
      </c>
      <c r="L29">
        <v>3.8625483576247648</v>
      </c>
    </row>
    <row r="30" spans="1:12" x14ac:dyDescent="0.25">
      <c r="F30" t="s">
        <v>54</v>
      </c>
      <c r="G30">
        <v>57080666666.666664</v>
      </c>
      <c r="H30">
        <v>9</v>
      </c>
      <c r="I30">
        <v>6342296296.2962961</v>
      </c>
    </row>
    <row r="32" spans="1:12" ht="15.75" thickBot="1" x14ac:dyDescent="0.3">
      <c r="F32" s="18" t="s">
        <v>55</v>
      </c>
      <c r="G32" s="18">
        <v>1594939076923.0771</v>
      </c>
      <c r="H32" s="18">
        <v>12</v>
      </c>
      <c r="I32" s="18"/>
      <c r="J32" s="18"/>
      <c r="K32" s="18"/>
      <c r="L3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B640-9265-4EA6-981E-5279F34AD787}">
  <dimension ref="E5:R28"/>
  <sheetViews>
    <sheetView topLeftCell="B10" workbookViewId="0">
      <selection activeCell="I10" sqref="I10"/>
    </sheetView>
  </sheetViews>
  <sheetFormatPr defaultRowHeight="15" x14ac:dyDescent="0.25"/>
  <cols>
    <col min="6" max="6" width="13.7109375" bestFit="1" customWidth="1"/>
    <col min="7" max="7" width="11.85546875" bestFit="1" customWidth="1"/>
    <col min="9" max="9" width="11.140625" bestFit="1" customWidth="1"/>
    <col min="12" max="12" width="19.140625" bestFit="1" customWidth="1"/>
    <col min="13" max="13" width="12" bestFit="1" customWidth="1"/>
    <col min="14" max="14" width="8" bestFit="1" customWidth="1"/>
    <col min="15" max="16" width="12" bestFit="1" customWidth="1"/>
    <col min="17" max="17" width="9" bestFit="1" customWidth="1"/>
    <col min="18" max="18" width="12" bestFit="1" customWidth="1"/>
  </cols>
  <sheetData>
    <row r="5" spans="6:16" x14ac:dyDescent="0.25">
      <c r="F5" s="28" t="s">
        <v>9</v>
      </c>
      <c r="G5" s="28" t="s">
        <v>6</v>
      </c>
      <c r="H5" s="28" t="s">
        <v>8</v>
      </c>
      <c r="I5" s="28" t="s">
        <v>10</v>
      </c>
    </row>
    <row r="6" spans="6:16" x14ac:dyDescent="0.25">
      <c r="F6" s="29">
        <v>500000</v>
      </c>
      <c r="G6" s="29">
        <v>800000</v>
      </c>
      <c r="H6" s="29">
        <v>1100000</v>
      </c>
      <c r="I6" s="29">
        <v>1500000</v>
      </c>
    </row>
    <row r="7" spans="6:16" x14ac:dyDescent="0.25">
      <c r="F7" s="29">
        <v>550000</v>
      </c>
      <c r="G7" s="29">
        <v>840000</v>
      </c>
      <c r="H7" s="29">
        <v>1250000</v>
      </c>
      <c r="I7" s="29">
        <v>1630000</v>
      </c>
    </row>
    <row r="8" spans="6:16" x14ac:dyDescent="0.25">
      <c r="F8" s="29">
        <v>600000</v>
      </c>
      <c r="G8" s="29">
        <v>908000</v>
      </c>
      <c r="H8" s="29">
        <v>1258000</v>
      </c>
      <c r="I8" s="29"/>
    </row>
    <row r="9" spans="6:16" x14ac:dyDescent="0.25">
      <c r="F9" s="29">
        <v>630000</v>
      </c>
      <c r="G9" s="29">
        <v>1000000</v>
      </c>
      <c r="H9" s="26"/>
      <c r="I9" s="26"/>
    </row>
    <row r="13" spans="6:16" x14ac:dyDescent="0.25">
      <c r="L13" t="s">
        <v>41</v>
      </c>
    </row>
    <row r="15" spans="6:16" ht="15.75" thickBot="1" x14ac:dyDescent="0.3">
      <c r="L15" t="s">
        <v>42</v>
      </c>
    </row>
    <row r="16" spans="6:16" x14ac:dyDescent="0.25">
      <c r="L16" s="35" t="s">
        <v>43</v>
      </c>
      <c r="M16" s="35" t="s">
        <v>44</v>
      </c>
      <c r="N16" s="35" t="s">
        <v>45</v>
      </c>
      <c r="O16" s="35" t="s">
        <v>46</v>
      </c>
      <c r="P16" s="35" t="s">
        <v>30</v>
      </c>
    </row>
    <row r="17" spans="5:18" x14ac:dyDescent="0.25">
      <c r="L17" s="33" t="s">
        <v>9</v>
      </c>
      <c r="M17" s="33">
        <v>4</v>
      </c>
      <c r="N17" s="33">
        <v>2280000</v>
      </c>
      <c r="O17" s="33">
        <v>570000</v>
      </c>
      <c r="P17" s="33">
        <v>3266666666.6666665</v>
      </c>
    </row>
    <row r="18" spans="5:18" x14ac:dyDescent="0.25">
      <c r="L18" s="33" t="s">
        <v>6</v>
      </c>
      <c r="M18" s="33">
        <v>4</v>
      </c>
      <c r="N18" s="33">
        <v>3548000</v>
      </c>
      <c r="O18" s="33">
        <v>887000</v>
      </c>
      <c r="P18" s="33">
        <v>7662666666.666667</v>
      </c>
    </row>
    <row r="19" spans="5:18" x14ac:dyDescent="0.25">
      <c r="L19" s="33" t="s">
        <v>8</v>
      </c>
      <c r="M19" s="33">
        <v>3</v>
      </c>
      <c r="N19" s="33">
        <v>3608000</v>
      </c>
      <c r="O19" s="33">
        <v>1202666.6666666667</v>
      </c>
      <c r="P19" s="33">
        <v>7921333333.333333</v>
      </c>
    </row>
    <row r="20" spans="5:18" ht="15.75" thickBot="1" x14ac:dyDescent="0.3">
      <c r="L20" s="34" t="s">
        <v>10</v>
      </c>
      <c r="M20" s="34">
        <v>2</v>
      </c>
      <c r="N20" s="34">
        <v>3130000</v>
      </c>
      <c r="O20" s="34">
        <v>1565000</v>
      </c>
      <c r="P20" s="34">
        <v>8450000000</v>
      </c>
    </row>
    <row r="21" spans="5:18" x14ac:dyDescent="0.25">
      <c r="E21" t="s">
        <v>87</v>
      </c>
      <c r="F21">
        <v>0.05</v>
      </c>
    </row>
    <row r="23" spans="5:18" ht="15.75" thickBot="1" x14ac:dyDescent="0.3">
      <c r="F23" s="39">
        <v>7.9100040948571466E-7</v>
      </c>
      <c r="G23" s="25" t="s">
        <v>73</v>
      </c>
      <c r="L23" t="s">
        <v>47</v>
      </c>
    </row>
    <row r="24" spans="5:18" x14ac:dyDescent="0.25">
      <c r="L24" s="35" t="s">
        <v>48</v>
      </c>
      <c r="M24" s="35" t="s">
        <v>49</v>
      </c>
      <c r="N24" s="35" t="s">
        <v>33</v>
      </c>
      <c r="O24" s="35" t="s">
        <v>50</v>
      </c>
      <c r="P24" s="35" t="s">
        <v>51</v>
      </c>
      <c r="Q24" s="35" t="s">
        <v>13</v>
      </c>
      <c r="R24" s="35" t="s">
        <v>52</v>
      </c>
    </row>
    <row r="25" spans="5:18" x14ac:dyDescent="0.25">
      <c r="L25" s="33" t="s">
        <v>53</v>
      </c>
      <c r="M25" s="33">
        <v>1537858410256.4104</v>
      </c>
      <c r="N25" s="33">
        <v>3</v>
      </c>
      <c r="O25" s="33">
        <v>512619470085.47015</v>
      </c>
      <c r="P25" s="33">
        <v>80.825531658750151</v>
      </c>
      <c r="Q25" s="33">
        <v>7.9100040948571466E-7</v>
      </c>
      <c r="R25" s="33">
        <v>3.8625483576247648</v>
      </c>
    </row>
    <row r="26" spans="5:18" x14ac:dyDescent="0.25">
      <c r="L26" s="33" t="s">
        <v>54</v>
      </c>
      <c r="M26" s="33">
        <v>57080666666.666664</v>
      </c>
      <c r="N26" s="33">
        <v>9</v>
      </c>
      <c r="O26" s="33">
        <v>6342296296.2962961</v>
      </c>
      <c r="P26" s="33"/>
      <c r="Q26" s="33"/>
      <c r="R26" s="33"/>
    </row>
    <row r="27" spans="5:18" x14ac:dyDescent="0.25">
      <c r="L27" s="33"/>
      <c r="M27" s="33"/>
      <c r="N27" s="33"/>
      <c r="O27" s="33"/>
      <c r="P27" s="33"/>
      <c r="Q27" s="33"/>
      <c r="R27" s="33"/>
    </row>
    <row r="28" spans="5:18" ht="15.75" thickBot="1" x14ac:dyDescent="0.3">
      <c r="L28" s="34" t="s">
        <v>55</v>
      </c>
      <c r="M28" s="34">
        <v>1594939076923.0771</v>
      </c>
      <c r="N28" s="34">
        <v>12</v>
      </c>
      <c r="O28" s="34"/>
      <c r="P28" s="34"/>
      <c r="Q28" s="34"/>
      <c r="R28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4D48-F1BE-44BE-A0B6-E2526A162EE4}">
  <dimension ref="A1:N47"/>
  <sheetViews>
    <sheetView topLeftCell="A4" workbookViewId="0">
      <selection activeCell="F22" sqref="F22:K25"/>
    </sheetView>
  </sheetViews>
  <sheetFormatPr defaultRowHeight="15" x14ac:dyDescent="0.25"/>
  <cols>
    <col min="2" max="2" width="17.5703125" customWidth="1"/>
    <col min="4" max="4" width="11.7109375" bestFit="1" customWidth="1"/>
    <col min="10" max="10" width="11.85546875" customWidth="1"/>
  </cols>
  <sheetData>
    <row r="1" spans="1:14" x14ac:dyDescent="0.25">
      <c r="B1" s="22" t="s">
        <v>12</v>
      </c>
      <c r="C1" s="22"/>
      <c r="D1" s="22"/>
      <c r="E1" s="22"/>
      <c r="F1" s="22"/>
      <c r="G1" s="22"/>
    </row>
    <row r="3" spans="1:14" x14ac:dyDescent="0.25">
      <c r="A3" s="2" t="s">
        <v>2</v>
      </c>
      <c r="B3" s="2" t="s">
        <v>3</v>
      </c>
      <c r="F3" t="s">
        <v>22</v>
      </c>
    </row>
    <row r="4" spans="1:14" x14ac:dyDescent="0.25">
      <c r="A4" s="5" t="s">
        <v>5</v>
      </c>
      <c r="B4" s="5" t="s">
        <v>6</v>
      </c>
      <c r="F4" t="s">
        <v>11</v>
      </c>
      <c r="N4" t="s">
        <v>74</v>
      </c>
    </row>
    <row r="5" spans="1:14" x14ac:dyDescent="0.25">
      <c r="A5" s="5" t="s">
        <v>7</v>
      </c>
      <c r="B5" s="5" t="s">
        <v>8</v>
      </c>
      <c r="F5" t="s">
        <v>13</v>
      </c>
      <c r="G5" t="s">
        <v>14</v>
      </c>
    </row>
    <row r="6" spans="1:14" x14ac:dyDescent="0.25">
      <c r="A6" s="5" t="s">
        <v>7</v>
      </c>
      <c r="B6" s="5" t="s">
        <v>6</v>
      </c>
      <c r="F6" t="s">
        <v>17</v>
      </c>
      <c r="N6" t="s">
        <v>75</v>
      </c>
    </row>
    <row r="7" spans="1:14" x14ac:dyDescent="0.25">
      <c r="A7" s="5" t="s">
        <v>7</v>
      </c>
      <c r="B7" s="5" t="s">
        <v>6</v>
      </c>
    </row>
    <row r="8" spans="1:14" x14ac:dyDescent="0.25">
      <c r="A8" s="5" t="s">
        <v>5</v>
      </c>
      <c r="B8" s="5" t="s">
        <v>9</v>
      </c>
    </row>
    <row r="9" spans="1:14" x14ac:dyDescent="0.25">
      <c r="A9" s="5" t="s">
        <v>5</v>
      </c>
      <c r="B9" s="5" t="s">
        <v>10</v>
      </c>
      <c r="F9" t="s">
        <v>28</v>
      </c>
    </row>
    <row r="10" spans="1:14" x14ac:dyDescent="0.25">
      <c r="A10" s="5" t="s">
        <v>7</v>
      </c>
      <c r="B10" s="5" t="s">
        <v>6</v>
      </c>
      <c r="F10" t="s">
        <v>23</v>
      </c>
    </row>
    <row r="11" spans="1:14" x14ac:dyDescent="0.25">
      <c r="A11" s="5" t="s">
        <v>5</v>
      </c>
      <c r="B11" s="5" t="s">
        <v>8</v>
      </c>
      <c r="F11" t="s">
        <v>24</v>
      </c>
    </row>
    <row r="12" spans="1:14" x14ac:dyDescent="0.25">
      <c r="A12" s="5" t="s">
        <v>7</v>
      </c>
      <c r="B12" s="5" t="s">
        <v>9</v>
      </c>
    </row>
    <row r="13" spans="1:14" x14ac:dyDescent="0.25">
      <c r="A13" s="5" t="s">
        <v>7</v>
      </c>
      <c r="B13" s="5" t="s">
        <v>9</v>
      </c>
    </row>
    <row r="14" spans="1:14" x14ac:dyDescent="0.25">
      <c r="A14" s="5" t="s">
        <v>5</v>
      </c>
      <c r="B14" s="5" t="s">
        <v>8</v>
      </c>
      <c r="F14" s="17" t="s">
        <v>56</v>
      </c>
    </row>
    <row r="15" spans="1:14" x14ac:dyDescent="0.25">
      <c r="A15" s="5" t="s">
        <v>7</v>
      </c>
      <c r="B15" s="5" t="s">
        <v>10</v>
      </c>
      <c r="F15" s="1"/>
      <c r="G15" s="14" t="s">
        <v>9</v>
      </c>
      <c r="H15" s="14" t="s">
        <v>6</v>
      </c>
      <c r="I15" s="14" t="s">
        <v>8</v>
      </c>
      <c r="J15" s="14" t="s">
        <v>10</v>
      </c>
      <c r="K15" s="16"/>
    </row>
    <row r="16" spans="1:14" x14ac:dyDescent="0.25">
      <c r="A16" s="5" t="s">
        <v>7</v>
      </c>
      <c r="B16" s="5" t="s">
        <v>9</v>
      </c>
      <c r="F16" s="1" t="s">
        <v>5</v>
      </c>
      <c r="G16" s="1">
        <v>1</v>
      </c>
      <c r="H16" s="1">
        <v>1</v>
      </c>
      <c r="I16" s="1">
        <v>2</v>
      </c>
      <c r="J16" s="1">
        <v>1</v>
      </c>
      <c r="K16" s="15">
        <v>5</v>
      </c>
    </row>
    <row r="17" spans="5:13" x14ac:dyDescent="0.25">
      <c r="F17" s="1" t="s">
        <v>7</v>
      </c>
      <c r="G17" s="1">
        <v>3</v>
      </c>
      <c r="H17" s="1">
        <v>3</v>
      </c>
      <c r="I17" s="1">
        <v>1</v>
      </c>
      <c r="J17" s="1">
        <v>1</v>
      </c>
      <c r="K17" s="15">
        <v>8</v>
      </c>
    </row>
    <row r="18" spans="5:13" x14ac:dyDescent="0.25">
      <c r="F18" s="15"/>
      <c r="G18" s="15">
        <v>4</v>
      </c>
      <c r="H18" s="15">
        <v>4</v>
      </c>
      <c r="I18" s="15">
        <v>3</v>
      </c>
      <c r="J18" s="15">
        <v>2</v>
      </c>
      <c r="K18" s="16">
        <v>13</v>
      </c>
      <c r="M18" t="s">
        <v>11</v>
      </c>
    </row>
    <row r="21" spans="5:13" x14ac:dyDescent="0.25">
      <c r="F21" s="17" t="s">
        <v>57</v>
      </c>
    </row>
    <row r="22" spans="5:13" x14ac:dyDescent="0.25">
      <c r="F22" s="1"/>
      <c r="G22" s="14" t="s">
        <v>9</v>
      </c>
      <c r="H22" s="14" t="s">
        <v>6</v>
      </c>
      <c r="I22" s="14" t="s">
        <v>8</v>
      </c>
      <c r="J22" s="14" t="s">
        <v>10</v>
      </c>
      <c r="K22" s="14"/>
    </row>
    <row r="23" spans="5:13" x14ac:dyDescent="0.25">
      <c r="F23" s="1" t="s">
        <v>5</v>
      </c>
      <c r="G23" s="1">
        <f>(K16*G18)/K18</f>
        <v>1.5384615384615385</v>
      </c>
      <c r="H23" s="1">
        <f>(K16*H18)/K18</f>
        <v>1.5384615384615385</v>
      </c>
      <c r="I23" s="1">
        <f>(K16*I18)/K18</f>
        <v>1.1538461538461537</v>
      </c>
      <c r="J23" s="1">
        <f>(K16*J18)/K18</f>
        <v>0.76923076923076927</v>
      </c>
      <c r="K23" s="1"/>
    </row>
    <row r="24" spans="5:13" x14ac:dyDescent="0.25">
      <c r="F24" s="1" t="s">
        <v>7</v>
      </c>
      <c r="G24" s="1">
        <f>(K17*G18)/K18</f>
        <v>2.4615384615384617</v>
      </c>
      <c r="H24" s="1">
        <f>(K17*H18)/K18</f>
        <v>2.4615384615384617</v>
      </c>
      <c r="I24" s="1">
        <f>(K17*I18)/K18</f>
        <v>1.8461538461538463</v>
      </c>
      <c r="J24" s="1">
        <f>(K17*J18)/K18</f>
        <v>1.2307692307692308</v>
      </c>
      <c r="K24" s="1"/>
    </row>
    <row r="25" spans="5:13" x14ac:dyDescent="0.25">
      <c r="F25" s="1"/>
      <c r="G25" s="1"/>
      <c r="H25" s="1"/>
      <c r="I25" s="1"/>
      <c r="J25" s="1"/>
      <c r="K25" s="1"/>
    </row>
    <row r="27" spans="5:13" x14ac:dyDescent="0.25">
      <c r="F27" t="s">
        <v>58</v>
      </c>
    </row>
    <row r="28" spans="5:13" x14ac:dyDescent="0.25">
      <c r="E28" t="s">
        <v>59</v>
      </c>
      <c r="F28">
        <f>CHITEST(G16:J17,G23:J24)</f>
        <v>0.6295486369494645</v>
      </c>
    </row>
    <row r="33" spans="1:5" x14ac:dyDescent="0.25">
      <c r="A33" t="s">
        <v>81</v>
      </c>
    </row>
    <row r="34" spans="1:5" x14ac:dyDescent="0.25">
      <c r="A34" s="23" t="s">
        <v>0</v>
      </c>
      <c r="B34" s="23" t="s">
        <v>76</v>
      </c>
      <c r="C34" s="23" t="s">
        <v>2</v>
      </c>
      <c r="D34" s="23" t="s">
        <v>3</v>
      </c>
      <c r="E34" s="23" t="s">
        <v>4</v>
      </c>
    </row>
    <row r="35" spans="1:5" x14ac:dyDescent="0.25">
      <c r="A35" s="1">
        <v>1</v>
      </c>
      <c r="B35" s="1">
        <v>4.5</v>
      </c>
      <c r="C35" s="1" t="s">
        <v>5</v>
      </c>
      <c r="D35" s="1" t="s">
        <v>78</v>
      </c>
      <c r="E35" s="24">
        <v>1000000</v>
      </c>
    </row>
    <row r="36" spans="1:5" x14ac:dyDescent="0.25">
      <c r="A36" s="1">
        <v>2</v>
      </c>
      <c r="B36" s="1">
        <v>9</v>
      </c>
      <c r="C36" s="1" t="s">
        <v>77</v>
      </c>
      <c r="D36" s="1" t="s">
        <v>79</v>
      </c>
      <c r="E36" s="24">
        <v>1258000</v>
      </c>
    </row>
    <row r="37" spans="1:5" x14ac:dyDescent="0.25">
      <c r="A37" s="1">
        <v>3</v>
      </c>
      <c r="B37" s="1">
        <v>3.6</v>
      </c>
      <c r="C37" s="1" t="s">
        <v>77</v>
      </c>
      <c r="D37" s="1" t="s">
        <v>78</v>
      </c>
      <c r="E37" s="24">
        <v>908000</v>
      </c>
    </row>
    <row r="38" spans="1:5" x14ac:dyDescent="0.25">
      <c r="A38" s="1">
        <v>4</v>
      </c>
      <c r="B38" s="1">
        <v>8</v>
      </c>
      <c r="C38" s="1" t="s">
        <v>77</v>
      </c>
      <c r="D38" s="1" t="s">
        <v>78</v>
      </c>
      <c r="E38" s="24">
        <v>840000</v>
      </c>
    </row>
    <row r="39" spans="1:5" x14ac:dyDescent="0.25">
      <c r="A39" s="1">
        <v>5</v>
      </c>
      <c r="B39" s="1">
        <v>1</v>
      </c>
      <c r="C39" s="1" t="s">
        <v>5</v>
      </c>
      <c r="D39" s="1" t="s">
        <v>9</v>
      </c>
      <c r="E39" s="24">
        <v>500000</v>
      </c>
    </row>
    <row r="40" spans="1:5" x14ac:dyDescent="0.25">
      <c r="A40" s="1">
        <v>6</v>
      </c>
      <c r="B40" s="1">
        <v>12</v>
      </c>
      <c r="C40" s="1" t="s">
        <v>5</v>
      </c>
      <c r="D40" s="1" t="s">
        <v>80</v>
      </c>
      <c r="E40" s="24">
        <v>1500000</v>
      </c>
    </row>
    <row r="41" spans="1:5" x14ac:dyDescent="0.25">
      <c r="A41" s="1">
        <v>7</v>
      </c>
      <c r="B41" s="1">
        <v>4</v>
      </c>
      <c r="C41" s="1" t="s">
        <v>77</v>
      </c>
      <c r="D41" s="1" t="s">
        <v>78</v>
      </c>
      <c r="E41" s="24">
        <v>800000</v>
      </c>
    </row>
    <row r="42" spans="1:5" x14ac:dyDescent="0.25">
      <c r="A42" s="1">
        <v>8</v>
      </c>
      <c r="B42" s="1">
        <v>5.5</v>
      </c>
      <c r="C42" s="1" t="s">
        <v>5</v>
      </c>
      <c r="D42" s="1" t="s">
        <v>79</v>
      </c>
      <c r="E42" s="24">
        <v>1250000</v>
      </c>
    </row>
    <row r="43" spans="1:5" x14ac:dyDescent="0.25">
      <c r="A43" s="1">
        <v>9</v>
      </c>
      <c r="B43" s="1">
        <v>2.2999999999999998</v>
      </c>
      <c r="C43" s="1" t="s">
        <v>77</v>
      </c>
      <c r="D43" s="1" t="s">
        <v>9</v>
      </c>
      <c r="E43" s="24">
        <v>550000</v>
      </c>
    </row>
    <row r="44" spans="1:5" x14ac:dyDescent="0.25">
      <c r="A44" s="1">
        <v>10</v>
      </c>
      <c r="B44" s="1">
        <v>1.9</v>
      </c>
      <c r="C44" s="1" t="s">
        <v>77</v>
      </c>
      <c r="D44" s="1" t="s">
        <v>9</v>
      </c>
      <c r="E44" s="24">
        <v>630000</v>
      </c>
    </row>
    <row r="45" spans="1:5" x14ac:dyDescent="0.25">
      <c r="A45" s="1">
        <v>11</v>
      </c>
      <c r="B45" s="1">
        <v>9.5</v>
      </c>
      <c r="C45" s="1" t="s">
        <v>5</v>
      </c>
      <c r="D45" s="1" t="s">
        <v>79</v>
      </c>
      <c r="E45" s="24">
        <v>1100000</v>
      </c>
    </row>
    <row r="46" spans="1:5" x14ac:dyDescent="0.25">
      <c r="A46" s="1">
        <v>12</v>
      </c>
      <c r="B46" s="1">
        <v>14</v>
      </c>
      <c r="C46" s="1" t="s">
        <v>77</v>
      </c>
      <c r="D46" s="1" t="s">
        <v>78</v>
      </c>
      <c r="E46" s="24">
        <v>1630000</v>
      </c>
    </row>
    <row r="47" spans="1:5" x14ac:dyDescent="0.25">
      <c r="A47" s="1">
        <v>13</v>
      </c>
      <c r="B47" s="1">
        <v>3</v>
      </c>
      <c r="C47" s="1" t="s">
        <v>77</v>
      </c>
      <c r="D47" s="1" t="s">
        <v>9</v>
      </c>
      <c r="E47" s="24">
        <v>600000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48A8-3422-47D9-8FA2-9C25ED278189}">
  <dimension ref="A1:K19"/>
  <sheetViews>
    <sheetView tabSelected="1" workbookViewId="0">
      <selection activeCell="O18" sqref="O18"/>
    </sheetView>
  </sheetViews>
  <sheetFormatPr defaultRowHeight="15" x14ac:dyDescent="0.25"/>
  <sheetData>
    <row r="1" spans="1:11" x14ac:dyDescent="0.25">
      <c r="A1" s="26"/>
      <c r="B1" s="30" t="s">
        <v>9</v>
      </c>
      <c r="C1" s="30" t="s">
        <v>6</v>
      </c>
      <c r="D1" s="30" t="s">
        <v>8</v>
      </c>
      <c r="E1" s="30" t="s">
        <v>10</v>
      </c>
      <c r="F1" s="32"/>
    </row>
    <row r="2" spans="1:11" x14ac:dyDescent="0.25">
      <c r="A2" s="26" t="s">
        <v>5</v>
      </c>
      <c r="B2" s="26">
        <v>1</v>
      </c>
      <c r="C2" s="26">
        <v>1</v>
      </c>
      <c r="D2" s="26">
        <v>2</v>
      </c>
      <c r="E2" s="26">
        <v>1</v>
      </c>
      <c r="F2" s="31">
        <f>SUM(B2:E2)</f>
        <v>5</v>
      </c>
    </row>
    <row r="3" spans="1:11" x14ac:dyDescent="0.25">
      <c r="A3" s="26" t="s">
        <v>7</v>
      </c>
      <c r="B3" s="26">
        <v>3</v>
      </c>
      <c r="C3" s="26">
        <v>3</v>
      </c>
      <c r="D3" s="26">
        <v>1</v>
      </c>
      <c r="E3" s="26">
        <v>1</v>
      </c>
      <c r="F3" s="31">
        <v>8</v>
      </c>
    </row>
    <row r="4" spans="1:11" x14ac:dyDescent="0.25">
      <c r="A4" s="31"/>
      <c r="B4" s="31">
        <v>4</v>
      </c>
      <c r="C4" s="31">
        <v>4</v>
      </c>
      <c r="D4" s="31">
        <v>3</v>
      </c>
      <c r="E4" s="31">
        <v>2</v>
      </c>
      <c r="F4" s="32">
        <v>13</v>
      </c>
    </row>
    <row r="10" spans="1:11" x14ac:dyDescent="0.25">
      <c r="K10" t="s">
        <v>89</v>
      </c>
    </row>
    <row r="14" spans="1:11" x14ac:dyDescent="0.25">
      <c r="F14" s="26"/>
      <c r="G14" s="30" t="s">
        <v>9</v>
      </c>
      <c r="H14" s="30" t="s">
        <v>6</v>
      </c>
      <c r="I14" s="30" t="s">
        <v>8</v>
      </c>
      <c r="J14" s="30" t="s">
        <v>10</v>
      </c>
      <c r="K14" s="30"/>
    </row>
    <row r="15" spans="1:11" x14ac:dyDescent="0.25">
      <c r="F15" s="26" t="s">
        <v>5</v>
      </c>
      <c r="G15" s="26">
        <f>(F2*B4)/F4</f>
        <v>1.5384615384615385</v>
      </c>
      <c r="H15" s="26">
        <f>(F2*C4)/F4</f>
        <v>1.5384615384615385</v>
      </c>
      <c r="I15" s="26">
        <f>(F2*D4)/F4</f>
        <v>1.1538461538461537</v>
      </c>
      <c r="J15" s="26">
        <f>(F2*E4)/F4</f>
        <v>0.76923076923076927</v>
      </c>
      <c r="K15" s="26"/>
    </row>
    <row r="16" spans="1:11" x14ac:dyDescent="0.25">
      <c r="F16" s="26" t="s">
        <v>7</v>
      </c>
      <c r="G16" s="26">
        <f>(F3*B4)/F4</f>
        <v>2.4615384615384617</v>
      </c>
      <c r="H16" s="26">
        <f>(F3*C4)/F4</f>
        <v>2.4615384615384617</v>
      </c>
      <c r="I16" s="26">
        <f>(F3*D4)/F4</f>
        <v>1.8461538461538463</v>
      </c>
      <c r="J16" s="26">
        <f>(F3*E4)/F4</f>
        <v>1.2307692307692308</v>
      </c>
      <c r="K16" s="26"/>
    </row>
    <row r="17" spans="6:11" x14ac:dyDescent="0.25">
      <c r="F17" s="26"/>
      <c r="G17" s="26"/>
      <c r="H17" s="26"/>
      <c r="I17" s="26"/>
      <c r="J17" s="26"/>
      <c r="K17" s="26"/>
    </row>
    <row r="18" spans="6:11" x14ac:dyDescent="0.25">
      <c r="G18" t="s">
        <v>90</v>
      </c>
      <c r="H18">
        <v>0.05</v>
      </c>
    </row>
    <row r="19" spans="6:11" x14ac:dyDescent="0.25">
      <c r="G19">
        <f>_xlfn.CHISQ.TEST(B2:E3,G15:J16)</f>
        <v>0.6295486369494645</v>
      </c>
      <c r="H1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T-Test</vt:lpstr>
      <vt:lpstr>Sheet2</vt:lpstr>
      <vt:lpstr>Paired T-Test</vt:lpstr>
      <vt:lpstr>Sheet3</vt:lpstr>
      <vt:lpstr>Anova</vt:lpstr>
      <vt:lpstr>Sheet4</vt:lpstr>
      <vt:lpstr>Chi Square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Kalpana K</dc:creator>
  <cp:lastModifiedBy>hp lap</cp:lastModifiedBy>
  <dcterms:created xsi:type="dcterms:W3CDTF">2023-12-11T08:09:40Z</dcterms:created>
  <dcterms:modified xsi:type="dcterms:W3CDTF">2025-06-12T08:32:48Z</dcterms:modified>
</cp:coreProperties>
</file>