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mogh/Academic/Cambridge/L65/Project/"/>
    </mc:Choice>
  </mc:AlternateContent>
  <xr:revisionPtr revIDLastSave="0" documentId="13_ncr:1_{759D70C9-EC2A-4C44-AF92-EB76445A86E6}" xr6:coauthVersionLast="47" xr6:coauthVersionMax="47" xr10:uidLastSave="{00000000-0000-0000-0000-000000000000}"/>
  <bookViews>
    <workbookView xWindow="-20" yWindow="760" windowWidth="34560" windowHeight="21580" activeTab="1" xr2:uid="{CAC718FA-1DA9-5F4A-B975-0FDA83AFA7A5}"/>
  </bookViews>
  <sheets>
    <sheet name="RawData" sheetId="8" r:id="rId1"/>
    <sheet name="Compiled" sheetId="9" r:id="rId2"/>
    <sheet name="RawData-SHD" sheetId="10" r:id="rId3"/>
    <sheet name="Compiled-SHD" sheetId="11" r:id="rId4"/>
  </sheets>
  <calcPr calcId="191029"/>
  <pivotCaches>
    <pivotCache cacheId="4" r:id="rId5"/>
    <pivotCache cacheId="5" r:id="rId6"/>
    <pivotCache cacheId="6" r:id="rId7"/>
    <pivotCache cacheId="7" r:id="rId8"/>
    <pivotCache cacheId="13" r:id="rId9"/>
    <pivotCache cacheId="19" r:id="rId10"/>
    <pivotCache cacheId="25" r:id="rId11"/>
    <pivotCache cacheId="3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10" l="1"/>
  <c r="V50" i="10"/>
  <c r="W41" i="10"/>
  <c r="X40" i="10"/>
  <c r="V49" i="10"/>
  <c r="X48" i="10"/>
  <c r="V57" i="10"/>
  <c r="X39" i="10"/>
  <c r="V48" i="10"/>
  <c r="W56" i="10"/>
  <c r="V39" i="10"/>
  <c r="W47" i="10"/>
  <c r="V47" i="10"/>
  <c r="X42" i="10"/>
  <c r="W42" i="10"/>
  <c r="V42" i="10"/>
  <c r="X41" i="10"/>
  <c r="W58" i="10"/>
  <c r="X49" i="10"/>
  <c r="V41" i="10"/>
  <c r="W49" i="10"/>
  <c r="X57" i="10"/>
  <c r="W57" i="10"/>
  <c r="V40" i="10"/>
  <c r="W48" i="10"/>
  <c r="X56" i="10"/>
  <c r="W39" i="10"/>
  <c r="X47" i="10"/>
  <c r="V56" i="10"/>
  <c r="X55" i="10"/>
  <c r="W55" i="10"/>
  <c r="V55" i="10"/>
  <c r="X50" i="10"/>
  <c r="W50" i="10"/>
  <c r="V58" i="10"/>
  <c r="W40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0" i="10"/>
  <c r="W20" i="10"/>
  <c r="V20" i="10"/>
  <c r="X19" i="10"/>
  <c r="W19" i="10"/>
  <c r="V19" i="10"/>
  <c r="X18" i="10"/>
  <c r="W18" i="10"/>
  <c r="V18" i="10"/>
  <c r="X17" i="10"/>
  <c r="W17" i="10"/>
  <c r="V17" i="10"/>
  <c r="X12" i="10"/>
  <c r="W12" i="10"/>
  <c r="V12" i="10"/>
  <c r="X11" i="10"/>
  <c r="W11" i="10"/>
  <c r="V11" i="10"/>
  <c r="X10" i="10"/>
  <c r="W10" i="10"/>
  <c r="V10" i="10"/>
  <c r="X9" i="10"/>
  <c r="V9" i="10"/>
  <c r="W9" i="10"/>
</calcChain>
</file>

<file path=xl/sharedStrings.xml><?xml version="1.0" encoding="utf-8"?>
<sst xmlns="http://schemas.openxmlformats.org/spreadsheetml/2006/main" count="2353" uniqueCount="130">
  <si>
    <t>Metric</t>
  </si>
  <si>
    <t>Value</t>
  </si>
  <si>
    <t>pc</t>
  </si>
  <si>
    <t>train</t>
  </si>
  <si>
    <t>shd</t>
  </si>
  <si>
    <t>val</t>
  </si>
  <si>
    <t>test</t>
  </si>
  <si>
    <t>lingam</t>
  </si>
  <si>
    <t>train_data_corr</t>
  </si>
  <si>
    <t>full_data_corr</t>
  </si>
  <si>
    <t>val_data_corr</t>
  </si>
  <si>
    <t>test_data_corr</t>
  </si>
  <si>
    <t>Asia</t>
  </si>
  <si>
    <t>Cancer</t>
  </si>
  <si>
    <t>Child</t>
  </si>
  <si>
    <t>Insurance</t>
  </si>
  <si>
    <t>RunNo</t>
  </si>
  <si>
    <t>Algo</t>
  </si>
  <si>
    <t>Split</t>
  </si>
  <si>
    <t>Seeds - 914013600, 3123865728, 2845696281, 2887946788, 3535960643</t>
  </si>
  <si>
    <t>ges</t>
  </si>
  <si>
    <t>Row Labels</t>
  </si>
  <si>
    <t>Average</t>
  </si>
  <si>
    <t>StdDev</t>
  </si>
  <si>
    <t>Var</t>
  </si>
  <si>
    <t>Train</t>
  </si>
  <si>
    <t>Val</t>
  </si>
  <si>
    <t>Test</t>
  </si>
  <si>
    <t>Dataset / Split</t>
  </si>
  <si>
    <t>1 ± 2.9</t>
  </si>
  <si>
    <t>4 ± 2.52</t>
  </si>
  <si>
    <t>4.4 ± 2.9</t>
  </si>
  <si>
    <t>4.6 ± 0.49</t>
  </si>
  <si>
    <t>4.2 ± 0.4</t>
  </si>
  <si>
    <t>4 ± 0</t>
  </si>
  <si>
    <t>19.4 ± 2.57</t>
  </si>
  <si>
    <t>17 ± 0.89</t>
  </si>
  <si>
    <t>18.4 ± 2.72</t>
  </si>
  <si>
    <t>44 ± 3.22</t>
  </si>
  <si>
    <t>44.2 ± 4.7</t>
  </si>
  <si>
    <t>44.8 ± 3.66</t>
  </si>
  <si>
    <t>PC - Algorithm - SHD - Mean ± StdDev</t>
  </si>
  <si>
    <t>Lingam - Corr - Mean ± StdDev</t>
  </si>
  <si>
    <t>GES - SHD - Mean ± StdDev</t>
  </si>
  <si>
    <t>3 ± 0</t>
  </si>
  <si>
    <t>4.8 ± 1.93</t>
  </si>
  <si>
    <t>4.4 ± 1.96</t>
  </si>
  <si>
    <t>3.2 ± 0.75</t>
  </si>
  <si>
    <t>3.6 ± 0.49</t>
  </si>
  <si>
    <t>4 ± 1.55</t>
  </si>
  <si>
    <t>32 ± 3.52</t>
  </si>
  <si>
    <t>32.8 ± 0.98</t>
  </si>
  <si>
    <t>29.2 ± 3.54</t>
  </si>
  <si>
    <t>49.2 ± 10.49</t>
  </si>
  <si>
    <t>36.8 ± 19.95</t>
  </si>
  <si>
    <t>44.2 ± 9.32</t>
  </si>
  <si>
    <t>FullCorr</t>
  </si>
  <si>
    <t>SplitCorr</t>
  </si>
  <si>
    <t>0.72 ± 0.15</t>
  </si>
  <si>
    <t>0.54 ± 0.26</t>
  </si>
  <si>
    <t>0.73 ± 0.1</t>
  </si>
  <si>
    <t>0.74 ± 0.14</t>
  </si>
  <si>
    <t>0.50 ± 0.24</t>
  </si>
  <si>
    <t>0.67 ± 0.18</t>
  </si>
  <si>
    <t>0.88 ± 0.11</t>
  </si>
  <si>
    <t>0.79 ± 0.09</t>
  </si>
  <si>
    <t>0.93 ± 0.03</t>
  </si>
  <si>
    <t>0.96 ± 0.04</t>
  </si>
  <si>
    <t>0.82 ± 0.12</t>
  </si>
  <si>
    <t>0.76 ± 0.09</t>
  </si>
  <si>
    <t>0.20 ± 0.06</t>
  </si>
  <si>
    <t>0.23 ± 0.13</t>
  </si>
  <si>
    <t>0.29 ± 0.18</t>
  </si>
  <si>
    <t>0.18 ± 0.05</t>
  </si>
  <si>
    <t>0.19 ± 0.08</t>
  </si>
  <si>
    <t>0.2 ± 0.15</t>
  </si>
  <si>
    <t>0.28 ± 0.06</t>
  </si>
  <si>
    <t>0.37 ± 0.1</t>
  </si>
  <si>
    <t>0.30 ± 0.11</t>
  </si>
  <si>
    <t>0.25 ± 0.03</t>
  </si>
  <si>
    <t>0.33 ± 0.08</t>
  </si>
  <si>
    <t>0.24 ± 0.11</t>
  </si>
  <si>
    <t>shd_dir</t>
  </si>
  <si>
    <t>shd_undir</t>
  </si>
  <si>
    <t>Run No</t>
  </si>
  <si>
    <t>Average of Value</t>
  </si>
  <si>
    <t>StdDevp of Value</t>
  </si>
  <si>
    <t>Varp of Value2</t>
  </si>
  <si>
    <t>StdDevp of Value2</t>
  </si>
  <si>
    <t>Varp of Value3</t>
  </si>
  <si>
    <t>PC</t>
  </si>
  <si>
    <t>GES</t>
  </si>
  <si>
    <t>Lingam</t>
  </si>
  <si>
    <t>Directed SHD</t>
  </si>
  <si>
    <t>Undirected SHD</t>
  </si>
  <si>
    <t>Dataset</t>
  </si>
  <si>
    <t>5±2.68328157299975</t>
  </si>
  <si>
    <t>7±2</t>
  </si>
  <si>
    <t>4.4±0.489897948556636</t>
  </si>
  <si>
    <t>4.2±0.4</t>
  </si>
  <si>
    <t>22.2±1.46969384566991</t>
  </si>
  <si>
    <t>18.4±2.24499443206436</t>
  </si>
  <si>
    <t>21.4±3.2</t>
  </si>
  <si>
    <t>46.2±3.81575680566778</t>
  </si>
  <si>
    <t>45.2±1.72046505340853</t>
  </si>
  <si>
    <t>44.4±2.33238075793812</t>
  </si>
  <si>
    <t>3.2±0.4</t>
  </si>
  <si>
    <t>5.4±2.0591260281974</t>
  </si>
  <si>
    <t>4.4±1.95959179422654</t>
  </si>
  <si>
    <t>3±0.894427190999916</t>
  </si>
  <si>
    <t>3.4±0.489897948556636</t>
  </si>
  <si>
    <t>4±1.54919333848297</t>
  </si>
  <si>
    <t>32.4±3.13687742827162</t>
  </si>
  <si>
    <t>32.2±1.46969384566991</t>
  </si>
  <si>
    <t>29.8±4.57820925690384</t>
  </si>
  <si>
    <t>55±12.6964561984831</t>
  </si>
  <si>
    <t>49.4±8.97997772825746</t>
  </si>
  <si>
    <t>43.2±9.45304183847718</t>
  </si>
  <si>
    <t>12±2.60768096208106</t>
  </si>
  <si>
    <t>14.4±2.41660919471891</t>
  </si>
  <si>
    <t>12.4±2.65329983228432</t>
  </si>
  <si>
    <t>5±0</t>
  </si>
  <si>
    <t>5±0.632455532033676</t>
  </si>
  <si>
    <t>4.8±0.4</t>
  </si>
  <si>
    <t>48.2±2.4</t>
  </si>
  <si>
    <t>40.2±2.92574776766556</t>
  </si>
  <si>
    <t>39.8±1.93907194296653</t>
  </si>
  <si>
    <t>91±2.60768096208106</t>
  </si>
  <si>
    <t>81.6±6.46838465151849</t>
  </si>
  <si>
    <t>80.6±3.72021504754765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</si>
</sst>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3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3" borderId="2" xfId="0" applyFont="1" applyFill="1" applyBorder="1"/>
    <xf numFmtId="0" fontId="0" fillId="0" borderId="2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319907411" createdVersion="8" refreshedVersion="8" minRefreshableVersion="3" recordCount="60" xr:uid="{F905B730-BA00-FF4E-8C7B-C7C99D8AA375}">
  <cacheSource type="worksheet">
    <worksheetSource name="Table11927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16666666666666599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79910300927" createdVersion="8" refreshedVersion="8" minRefreshableVersion="3" recordCount="60" xr:uid="{94C09A9B-A386-9340-8CB7-6395128E03A6}">
  <cacheSource type="worksheet">
    <worksheetSource name="Table22028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.6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0587268516" createdVersion="8" refreshedVersion="8" minRefreshableVersion="3" recordCount="60" xr:uid="{95806D68-E4FD-4A43-88D2-E217F5C8588B}">
  <cacheSource type="worksheet">
    <worksheetSource name="Table32129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0.081153009261" createdVersion="8" refreshedVersion="8" minRefreshableVersion="3" recordCount="60" xr:uid="{9F05D516-DFD5-CF4A-8AA5-D683BFAA3C16}">
  <cacheSource type="worksheet">
    <worksheetSource name="Table62230"/>
  </cacheSource>
  <cacheFields count="5">
    <cacheField name="Run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5">
        <s v="shd"/>
        <s v="train_data_corr"/>
        <s v="full_data_corr"/>
        <s v="val_data_corr"/>
        <s v="test_data_corr"/>
      </sharedItems>
    </cacheField>
    <cacheField name="Value" numFmtId="0">
      <sharedItems containsSemiMixedTypes="0" containsString="0" containsNumber="1" minValue="-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5.769588888892" createdVersion="8" refreshedVersion="8" minRefreshableVersion="3" recordCount="90" xr:uid="{EE241A48-D9AE-DF42-9891-D7A277E69F14}">
  <cacheSource type="worksheet">
    <worksheetSource name="Table3"/>
  </cacheSource>
  <cacheFields count="5">
    <cacheField name="Run 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2">
        <s v="shd_dir"/>
        <s v="shd_undir"/>
      </sharedItems>
    </cacheField>
    <cacheField name="Valu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5.770368981481" createdVersion="8" refreshedVersion="8" minRefreshableVersion="3" recordCount="90" xr:uid="{CD889EA7-0CAE-3D49-B2DC-A9CCD4A18396}">
  <cacheSource type="worksheet">
    <worksheetSource name="Table4"/>
  </cacheSource>
  <cacheFields count="5">
    <cacheField name="Run 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2">
        <s v="shd_dir"/>
        <s v="shd_undir"/>
      </sharedItems>
    </cacheField>
    <cacheField name="Value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5.770889814812" createdVersion="8" refreshedVersion="8" minRefreshableVersion="3" recordCount="90" xr:uid="{880C67C4-809D-154F-8E34-1509BA9E00A9}">
  <cacheSource type="worksheet">
    <worksheetSource name="Table5"/>
  </cacheSource>
  <cacheFields count="5">
    <cacheField name="Run 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2">
        <s v="shd_dir"/>
        <s v="shd_undir"/>
      </sharedItems>
    </cacheField>
    <cacheField name="Value" numFmtId="0">
      <sharedItems containsSemiMixedTypes="0" containsString="0" containsNumber="1" containsInteger="1" minValue="6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gh Singh" refreshedDate="45715.771419212964" createdVersion="8" refreshedVersion="8" minRefreshableVersion="3" recordCount="90" xr:uid="{9A362144-2C84-7449-A022-5DAAFE8C8693}">
  <cacheSource type="worksheet">
    <worksheetSource name="Table6"/>
  </cacheSource>
  <cacheFields count="5">
    <cacheField name="Run No" numFmtId="0">
      <sharedItems containsSemiMixedTypes="0" containsString="0" containsNumber="1" containsInteger="1" minValue="1" maxValue="5"/>
    </cacheField>
    <cacheField name="Algo" numFmtId="0">
      <sharedItems count="3">
        <s v="pc"/>
        <s v="lingam"/>
        <s v="ges"/>
      </sharedItems>
    </cacheField>
    <cacheField name="Split" numFmtId="0">
      <sharedItems count="3">
        <s v="train"/>
        <s v="val"/>
        <s v="test"/>
      </sharedItems>
    </cacheField>
    <cacheField name="Metric" numFmtId="0">
      <sharedItems count="2">
        <s v="shd_dir"/>
        <s v="shd_undir"/>
      </sharedItems>
    </cacheField>
    <cacheField name="Value" numFmtId="0">
      <sharedItems containsSemiMixedTypes="0" containsString="0" containsNumber="1" containsInteger="1" minValue="24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1"/>
  </r>
  <r>
    <n v="1"/>
    <x v="0"/>
    <x v="1"/>
    <x v="0"/>
    <n v="5"/>
  </r>
  <r>
    <n v="1"/>
    <x v="0"/>
    <x v="2"/>
    <x v="0"/>
    <n v="5"/>
  </r>
  <r>
    <n v="1"/>
    <x v="1"/>
    <x v="0"/>
    <x v="1"/>
    <n v="0.76190476190476097"/>
  </r>
  <r>
    <n v="1"/>
    <x v="1"/>
    <x v="0"/>
    <x v="2"/>
    <n v="0.76190476190476097"/>
  </r>
  <r>
    <n v="1"/>
    <x v="1"/>
    <x v="1"/>
    <x v="3"/>
    <n v="0.69565217391304301"/>
  </r>
  <r>
    <n v="1"/>
    <x v="1"/>
    <x v="1"/>
    <x v="2"/>
    <n v="0.8"/>
  </r>
  <r>
    <n v="1"/>
    <x v="1"/>
    <x v="2"/>
    <x v="4"/>
    <n v="0.77777777777777701"/>
  </r>
  <r>
    <n v="1"/>
    <x v="1"/>
    <x v="2"/>
    <x v="2"/>
    <n v="0.82352941176470495"/>
  </r>
  <r>
    <n v="1"/>
    <x v="2"/>
    <x v="0"/>
    <x v="0"/>
    <n v="3"/>
  </r>
  <r>
    <n v="1"/>
    <x v="2"/>
    <x v="1"/>
    <x v="0"/>
    <n v="3"/>
  </r>
  <r>
    <n v="1"/>
    <x v="2"/>
    <x v="2"/>
    <x v="0"/>
    <n v="3"/>
  </r>
  <r>
    <n v="2"/>
    <x v="0"/>
    <x v="0"/>
    <x v="0"/>
    <n v="1"/>
  </r>
  <r>
    <n v="2"/>
    <x v="0"/>
    <x v="1"/>
    <x v="0"/>
    <n v="6"/>
  </r>
  <r>
    <n v="2"/>
    <x v="0"/>
    <x v="2"/>
    <x v="0"/>
    <n v="1"/>
  </r>
  <r>
    <n v="2"/>
    <x v="1"/>
    <x v="0"/>
    <x v="1"/>
    <n v="0.77777777777777701"/>
  </r>
  <r>
    <n v="2"/>
    <x v="1"/>
    <x v="0"/>
    <x v="2"/>
    <n v="0.8"/>
  </r>
  <r>
    <n v="2"/>
    <x v="1"/>
    <x v="1"/>
    <x v="3"/>
    <n v="0.72727272727272696"/>
  </r>
  <r>
    <n v="2"/>
    <x v="1"/>
    <x v="1"/>
    <x v="2"/>
    <n v="0.66666666666666596"/>
  </r>
  <r>
    <n v="2"/>
    <x v="1"/>
    <x v="2"/>
    <x v="4"/>
    <n v="0.8"/>
  </r>
  <r>
    <n v="2"/>
    <x v="1"/>
    <x v="2"/>
    <x v="2"/>
    <n v="0.73684210526315697"/>
  </r>
  <r>
    <n v="2"/>
    <x v="2"/>
    <x v="0"/>
    <x v="0"/>
    <n v="3"/>
  </r>
  <r>
    <n v="2"/>
    <x v="2"/>
    <x v="1"/>
    <x v="0"/>
    <n v="6"/>
  </r>
  <r>
    <n v="2"/>
    <x v="2"/>
    <x v="2"/>
    <x v="0"/>
    <n v="8"/>
  </r>
  <r>
    <n v="3"/>
    <x v="0"/>
    <x v="0"/>
    <x v="0"/>
    <n v="1"/>
  </r>
  <r>
    <n v="3"/>
    <x v="0"/>
    <x v="1"/>
    <x v="0"/>
    <n v="7"/>
  </r>
  <r>
    <n v="3"/>
    <x v="0"/>
    <x v="2"/>
    <x v="0"/>
    <n v="1"/>
  </r>
  <r>
    <n v="3"/>
    <x v="1"/>
    <x v="0"/>
    <x v="1"/>
    <n v="0.82352941176470495"/>
  </r>
  <r>
    <n v="3"/>
    <x v="1"/>
    <x v="0"/>
    <x v="2"/>
    <n v="0.82352941176470495"/>
  </r>
  <r>
    <n v="3"/>
    <x v="1"/>
    <x v="1"/>
    <x v="3"/>
    <n v="0.16666666666666599"/>
  </r>
  <r>
    <n v="3"/>
    <x v="1"/>
    <x v="1"/>
    <x v="2"/>
    <n v="0.16666666666666599"/>
  </r>
  <r>
    <n v="3"/>
    <x v="1"/>
    <x v="2"/>
    <x v="4"/>
    <n v="0.8"/>
  </r>
  <r>
    <n v="3"/>
    <x v="1"/>
    <x v="2"/>
    <x v="2"/>
    <n v="0.8"/>
  </r>
  <r>
    <n v="3"/>
    <x v="2"/>
    <x v="0"/>
    <x v="0"/>
    <n v="3"/>
  </r>
  <r>
    <n v="3"/>
    <x v="2"/>
    <x v="1"/>
    <x v="0"/>
    <n v="8"/>
  </r>
  <r>
    <n v="3"/>
    <x v="2"/>
    <x v="2"/>
    <x v="0"/>
    <n v="3"/>
  </r>
  <r>
    <n v="4"/>
    <x v="0"/>
    <x v="0"/>
    <x v="0"/>
    <n v="1"/>
  </r>
  <r>
    <n v="4"/>
    <x v="0"/>
    <x v="1"/>
    <x v="0"/>
    <n v="1"/>
  </r>
  <r>
    <n v="4"/>
    <x v="0"/>
    <x v="2"/>
    <x v="0"/>
    <n v="8"/>
  </r>
  <r>
    <n v="4"/>
    <x v="1"/>
    <x v="0"/>
    <x v="1"/>
    <n v="0.8"/>
  </r>
  <r>
    <n v="4"/>
    <x v="1"/>
    <x v="0"/>
    <x v="2"/>
    <n v="0.84210526315789402"/>
  </r>
  <r>
    <n v="4"/>
    <x v="1"/>
    <x v="1"/>
    <x v="3"/>
    <n v="0.28571428571428498"/>
  </r>
  <r>
    <n v="4"/>
    <x v="1"/>
    <x v="1"/>
    <x v="2"/>
    <n v="0.28571428571428498"/>
  </r>
  <r>
    <n v="4"/>
    <x v="1"/>
    <x v="2"/>
    <x v="4"/>
    <n v="0.75"/>
  </r>
  <r>
    <n v="4"/>
    <x v="1"/>
    <x v="2"/>
    <x v="2"/>
    <n v="0.66666666666666596"/>
  </r>
  <r>
    <n v="4"/>
    <x v="2"/>
    <x v="0"/>
    <x v="0"/>
    <n v="3"/>
  </r>
  <r>
    <n v="4"/>
    <x v="2"/>
    <x v="1"/>
    <x v="0"/>
    <n v="4"/>
  </r>
  <r>
    <n v="4"/>
    <x v="2"/>
    <x v="2"/>
    <x v="0"/>
    <n v="3"/>
  </r>
  <r>
    <n v="5"/>
    <x v="0"/>
    <x v="0"/>
    <x v="0"/>
    <n v="1"/>
  </r>
  <r>
    <n v="5"/>
    <x v="0"/>
    <x v="1"/>
    <x v="0"/>
    <n v="1"/>
  </r>
  <r>
    <n v="5"/>
    <x v="0"/>
    <x v="2"/>
    <x v="0"/>
    <n v="7"/>
  </r>
  <r>
    <n v="5"/>
    <x v="1"/>
    <x v="0"/>
    <x v="1"/>
    <n v="0.42857142857142799"/>
  </r>
  <r>
    <n v="5"/>
    <x v="1"/>
    <x v="0"/>
    <x v="2"/>
    <n v="0.46153846153846101"/>
  </r>
  <r>
    <n v="5"/>
    <x v="1"/>
    <x v="1"/>
    <x v="3"/>
    <n v="0.82352941176470495"/>
  </r>
  <r>
    <n v="5"/>
    <x v="1"/>
    <x v="1"/>
    <x v="2"/>
    <n v="0.57142857142857095"/>
  </r>
  <r>
    <n v="5"/>
    <x v="1"/>
    <x v="2"/>
    <x v="4"/>
    <n v="0.54545454545454497"/>
  </r>
  <r>
    <n v="5"/>
    <x v="1"/>
    <x v="2"/>
    <x v="2"/>
    <n v="0.33333333333333298"/>
  </r>
  <r>
    <n v="5"/>
    <x v="2"/>
    <x v="0"/>
    <x v="0"/>
    <n v="3"/>
  </r>
  <r>
    <n v="5"/>
    <x v="2"/>
    <x v="1"/>
    <x v="0"/>
    <n v="3"/>
  </r>
  <r>
    <n v="5"/>
    <x v="2"/>
    <x v="2"/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"/>
  </r>
  <r>
    <n v="1"/>
    <x v="0"/>
    <x v="1"/>
    <x v="0"/>
    <n v="4"/>
  </r>
  <r>
    <n v="1"/>
    <x v="0"/>
    <x v="2"/>
    <x v="0"/>
    <n v="4"/>
  </r>
  <r>
    <n v="1"/>
    <x v="1"/>
    <x v="0"/>
    <x v="1"/>
    <n v="1"/>
  </r>
  <r>
    <n v="1"/>
    <x v="1"/>
    <x v="0"/>
    <x v="2"/>
    <n v="1"/>
  </r>
  <r>
    <n v="1"/>
    <x v="1"/>
    <x v="1"/>
    <x v="3"/>
    <n v="0.92307692307692302"/>
  </r>
  <r>
    <n v="1"/>
    <x v="1"/>
    <x v="1"/>
    <x v="2"/>
    <n v="0.92307692307692302"/>
  </r>
  <r>
    <n v="1"/>
    <x v="1"/>
    <x v="2"/>
    <x v="4"/>
    <n v="0.93333333333333302"/>
  </r>
  <r>
    <n v="1"/>
    <x v="1"/>
    <x v="2"/>
    <x v="2"/>
    <n v="0.85714285714285698"/>
  </r>
  <r>
    <n v="1"/>
    <x v="2"/>
    <x v="0"/>
    <x v="0"/>
    <n v="3"/>
  </r>
  <r>
    <n v="1"/>
    <x v="2"/>
    <x v="1"/>
    <x v="0"/>
    <n v="4"/>
  </r>
  <r>
    <n v="1"/>
    <x v="2"/>
    <x v="2"/>
    <x v="0"/>
    <n v="4"/>
  </r>
  <r>
    <n v="2"/>
    <x v="0"/>
    <x v="0"/>
    <x v="0"/>
    <n v="5"/>
  </r>
  <r>
    <n v="2"/>
    <x v="0"/>
    <x v="1"/>
    <x v="0"/>
    <n v="4"/>
  </r>
  <r>
    <n v="2"/>
    <x v="0"/>
    <x v="2"/>
    <x v="0"/>
    <n v="4"/>
  </r>
  <r>
    <n v="2"/>
    <x v="1"/>
    <x v="0"/>
    <x v="1"/>
    <n v="0.90909090909090895"/>
  </r>
  <r>
    <n v="2"/>
    <x v="1"/>
    <x v="0"/>
    <x v="2"/>
    <n v="0.90909090909090895"/>
  </r>
  <r>
    <n v="2"/>
    <x v="1"/>
    <x v="1"/>
    <x v="3"/>
    <n v="0.92307692307692302"/>
  </r>
  <r>
    <n v="2"/>
    <x v="1"/>
    <x v="1"/>
    <x v="2"/>
    <n v="0.83333333333333304"/>
  </r>
  <r>
    <n v="2"/>
    <x v="1"/>
    <x v="2"/>
    <x v="4"/>
    <n v="0.92307692307692302"/>
  </r>
  <r>
    <n v="2"/>
    <x v="1"/>
    <x v="2"/>
    <x v="2"/>
    <n v="0.83333333333333304"/>
  </r>
  <r>
    <n v="2"/>
    <x v="2"/>
    <x v="0"/>
    <x v="0"/>
    <n v="4"/>
  </r>
  <r>
    <n v="2"/>
    <x v="2"/>
    <x v="1"/>
    <x v="0"/>
    <n v="3"/>
  </r>
  <r>
    <n v="2"/>
    <x v="2"/>
    <x v="2"/>
    <x v="0"/>
    <n v="3"/>
  </r>
  <r>
    <n v="3"/>
    <x v="0"/>
    <x v="0"/>
    <x v="0"/>
    <n v="5"/>
  </r>
  <r>
    <n v="3"/>
    <x v="0"/>
    <x v="1"/>
    <x v="0"/>
    <n v="4"/>
  </r>
  <r>
    <n v="3"/>
    <x v="0"/>
    <x v="2"/>
    <x v="0"/>
    <n v="4"/>
  </r>
  <r>
    <n v="3"/>
    <x v="1"/>
    <x v="0"/>
    <x v="1"/>
    <n v="0.66666666666666596"/>
  </r>
  <r>
    <n v="3"/>
    <x v="1"/>
    <x v="0"/>
    <x v="2"/>
    <n v="0.66666666666666596"/>
  </r>
  <r>
    <n v="3"/>
    <x v="1"/>
    <x v="1"/>
    <x v="3"/>
    <n v="0.90909090909090895"/>
  </r>
  <r>
    <n v="3"/>
    <x v="1"/>
    <x v="1"/>
    <x v="2"/>
    <n v="0.66666666666666596"/>
  </r>
  <r>
    <n v="3"/>
    <x v="1"/>
    <x v="2"/>
    <x v="4"/>
    <n v="0.92307692307692302"/>
  </r>
  <r>
    <n v="3"/>
    <x v="1"/>
    <x v="2"/>
    <x v="2"/>
    <n v="0.6"/>
  </r>
  <r>
    <n v="3"/>
    <x v="2"/>
    <x v="0"/>
    <x v="0"/>
    <n v="4"/>
  </r>
  <r>
    <n v="3"/>
    <x v="2"/>
    <x v="1"/>
    <x v="0"/>
    <n v="4"/>
  </r>
  <r>
    <n v="3"/>
    <x v="2"/>
    <x v="2"/>
    <x v="0"/>
    <n v="3"/>
  </r>
  <r>
    <n v="4"/>
    <x v="0"/>
    <x v="0"/>
    <x v="0"/>
    <n v="5"/>
  </r>
  <r>
    <n v="4"/>
    <x v="0"/>
    <x v="1"/>
    <x v="0"/>
    <n v="4"/>
  </r>
  <r>
    <n v="4"/>
    <x v="0"/>
    <x v="2"/>
    <x v="0"/>
    <n v="4"/>
  </r>
  <r>
    <n v="4"/>
    <x v="1"/>
    <x v="0"/>
    <x v="1"/>
    <n v="0.92307692307692302"/>
  </r>
  <r>
    <n v="4"/>
    <x v="1"/>
    <x v="0"/>
    <x v="2"/>
    <n v="0.72727272727272696"/>
  </r>
  <r>
    <n v="4"/>
    <x v="1"/>
    <x v="1"/>
    <x v="3"/>
    <n v="0.92307692307692302"/>
  </r>
  <r>
    <n v="4"/>
    <x v="1"/>
    <x v="1"/>
    <x v="2"/>
    <n v="0.72727272727272696"/>
  </r>
  <r>
    <n v="4"/>
    <x v="1"/>
    <x v="2"/>
    <x v="4"/>
    <n v="1"/>
  </r>
  <r>
    <n v="4"/>
    <x v="1"/>
    <x v="2"/>
    <x v="2"/>
    <n v="0.72727272727272696"/>
  </r>
  <r>
    <n v="4"/>
    <x v="2"/>
    <x v="0"/>
    <x v="0"/>
    <n v="3"/>
  </r>
  <r>
    <n v="4"/>
    <x v="2"/>
    <x v="1"/>
    <x v="0"/>
    <n v="4"/>
  </r>
  <r>
    <n v="4"/>
    <x v="2"/>
    <x v="2"/>
    <x v="0"/>
    <n v="7"/>
  </r>
  <r>
    <n v="5"/>
    <x v="0"/>
    <x v="0"/>
    <x v="0"/>
    <n v="4"/>
  </r>
  <r>
    <n v="5"/>
    <x v="0"/>
    <x v="1"/>
    <x v="0"/>
    <n v="5"/>
  </r>
  <r>
    <n v="5"/>
    <x v="0"/>
    <x v="2"/>
    <x v="0"/>
    <n v="4"/>
  </r>
  <r>
    <n v="5"/>
    <x v="1"/>
    <x v="0"/>
    <x v="1"/>
    <n v="0.90909090909090895"/>
  </r>
  <r>
    <n v="5"/>
    <x v="1"/>
    <x v="0"/>
    <x v="2"/>
    <n v="0.8"/>
  </r>
  <r>
    <n v="5"/>
    <x v="1"/>
    <x v="1"/>
    <x v="3"/>
    <n v="1"/>
  </r>
  <r>
    <n v="5"/>
    <x v="1"/>
    <x v="1"/>
    <x v="2"/>
    <n v="0.8"/>
  </r>
  <r>
    <n v="5"/>
    <x v="1"/>
    <x v="2"/>
    <x v="4"/>
    <n v="1"/>
  </r>
  <r>
    <n v="5"/>
    <x v="1"/>
    <x v="2"/>
    <x v="2"/>
    <n v="0.8"/>
  </r>
  <r>
    <n v="5"/>
    <x v="2"/>
    <x v="0"/>
    <x v="0"/>
    <n v="2"/>
  </r>
  <r>
    <n v="5"/>
    <x v="2"/>
    <x v="1"/>
    <x v="0"/>
    <n v="3"/>
  </r>
  <r>
    <n v="5"/>
    <x v="2"/>
    <x v="2"/>
    <x v="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23"/>
  </r>
  <r>
    <n v="1"/>
    <x v="0"/>
    <x v="1"/>
    <x v="0"/>
    <n v="16"/>
  </r>
  <r>
    <n v="1"/>
    <x v="0"/>
    <x v="2"/>
    <x v="0"/>
    <n v="22"/>
  </r>
  <r>
    <n v="1"/>
    <x v="1"/>
    <x v="0"/>
    <x v="1"/>
    <n v="0.11764705882352899"/>
  </r>
  <r>
    <n v="1"/>
    <x v="1"/>
    <x v="0"/>
    <x v="2"/>
    <n v="9.3023255813953404E-2"/>
  </r>
  <r>
    <n v="1"/>
    <x v="1"/>
    <x v="1"/>
    <x v="3"/>
    <n v="0.36734693877551"/>
  </r>
  <r>
    <n v="1"/>
    <x v="1"/>
    <x v="1"/>
    <x v="2"/>
    <n v="0.15625"/>
  </r>
  <r>
    <n v="1"/>
    <x v="1"/>
    <x v="2"/>
    <x v="4"/>
    <n v="0.27659574468085102"/>
  </r>
  <r>
    <n v="1"/>
    <x v="1"/>
    <x v="2"/>
    <x v="2"/>
    <n v="0.15384615384615299"/>
  </r>
  <r>
    <n v="1"/>
    <x v="2"/>
    <x v="0"/>
    <x v="0"/>
    <n v="32"/>
  </r>
  <r>
    <n v="1"/>
    <x v="2"/>
    <x v="1"/>
    <x v="0"/>
    <n v="34"/>
  </r>
  <r>
    <n v="1"/>
    <x v="2"/>
    <x v="2"/>
    <x v="0"/>
    <n v="30"/>
  </r>
  <r>
    <n v="2"/>
    <x v="0"/>
    <x v="0"/>
    <x v="0"/>
    <n v="21"/>
  </r>
  <r>
    <n v="2"/>
    <x v="0"/>
    <x v="1"/>
    <x v="0"/>
    <n v="18"/>
  </r>
  <r>
    <n v="2"/>
    <x v="0"/>
    <x v="2"/>
    <x v="0"/>
    <n v="17"/>
  </r>
  <r>
    <n v="2"/>
    <x v="1"/>
    <x v="0"/>
    <x v="1"/>
    <n v="0.29032258064516098"/>
  </r>
  <r>
    <n v="2"/>
    <x v="1"/>
    <x v="0"/>
    <x v="2"/>
    <n v="0.24"/>
  </r>
  <r>
    <n v="2"/>
    <x v="1"/>
    <x v="1"/>
    <x v="3"/>
    <n v="0.109890109890109"/>
  </r>
  <r>
    <n v="2"/>
    <x v="1"/>
    <x v="1"/>
    <x v="2"/>
    <n v="0.12903225806451599"/>
  </r>
  <r>
    <n v="2"/>
    <x v="1"/>
    <x v="2"/>
    <x v="4"/>
    <n v="0"/>
  </r>
  <r>
    <n v="2"/>
    <x v="1"/>
    <x v="2"/>
    <x v="2"/>
    <n v="0"/>
  </r>
  <r>
    <n v="2"/>
    <x v="2"/>
    <x v="0"/>
    <x v="0"/>
    <n v="29"/>
  </r>
  <r>
    <n v="2"/>
    <x v="2"/>
    <x v="1"/>
    <x v="0"/>
    <n v="33"/>
  </r>
  <r>
    <n v="2"/>
    <x v="2"/>
    <x v="2"/>
    <x v="0"/>
    <n v="24"/>
  </r>
  <r>
    <n v="3"/>
    <x v="0"/>
    <x v="0"/>
    <x v="0"/>
    <n v="17"/>
  </r>
  <r>
    <n v="3"/>
    <x v="0"/>
    <x v="1"/>
    <x v="0"/>
    <n v="17"/>
  </r>
  <r>
    <n v="3"/>
    <x v="0"/>
    <x v="2"/>
    <x v="0"/>
    <n v="20"/>
  </r>
  <r>
    <n v="3"/>
    <x v="1"/>
    <x v="0"/>
    <x v="1"/>
    <n v="0.18181818181818099"/>
  </r>
  <r>
    <n v="3"/>
    <x v="1"/>
    <x v="0"/>
    <x v="2"/>
    <n v="0.19047619047618999"/>
  </r>
  <r>
    <n v="3"/>
    <x v="1"/>
    <x v="1"/>
    <x v="3"/>
    <n v="0.36842105263157798"/>
  </r>
  <r>
    <n v="3"/>
    <x v="1"/>
    <x v="1"/>
    <x v="2"/>
    <n v="0.30952380952380898"/>
  </r>
  <r>
    <n v="3"/>
    <x v="1"/>
    <x v="2"/>
    <x v="4"/>
    <n v="0.48484848484848397"/>
  </r>
  <r>
    <n v="3"/>
    <x v="1"/>
    <x v="2"/>
    <x v="2"/>
    <n v="0.320754716981132"/>
  </r>
  <r>
    <n v="3"/>
    <x v="2"/>
    <x v="0"/>
    <x v="0"/>
    <n v="38"/>
  </r>
  <r>
    <n v="3"/>
    <x v="2"/>
    <x v="1"/>
    <x v="0"/>
    <n v="31"/>
  </r>
  <r>
    <n v="3"/>
    <x v="2"/>
    <x v="2"/>
    <x v="0"/>
    <n v="28"/>
  </r>
  <r>
    <n v="4"/>
    <x v="0"/>
    <x v="0"/>
    <x v="0"/>
    <n v="16"/>
  </r>
  <r>
    <n v="4"/>
    <x v="0"/>
    <x v="1"/>
    <x v="0"/>
    <n v="16"/>
  </r>
  <r>
    <n v="4"/>
    <x v="0"/>
    <x v="2"/>
    <x v="0"/>
    <n v="14"/>
  </r>
  <r>
    <n v="4"/>
    <x v="1"/>
    <x v="0"/>
    <x v="1"/>
    <n v="0.19607843137254899"/>
  </r>
  <r>
    <n v="4"/>
    <x v="1"/>
    <x v="0"/>
    <x v="2"/>
    <n v="0.21276595744680801"/>
  </r>
  <r>
    <n v="4"/>
    <x v="1"/>
    <x v="1"/>
    <x v="3"/>
    <n v="6.8965517241379296E-2"/>
  </r>
  <r>
    <n v="4"/>
    <x v="1"/>
    <x v="1"/>
    <x v="2"/>
    <n v="0.108108108108108"/>
  </r>
  <r>
    <n v="4"/>
    <x v="1"/>
    <x v="2"/>
    <x v="4"/>
    <n v="0.236559139784946"/>
  </r>
  <r>
    <n v="4"/>
    <x v="1"/>
    <x v="2"/>
    <x v="2"/>
    <n v="0.105263157894736"/>
  </r>
  <r>
    <n v="4"/>
    <x v="2"/>
    <x v="0"/>
    <x v="0"/>
    <n v="28"/>
  </r>
  <r>
    <n v="4"/>
    <x v="2"/>
    <x v="1"/>
    <x v="0"/>
    <n v="33"/>
  </r>
  <r>
    <n v="4"/>
    <x v="2"/>
    <x v="2"/>
    <x v="0"/>
    <n v="35"/>
  </r>
  <r>
    <n v="5"/>
    <x v="0"/>
    <x v="0"/>
    <x v="0"/>
    <n v="20"/>
  </r>
  <r>
    <n v="5"/>
    <x v="0"/>
    <x v="1"/>
    <x v="0"/>
    <n v="18"/>
  </r>
  <r>
    <n v="5"/>
    <x v="0"/>
    <x v="2"/>
    <x v="0"/>
    <n v="19"/>
  </r>
  <r>
    <n v="5"/>
    <x v="1"/>
    <x v="0"/>
    <x v="1"/>
    <n v="0.23880597014925301"/>
  </r>
  <r>
    <n v="5"/>
    <x v="1"/>
    <x v="0"/>
    <x v="2"/>
    <n v="0.16393442622950799"/>
  </r>
  <r>
    <n v="5"/>
    <x v="1"/>
    <x v="1"/>
    <x v="3"/>
    <n v="0.214285714285714"/>
  </r>
  <r>
    <n v="5"/>
    <x v="1"/>
    <x v="1"/>
    <x v="2"/>
    <n v="0.24561403508771901"/>
  </r>
  <r>
    <n v="5"/>
    <x v="1"/>
    <x v="2"/>
    <x v="4"/>
    <n v="0.48"/>
  </r>
  <r>
    <n v="5"/>
    <x v="1"/>
    <x v="2"/>
    <x v="2"/>
    <n v="0.41975308641975301"/>
  </r>
  <r>
    <n v="5"/>
    <x v="2"/>
    <x v="0"/>
    <x v="0"/>
    <n v="33"/>
  </r>
  <r>
    <n v="5"/>
    <x v="2"/>
    <x v="1"/>
    <x v="0"/>
    <n v="33"/>
  </r>
  <r>
    <n v="5"/>
    <x v="2"/>
    <x v="2"/>
    <x v="0"/>
    <n v="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n v="45"/>
  </r>
  <r>
    <n v="1"/>
    <x v="0"/>
    <x v="1"/>
    <x v="0"/>
    <n v="45"/>
  </r>
  <r>
    <n v="1"/>
    <x v="0"/>
    <x v="2"/>
    <x v="0"/>
    <n v="40"/>
  </r>
  <r>
    <n v="1"/>
    <x v="1"/>
    <x v="0"/>
    <x v="1"/>
    <n v="0.32768361581920902"/>
  </r>
  <r>
    <n v="1"/>
    <x v="1"/>
    <x v="0"/>
    <x v="2"/>
    <n v="0.25609756097560898"/>
  </r>
  <r>
    <n v="1"/>
    <x v="1"/>
    <x v="1"/>
    <x v="3"/>
    <n v="0.27272727272727199"/>
  </r>
  <r>
    <n v="1"/>
    <x v="1"/>
    <x v="1"/>
    <x v="2"/>
    <n v="0.29166666666666602"/>
  </r>
  <r>
    <n v="1"/>
    <x v="1"/>
    <x v="2"/>
    <x v="4"/>
    <n v="0.44715447154471499"/>
  </r>
  <r>
    <n v="1"/>
    <x v="1"/>
    <x v="2"/>
    <x v="2"/>
    <n v="0.38048780487804801"/>
  </r>
  <r>
    <n v="1"/>
    <x v="2"/>
    <x v="0"/>
    <x v="0"/>
    <n v="46"/>
  </r>
  <r>
    <n v="1"/>
    <x v="2"/>
    <x v="1"/>
    <x v="0"/>
    <n v="48"/>
  </r>
  <r>
    <n v="1"/>
    <x v="2"/>
    <x v="2"/>
    <x v="0"/>
    <n v="36"/>
  </r>
  <r>
    <n v="2"/>
    <x v="0"/>
    <x v="0"/>
    <x v="0"/>
    <n v="40"/>
  </r>
  <r>
    <n v="2"/>
    <x v="0"/>
    <x v="1"/>
    <x v="0"/>
    <n v="38"/>
  </r>
  <r>
    <n v="2"/>
    <x v="0"/>
    <x v="2"/>
    <x v="0"/>
    <n v="46"/>
  </r>
  <r>
    <n v="2"/>
    <x v="1"/>
    <x v="0"/>
    <x v="1"/>
    <n v="0.32820512820512798"/>
  </r>
  <r>
    <n v="2"/>
    <x v="1"/>
    <x v="0"/>
    <x v="2"/>
    <n v="0.29050279329608902"/>
  </r>
  <r>
    <n v="2"/>
    <x v="1"/>
    <x v="1"/>
    <x v="3"/>
    <n v="0.32863849765258202"/>
  </r>
  <r>
    <n v="2"/>
    <x v="1"/>
    <x v="1"/>
    <x v="2"/>
    <n v="0.31395348837209303"/>
  </r>
  <r>
    <n v="2"/>
    <x v="1"/>
    <x v="2"/>
    <x v="4"/>
    <n v="0.36752136752136699"/>
  </r>
  <r>
    <n v="2"/>
    <x v="1"/>
    <x v="2"/>
    <x v="2"/>
    <n v="0.296296296296296"/>
  </r>
  <r>
    <n v="2"/>
    <x v="2"/>
    <x v="0"/>
    <x v="0"/>
    <n v="43"/>
  </r>
  <r>
    <n v="2"/>
    <x v="2"/>
    <x v="1"/>
    <x v="0"/>
    <n v="38"/>
  </r>
  <r>
    <n v="2"/>
    <x v="2"/>
    <x v="2"/>
    <x v="0"/>
    <n v="35"/>
  </r>
  <r>
    <n v="3"/>
    <x v="0"/>
    <x v="0"/>
    <x v="0"/>
    <n v="49"/>
  </r>
  <r>
    <n v="3"/>
    <x v="0"/>
    <x v="1"/>
    <x v="0"/>
    <n v="51"/>
  </r>
  <r>
    <n v="3"/>
    <x v="0"/>
    <x v="2"/>
    <x v="0"/>
    <n v="44"/>
  </r>
  <r>
    <n v="3"/>
    <x v="1"/>
    <x v="0"/>
    <x v="1"/>
    <n v="0.18181818181818099"/>
  </r>
  <r>
    <n v="3"/>
    <x v="1"/>
    <x v="0"/>
    <x v="2"/>
    <n v="0.19847328244274801"/>
  </r>
  <r>
    <n v="3"/>
    <x v="1"/>
    <x v="1"/>
    <x v="3"/>
    <n v="0.47970479704796998"/>
  </r>
  <r>
    <n v="3"/>
    <x v="1"/>
    <x v="1"/>
    <x v="2"/>
    <n v="0.39069767441860398"/>
  </r>
  <r>
    <n v="3"/>
    <x v="1"/>
    <x v="2"/>
    <x v="4"/>
    <n v="0.35714285714285698"/>
  </r>
  <r>
    <n v="3"/>
    <x v="1"/>
    <x v="2"/>
    <x v="2"/>
    <n v="0.28571428571428498"/>
  </r>
  <r>
    <n v="3"/>
    <x v="2"/>
    <x v="0"/>
    <x v="0"/>
    <n v="70"/>
  </r>
  <r>
    <n v="3"/>
    <x v="2"/>
    <x v="1"/>
    <x v="0"/>
    <n v="42"/>
  </r>
  <r>
    <n v="3"/>
    <x v="2"/>
    <x v="2"/>
    <x v="0"/>
    <n v="61"/>
  </r>
  <r>
    <n v="4"/>
    <x v="0"/>
    <x v="0"/>
    <x v="0"/>
    <n v="41"/>
  </r>
  <r>
    <n v="4"/>
    <x v="0"/>
    <x v="1"/>
    <x v="0"/>
    <n v="40"/>
  </r>
  <r>
    <n v="4"/>
    <x v="0"/>
    <x v="2"/>
    <x v="0"/>
    <n v="51"/>
  </r>
  <r>
    <n v="4"/>
    <x v="1"/>
    <x v="0"/>
    <x v="1"/>
    <n v="0.23943661971830901"/>
  </r>
  <r>
    <n v="4"/>
    <x v="1"/>
    <x v="0"/>
    <x v="2"/>
    <n v="0.24793388429752"/>
  </r>
  <r>
    <n v="4"/>
    <x v="1"/>
    <x v="1"/>
    <x v="3"/>
    <n v="0.51639344262294995"/>
  </r>
  <r>
    <n v="4"/>
    <x v="1"/>
    <x v="1"/>
    <x v="2"/>
    <n v="0.45192307692307598"/>
  </r>
  <r>
    <n v="4"/>
    <x v="1"/>
    <x v="2"/>
    <x v="4"/>
    <n v="0.17333333333333301"/>
  </r>
  <r>
    <n v="4"/>
    <x v="1"/>
    <x v="2"/>
    <x v="2"/>
    <n v="0.15652173913043399"/>
  </r>
  <r>
    <n v="4"/>
    <x v="2"/>
    <x v="0"/>
    <x v="0"/>
    <n v="42"/>
  </r>
  <r>
    <n v="4"/>
    <x v="2"/>
    <x v="1"/>
    <x v="0"/>
    <n v="-1"/>
  </r>
  <r>
    <n v="4"/>
    <x v="2"/>
    <x v="2"/>
    <x v="0"/>
    <n v="45"/>
  </r>
  <r>
    <n v="5"/>
    <x v="0"/>
    <x v="0"/>
    <x v="0"/>
    <n v="45"/>
  </r>
  <r>
    <n v="5"/>
    <x v="0"/>
    <x v="1"/>
    <x v="0"/>
    <n v="47"/>
  </r>
  <r>
    <n v="5"/>
    <x v="0"/>
    <x v="2"/>
    <x v="0"/>
    <n v="43"/>
  </r>
  <r>
    <n v="5"/>
    <x v="1"/>
    <x v="0"/>
    <x v="1"/>
    <n v="0.29885057471264298"/>
  </r>
  <r>
    <n v="5"/>
    <x v="1"/>
    <x v="0"/>
    <x v="2"/>
    <n v="0.240506329113924"/>
  </r>
  <r>
    <n v="5"/>
    <x v="1"/>
    <x v="1"/>
    <x v="3"/>
    <n v="0.26966292134831399"/>
  </r>
  <r>
    <n v="5"/>
    <x v="1"/>
    <x v="1"/>
    <x v="2"/>
    <n v="0.215827338129496"/>
  </r>
  <r>
    <n v="5"/>
    <x v="1"/>
    <x v="2"/>
    <x v="4"/>
    <n v="0.17948717948717899"/>
  </r>
  <r>
    <n v="5"/>
    <x v="1"/>
    <x v="2"/>
    <x v="2"/>
    <n v="8.1967213114753995E-2"/>
  </r>
  <r>
    <n v="5"/>
    <x v="2"/>
    <x v="0"/>
    <x v="0"/>
    <n v="45"/>
  </r>
  <r>
    <n v="5"/>
    <x v="2"/>
    <x v="1"/>
    <x v="0"/>
    <n v="57"/>
  </r>
  <r>
    <n v="5"/>
    <x v="2"/>
    <x v="2"/>
    <x v="0"/>
    <n v="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x v="0"/>
    <n v="2"/>
  </r>
  <r>
    <n v="1"/>
    <x v="0"/>
    <x v="0"/>
    <x v="1"/>
    <n v="2"/>
  </r>
  <r>
    <n v="1"/>
    <x v="0"/>
    <x v="1"/>
    <x v="0"/>
    <n v="8"/>
  </r>
  <r>
    <n v="1"/>
    <x v="0"/>
    <x v="1"/>
    <x v="1"/>
    <n v="2"/>
  </r>
  <r>
    <n v="1"/>
    <x v="0"/>
    <x v="2"/>
    <x v="0"/>
    <n v="8"/>
  </r>
  <r>
    <n v="1"/>
    <x v="0"/>
    <x v="2"/>
    <x v="1"/>
    <n v="4"/>
  </r>
  <r>
    <n v="1"/>
    <x v="1"/>
    <x v="0"/>
    <x v="0"/>
    <n v="10"/>
  </r>
  <r>
    <n v="1"/>
    <x v="1"/>
    <x v="0"/>
    <x v="1"/>
    <n v="4"/>
  </r>
  <r>
    <n v="1"/>
    <x v="1"/>
    <x v="1"/>
    <x v="0"/>
    <n v="10"/>
  </r>
  <r>
    <n v="1"/>
    <x v="1"/>
    <x v="1"/>
    <x v="1"/>
    <n v="4"/>
  </r>
  <r>
    <n v="1"/>
    <x v="1"/>
    <x v="2"/>
    <x v="0"/>
    <n v="14"/>
  </r>
  <r>
    <n v="1"/>
    <x v="1"/>
    <x v="2"/>
    <x v="1"/>
    <n v="4"/>
  </r>
  <r>
    <n v="1"/>
    <x v="2"/>
    <x v="0"/>
    <x v="0"/>
    <n v="3"/>
  </r>
  <r>
    <n v="1"/>
    <x v="2"/>
    <x v="0"/>
    <x v="1"/>
    <n v="1"/>
  </r>
  <r>
    <n v="1"/>
    <x v="2"/>
    <x v="1"/>
    <x v="0"/>
    <n v="3"/>
  </r>
  <r>
    <n v="1"/>
    <x v="2"/>
    <x v="1"/>
    <x v="1"/>
    <n v="1"/>
  </r>
  <r>
    <n v="1"/>
    <x v="2"/>
    <x v="2"/>
    <x v="0"/>
    <n v="3"/>
  </r>
  <r>
    <n v="1"/>
    <x v="2"/>
    <x v="2"/>
    <x v="1"/>
    <n v="1"/>
  </r>
  <r>
    <n v="2"/>
    <x v="0"/>
    <x v="0"/>
    <x v="0"/>
    <n v="8"/>
  </r>
  <r>
    <n v="2"/>
    <x v="0"/>
    <x v="0"/>
    <x v="1"/>
    <n v="2"/>
  </r>
  <r>
    <n v="2"/>
    <x v="0"/>
    <x v="1"/>
    <x v="0"/>
    <n v="8"/>
  </r>
  <r>
    <n v="2"/>
    <x v="0"/>
    <x v="1"/>
    <x v="1"/>
    <n v="2"/>
  </r>
  <r>
    <n v="2"/>
    <x v="0"/>
    <x v="2"/>
    <x v="0"/>
    <n v="8"/>
  </r>
  <r>
    <n v="2"/>
    <x v="0"/>
    <x v="2"/>
    <x v="1"/>
    <n v="2"/>
  </r>
  <r>
    <n v="2"/>
    <x v="1"/>
    <x v="0"/>
    <x v="0"/>
    <n v="12"/>
  </r>
  <r>
    <n v="2"/>
    <x v="1"/>
    <x v="0"/>
    <x v="1"/>
    <n v="4"/>
  </r>
  <r>
    <n v="2"/>
    <x v="1"/>
    <x v="1"/>
    <x v="0"/>
    <n v="16"/>
  </r>
  <r>
    <n v="2"/>
    <x v="1"/>
    <x v="1"/>
    <x v="1"/>
    <n v="4"/>
  </r>
  <r>
    <n v="2"/>
    <x v="1"/>
    <x v="2"/>
    <x v="0"/>
    <n v="16"/>
  </r>
  <r>
    <n v="2"/>
    <x v="1"/>
    <x v="2"/>
    <x v="1"/>
    <n v="2"/>
  </r>
  <r>
    <n v="2"/>
    <x v="2"/>
    <x v="0"/>
    <x v="0"/>
    <n v="3"/>
  </r>
  <r>
    <n v="2"/>
    <x v="2"/>
    <x v="0"/>
    <x v="1"/>
    <n v="1"/>
  </r>
  <r>
    <n v="2"/>
    <x v="2"/>
    <x v="1"/>
    <x v="0"/>
    <n v="6"/>
  </r>
  <r>
    <n v="2"/>
    <x v="2"/>
    <x v="1"/>
    <x v="1"/>
    <n v="1"/>
  </r>
  <r>
    <n v="2"/>
    <x v="2"/>
    <x v="2"/>
    <x v="0"/>
    <n v="8"/>
  </r>
  <r>
    <n v="2"/>
    <x v="2"/>
    <x v="2"/>
    <x v="1"/>
    <n v="8"/>
  </r>
  <r>
    <n v="3"/>
    <x v="0"/>
    <x v="0"/>
    <x v="0"/>
    <n v="2"/>
  </r>
  <r>
    <n v="3"/>
    <x v="0"/>
    <x v="0"/>
    <x v="1"/>
    <n v="2"/>
  </r>
  <r>
    <n v="3"/>
    <x v="0"/>
    <x v="1"/>
    <x v="0"/>
    <n v="3"/>
  </r>
  <r>
    <n v="3"/>
    <x v="0"/>
    <x v="1"/>
    <x v="1"/>
    <n v="3"/>
  </r>
  <r>
    <n v="3"/>
    <x v="0"/>
    <x v="2"/>
    <x v="0"/>
    <n v="8"/>
  </r>
  <r>
    <n v="3"/>
    <x v="0"/>
    <x v="2"/>
    <x v="1"/>
    <n v="2"/>
  </r>
  <r>
    <n v="3"/>
    <x v="1"/>
    <x v="0"/>
    <x v="0"/>
    <n v="17"/>
  </r>
  <r>
    <n v="3"/>
    <x v="1"/>
    <x v="0"/>
    <x v="1"/>
    <n v="9"/>
  </r>
  <r>
    <n v="3"/>
    <x v="1"/>
    <x v="1"/>
    <x v="0"/>
    <n v="17"/>
  </r>
  <r>
    <n v="3"/>
    <x v="1"/>
    <x v="1"/>
    <x v="1"/>
    <n v="9"/>
  </r>
  <r>
    <n v="3"/>
    <x v="1"/>
    <x v="2"/>
    <x v="0"/>
    <n v="12"/>
  </r>
  <r>
    <n v="3"/>
    <x v="1"/>
    <x v="2"/>
    <x v="1"/>
    <n v="4"/>
  </r>
  <r>
    <n v="3"/>
    <x v="2"/>
    <x v="0"/>
    <x v="0"/>
    <n v="3"/>
  </r>
  <r>
    <n v="3"/>
    <x v="2"/>
    <x v="0"/>
    <x v="1"/>
    <n v="1"/>
  </r>
  <r>
    <n v="3"/>
    <x v="2"/>
    <x v="1"/>
    <x v="0"/>
    <n v="8"/>
  </r>
  <r>
    <n v="3"/>
    <x v="2"/>
    <x v="1"/>
    <x v="1"/>
    <n v="3"/>
  </r>
  <r>
    <n v="3"/>
    <x v="2"/>
    <x v="2"/>
    <x v="0"/>
    <n v="3"/>
  </r>
  <r>
    <n v="3"/>
    <x v="2"/>
    <x v="2"/>
    <x v="1"/>
    <n v="1"/>
  </r>
  <r>
    <n v="4"/>
    <x v="0"/>
    <x v="0"/>
    <x v="0"/>
    <n v="8"/>
  </r>
  <r>
    <n v="4"/>
    <x v="0"/>
    <x v="0"/>
    <x v="1"/>
    <n v="2"/>
  </r>
  <r>
    <n v="4"/>
    <x v="0"/>
    <x v="1"/>
    <x v="0"/>
    <n v="8"/>
  </r>
  <r>
    <n v="4"/>
    <x v="0"/>
    <x v="1"/>
    <x v="1"/>
    <n v="2"/>
  </r>
  <r>
    <n v="4"/>
    <x v="0"/>
    <x v="2"/>
    <x v="0"/>
    <n v="8"/>
  </r>
  <r>
    <n v="4"/>
    <x v="0"/>
    <x v="2"/>
    <x v="1"/>
    <n v="2"/>
  </r>
  <r>
    <n v="4"/>
    <x v="1"/>
    <x v="0"/>
    <x v="0"/>
    <n v="10"/>
  </r>
  <r>
    <n v="4"/>
    <x v="1"/>
    <x v="0"/>
    <x v="1"/>
    <n v="4"/>
  </r>
  <r>
    <n v="4"/>
    <x v="1"/>
    <x v="1"/>
    <x v="0"/>
    <n v="15"/>
  </r>
  <r>
    <n v="4"/>
    <x v="1"/>
    <x v="1"/>
    <x v="1"/>
    <n v="1"/>
  </r>
  <r>
    <n v="4"/>
    <x v="1"/>
    <x v="2"/>
    <x v="0"/>
    <n v="8"/>
  </r>
  <r>
    <n v="4"/>
    <x v="1"/>
    <x v="2"/>
    <x v="1"/>
    <n v="6"/>
  </r>
  <r>
    <n v="4"/>
    <x v="2"/>
    <x v="0"/>
    <x v="0"/>
    <n v="4"/>
  </r>
  <r>
    <n v="4"/>
    <x v="2"/>
    <x v="0"/>
    <x v="1"/>
    <n v="1"/>
  </r>
  <r>
    <n v="4"/>
    <x v="2"/>
    <x v="1"/>
    <x v="0"/>
    <n v="7"/>
  </r>
  <r>
    <n v="4"/>
    <x v="2"/>
    <x v="1"/>
    <x v="1"/>
    <n v="3"/>
  </r>
  <r>
    <n v="4"/>
    <x v="2"/>
    <x v="2"/>
    <x v="0"/>
    <n v="3"/>
  </r>
  <r>
    <n v="4"/>
    <x v="2"/>
    <x v="2"/>
    <x v="1"/>
    <n v="1"/>
  </r>
  <r>
    <n v="5"/>
    <x v="0"/>
    <x v="0"/>
    <x v="0"/>
    <n v="5"/>
  </r>
  <r>
    <n v="5"/>
    <x v="0"/>
    <x v="0"/>
    <x v="1"/>
    <n v="1"/>
  </r>
  <r>
    <n v="5"/>
    <x v="0"/>
    <x v="1"/>
    <x v="0"/>
    <n v="8"/>
  </r>
  <r>
    <n v="5"/>
    <x v="0"/>
    <x v="1"/>
    <x v="1"/>
    <n v="2"/>
  </r>
  <r>
    <n v="5"/>
    <x v="0"/>
    <x v="2"/>
    <x v="0"/>
    <n v="3"/>
  </r>
  <r>
    <n v="5"/>
    <x v="0"/>
    <x v="2"/>
    <x v="1"/>
    <n v="3"/>
  </r>
  <r>
    <n v="5"/>
    <x v="1"/>
    <x v="0"/>
    <x v="0"/>
    <n v="11"/>
  </r>
  <r>
    <n v="5"/>
    <x v="1"/>
    <x v="0"/>
    <x v="1"/>
    <n v="3"/>
  </r>
  <r>
    <n v="5"/>
    <x v="1"/>
    <x v="1"/>
    <x v="0"/>
    <n v="14"/>
  </r>
  <r>
    <n v="5"/>
    <x v="1"/>
    <x v="1"/>
    <x v="1"/>
    <n v="4"/>
  </r>
  <r>
    <n v="5"/>
    <x v="1"/>
    <x v="2"/>
    <x v="0"/>
    <n v="12"/>
  </r>
  <r>
    <n v="5"/>
    <x v="1"/>
    <x v="2"/>
    <x v="1"/>
    <n v="2"/>
  </r>
  <r>
    <n v="5"/>
    <x v="2"/>
    <x v="0"/>
    <x v="0"/>
    <n v="3"/>
  </r>
  <r>
    <n v="5"/>
    <x v="2"/>
    <x v="0"/>
    <x v="1"/>
    <n v="0"/>
  </r>
  <r>
    <n v="5"/>
    <x v="2"/>
    <x v="1"/>
    <x v="0"/>
    <n v="3"/>
  </r>
  <r>
    <n v="5"/>
    <x v="2"/>
    <x v="1"/>
    <x v="1"/>
    <n v="1"/>
  </r>
  <r>
    <n v="5"/>
    <x v="2"/>
    <x v="2"/>
    <x v="0"/>
    <n v="5"/>
  </r>
  <r>
    <n v="5"/>
    <x v="2"/>
    <x v="2"/>
    <x v="1"/>
    <n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x v="0"/>
    <n v="4"/>
  </r>
  <r>
    <n v="1"/>
    <x v="0"/>
    <x v="0"/>
    <x v="1"/>
    <n v="0"/>
  </r>
  <r>
    <n v="1"/>
    <x v="0"/>
    <x v="1"/>
    <x v="0"/>
    <n v="4"/>
  </r>
  <r>
    <n v="1"/>
    <x v="0"/>
    <x v="1"/>
    <x v="1"/>
    <n v="2"/>
  </r>
  <r>
    <n v="1"/>
    <x v="0"/>
    <x v="2"/>
    <x v="0"/>
    <n v="4"/>
  </r>
  <r>
    <n v="1"/>
    <x v="0"/>
    <x v="2"/>
    <x v="1"/>
    <n v="2"/>
  </r>
  <r>
    <n v="1"/>
    <x v="1"/>
    <x v="0"/>
    <x v="0"/>
    <n v="5"/>
  </r>
  <r>
    <n v="1"/>
    <x v="1"/>
    <x v="0"/>
    <x v="1"/>
    <n v="1"/>
  </r>
  <r>
    <n v="1"/>
    <x v="1"/>
    <x v="1"/>
    <x v="0"/>
    <n v="4"/>
  </r>
  <r>
    <n v="1"/>
    <x v="1"/>
    <x v="1"/>
    <x v="1"/>
    <n v="2"/>
  </r>
  <r>
    <n v="1"/>
    <x v="1"/>
    <x v="2"/>
    <x v="0"/>
    <n v="4"/>
  </r>
  <r>
    <n v="1"/>
    <x v="1"/>
    <x v="2"/>
    <x v="1"/>
    <n v="2"/>
  </r>
  <r>
    <n v="1"/>
    <x v="2"/>
    <x v="0"/>
    <x v="0"/>
    <n v="3"/>
  </r>
  <r>
    <n v="1"/>
    <x v="2"/>
    <x v="0"/>
    <x v="1"/>
    <n v="1"/>
  </r>
  <r>
    <n v="1"/>
    <x v="2"/>
    <x v="1"/>
    <x v="0"/>
    <n v="4"/>
  </r>
  <r>
    <n v="1"/>
    <x v="2"/>
    <x v="1"/>
    <x v="1"/>
    <n v="2"/>
  </r>
  <r>
    <n v="1"/>
    <x v="2"/>
    <x v="2"/>
    <x v="0"/>
    <n v="4"/>
  </r>
  <r>
    <n v="1"/>
    <x v="2"/>
    <x v="2"/>
    <x v="1"/>
    <n v="2"/>
  </r>
  <r>
    <n v="2"/>
    <x v="0"/>
    <x v="0"/>
    <x v="0"/>
    <n v="5"/>
  </r>
  <r>
    <n v="2"/>
    <x v="0"/>
    <x v="0"/>
    <x v="1"/>
    <n v="1"/>
  </r>
  <r>
    <n v="2"/>
    <x v="0"/>
    <x v="1"/>
    <x v="0"/>
    <n v="4"/>
  </r>
  <r>
    <n v="2"/>
    <x v="0"/>
    <x v="1"/>
    <x v="1"/>
    <n v="2"/>
  </r>
  <r>
    <n v="2"/>
    <x v="0"/>
    <x v="2"/>
    <x v="0"/>
    <n v="4"/>
  </r>
  <r>
    <n v="2"/>
    <x v="0"/>
    <x v="2"/>
    <x v="1"/>
    <n v="2"/>
  </r>
  <r>
    <n v="2"/>
    <x v="1"/>
    <x v="0"/>
    <x v="0"/>
    <n v="5"/>
  </r>
  <r>
    <n v="2"/>
    <x v="1"/>
    <x v="0"/>
    <x v="1"/>
    <n v="1"/>
  </r>
  <r>
    <n v="2"/>
    <x v="1"/>
    <x v="1"/>
    <x v="0"/>
    <n v="5"/>
  </r>
  <r>
    <n v="2"/>
    <x v="1"/>
    <x v="1"/>
    <x v="1"/>
    <n v="1"/>
  </r>
  <r>
    <n v="2"/>
    <x v="1"/>
    <x v="2"/>
    <x v="0"/>
    <n v="5"/>
  </r>
  <r>
    <n v="2"/>
    <x v="1"/>
    <x v="2"/>
    <x v="1"/>
    <n v="1"/>
  </r>
  <r>
    <n v="2"/>
    <x v="2"/>
    <x v="0"/>
    <x v="0"/>
    <n v="4"/>
  </r>
  <r>
    <n v="2"/>
    <x v="2"/>
    <x v="0"/>
    <x v="1"/>
    <n v="1"/>
  </r>
  <r>
    <n v="2"/>
    <x v="2"/>
    <x v="1"/>
    <x v="0"/>
    <n v="3"/>
  </r>
  <r>
    <n v="2"/>
    <x v="2"/>
    <x v="1"/>
    <x v="1"/>
    <n v="1"/>
  </r>
  <r>
    <n v="2"/>
    <x v="2"/>
    <x v="2"/>
    <x v="0"/>
    <n v="3"/>
  </r>
  <r>
    <n v="2"/>
    <x v="2"/>
    <x v="2"/>
    <x v="1"/>
    <n v="1"/>
  </r>
  <r>
    <n v="3"/>
    <x v="0"/>
    <x v="0"/>
    <x v="0"/>
    <n v="5"/>
  </r>
  <r>
    <n v="3"/>
    <x v="0"/>
    <x v="0"/>
    <x v="1"/>
    <n v="1"/>
  </r>
  <r>
    <n v="3"/>
    <x v="0"/>
    <x v="1"/>
    <x v="0"/>
    <n v="4"/>
  </r>
  <r>
    <n v="3"/>
    <x v="0"/>
    <x v="1"/>
    <x v="1"/>
    <n v="2"/>
  </r>
  <r>
    <n v="3"/>
    <x v="0"/>
    <x v="2"/>
    <x v="0"/>
    <n v="4"/>
  </r>
  <r>
    <n v="3"/>
    <x v="0"/>
    <x v="2"/>
    <x v="1"/>
    <n v="2"/>
  </r>
  <r>
    <n v="3"/>
    <x v="1"/>
    <x v="0"/>
    <x v="0"/>
    <n v="5"/>
  </r>
  <r>
    <n v="3"/>
    <x v="1"/>
    <x v="0"/>
    <x v="1"/>
    <n v="1"/>
  </r>
  <r>
    <n v="3"/>
    <x v="1"/>
    <x v="1"/>
    <x v="0"/>
    <n v="5"/>
  </r>
  <r>
    <n v="3"/>
    <x v="1"/>
    <x v="1"/>
    <x v="1"/>
    <n v="1"/>
  </r>
  <r>
    <n v="3"/>
    <x v="1"/>
    <x v="2"/>
    <x v="0"/>
    <n v="5"/>
  </r>
  <r>
    <n v="3"/>
    <x v="1"/>
    <x v="2"/>
    <x v="1"/>
    <n v="1"/>
  </r>
  <r>
    <n v="3"/>
    <x v="2"/>
    <x v="0"/>
    <x v="0"/>
    <n v="4"/>
  </r>
  <r>
    <n v="3"/>
    <x v="2"/>
    <x v="0"/>
    <x v="1"/>
    <n v="1"/>
  </r>
  <r>
    <n v="3"/>
    <x v="2"/>
    <x v="1"/>
    <x v="0"/>
    <n v="4"/>
  </r>
  <r>
    <n v="3"/>
    <x v="2"/>
    <x v="1"/>
    <x v="1"/>
    <n v="2"/>
  </r>
  <r>
    <n v="3"/>
    <x v="2"/>
    <x v="2"/>
    <x v="0"/>
    <n v="3"/>
  </r>
  <r>
    <n v="3"/>
    <x v="2"/>
    <x v="2"/>
    <x v="1"/>
    <n v="1"/>
  </r>
  <r>
    <n v="4"/>
    <x v="0"/>
    <x v="0"/>
    <x v="0"/>
    <n v="4"/>
  </r>
  <r>
    <n v="4"/>
    <x v="0"/>
    <x v="0"/>
    <x v="1"/>
    <n v="0"/>
  </r>
  <r>
    <n v="4"/>
    <x v="0"/>
    <x v="1"/>
    <x v="0"/>
    <n v="4"/>
  </r>
  <r>
    <n v="4"/>
    <x v="0"/>
    <x v="1"/>
    <x v="1"/>
    <n v="2"/>
  </r>
  <r>
    <n v="4"/>
    <x v="0"/>
    <x v="2"/>
    <x v="0"/>
    <n v="5"/>
  </r>
  <r>
    <n v="4"/>
    <x v="0"/>
    <x v="2"/>
    <x v="1"/>
    <n v="1"/>
  </r>
  <r>
    <n v="4"/>
    <x v="1"/>
    <x v="0"/>
    <x v="0"/>
    <n v="5"/>
  </r>
  <r>
    <n v="4"/>
    <x v="1"/>
    <x v="0"/>
    <x v="1"/>
    <n v="1"/>
  </r>
  <r>
    <n v="4"/>
    <x v="1"/>
    <x v="1"/>
    <x v="0"/>
    <n v="5"/>
  </r>
  <r>
    <n v="4"/>
    <x v="1"/>
    <x v="1"/>
    <x v="1"/>
    <n v="1"/>
  </r>
  <r>
    <n v="4"/>
    <x v="1"/>
    <x v="2"/>
    <x v="0"/>
    <n v="5"/>
  </r>
  <r>
    <n v="4"/>
    <x v="1"/>
    <x v="2"/>
    <x v="1"/>
    <n v="1"/>
  </r>
  <r>
    <n v="4"/>
    <x v="2"/>
    <x v="0"/>
    <x v="0"/>
    <n v="2"/>
  </r>
  <r>
    <n v="4"/>
    <x v="2"/>
    <x v="0"/>
    <x v="1"/>
    <n v="0"/>
  </r>
  <r>
    <n v="4"/>
    <x v="2"/>
    <x v="1"/>
    <x v="0"/>
    <n v="3"/>
  </r>
  <r>
    <n v="4"/>
    <x v="2"/>
    <x v="1"/>
    <x v="1"/>
    <n v="1"/>
  </r>
  <r>
    <n v="4"/>
    <x v="2"/>
    <x v="2"/>
    <x v="0"/>
    <n v="7"/>
  </r>
  <r>
    <n v="4"/>
    <x v="2"/>
    <x v="2"/>
    <x v="1"/>
    <n v="1"/>
  </r>
  <r>
    <n v="5"/>
    <x v="0"/>
    <x v="0"/>
    <x v="0"/>
    <n v="4"/>
  </r>
  <r>
    <n v="5"/>
    <x v="0"/>
    <x v="0"/>
    <x v="1"/>
    <n v="0"/>
  </r>
  <r>
    <n v="5"/>
    <x v="0"/>
    <x v="1"/>
    <x v="0"/>
    <n v="5"/>
  </r>
  <r>
    <n v="5"/>
    <x v="0"/>
    <x v="1"/>
    <x v="1"/>
    <n v="3"/>
  </r>
  <r>
    <n v="5"/>
    <x v="0"/>
    <x v="2"/>
    <x v="0"/>
    <n v="4"/>
  </r>
  <r>
    <n v="5"/>
    <x v="0"/>
    <x v="2"/>
    <x v="1"/>
    <n v="2"/>
  </r>
  <r>
    <n v="5"/>
    <x v="1"/>
    <x v="0"/>
    <x v="0"/>
    <n v="5"/>
  </r>
  <r>
    <n v="5"/>
    <x v="1"/>
    <x v="0"/>
    <x v="1"/>
    <n v="1"/>
  </r>
  <r>
    <n v="5"/>
    <x v="1"/>
    <x v="1"/>
    <x v="0"/>
    <n v="6"/>
  </r>
  <r>
    <n v="5"/>
    <x v="1"/>
    <x v="1"/>
    <x v="1"/>
    <n v="2"/>
  </r>
  <r>
    <n v="5"/>
    <x v="1"/>
    <x v="2"/>
    <x v="0"/>
    <n v="5"/>
  </r>
  <r>
    <n v="5"/>
    <x v="1"/>
    <x v="2"/>
    <x v="1"/>
    <n v="1"/>
  </r>
  <r>
    <n v="5"/>
    <x v="2"/>
    <x v="0"/>
    <x v="0"/>
    <n v="2"/>
  </r>
  <r>
    <n v="5"/>
    <x v="2"/>
    <x v="0"/>
    <x v="1"/>
    <n v="0"/>
  </r>
  <r>
    <n v="5"/>
    <x v="2"/>
    <x v="1"/>
    <x v="0"/>
    <n v="3"/>
  </r>
  <r>
    <n v="5"/>
    <x v="2"/>
    <x v="1"/>
    <x v="1"/>
    <n v="1"/>
  </r>
  <r>
    <n v="5"/>
    <x v="2"/>
    <x v="2"/>
    <x v="0"/>
    <n v="3"/>
  </r>
  <r>
    <n v="5"/>
    <x v="2"/>
    <x v="2"/>
    <x v="1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x v="0"/>
    <n v="23"/>
  </r>
  <r>
    <n v="1"/>
    <x v="0"/>
    <x v="0"/>
    <x v="1"/>
    <n v="9"/>
  </r>
  <r>
    <n v="1"/>
    <x v="0"/>
    <x v="1"/>
    <x v="0"/>
    <n v="22"/>
  </r>
  <r>
    <n v="1"/>
    <x v="0"/>
    <x v="1"/>
    <x v="1"/>
    <n v="8"/>
  </r>
  <r>
    <n v="1"/>
    <x v="0"/>
    <x v="2"/>
    <x v="0"/>
    <n v="18"/>
  </r>
  <r>
    <n v="1"/>
    <x v="0"/>
    <x v="2"/>
    <x v="1"/>
    <n v="8"/>
  </r>
  <r>
    <n v="1"/>
    <x v="1"/>
    <x v="0"/>
    <x v="0"/>
    <n v="50"/>
  </r>
  <r>
    <n v="1"/>
    <x v="1"/>
    <x v="0"/>
    <x v="1"/>
    <n v="32"/>
  </r>
  <r>
    <n v="1"/>
    <x v="1"/>
    <x v="1"/>
    <x v="0"/>
    <n v="41"/>
  </r>
  <r>
    <n v="1"/>
    <x v="1"/>
    <x v="1"/>
    <x v="1"/>
    <n v="29"/>
  </r>
  <r>
    <n v="1"/>
    <x v="1"/>
    <x v="2"/>
    <x v="0"/>
    <n v="39"/>
  </r>
  <r>
    <n v="1"/>
    <x v="1"/>
    <x v="2"/>
    <x v="1"/>
    <n v="25"/>
  </r>
  <r>
    <n v="1"/>
    <x v="2"/>
    <x v="0"/>
    <x v="0"/>
    <n v="32"/>
  </r>
  <r>
    <n v="1"/>
    <x v="2"/>
    <x v="0"/>
    <x v="1"/>
    <n v="20"/>
  </r>
  <r>
    <n v="1"/>
    <x v="2"/>
    <x v="1"/>
    <x v="0"/>
    <n v="34"/>
  </r>
  <r>
    <n v="1"/>
    <x v="2"/>
    <x v="1"/>
    <x v="1"/>
    <n v="11"/>
  </r>
  <r>
    <n v="1"/>
    <x v="2"/>
    <x v="2"/>
    <x v="0"/>
    <n v="30"/>
  </r>
  <r>
    <n v="1"/>
    <x v="2"/>
    <x v="2"/>
    <x v="1"/>
    <n v="11"/>
  </r>
  <r>
    <n v="2"/>
    <x v="0"/>
    <x v="0"/>
    <x v="0"/>
    <n v="20"/>
  </r>
  <r>
    <n v="2"/>
    <x v="0"/>
    <x v="0"/>
    <x v="1"/>
    <n v="8"/>
  </r>
  <r>
    <n v="2"/>
    <x v="0"/>
    <x v="1"/>
    <x v="0"/>
    <n v="18"/>
  </r>
  <r>
    <n v="2"/>
    <x v="0"/>
    <x v="1"/>
    <x v="1"/>
    <n v="6"/>
  </r>
  <r>
    <n v="2"/>
    <x v="0"/>
    <x v="2"/>
    <x v="0"/>
    <n v="21"/>
  </r>
  <r>
    <n v="2"/>
    <x v="0"/>
    <x v="2"/>
    <x v="1"/>
    <n v="9"/>
  </r>
  <r>
    <n v="2"/>
    <x v="1"/>
    <x v="0"/>
    <x v="0"/>
    <n v="44"/>
  </r>
  <r>
    <n v="2"/>
    <x v="1"/>
    <x v="0"/>
    <x v="1"/>
    <n v="30"/>
  </r>
  <r>
    <n v="2"/>
    <x v="1"/>
    <x v="1"/>
    <x v="0"/>
    <n v="35"/>
  </r>
  <r>
    <n v="2"/>
    <x v="1"/>
    <x v="1"/>
    <x v="1"/>
    <n v="23"/>
  </r>
  <r>
    <n v="2"/>
    <x v="1"/>
    <x v="2"/>
    <x v="0"/>
    <n v="37"/>
  </r>
  <r>
    <n v="2"/>
    <x v="1"/>
    <x v="2"/>
    <x v="1"/>
    <n v="27"/>
  </r>
  <r>
    <n v="2"/>
    <x v="2"/>
    <x v="0"/>
    <x v="0"/>
    <n v="29"/>
  </r>
  <r>
    <n v="2"/>
    <x v="2"/>
    <x v="0"/>
    <x v="1"/>
    <n v="18"/>
  </r>
  <r>
    <n v="2"/>
    <x v="2"/>
    <x v="1"/>
    <x v="0"/>
    <n v="33"/>
  </r>
  <r>
    <n v="2"/>
    <x v="2"/>
    <x v="1"/>
    <x v="1"/>
    <n v="12"/>
  </r>
  <r>
    <n v="2"/>
    <x v="2"/>
    <x v="2"/>
    <x v="0"/>
    <n v="24"/>
  </r>
  <r>
    <n v="2"/>
    <x v="2"/>
    <x v="2"/>
    <x v="1"/>
    <n v="13"/>
  </r>
  <r>
    <n v="3"/>
    <x v="0"/>
    <x v="0"/>
    <x v="0"/>
    <n v="21"/>
  </r>
  <r>
    <n v="3"/>
    <x v="0"/>
    <x v="0"/>
    <x v="1"/>
    <n v="7"/>
  </r>
  <r>
    <n v="3"/>
    <x v="0"/>
    <x v="1"/>
    <x v="0"/>
    <n v="15"/>
  </r>
  <r>
    <n v="3"/>
    <x v="0"/>
    <x v="1"/>
    <x v="1"/>
    <n v="9"/>
  </r>
  <r>
    <n v="3"/>
    <x v="0"/>
    <x v="2"/>
    <x v="0"/>
    <n v="18"/>
  </r>
  <r>
    <n v="3"/>
    <x v="0"/>
    <x v="2"/>
    <x v="1"/>
    <n v="8"/>
  </r>
  <r>
    <n v="3"/>
    <x v="1"/>
    <x v="0"/>
    <x v="0"/>
    <n v="48"/>
  </r>
  <r>
    <n v="3"/>
    <x v="1"/>
    <x v="0"/>
    <x v="1"/>
    <n v="32"/>
  </r>
  <r>
    <n v="3"/>
    <x v="1"/>
    <x v="1"/>
    <x v="0"/>
    <n v="41"/>
  </r>
  <r>
    <n v="3"/>
    <x v="1"/>
    <x v="1"/>
    <x v="1"/>
    <n v="25"/>
  </r>
  <r>
    <n v="3"/>
    <x v="1"/>
    <x v="2"/>
    <x v="0"/>
    <n v="39"/>
  </r>
  <r>
    <n v="3"/>
    <x v="1"/>
    <x v="2"/>
    <x v="1"/>
    <n v="23"/>
  </r>
  <r>
    <n v="3"/>
    <x v="2"/>
    <x v="0"/>
    <x v="0"/>
    <n v="38"/>
  </r>
  <r>
    <n v="3"/>
    <x v="2"/>
    <x v="0"/>
    <x v="1"/>
    <n v="20"/>
  </r>
  <r>
    <n v="3"/>
    <x v="2"/>
    <x v="1"/>
    <x v="0"/>
    <n v="31"/>
  </r>
  <r>
    <n v="3"/>
    <x v="2"/>
    <x v="1"/>
    <x v="1"/>
    <n v="11"/>
  </r>
  <r>
    <n v="3"/>
    <x v="2"/>
    <x v="2"/>
    <x v="0"/>
    <n v="28"/>
  </r>
  <r>
    <n v="3"/>
    <x v="2"/>
    <x v="2"/>
    <x v="1"/>
    <n v="15"/>
  </r>
  <r>
    <n v="4"/>
    <x v="0"/>
    <x v="0"/>
    <x v="0"/>
    <n v="23"/>
  </r>
  <r>
    <n v="4"/>
    <x v="0"/>
    <x v="0"/>
    <x v="1"/>
    <n v="11"/>
  </r>
  <r>
    <n v="4"/>
    <x v="0"/>
    <x v="1"/>
    <x v="0"/>
    <n v="18"/>
  </r>
  <r>
    <n v="4"/>
    <x v="0"/>
    <x v="1"/>
    <x v="1"/>
    <n v="6"/>
  </r>
  <r>
    <n v="4"/>
    <x v="0"/>
    <x v="2"/>
    <x v="0"/>
    <n v="24"/>
  </r>
  <r>
    <n v="4"/>
    <x v="0"/>
    <x v="2"/>
    <x v="1"/>
    <n v="6"/>
  </r>
  <r>
    <n v="4"/>
    <x v="1"/>
    <x v="0"/>
    <x v="0"/>
    <n v="51"/>
  </r>
  <r>
    <n v="4"/>
    <x v="1"/>
    <x v="0"/>
    <x v="1"/>
    <n v="37"/>
  </r>
  <r>
    <n v="4"/>
    <x v="1"/>
    <x v="1"/>
    <x v="0"/>
    <n v="44"/>
  </r>
  <r>
    <n v="4"/>
    <x v="1"/>
    <x v="1"/>
    <x v="1"/>
    <n v="28"/>
  </r>
  <r>
    <n v="4"/>
    <x v="1"/>
    <x v="2"/>
    <x v="0"/>
    <n v="42"/>
  </r>
  <r>
    <n v="4"/>
    <x v="1"/>
    <x v="2"/>
    <x v="1"/>
    <n v="30"/>
  </r>
  <r>
    <n v="4"/>
    <x v="2"/>
    <x v="0"/>
    <x v="0"/>
    <n v="30"/>
  </r>
  <r>
    <n v="4"/>
    <x v="2"/>
    <x v="0"/>
    <x v="1"/>
    <n v="19"/>
  </r>
  <r>
    <n v="4"/>
    <x v="2"/>
    <x v="1"/>
    <x v="0"/>
    <n v="30"/>
  </r>
  <r>
    <n v="4"/>
    <x v="2"/>
    <x v="1"/>
    <x v="1"/>
    <n v="11"/>
  </r>
  <r>
    <n v="4"/>
    <x v="2"/>
    <x v="2"/>
    <x v="0"/>
    <n v="38"/>
  </r>
  <r>
    <n v="4"/>
    <x v="2"/>
    <x v="2"/>
    <x v="1"/>
    <n v="12"/>
  </r>
  <r>
    <n v="5"/>
    <x v="0"/>
    <x v="0"/>
    <x v="0"/>
    <n v="24"/>
  </r>
  <r>
    <n v="5"/>
    <x v="0"/>
    <x v="0"/>
    <x v="1"/>
    <n v="8"/>
  </r>
  <r>
    <n v="5"/>
    <x v="0"/>
    <x v="1"/>
    <x v="0"/>
    <n v="19"/>
  </r>
  <r>
    <n v="5"/>
    <x v="0"/>
    <x v="1"/>
    <x v="1"/>
    <n v="9"/>
  </r>
  <r>
    <n v="5"/>
    <x v="0"/>
    <x v="2"/>
    <x v="0"/>
    <n v="26"/>
  </r>
  <r>
    <n v="5"/>
    <x v="0"/>
    <x v="2"/>
    <x v="1"/>
    <n v="8"/>
  </r>
  <r>
    <n v="5"/>
    <x v="1"/>
    <x v="0"/>
    <x v="0"/>
    <n v="48"/>
  </r>
  <r>
    <n v="5"/>
    <x v="1"/>
    <x v="0"/>
    <x v="1"/>
    <n v="30"/>
  </r>
  <r>
    <n v="5"/>
    <x v="1"/>
    <x v="1"/>
    <x v="0"/>
    <n v="40"/>
  </r>
  <r>
    <n v="5"/>
    <x v="1"/>
    <x v="1"/>
    <x v="1"/>
    <n v="28"/>
  </r>
  <r>
    <n v="5"/>
    <x v="1"/>
    <x v="2"/>
    <x v="0"/>
    <n v="42"/>
  </r>
  <r>
    <n v="5"/>
    <x v="1"/>
    <x v="2"/>
    <x v="1"/>
    <n v="26"/>
  </r>
  <r>
    <n v="5"/>
    <x v="2"/>
    <x v="0"/>
    <x v="0"/>
    <n v="33"/>
  </r>
  <r>
    <n v="5"/>
    <x v="2"/>
    <x v="0"/>
    <x v="1"/>
    <n v="20"/>
  </r>
  <r>
    <n v="5"/>
    <x v="2"/>
    <x v="1"/>
    <x v="0"/>
    <n v="33"/>
  </r>
  <r>
    <n v="5"/>
    <x v="2"/>
    <x v="1"/>
    <x v="1"/>
    <n v="11"/>
  </r>
  <r>
    <n v="5"/>
    <x v="2"/>
    <x v="2"/>
    <x v="0"/>
    <n v="29"/>
  </r>
  <r>
    <n v="5"/>
    <x v="2"/>
    <x v="2"/>
    <x v="1"/>
    <n v="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x v="0"/>
    <n v="46"/>
  </r>
  <r>
    <n v="1"/>
    <x v="0"/>
    <x v="0"/>
    <x v="1"/>
    <n v="28"/>
  </r>
  <r>
    <n v="1"/>
    <x v="0"/>
    <x v="1"/>
    <x v="0"/>
    <n v="43"/>
  </r>
  <r>
    <n v="1"/>
    <x v="0"/>
    <x v="1"/>
    <x v="1"/>
    <n v="29"/>
  </r>
  <r>
    <n v="1"/>
    <x v="0"/>
    <x v="2"/>
    <x v="0"/>
    <n v="44"/>
  </r>
  <r>
    <n v="1"/>
    <x v="0"/>
    <x v="2"/>
    <x v="1"/>
    <n v="30"/>
  </r>
  <r>
    <n v="1"/>
    <x v="1"/>
    <x v="0"/>
    <x v="0"/>
    <n v="89"/>
  </r>
  <r>
    <n v="1"/>
    <x v="1"/>
    <x v="0"/>
    <x v="1"/>
    <n v="57"/>
  </r>
  <r>
    <n v="1"/>
    <x v="1"/>
    <x v="1"/>
    <x v="0"/>
    <n v="80"/>
  </r>
  <r>
    <n v="1"/>
    <x v="1"/>
    <x v="1"/>
    <x v="1"/>
    <n v="62"/>
  </r>
  <r>
    <n v="1"/>
    <x v="1"/>
    <x v="2"/>
    <x v="0"/>
    <n v="85"/>
  </r>
  <r>
    <n v="1"/>
    <x v="1"/>
    <x v="2"/>
    <x v="1"/>
    <n v="55"/>
  </r>
  <r>
    <n v="1"/>
    <x v="2"/>
    <x v="0"/>
    <x v="0"/>
    <n v="46"/>
  </r>
  <r>
    <n v="1"/>
    <x v="2"/>
    <x v="0"/>
    <x v="1"/>
    <n v="35"/>
  </r>
  <r>
    <n v="1"/>
    <x v="2"/>
    <x v="1"/>
    <x v="0"/>
    <n v="48"/>
  </r>
  <r>
    <n v="1"/>
    <x v="2"/>
    <x v="1"/>
    <x v="1"/>
    <n v="32"/>
  </r>
  <r>
    <n v="1"/>
    <x v="2"/>
    <x v="2"/>
    <x v="0"/>
    <n v="36"/>
  </r>
  <r>
    <n v="1"/>
    <x v="2"/>
    <x v="2"/>
    <x v="1"/>
    <n v="27"/>
  </r>
  <r>
    <n v="2"/>
    <x v="0"/>
    <x v="0"/>
    <x v="0"/>
    <n v="39"/>
  </r>
  <r>
    <n v="2"/>
    <x v="0"/>
    <x v="0"/>
    <x v="1"/>
    <n v="27"/>
  </r>
  <r>
    <n v="2"/>
    <x v="0"/>
    <x v="1"/>
    <x v="0"/>
    <n v="45"/>
  </r>
  <r>
    <n v="2"/>
    <x v="0"/>
    <x v="1"/>
    <x v="1"/>
    <n v="31"/>
  </r>
  <r>
    <n v="2"/>
    <x v="0"/>
    <x v="2"/>
    <x v="0"/>
    <n v="43"/>
  </r>
  <r>
    <n v="2"/>
    <x v="0"/>
    <x v="2"/>
    <x v="1"/>
    <n v="31"/>
  </r>
  <r>
    <n v="2"/>
    <x v="1"/>
    <x v="0"/>
    <x v="0"/>
    <n v="87"/>
  </r>
  <r>
    <n v="2"/>
    <x v="1"/>
    <x v="0"/>
    <x v="1"/>
    <n v="55"/>
  </r>
  <r>
    <n v="2"/>
    <x v="1"/>
    <x v="1"/>
    <x v="0"/>
    <n v="75"/>
  </r>
  <r>
    <n v="2"/>
    <x v="1"/>
    <x v="1"/>
    <x v="1"/>
    <n v="51"/>
  </r>
  <r>
    <n v="2"/>
    <x v="1"/>
    <x v="2"/>
    <x v="0"/>
    <n v="75"/>
  </r>
  <r>
    <n v="2"/>
    <x v="1"/>
    <x v="2"/>
    <x v="1"/>
    <n v="45"/>
  </r>
  <r>
    <n v="2"/>
    <x v="2"/>
    <x v="0"/>
    <x v="0"/>
    <n v="43"/>
  </r>
  <r>
    <n v="2"/>
    <x v="2"/>
    <x v="0"/>
    <x v="1"/>
    <n v="32"/>
  </r>
  <r>
    <n v="2"/>
    <x v="2"/>
    <x v="1"/>
    <x v="0"/>
    <n v="38"/>
  </r>
  <r>
    <n v="2"/>
    <x v="2"/>
    <x v="1"/>
    <x v="1"/>
    <n v="29"/>
  </r>
  <r>
    <n v="2"/>
    <x v="2"/>
    <x v="2"/>
    <x v="0"/>
    <n v="35"/>
  </r>
  <r>
    <n v="2"/>
    <x v="2"/>
    <x v="2"/>
    <x v="1"/>
    <n v="24"/>
  </r>
  <r>
    <n v="3"/>
    <x v="0"/>
    <x v="0"/>
    <x v="0"/>
    <n v="48"/>
  </r>
  <r>
    <n v="3"/>
    <x v="0"/>
    <x v="0"/>
    <x v="1"/>
    <n v="24"/>
  </r>
  <r>
    <n v="3"/>
    <x v="0"/>
    <x v="1"/>
    <x v="0"/>
    <n v="48"/>
  </r>
  <r>
    <n v="3"/>
    <x v="0"/>
    <x v="1"/>
    <x v="1"/>
    <n v="38"/>
  </r>
  <r>
    <n v="3"/>
    <x v="0"/>
    <x v="2"/>
    <x v="0"/>
    <n v="43"/>
  </r>
  <r>
    <n v="3"/>
    <x v="0"/>
    <x v="2"/>
    <x v="1"/>
    <n v="33"/>
  </r>
  <r>
    <n v="3"/>
    <x v="1"/>
    <x v="0"/>
    <x v="0"/>
    <n v="92"/>
  </r>
  <r>
    <n v="3"/>
    <x v="1"/>
    <x v="0"/>
    <x v="1"/>
    <n v="60"/>
  </r>
  <r>
    <n v="3"/>
    <x v="1"/>
    <x v="1"/>
    <x v="0"/>
    <n v="79"/>
  </r>
  <r>
    <n v="3"/>
    <x v="1"/>
    <x v="1"/>
    <x v="1"/>
    <n v="49"/>
  </r>
  <r>
    <n v="3"/>
    <x v="1"/>
    <x v="2"/>
    <x v="0"/>
    <n v="81"/>
  </r>
  <r>
    <n v="3"/>
    <x v="1"/>
    <x v="2"/>
    <x v="1"/>
    <n v="51"/>
  </r>
  <r>
    <n v="3"/>
    <x v="2"/>
    <x v="0"/>
    <x v="0"/>
    <n v="70"/>
  </r>
  <r>
    <n v="3"/>
    <x v="2"/>
    <x v="0"/>
    <x v="1"/>
    <n v="50"/>
  </r>
  <r>
    <n v="3"/>
    <x v="2"/>
    <x v="1"/>
    <x v="0"/>
    <n v="42"/>
  </r>
  <r>
    <n v="3"/>
    <x v="2"/>
    <x v="1"/>
    <x v="1"/>
    <n v="31"/>
  </r>
  <r>
    <n v="3"/>
    <x v="2"/>
    <x v="2"/>
    <x v="0"/>
    <n v="61"/>
  </r>
  <r>
    <n v="3"/>
    <x v="2"/>
    <x v="2"/>
    <x v="1"/>
    <n v="38"/>
  </r>
  <r>
    <n v="4"/>
    <x v="0"/>
    <x v="0"/>
    <x v="0"/>
    <n v="48"/>
  </r>
  <r>
    <n v="4"/>
    <x v="0"/>
    <x v="0"/>
    <x v="1"/>
    <n v="26"/>
  </r>
  <r>
    <n v="4"/>
    <x v="0"/>
    <x v="1"/>
    <x v="0"/>
    <n v="46"/>
  </r>
  <r>
    <n v="4"/>
    <x v="0"/>
    <x v="1"/>
    <x v="1"/>
    <n v="30"/>
  </r>
  <r>
    <n v="4"/>
    <x v="0"/>
    <x v="2"/>
    <x v="0"/>
    <n v="49"/>
  </r>
  <r>
    <n v="4"/>
    <x v="0"/>
    <x v="2"/>
    <x v="1"/>
    <n v="35"/>
  </r>
  <r>
    <n v="4"/>
    <x v="1"/>
    <x v="0"/>
    <x v="0"/>
    <n v="93"/>
  </r>
  <r>
    <n v="4"/>
    <x v="1"/>
    <x v="0"/>
    <x v="1"/>
    <n v="59"/>
  </r>
  <r>
    <n v="4"/>
    <x v="1"/>
    <x v="1"/>
    <x v="0"/>
    <n v="94"/>
  </r>
  <r>
    <n v="4"/>
    <x v="1"/>
    <x v="1"/>
    <x v="1"/>
    <n v="72"/>
  </r>
  <r>
    <n v="4"/>
    <x v="1"/>
    <x v="2"/>
    <x v="0"/>
    <n v="78"/>
  </r>
  <r>
    <n v="4"/>
    <x v="1"/>
    <x v="2"/>
    <x v="1"/>
    <n v="54"/>
  </r>
  <r>
    <n v="4"/>
    <x v="2"/>
    <x v="0"/>
    <x v="0"/>
    <n v="71"/>
  </r>
  <r>
    <n v="4"/>
    <x v="2"/>
    <x v="0"/>
    <x v="1"/>
    <n v="48"/>
  </r>
  <r>
    <n v="4"/>
    <x v="2"/>
    <x v="1"/>
    <x v="0"/>
    <n v="62"/>
  </r>
  <r>
    <n v="4"/>
    <x v="2"/>
    <x v="1"/>
    <x v="1"/>
    <n v="44"/>
  </r>
  <r>
    <n v="4"/>
    <x v="2"/>
    <x v="2"/>
    <x v="0"/>
    <n v="40"/>
  </r>
  <r>
    <n v="4"/>
    <x v="2"/>
    <x v="2"/>
    <x v="1"/>
    <n v="27"/>
  </r>
  <r>
    <n v="5"/>
    <x v="0"/>
    <x v="0"/>
    <x v="0"/>
    <n v="50"/>
  </r>
  <r>
    <n v="5"/>
    <x v="0"/>
    <x v="0"/>
    <x v="1"/>
    <n v="28"/>
  </r>
  <r>
    <n v="5"/>
    <x v="0"/>
    <x v="1"/>
    <x v="0"/>
    <n v="44"/>
  </r>
  <r>
    <n v="5"/>
    <x v="0"/>
    <x v="1"/>
    <x v="1"/>
    <n v="34"/>
  </r>
  <r>
    <n v="5"/>
    <x v="0"/>
    <x v="2"/>
    <x v="0"/>
    <n v="43"/>
  </r>
  <r>
    <n v="5"/>
    <x v="0"/>
    <x v="2"/>
    <x v="1"/>
    <n v="31"/>
  </r>
  <r>
    <n v="5"/>
    <x v="1"/>
    <x v="0"/>
    <x v="0"/>
    <n v="94"/>
  </r>
  <r>
    <n v="5"/>
    <x v="1"/>
    <x v="0"/>
    <x v="1"/>
    <n v="58"/>
  </r>
  <r>
    <n v="5"/>
    <x v="1"/>
    <x v="1"/>
    <x v="0"/>
    <n v="80"/>
  </r>
  <r>
    <n v="5"/>
    <x v="1"/>
    <x v="1"/>
    <x v="1"/>
    <n v="58"/>
  </r>
  <r>
    <n v="5"/>
    <x v="1"/>
    <x v="2"/>
    <x v="0"/>
    <n v="84"/>
  </r>
  <r>
    <n v="5"/>
    <x v="1"/>
    <x v="2"/>
    <x v="1"/>
    <n v="62"/>
  </r>
  <r>
    <n v="5"/>
    <x v="2"/>
    <x v="0"/>
    <x v="0"/>
    <n v="45"/>
  </r>
  <r>
    <n v="5"/>
    <x v="2"/>
    <x v="0"/>
    <x v="1"/>
    <n v="34"/>
  </r>
  <r>
    <n v="5"/>
    <x v="2"/>
    <x v="1"/>
    <x v="0"/>
    <n v="57"/>
  </r>
  <r>
    <n v="5"/>
    <x v="2"/>
    <x v="1"/>
    <x v="1"/>
    <n v="42"/>
  </r>
  <r>
    <n v="5"/>
    <x v="2"/>
    <x v="2"/>
    <x v="0"/>
    <n v="44"/>
  </r>
  <r>
    <n v="5"/>
    <x v="2"/>
    <x v="2"/>
    <x v="1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994AA-AC60-4A48-9A61-B887005D2EAA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L6:O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A7EE1-07F7-CD43-AF04-F9ED4708F441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6:J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7CCFF-06E5-964E-A29F-EB584EBDD27A}" name="PivotTable4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4:J58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6B01D-477A-1E4F-A19B-C3B490BB6DE5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6:T30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5">
        <item x="2"/>
        <item x="0"/>
        <item x="4"/>
        <item x="1"/>
        <item x="3"/>
      </items>
    </pivotField>
    <pivotField dataField="1" showAll="0" defaultSubtotal="0"/>
  </pivotFields>
  <rowFields count="3">
    <field x="1"/>
    <field x="2"/>
    <field x="3"/>
  </rowFields>
  <rowItems count="24">
    <i>
      <x/>
    </i>
    <i r="1">
      <x/>
    </i>
    <i r="2">
      <x v="1"/>
    </i>
    <i r="1">
      <x v="1"/>
    </i>
    <i r="2">
      <x v="1"/>
    </i>
    <i r="1">
      <x v="2"/>
    </i>
    <i r="2">
      <x v="1"/>
    </i>
    <i>
      <x v="1"/>
    </i>
    <i r="1">
      <x/>
    </i>
    <i r="2">
      <x/>
    </i>
    <i r="2">
      <x v="2"/>
    </i>
    <i r="1">
      <x v="1"/>
    </i>
    <i r="2">
      <x/>
    </i>
    <i r="2">
      <x v="3"/>
    </i>
    <i r="1">
      <x v="2"/>
    </i>
    <i r="2">
      <x/>
    </i>
    <i r="2">
      <x v="4"/>
    </i>
    <i>
      <x v="2"/>
    </i>
    <i r="1">
      <x/>
    </i>
    <i r="2">
      <x v="1"/>
    </i>
    <i r="1">
      <x v="1"/>
    </i>
    <i r="2">
      <x v="1"/>
    </i>
    <i r="1">
      <x v="2"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4" subtotal="average" baseField="0" baseItem="0"/>
    <dataField name="StdDev" fld="4" subtotal="stdDevp" baseField="0" baseItem="0"/>
    <dataField name="Var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8846-A04C-D246-BA46-413731583CAD}" name="PivotTable4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38:R64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2">
        <item x="0"/>
        <item x="1"/>
      </items>
    </pivotField>
    <pivotField dataField="1" showAll="0" defaultSubtotal="0"/>
  </pivotFields>
  <rowFields count="3">
    <field x="3"/>
    <field x="2"/>
    <field x="1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alue" fld="4" subtotal="average" baseField="0" baseItem="0"/>
    <dataField name="StdDevp of Value2" fld="4" subtotal="stdDevp" baseField="0" baseItem="0"/>
    <dataField name="Varp of Value3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C54C7-D740-8B4C-814F-62EC05519C00}" name="PivotTable3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38:L64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2">
        <item x="0"/>
        <item x="1"/>
      </items>
    </pivotField>
    <pivotField dataField="1" showAll="0" defaultSubtotal="0"/>
  </pivotFields>
  <rowFields count="3">
    <field x="3"/>
    <field x="2"/>
    <field x="1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alue" fld="4" subtotal="average" baseField="0" baseItem="0"/>
    <dataField name="StdDevp of Value" fld="4" subtotal="stdDevp" baseField="0" baseItem="0"/>
    <dataField name="Varp of Value2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2DC66-692F-C64C-B77E-2F54E76C2D20}" name="PivotTable2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7:R33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2">
        <item x="0"/>
        <item x="1"/>
      </items>
    </pivotField>
    <pivotField dataField="1" showAll="0" defaultSubtotal="0"/>
  </pivotFields>
  <rowFields count="3">
    <field x="3"/>
    <field x="2"/>
    <field x="1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alue" fld="4" subtotal="average" baseField="0" baseItem="0"/>
    <dataField name="StdDevp of Value" fld="4" subtotal="stdDevp" baseField="0" baseItem="0"/>
    <dataField name="Varp of Value2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AFAA0-0D66-C344-BB82-0BD37F5EAEA2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7:L33" firstHeaderRow="0" firstDataRow="1" firstDataCol="1"/>
  <pivotFields count="5">
    <pivotField showAll="0" defaultSubtotal="0"/>
    <pivotField axis="axisRow" showAll="0" defaultSubtotal="0">
      <items count="3">
        <item x="2"/>
        <item x="1"/>
        <item x="0"/>
      </items>
    </pivotField>
    <pivotField axis="axisRow" showAll="0" defaultSubtotal="0">
      <items count="3">
        <item x="2"/>
        <item x="0"/>
        <item x="1"/>
      </items>
    </pivotField>
    <pivotField axis="axisRow" showAll="0" defaultSubtotal="0">
      <items count="2">
        <item x="0"/>
        <item x="1"/>
      </items>
    </pivotField>
    <pivotField dataField="1" showAll="0" defaultSubtotal="0"/>
  </pivotFields>
  <rowFields count="3">
    <field x="3"/>
    <field x="2"/>
    <field x="1"/>
  </rowFields>
  <rowItems count="2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alue" fld="4" subtotal="average" baseField="0" baseItem="0"/>
    <dataField name="StdDevp of Value" fld="4" subtotal="stdDevp" baseField="0" baseItem="0"/>
    <dataField name="Varp of Value2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E344D60-E73C-2F4E-AC63-6F852BBBD2D1}" name="Table11927" displayName="Table11927" ref="A2:E62" totalsRowShown="0">
  <autoFilter ref="A2:E62" xr:uid="{DD9104F4-E186-A94F-BC23-44F9A3261DD7}"/>
  <sortState xmlns:xlrd2="http://schemas.microsoft.com/office/spreadsheetml/2017/richdata2" ref="A3:E41">
    <sortCondition ref="D2:D41"/>
  </sortState>
  <tableColumns count="5">
    <tableColumn id="1" xr3:uid="{506C88CB-A862-9E45-8435-70FE8899BE38}" name="RunNo"/>
    <tableColumn id="2" xr3:uid="{C9CC4DDE-8D85-4248-A13F-E6D6FB1003B8}" name="Algo"/>
    <tableColumn id="3" xr3:uid="{5084BA04-1B44-8D46-8259-EB1F76642C48}" name="Split"/>
    <tableColumn id="4" xr3:uid="{ECAD98A9-062F-FC49-A8EC-C7C388D56CF1}" name="Metric"/>
    <tableColumn id="5" xr3:uid="{D08D1335-F53F-0949-AA0B-58EB79592C0C}" name="Value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9B748B-F81C-914E-8ED5-653A82B85CB0}" name="Table6" displayName="Table6" ref="A290:E380" totalsRowShown="0">
  <autoFilter ref="A290:E380" xr:uid="{519B748B-F81C-914E-8ED5-653A82B85CB0}"/>
  <tableColumns count="5">
    <tableColumn id="1" xr3:uid="{68E69E51-985F-BD48-9151-CFFB55D21411}" name="Run No"/>
    <tableColumn id="2" xr3:uid="{B32CE124-CFE1-0B40-B53F-55859EA740A4}" name="Algo"/>
    <tableColumn id="3" xr3:uid="{F0737E8F-1BCC-3448-A466-C12892389BE2}" name="Split"/>
    <tableColumn id="4" xr3:uid="{C7BC9D81-7CEC-E64F-A1AA-16647570D7B4}" name="Metric"/>
    <tableColumn id="5" xr3:uid="{4250077D-6195-3F48-AD4F-562DEF5465DD}" name="Valu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DB5C4E8-1C34-B245-BB99-8B1D271903D6}" name="Table13" displayName="Table13" ref="U8:X12" totalsRowShown="0">
  <autoFilter ref="U8:X12" xr:uid="{8DB5C4E8-1C34-B245-BB99-8B1D271903D6}"/>
  <tableColumns count="4">
    <tableColumn id="1" xr3:uid="{125C8A76-A2D4-414E-9495-A09552AF1CA9}" name="Dataset"/>
    <tableColumn id="2" xr3:uid="{7647481B-4988-3049-9933-A9920CC9C331}" name="Train"/>
    <tableColumn id="3" xr3:uid="{BB5419A1-792A-A54E-9A1E-134E13905CA2}" name="Val"/>
    <tableColumn id="4" xr3:uid="{EE022B00-864F-914D-AA20-924D45CCFF57}" name="Tes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C513D0-F8BF-8949-B9CC-DF252DEC138F}" name="Table14" displayName="Table14" ref="U16:X20" totalsRowShown="0">
  <autoFilter ref="U16:X20" xr:uid="{9CC513D0-F8BF-8949-B9CC-DF252DEC138F}"/>
  <tableColumns count="4">
    <tableColumn id="1" xr3:uid="{F1EB5F4C-3F4A-164A-8771-01865D1100F4}" name="Dataset"/>
    <tableColumn id="2" xr3:uid="{0C5FD8CD-3B02-E945-972F-B6304ED3A22B}" name="Train"/>
    <tableColumn id="3" xr3:uid="{ED77E137-F996-524F-AB67-A4FE0422D585}" name="Val"/>
    <tableColumn id="4" xr3:uid="{C0E24D15-4981-0043-B843-D76619F8F657}" name="Tes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5FD4ED-C304-4749-8CF9-6A2C616A1650}" name="Table15" displayName="Table15" ref="U24:X28" totalsRowShown="0">
  <autoFilter ref="U24:X28" xr:uid="{8A5FD4ED-C304-4749-8CF9-6A2C616A1650}"/>
  <tableColumns count="4">
    <tableColumn id="1" xr3:uid="{1698388C-F8F4-D047-94A3-13625C7D17EA}" name="Dataset"/>
    <tableColumn id="2" xr3:uid="{2D1E8D4C-61F6-4E43-919E-D4E76CA65863}" name="Train"/>
    <tableColumn id="3" xr3:uid="{CF59D1FD-71E3-2E48-A8C9-9A6F829ED6CB}" name="Val"/>
    <tableColumn id="4" xr3:uid="{8FC3C92B-1DD9-514D-AEE8-1EA10E3BDD86}" name="Tes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43562D-7981-754E-9258-AF1249AB9E70}" name="Table16" displayName="Table16" ref="U38:X42" totalsRowShown="0">
  <autoFilter ref="U38:X42" xr:uid="{2C43562D-7981-754E-9258-AF1249AB9E70}"/>
  <tableColumns count="4">
    <tableColumn id="1" xr3:uid="{B19D0DC3-6B4B-8440-A648-A3D24BC87379}" name="Dataset"/>
    <tableColumn id="2" xr3:uid="{795148CA-8C22-374F-837C-B49FC65B397F}" name="Train"/>
    <tableColumn id="3" xr3:uid="{51B3795D-0C57-544F-A461-AA029CDA0438}" name="Val"/>
    <tableColumn id="4" xr3:uid="{EEC959F6-9876-534B-B366-97C4089D2037}" name="Tes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F4077B5-D814-C348-9296-85FB34C8B234}" name="Table17" displayName="Table17" ref="U46:X50" totalsRowShown="0">
  <autoFilter ref="U46:X50" xr:uid="{BF4077B5-D814-C348-9296-85FB34C8B234}"/>
  <tableColumns count="4">
    <tableColumn id="1" xr3:uid="{3D11488B-40B5-DE48-8C88-4B8025B133A2}" name="Dataset"/>
    <tableColumn id="2" xr3:uid="{E51699E8-8693-8847-AF82-44145EF4AD39}" name="Train"/>
    <tableColumn id="3" xr3:uid="{4D16062B-0FC4-A94F-B776-2D44344E0EE2}" name="Val"/>
    <tableColumn id="4" xr3:uid="{D7824309-2C57-B848-9BC6-2A584E725E2F}" name="Tes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93D7E07-DCF2-9944-9E7C-88301D94B272}" name="Table19" displayName="Table19" ref="U54:X58" totalsRowShown="0">
  <autoFilter ref="U54:X58" xr:uid="{C93D7E07-DCF2-9944-9E7C-88301D94B272}"/>
  <tableColumns count="4">
    <tableColumn id="1" xr3:uid="{76A60724-D596-D848-AD65-A127A5EB3087}" name="Dataset"/>
    <tableColumn id="2" xr3:uid="{DFBB5B8C-7F49-2245-9B41-B2BD32FCF847}" name="Train"/>
    <tableColumn id="3" xr3:uid="{FC58F82F-6C9C-274B-8D59-BDC943A699F5}" name="Val"/>
    <tableColumn id="4" xr3:uid="{C5CDD468-F152-914F-80FF-05D8E096B06D}" name="Tes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391B929-1749-2841-9C44-14B4E84D3337}" name="Table59" displayName="Table59" ref="A4:D8" totalsRowShown="0">
  <autoFilter ref="A4:D8" xr:uid="{D391B929-1749-2841-9C44-14B4E84D3337}"/>
  <tableColumns count="4">
    <tableColumn id="1" xr3:uid="{17B95751-7BFB-F749-8491-9CBBEAA41921}" name="Dataset"/>
    <tableColumn id="2" xr3:uid="{3CE7C051-8BCC-634C-96D4-1718A192DF68}" name="Train"/>
    <tableColumn id="3" xr3:uid="{703B595C-9AFD-014B-B773-C96385774CEF}" name="Val"/>
    <tableColumn id="4" xr3:uid="{EE7E27BF-9A17-0941-8FF6-10625835B607}" name="Tes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F683384-523A-1B4D-BB49-748FD1BE488F}" name="Table60" displayName="Table60" ref="A12:D16" totalsRowShown="0">
  <autoFilter ref="A12:D16" xr:uid="{2F683384-523A-1B4D-BB49-748FD1BE488F}"/>
  <tableColumns count="4">
    <tableColumn id="1" xr3:uid="{DE2453D4-78DC-7942-8638-91D6B91EEE42}" name="Dataset"/>
    <tableColumn id="2" xr3:uid="{8C8DD69D-7A80-8D4D-978C-6A9452A1EE40}" name="Train"/>
    <tableColumn id="3" xr3:uid="{BE092D2B-40EB-ED41-B0CC-E54B724E4022}" name="Val"/>
    <tableColumn id="4" xr3:uid="{944C1906-7A71-EE4D-85BC-973E30B8B79D}" name="Tes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FC9B6CB-697D-354D-8735-CB88C714B608}" name="Table61" displayName="Table61" ref="A20:D24" totalsRowShown="0">
  <autoFilter ref="A20:D24" xr:uid="{AFC9B6CB-697D-354D-8735-CB88C714B608}"/>
  <tableColumns count="4">
    <tableColumn id="1" xr3:uid="{CC26EE2A-02BD-4243-BEFF-7768A22BDFD5}" name="Dataset"/>
    <tableColumn id="2" xr3:uid="{60C90AEC-26CF-F549-BF5A-BB903D69FB19}" name="Train"/>
    <tableColumn id="3" xr3:uid="{FCE841E7-57DD-C24D-8527-F9209782B626}" name="Val"/>
    <tableColumn id="4" xr3:uid="{97FE9DD3-86ED-4A4D-997C-3C11C7EF2C27}" name="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8B2D75-DEE9-6F4D-B742-755F3251191C}" name="Table22028" displayName="Table22028" ref="A67:E127" totalsRowShown="0">
  <autoFilter ref="A67:E127" xr:uid="{1CDC6C06-4811-9F46-A692-373E8E9F663F}"/>
  <sortState xmlns:xlrd2="http://schemas.microsoft.com/office/spreadsheetml/2017/richdata2" ref="A68:E103">
    <sortCondition ref="B67:B106"/>
  </sortState>
  <tableColumns count="5">
    <tableColumn id="1" xr3:uid="{0FD4E49E-ADA9-AC47-B64A-C55185F0DF2B}" name="RunNo"/>
    <tableColumn id="2" xr3:uid="{87DC0A5D-6E58-F544-A70F-D5543336CF77}" name="Algo"/>
    <tableColumn id="3" xr3:uid="{521DE71C-CBD5-F549-9132-27960E1677F9}" name="Split"/>
    <tableColumn id="4" xr3:uid="{890BE2B0-68C7-DE45-AD19-BE296EF06F40}" name="Metric"/>
    <tableColumn id="5" xr3:uid="{74F5A66F-40FB-4B46-9A55-678E76DF2449}" name="Value" dataDxfId="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A4359B9A-F4B4-8440-B06A-1937B3183D60}" name="Table62" displayName="Table62" ref="A34:D38" totalsRowShown="0">
  <autoFilter ref="A34:D38" xr:uid="{A4359B9A-F4B4-8440-B06A-1937B3183D60}"/>
  <tableColumns count="4">
    <tableColumn id="1" xr3:uid="{359BB8D7-AC76-7E4A-AB1D-55A41F812920}" name="Dataset"/>
    <tableColumn id="2" xr3:uid="{FF9F43A1-CBD2-B445-BC33-3162B0C7551D}" name="Train"/>
    <tableColumn id="3" xr3:uid="{8E482779-5A82-B74C-B660-8D150B528EC4}" name="Val"/>
    <tableColumn id="4" xr3:uid="{DACDA221-1FB6-DB4F-9C73-A891A5A1AA6F}" name="Tes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C1E5EDE-6F79-0042-BED9-3484D3FBA138}" name="Table63" displayName="Table63" ref="A42:D46" totalsRowShown="0">
  <autoFilter ref="A42:D46" xr:uid="{9C1E5EDE-6F79-0042-BED9-3484D3FBA138}"/>
  <tableColumns count="4">
    <tableColumn id="1" xr3:uid="{D02C34EE-E2E0-9E48-A00D-09A5D0A2E45F}" name="Dataset"/>
    <tableColumn id="2" xr3:uid="{CAD89908-A3A1-DB45-BB85-7C48E5751253}" name="Train"/>
    <tableColumn id="3" xr3:uid="{12886A28-018E-0843-AB21-FB9A2DC6B594}" name="Val"/>
    <tableColumn id="4" xr3:uid="{F887F27E-A431-AC45-9C28-F02F95D8A382}" name="Tes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CFAC6C9-7976-B243-B3FC-F66A4B768A86}" name="Table64" displayName="Table64" ref="A50:D54" totalsRowShown="0">
  <autoFilter ref="A50:D54" xr:uid="{6CFAC6C9-7976-B243-B3FC-F66A4B768A86}"/>
  <tableColumns count="4">
    <tableColumn id="1" xr3:uid="{F6C86019-9578-4547-8426-AEAB7AC86593}" name="Dataset"/>
    <tableColumn id="2" xr3:uid="{08EA55FE-315A-EB4F-A1FD-4C305401EF6E}" name="Train"/>
    <tableColumn id="3" xr3:uid="{DE1FD321-87DD-2A44-9C36-F8F6F5EEC5D7}" name="Val"/>
    <tableColumn id="4" xr3:uid="{DCDBD5A8-F242-E84B-96CD-FC8EB5890BF1}" name="Te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D8397B-24C4-0F47-BF54-ECF999690F6E}" name="Table32129" displayName="Table32129" ref="A145:E205" totalsRowShown="0">
  <autoFilter ref="A145:E205" xr:uid="{BD09F476-EB13-C64D-A8F9-0A82C68D77BF}"/>
  <sortState xmlns:xlrd2="http://schemas.microsoft.com/office/spreadsheetml/2017/richdata2" ref="A146:E185">
    <sortCondition ref="B145:B187"/>
  </sortState>
  <tableColumns count="5">
    <tableColumn id="1" xr3:uid="{654BED33-BC98-8841-9EBD-9F36906790CA}" name="RunNo"/>
    <tableColumn id="2" xr3:uid="{7DF6B8FA-CA74-E142-A934-7FA54488C53C}" name="Algo"/>
    <tableColumn id="3" xr3:uid="{973FDB45-36A5-F14A-9C2E-95EFE2C546A7}" name="Split"/>
    <tableColumn id="4" xr3:uid="{B6C786D0-7562-3F4A-B2CD-80E10C8F9647}" name="Metric"/>
    <tableColumn id="5" xr3:uid="{6351CF8E-023D-C449-8FA9-CD8FB2E4803F}" name="Valu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20775F9-4AA3-3C44-8371-37D9AB22F2BD}" name="Table62230" displayName="Table62230" ref="A211:E271" totalsRowShown="0">
  <sortState xmlns:xlrd2="http://schemas.microsoft.com/office/spreadsheetml/2017/richdata2" ref="A212:E253">
    <sortCondition ref="B211:B253"/>
  </sortState>
  <tableColumns count="5">
    <tableColumn id="1" xr3:uid="{88C8C6A3-DACF-8F41-A0DA-1BF32B000B6F}" name="RunNo"/>
    <tableColumn id="2" xr3:uid="{CD97133E-CCDC-D748-B626-FF65926CD114}" name="Algo"/>
    <tableColumn id="3" xr3:uid="{737009C3-A059-FA4B-90C1-328701990BAC}" name="Split"/>
    <tableColumn id="4" xr3:uid="{C4D7F231-E4A9-104F-BDCD-76D85A44BE6E}" name="Metric"/>
    <tableColumn id="5" xr3:uid="{66EC2639-D72B-B247-81E7-AD89E015F834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FE68E-FF32-944F-8CCC-C1FEFDEAECEF}" name="Table1" displayName="Table1" ref="B3:E7" totalsRowShown="0">
  <autoFilter ref="B3:E7" xr:uid="{F2CFE68E-FF32-944F-8CCC-C1FEFDEAECEF}"/>
  <tableColumns count="4">
    <tableColumn id="1" xr3:uid="{EC3D1D8E-F71C-DE4B-9A4D-8ECC13DADE53}" name="Dataset / Split"/>
    <tableColumn id="2" xr3:uid="{4A01F70F-85A5-6E42-B096-5E944FD5469D}" name="Train"/>
    <tableColumn id="3" xr3:uid="{393B5114-8FA5-EC40-91D6-746FE528D157}" name="Val"/>
    <tableColumn id="4" xr3:uid="{EA643041-7C94-F94C-BF2D-90FCC0A2D754}" name="Te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C6F40-95E6-E64A-A243-85119197BAE5}" name="Table2" displayName="Table2" ref="B11:E15" totalsRowShown="0">
  <autoFilter ref="B11:E15" xr:uid="{32EC6F40-95E6-E64A-A243-85119197BAE5}"/>
  <tableColumns count="4">
    <tableColumn id="1" xr3:uid="{8208B7CA-3AC7-9343-ACE6-67C57A92485A}" name="Dataset / Split"/>
    <tableColumn id="2" xr3:uid="{6EA07B14-FAB5-334D-83AE-4095A17E2D77}" name="Train"/>
    <tableColumn id="3" xr3:uid="{A8CF1846-E518-A44C-86A8-9BDB87D668CC}" name="Val"/>
    <tableColumn id="4" xr3:uid="{F85A2891-90FF-D442-A15A-33771CC44728}" name="Te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B6547-8023-2342-B6A6-8657E9F288BD}" name="Table3" displayName="Table3" ref="A3:E93" totalsRowShown="0">
  <autoFilter ref="A3:E93" xr:uid="{949B6547-8023-2342-B6A6-8657E9F288BD}"/>
  <tableColumns count="5">
    <tableColumn id="1" xr3:uid="{9878B76A-00D6-B54C-9DB8-F0AD77384385}" name="Run No"/>
    <tableColumn id="2" xr3:uid="{ED7FA071-AB6B-0449-8E4B-B1C79DEB74D0}" name="Algo"/>
    <tableColumn id="3" xr3:uid="{05A1DAFB-670D-F64C-AEBA-55077B949A85}" name="Split"/>
    <tableColumn id="4" xr3:uid="{6E30EB4B-4A33-2E4C-81FD-F78D2B25EB4E}" name="Metric"/>
    <tableColumn id="5" xr3:uid="{E5E76510-6B16-6E4F-A018-AF20BADCFDCB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7EF1EA-BE24-EF4B-862F-8E1803486519}" name="Table4" displayName="Table4" ref="A98:E188" totalsRowShown="0" headerRowDxfId="0" headerRowBorderDxfId="2" tableBorderDxfId="3">
  <autoFilter ref="A98:E188" xr:uid="{6A7EF1EA-BE24-EF4B-862F-8E1803486519}"/>
  <tableColumns count="5">
    <tableColumn id="1" xr3:uid="{CDA1E25E-E30C-2846-B853-40983C0BE51C}" name="Run No" dataDxfId="1"/>
    <tableColumn id="2" xr3:uid="{9B56DA62-3755-A040-960C-A7B0298DA252}" name="Algo"/>
    <tableColumn id="3" xr3:uid="{82116078-7F5A-704E-977F-A562015A4077}" name="Split"/>
    <tableColumn id="4" xr3:uid="{A3C33B06-C5B3-DD48-BBC3-EB30FE84CB46}" name="Metric"/>
    <tableColumn id="5" xr3:uid="{F1450A05-9ACF-5A4E-9635-1D9ACC79BB9F}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F14DC5-D563-8F43-AD43-F0E7477441A8}" name="Table5" displayName="Table5" ref="A194:E284" totalsRowShown="0">
  <autoFilter ref="A194:E284" xr:uid="{78F14DC5-D563-8F43-AD43-F0E7477441A8}"/>
  <tableColumns count="5">
    <tableColumn id="1" xr3:uid="{504D5CFF-8D8A-7243-9BF3-990720B5C5DF}" name="Run No"/>
    <tableColumn id="2" xr3:uid="{3C6658AB-60FE-7444-8757-D5F59F1BA139}" name="Algo"/>
    <tableColumn id="3" xr3:uid="{53F1C208-B217-2645-AF9A-073216BB1269}" name="Split"/>
    <tableColumn id="4" xr3:uid="{3B689751-74B0-BA4A-9EEA-72C6382F7DF4}" name="Metric"/>
    <tableColumn id="5" xr3:uid="{894D6269-4146-694A-9708-C2E6CCBD3C96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7365-7067-3945-B2A4-94FFD8293DDC}">
  <dimension ref="A1:T271"/>
  <sheetViews>
    <sheetView workbookViewId="0">
      <selection activeCell="F1" sqref="F1"/>
    </sheetView>
  </sheetViews>
  <sheetFormatPr baseColWidth="10" defaultRowHeight="16" x14ac:dyDescent="0.2"/>
  <cols>
    <col min="1" max="2" width="9.1640625" bestFit="1" customWidth="1"/>
    <col min="3" max="3" width="7.33203125" bestFit="1" customWidth="1"/>
    <col min="4" max="4" width="13.6640625" bestFit="1" customWidth="1"/>
    <col min="5" max="5" width="19.83203125" bestFit="1" customWidth="1"/>
    <col min="6" max="6" width="12.1640625" bestFit="1" customWidth="1"/>
    <col min="7" max="7" width="18.33203125" bestFit="1" customWidth="1"/>
    <col min="8" max="10" width="12.1640625" bestFit="1" customWidth="1"/>
    <col min="11" max="11" width="5.5" customWidth="1"/>
    <col min="12" max="12" width="18.33203125" bestFit="1" customWidth="1"/>
    <col min="13" max="15" width="12.1640625" bestFit="1" customWidth="1"/>
    <col min="16" max="16" width="3.1640625" bestFit="1" customWidth="1"/>
    <col min="17" max="17" width="18.33203125" bestFit="1" customWidth="1"/>
    <col min="18" max="20" width="12.1640625" bestFit="1" customWidth="1"/>
    <col min="21" max="23" width="3.1640625" bestFit="1" customWidth="1"/>
    <col min="24" max="29" width="19.83203125" bestFit="1" customWidth="1"/>
    <col min="30" max="30" width="18.83203125" bestFit="1" customWidth="1"/>
    <col min="31" max="33" width="19.83203125" bestFit="1" customWidth="1"/>
    <col min="34" max="34" width="18.83203125" bestFit="1" customWidth="1"/>
    <col min="35" max="39" width="19.83203125" bestFit="1" customWidth="1"/>
    <col min="40" max="42" width="18.83203125" bestFit="1" customWidth="1"/>
    <col min="43" max="44" width="19.83203125" bestFit="1" customWidth="1"/>
    <col min="45" max="45" width="10.5" bestFit="1" customWidth="1"/>
  </cols>
  <sheetData>
    <row r="1" spans="1:20" ht="17" x14ac:dyDescent="0.25">
      <c r="B1" t="s">
        <v>12</v>
      </c>
      <c r="F1" s="3" t="s">
        <v>19</v>
      </c>
    </row>
    <row r="2" spans="1:20" x14ac:dyDescent="0.2">
      <c r="A2" t="s">
        <v>16</v>
      </c>
      <c r="B2" t="s">
        <v>17</v>
      </c>
      <c r="C2" t="s">
        <v>18</v>
      </c>
      <c r="D2" t="s">
        <v>0</v>
      </c>
      <c r="E2" t="s">
        <v>1</v>
      </c>
    </row>
    <row r="3" spans="1:20" x14ac:dyDescent="0.2">
      <c r="A3">
        <v>1</v>
      </c>
      <c r="B3" t="s">
        <v>2</v>
      </c>
      <c r="C3" t="s">
        <v>3</v>
      </c>
      <c r="D3" t="s">
        <v>4</v>
      </c>
      <c r="E3">
        <v>1</v>
      </c>
    </row>
    <row r="4" spans="1:20" x14ac:dyDescent="0.2">
      <c r="A4">
        <v>1</v>
      </c>
      <c r="B4" t="s">
        <v>2</v>
      </c>
      <c r="C4" t="s">
        <v>5</v>
      </c>
      <c r="D4" t="s">
        <v>4</v>
      </c>
      <c r="E4">
        <v>5</v>
      </c>
    </row>
    <row r="5" spans="1:20" x14ac:dyDescent="0.2">
      <c r="A5">
        <v>1</v>
      </c>
      <c r="B5" t="s">
        <v>2</v>
      </c>
      <c r="C5" t="s">
        <v>6</v>
      </c>
      <c r="D5" t="s">
        <v>4</v>
      </c>
      <c r="E5">
        <v>5</v>
      </c>
      <c r="G5" t="s">
        <v>12</v>
      </c>
      <c r="L5" t="s">
        <v>13</v>
      </c>
      <c r="Q5" t="s">
        <v>14</v>
      </c>
    </row>
    <row r="6" spans="1:20" x14ac:dyDescent="0.2">
      <c r="A6">
        <v>1</v>
      </c>
      <c r="B6" t="s">
        <v>7</v>
      </c>
      <c r="C6" t="s">
        <v>3</v>
      </c>
      <c r="D6" t="s">
        <v>8</v>
      </c>
      <c r="E6" s="4">
        <v>0.76190476190476097</v>
      </c>
      <c r="G6" s="5" t="s">
        <v>21</v>
      </c>
      <c r="H6" t="s">
        <v>22</v>
      </c>
      <c r="I6" t="s">
        <v>23</v>
      </c>
      <c r="J6" t="s">
        <v>24</v>
      </c>
      <c r="L6" s="5" t="s">
        <v>21</v>
      </c>
      <c r="M6" t="s">
        <v>22</v>
      </c>
      <c r="N6" t="s">
        <v>23</v>
      </c>
      <c r="O6" t="s">
        <v>24</v>
      </c>
      <c r="Q6" s="5" t="s">
        <v>21</v>
      </c>
      <c r="R6" t="s">
        <v>22</v>
      </c>
      <c r="S6" t="s">
        <v>23</v>
      </c>
      <c r="T6" t="s">
        <v>24</v>
      </c>
    </row>
    <row r="7" spans="1:20" x14ac:dyDescent="0.2">
      <c r="A7">
        <v>1</v>
      </c>
      <c r="B7" t="s">
        <v>7</v>
      </c>
      <c r="C7" t="s">
        <v>3</v>
      </c>
      <c r="D7" t="s">
        <v>9</v>
      </c>
      <c r="E7" s="4">
        <v>0.76190476190476097</v>
      </c>
      <c r="G7" s="6" t="s">
        <v>20</v>
      </c>
      <c r="L7" s="6" t="s">
        <v>20</v>
      </c>
      <c r="Q7" s="6" t="s">
        <v>20</v>
      </c>
    </row>
    <row r="8" spans="1:20" x14ac:dyDescent="0.2">
      <c r="A8">
        <v>1</v>
      </c>
      <c r="B8" t="s">
        <v>7</v>
      </c>
      <c r="C8" t="s">
        <v>5</v>
      </c>
      <c r="D8" t="s">
        <v>10</v>
      </c>
      <c r="E8" s="4">
        <v>0.69565217391304301</v>
      </c>
      <c r="G8" s="7" t="s">
        <v>6</v>
      </c>
      <c r="L8" s="7" t="s">
        <v>6</v>
      </c>
      <c r="Q8" s="7" t="s">
        <v>6</v>
      </c>
    </row>
    <row r="9" spans="1:20" x14ac:dyDescent="0.2">
      <c r="A9">
        <v>1</v>
      </c>
      <c r="B9" t="s">
        <v>7</v>
      </c>
      <c r="C9" t="s">
        <v>5</v>
      </c>
      <c r="D9" t="s">
        <v>9</v>
      </c>
      <c r="E9">
        <v>0.8</v>
      </c>
      <c r="G9" s="8" t="s">
        <v>4</v>
      </c>
      <c r="H9">
        <v>4.4000000000000004</v>
      </c>
      <c r="I9">
        <v>1.9595917942265424</v>
      </c>
      <c r="J9">
        <v>3.84</v>
      </c>
      <c r="L9" s="8" t="s">
        <v>4</v>
      </c>
      <c r="M9">
        <v>4</v>
      </c>
      <c r="N9">
        <v>1.5491933384829668</v>
      </c>
      <c r="O9">
        <v>2.4</v>
      </c>
      <c r="Q9" s="8" t="s">
        <v>4</v>
      </c>
      <c r="R9">
        <v>29.2</v>
      </c>
      <c r="S9">
        <v>3.54400902933387</v>
      </c>
      <c r="T9">
        <v>12.56</v>
      </c>
    </row>
    <row r="10" spans="1:20" x14ac:dyDescent="0.2">
      <c r="A10">
        <v>1</v>
      </c>
      <c r="B10" t="s">
        <v>7</v>
      </c>
      <c r="C10" t="s">
        <v>6</v>
      </c>
      <c r="D10" t="s">
        <v>11</v>
      </c>
      <c r="E10" s="4">
        <v>0.77777777777777701</v>
      </c>
      <c r="G10" s="7" t="s">
        <v>3</v>
      </c>
      <c r="L10" s="7" t="s">
        <v>3</v>
      </c>
      <c r="Q10" s="7" t="s">
        <v>3</v>
      </c>
    </row>
    <row r="11" spans="1:20" x14ac:dyDescent="0.2">
      <c r="A11">
        <v>1</v>
      </c>
      <c r="B11" t="s">
        <v>7</v>
      </c>
      <c r="C11" t="s">
        <v>6</v>
      </c>
      <c r="D11" t="s">
        <v>9</v>
      </c>
      <c r="E11" s="4">
        <v>0.82352941176470495</v>
      </c>
      <c r="G11" s="8" t="s">
        <v>4</v>
      </c>
      <c r="H11">
        <v>3</v>
      </c>
      <c r="I11">
        <v>0</v>
      </c>
      <c r="J11">
        <v>0</v>
      </c>
      <c r="L11" s="8" t="s">
        <v>4</v>
      </c>
      <c r="M11">
        <v>3.2</v>
      </c>
      <c r="N11">
        <v>0.74833147735478833</v>
      </c>
      <c r="O11">
        <v>0.56000000000000005</v>
      </c>
      <c r="Q11" s="8" t="s">
        <v>4</v>
      </c>
      <c r="R11">
        <v>32</v>
      </c>
      <c r="S11">
        <v>3.5213633723318019</v>
      </c>
      <c r="T11">
        <v>12.4</v>
      </c>
    </row>
    <row r="12" spans="1:20" x14ac:dyDescent="0.2">
      <c r="A12">
        <v>1</v>
      </c>
      <c r="B12" t="s">
        <v>20</v>
      </c>
      <c r="C12" t="s">
        <v>3</v>
      </c>
      <c r="D12" t="s">
        <v>4</v>
      </c>
      <c r="E12">
        <v>3</v>
      </c>
      <c r="G12" s="7" t="s">
        <v>5</v>
      </c>
      <c r="L12" s="7" t="s">
        <v>5</v>
      </c>
      <c r="Q12" s="7" t="s">
        <v>5</v>
      </c>
    </row>
    <row r="13" spans="1:20" x14ac:dyDescent="0.2">
      <c r="A13">
        <v>1</v>
      </c>
      <c r="B13" t="s">
        <v>20</v>
      </c>
      <c r="C13" t="s">
        <v>5</v>
      </c>
      <c r="D13" t="s">
        <v>4</v>
      </c>
      <c r="E13">
        <v>3</v>
      </c>
      <c r="G13" s="8" t="s">
        <v>4</v>
      </c>
      <c r="H13">
        <v>4.8</v>
      </c>
      <c r="I13">
        <v>1.9390719429665315</v>
      </c>
      <c r="J13">
        <v>3.76</v>
      </c>
      <c r="L13" s="8" t="s">
        <v>4</v>
      </c>
      <c r="M13">
        <v>3.6</v>
      </c>
      <c r="N13">
        <v>0.4898979485566356</v>
      </c>
      <c r="O13">
        <v>0.24</v>
      </c>
      <c r="Q13" s="8" t="s">
        <v>4</v>
      </c>
      <c r="R13">
        <v>32.799999999999997</v>
      </c>
      <c r="S13">
        <v>0.9797958971132712</v>
      </c>
      <c r="T13">
        <v>0.96</v>
      </c>
    </row>
    <row r="14" spans="1:20" x14ac:dyDescent="0.2">
      <c r="A14">
        <v>1</v>
      </c>
      <c r="B14" t="s">
        <v>20</v>
      </c>
      <c r="C14" t="s">
        <v>6</v>
      </c>
      <c r="D14" t="s">
        <v>4</v>
      </c>
      <c r="E14">
        <v>3</v>
      </c>
      <c r="G14" s="6" t="s">
        <v>7</v>
      </c>
      <c r="L14" s="6" t="s">
        <v>7</v>
      </c>
      <c r="Q14" s="6" t="s">
        <v>7</v>
      </c>
    </row>
    <row r="15" spans="1:20" x14ac:dyDescent="0.2">
      <c r="A15">
        <v>2</v>
      </c>
      <c r="B15" t="s">
        <v>2</v>
      </c>
      <c r="C15" t="s">
        <v>3</v>
      </c>
      <c r="D15" t="s">
        <v>4</v>
      </c>
      <c r="E15">
        <v>1</v>
      </c>
      <c r="G15" s="7" t="s">
        <v>6</v>
      </c>
      <c r="L15" s="7" t="s">
        <v>6</v>
      </c>
      <c r="Q15" s="7" t="s">
        <v>6</v>
      </c>
    </row>
    <row r="16" spans="1:20" x14ac:dyDescent="0.2">
      <c r="A16">
        <v>2</v>
      </c>
      <c r="B16" t="s">
        <v>2</v>
      </c>
      <c r="C16" t="s">
        <v>5</v>
      </c>
      <c r="D16" t="s">
        <v>4</v>
      </c>
      <c r="E16">
        <v>6</v>
      </c>
      <c r="G16" s="8" t="s">
        <v>9</v>
      </c>
      <c r="H16">
        <v>0.67207430340557228</v>
      </c>
      <c r="I16">
        <v>0.17791750290249148</v>
      </c>
      <c r="J16">
        <v>3.1654637839058065E-2</v>
      </c>
      <c r="L16" s="8" t="s">
        <v>9</v>
      </c>
      <c r="M16">
        <v>0.76354978354978331</v>
      </c>
      <c r="N16">
        <v>9.2760532593953018E-2</v>
      </c>
      <c r="O16">
        <v>8.6045164071138196E-3</v>
      </c>
      <c r="Q16" s="8" t="s">
        <v>9</v>
      </c>
      <c r="R16">
        <v>0.19992342302835478</v>
      </c>
      <c r="S16">
        <v>0.15098234208735042</v>
      </c>
      <c r="T16">
        <v>2.2795667622181708E-2</v>
      </c>
    </row>
    <row r="17" spans="1:20" x14ac:dyDescent="0.2">
      <c r="A17">
        <v>2</v>
      </c>
      <c r="B17" t="s">
        <v>2</v>
      </c>
      <c r="C17" t="s">
        <v>6</v>
      </c>
      <c r="D17" t="s">
        <v>4</v>
      </c>
      <c r="E17">
        <v>1</v>
      </c>
      <c r="G17" s="8" t="s">
        <v>11</v>
      </c>
      <c r="H17">
        <v>0.73464646464646444</v>
      </c>
      <c r="I17">
        <v>9.6365753952549454E-2</v>
      </c>
      <c r="J17">
        <v>9.2863585348433014E-3</v>
      </c>
      <c r="L17" s="8" t="s">
        <v>11</v>
      </c>
      <c r="M17">
        <v>0.9558974358974357</v>
      </c>
      <c r="N17">
        <v>3.6203820707126085E-2</v>
      </c>
      <c r="O17">
        <v>1.3107166337937314E-3</v>
      </c>
      <c r="Q17" s="8" t="s">
        <v>11</v>
      </c>
      <c r="R17">
        <v>0.29560067386285621</v>
      </c>
      <c r="S17">
        <v>0.17946848966341988</v>
      </c>
      <c r="T17">
        <v>3.2208938782069048E-2</v>
      </c>
    </row>
    <row r="18" spans="1:20" x14ac:dyDescent="0.2">
      <c r="A18">
        <v>2</v>
      </c>
      <c r="B18" t="s">
        <v>7</v>
      </c>
      <c r="C18" t="s">
        <v>3</v>
      </c>
      <c r="D18" t="s">
        <v>8</v>
      </c>
      <c r="E18" s="4">
        <v>0.77777777777777701</v>
      </c>
      <c r="G18" s="7" t="s">
        <v>3</v>
      </c>
      <c r="L18" s="7" t="s">
        <v>3</v>
      </c>
      <c r="Q18" s="7" t="s">
        <v>3</v>
      </c>
    </row>
    <row r="19" spans="1:20" x14ac:dyDescent="0.2">
      <c r="A19">
        <v>2</v>
      </c>
      <c r="B19" t="s">
        <v>7</v>
      </c>
      <c r="C19" t="s">
        <v>3</v>
      </c>
      <c r="D19" t="s">
        <v>9</v>
      </c>
      <c r="E19">
        <v>0.8</v>
      </c>
      <c r="G19" s="8" t="s">
        <v>9</v>
      </c>
      <c r="H19">
        <v>0.73781557967316425</v>
      </c>
      <c r="I19">
        <v>0.14071207192700261</v>
      </c>
      <c r="J19">
        <v>1.9799887185989958E-2</v>
      </c>
      <c r="L19" s="8" t="s">
        <v>9</v>
      </c>
      <c r="M19">
        <v>0.82060606060606034</v>
      </c>
      <c r="N19">
        <v>0.12070195669822682</v>
      </c>
      <c r="O19">
        <v>1.4568962350780623E-2</v>
      </c>
      <c r="Q19" s="8" t="s">
        <v>9</v>
      </c>
      <c r="R19">
        <v>0.18003996599329192</v>
      </c>
      <c r="S19">
        <v>5.0212363492822029E-2</v>
      </c>
      <c r="T19">
        <v>2.5212814475352864E-3</v>
      </c>
    </row>
    <row r="20" spans="1:20" x14ac:dyDescent="0.2">
      <c r="A20">
        <v>2</v>
      </c>
      <c r="B20" t="s">
        <v>7</v>
      </c>
      <c r="C20" t="s">
        <v>5</v>
      </c>
      <c r="D20" t="s">
        <v>10</v>
      </c>
      <c r="E20" s="4">
        <v>0.72727272727272696</v>
      </c>
      <c r="G20" s="8" t="s">
        <v>8</v>
      </c>
      <c r="H20">
        <v>0.71835667600373421</v>
      </c>
      <c r="I20">
        <v>0.14637604274722904</v>
      </c>
      <c r="J20">
        <v>2.1425945890338624E-2</v>
      </c>
      <c r="L20" s="8" t="s">
        <v>8</v>
      </c>
      <c r="M20">
        <v>0.88158508158508142</v>
      </c>
      <c r="N20">
        <v>0.11264699905297117</v>
      </c>
      <c r="O20">
        <v>1.2689346395640087E-2</v>
      </c>
      <c r="Q20" s="8" t="s">
        <v>8</v>
      </c>
      <c r="R20">
        <v>0.20493444456173462</v>
      </c>
      <c r="S20">
        <v>5.7741306378144834E-2</v>
      </c>
      <c r="T20">
        <v>3.3340584622547896E-3</v>
      </c>
    </row>
    <row r="21" spans="1:20" x14ac:dyDescent="0.2">
      <c r="A21">
        <v>2</v>
      </c>
      <c r="B21" t="s">
        <v>7</v>
      </c>
      <c r="C21" t="s">
        <v>5</v>
      </c>
      <c r="D21" t="s">
        <v>9</v>
      </c>
      <c r="E21" s="4">
        <v>0.66666666666666596</v>
      </c>
      <c r="G21" s="7" t="s">
        <v>5</v>
      </c>
      <c r="L21" s="7" t="s">
        <v>5</v>
      </c>
      <c r="Q21" s="7" t="s">
        <v>5</v>
      </c>
    </row>
    <row r="22" spans="1:20" x14ac:dyDescent="0.2">
      <c r="A22">
        <v>2</v>
      </c>
      <c r="B22" t="s">
        <v>7</v>
      </c>
      <c r="C22" t="s">
        <v>6</v>
      </c>
      <c r="D22" t="s">
        <v>11</v>
      </c>
      <c r="E22">
        <v>0.8</v>
      </c>
      <c r="G22" s="8" t="s">
        <v>9</v>
      </c>
      <c r="H22">
        <v>0.49809523809523759</v>
      </c>
      <c r="I22">
        <v>0.23659719206388971</v>
      </c>
      <c r="J22">
        <v>5.5978231292517118E-2</v>
      </c>
      <c r="L22" s="8" t="s">
        <v>9</v>
      </c>
      <c r="M22">
        <v>0.79006993006992976</v>
      </c>
      <c r="N22">
        <v>8.8128363921315123E-2</v>
      </c>
      <c r="O22">
        <v>7.7666085274477577E-3</v>
      </c>
      <c r="Q22" s="8" t="s">
        <v>9</v>
      </c>
      <c r="R22">
        <v>0.18970564215683039</v>
      </c>
      <c r="S22">
        <v>7.6080008837365071E-2</v>
      </c>
      <c r="T22">
        <v>5.7881677446935467E-3</v>
      </c>
    </row>
    <row r="23" spans="1:20" x14ac:dyDescent="0.2">
      <c r="A23">
        <v>2</v>
      </c>
      <c r="B23" t="s">
        <v>7</v>
      </c>
      <c r="C23" t="s">
        <v>6</v>
      </c>
      <c r="D23" t="s">
        <v>9</v>
      </c>
      <c r="E23" s="4">
        <v>0.73684210526315697</v>
      </c>
      <c r="G23" s="8" t="s">
        <v>10</v>
      </c>
      <c r="H23">
        <v>0.53976705306628525</v>
      </c>
      <c r="I23">
        <v>0.262193185230229</v>
      </c>
      <c r="J23">
        <v>6.8745266381173162E-2</v>
      </c>
      <c r="L23" s="8" t="s">
        <v>10</v>
      </c>
      <c r="M23">
        <v>0.93566433566433571</v>
      </c>
      <c r="N23">
        <v>3.2620709901229686E-2</v>
      </c>
      <c r="O23">
        <v>1.0641107144601846E-3</v>
      </c>
      <c r="Q23" s="8" t="s">
        <v>10</v>
      </c>
      <c r="R23">
        <v>0.22578186656485805</v>
      </c>
      <c r="S23">
        <v>0.12533238629285828</v>
      </c>
      <c r="T23">
        <v>1.5708207053862253E-2</v>
      </c>
    </row>
    <row r="24" spans="1:20" x14ac:dyDescent="0.2">
      <c r="A24">
        <v>2</v>
      </c>
      <c r="B24" t="s">
        <v>20</v>
      </c>
      <c r="C24" t="s">
        <v>3</v>
      </c>
      <c r="D24" t="s">
        <v>4</v>
      </c>
      <c r="E24">
        <v>3</v>
      </c>
      <c r="G24" s="6" t="s">
        <v>2</v>
      </c>
      <c r="L24" s="6" t="s">
        <v>2</v>
      </c>
      <c r="Q24" s="6" t="s">
        <v>2</v>
      </c>
    </row>
    <row r="25" spans="1:20" x14ac:dyDescent="0.2">
      <c r="A25">
        <v>2</v>
      </c>
      <c r="B25" t="s">
        <v>20</v>
      </c>
      <c r="C25" t="s">
        <v>5</v>
      </c>
      <c r="D25" t="s">
        <v>4</v>
      </c>
      <c r="E25">
        <v>6</v>
      </c>
      <c r="G25" s="7" t="s">
        <v>6</v>
      </c>
      <c r="L25" s="7" t="s">
        <v>6</v>
      </c>
      <c r="Q25" s="7" t="s">
        <v>6</v>
      </c>
    </row>
    <row r="26" spans="1:20" x14ac:dyDescent="0.2">
      <c r="A26">
        <v>2</v>
      </c>
      <c r="B26" t="s">
        <v>20</v>
      </c>
      <c r="C26" t="s">
        <v>6</v>
      </c>
      <c r="D26" t="s">
        <v>4</v>
      </c>
      <c r="E26">
        <v>8</v>
      </c>
      <c r="G26" s="8" t="s">
        <v>4</v>
      </c>
      <c r="H26">
        <v>4.4000000000000004</v>
      </c>
      <c r="I26">
        <v>2.9393876913398138</v>
      </c>
      <c r="J26">
        <v>8.64</v>
      </c>
      <c r="L26" s="8" t="s">
        <v>4</v>
      </c>
      <c r="M26">
        <v>4</v>
      </c>
      <c r="N26">
        <v>0</v>
      </c>
      <c r="O26">
        <v>0</v>
      </c>
      <c r="Q26" s="8" t="s">
        <v>4</v>
      </c>
      <c r="R26">
        <v>18.399999999999999</v>
      </c>
      <c r="S26">
        <v>2.7276363393971712</v>
      </c>
      <c r="T26">
        <v>7.44</v>
      </c>
    </row>
    <row r="27" spans="1:20" x14ac:dyDescent="0.2">
      <c r="A27">
        <v>3</v>
      </c>
      <c r="B27" t="s">
        <v>2</v>
      </c>
      <c r="C27" t="s">
        <v>3</v>
      </c>
      <c r="D27" t="s">
        <v>4</v>
      </c>
      <c r="E27">
        <v>1</v>
      </c>
      <c r="G27" s="7" t="s">
        <v>3</v>
      </c>
      <c r="L27" s="7" t="s">
        <v>3</v>
      </c>
      <c r="Q27" s="7" t="s">
        <v>3</v>
      </c>
    </row>
    <row r="28" spans="1:20" x14ac:dyDescent="0.2">
      <c r="A28">
        <v>3</v>
      </c>
      <c r="B28" t="s">
        <v>2</v>
      </c>
      <c r="C28" t="s">
        <v>5</v>
      </c>
      <c r="D28" t="s">
        <v>4</v>
      </c>
      <c r="E28">
        <v>7</v>
      </c>
      <c r="G28" s="8" t="s">
        <v>4</v>
      </c>
      <c r="H28">
        <v>1</v>
      </c>
      <c r="I28">
        <v>0</v>
      </c>
      <c r="J28">
        <v>0</v>
      </c>
      <c r="L28" s="8" t="s">
        <v>4</v>
      </c>
      <c r="M28">
        <v>4.5999999999999996</v>
      </c>
      <c r="N28">
        <v>0.4898979485566356</v>
      </c>
      <c r="O28">
        <v>0.24</v>
      </c>
      <c r="Q28" s="8" t="s">
        <v>4</v>
      </c>
      <c r="R28">
        <v>19.399999999999999</v>
      </c>
      <c r="S28">
        <v>2.5768197453450252</v>
      </c>
      <c r="T28">
        <v>6.64</v>
      </c>
    </row>
    <row r="29" spans="1:20" x14ac:dyDescent="0.2">
      <c r="A29">
        <v>3</v>
      </c>
      <c r="B29" t="s">
        <v>2</v>
      </c>
      <c r="C29" t="s">
        <v>6</v>
      </c>
      <c r="D29" t="s">
        <v>4</v>
      </c>
      <c r="E29">
        <v>1</v>
      </c>
      <c r="G29" s="7" t="s">
        <v>5</v>
      </c>
      <c r="L29" s="7" t="s">
        <v>5</v>
      </c>
      <c r="Q29" s="7" t="s">
        <v>5</v>
      </c>
    </row>
    <row r="30" spans="1:20" x14ac:dyDescent="0.2">
      <c r="A30">
        <v>3</v>
      </c>
      <c r="B30" t="s">
        <v>7</v>
      </c>
      <c r="C30" t="s">
        <v>3</v>
      </c>
      <c r="D30" t="s">
        <v>8</v>
      </c>
      <c r="E30" s="4">
        <v>0.82352941176470495</v>
      </c>
      <c r="G30" s="8" t="s">
        <v>4</v>
      </c>
      <c r="H30">
        <v>4</v>
      </c>
      <c r="I30">
        <v>2.5298221281347035</v>
      </c>
      <c r="J30">
        <v>6.4</v>
      </c>
      <c r="L30" s="8" t="s">
        <v>4</v>
      </c>
      <c r="M30">
        <v>4.2</v>
      </c>
      <c r="N30">
        <v>0.4</v>
      </c>
      <c r="O30">
        <v>0.16</v>
      </c>
      <c r="Q30" s="8" t="s">
        <v>4</v>
      </c>
      <c r="R30">
        <v>17</v>
      </c>
      <c r="S30">
        <v>0.89442719099991586</v>
      </c>
      <c r="T30">
        <v>0.8</v>
      </c>
    </row>
    <row r="31" spans="1:20" x14ac:dyDescent="0.2">
      <c r="A31">
        <v>3</v>
      </c>
      <c r="B31" t="s">
        <v>7</v>
      </c>
      <c r="C31" t="s">
        <v>3</v>
      </c>
      <c r="D31" t="s">
        <v>9</v>
      </c>
      <c r="E31" s="4">
        <v>0.82352941176470495</v>
      </c>
    </row>
    <row r="32" spans="1:20" x14ac:dyDescent="0.2">
      <c r="A32">
        <v>3</v>
      </c>
      <c r="B32" t="s">
        <v>7</v>
      </c>
      <c r="C32" t="s">
        <v>5</v>
      </c>
      <c r="D32" t="s">
        <v>10</v>
      </c>
      <c r="E32" s="4">
        <v>0.16666666666666599</v>
      </c>
    </row>
    <row r="33" spans="1:10" x14ac:dyDescent="0.2">
      <c r="A33">
        <v>3</v>
      </c>
      <c r="B33" t="s">
        <v>7</v>
      </c>
      <c r="C33" t="s">
        <v>5</v>
      </c>
      <c r="D33" t="s">
        <v>9</v>
      </c>
      <c r="E33" s="4">
        <v>0.16666666666666599</v>
      </c>
      <c r="G33" t="s">
        <v>15</v>
      </c>
    </row>
    <row r="34" spans="1:10" x14ac:dyDescent="0.2">
      <c r="A34">
        <v>3</v>
      </c>
      <c r="B34" t="s">
        <v>7</v>
      </c>
      <c r="C34" t="s">
        <v>6</v>
      </c>
      <c r="D34" t="s">
        <v>11</v>
      </c>
      <c r="E34">
        <v>0.8</v>
      </c>
      <c r="F34" s="1"/>
      <c r="G34" s="5" t="s">
        <v>21</v>
      </c>
      <c r="H34" t="s">
        <v>22</v>
      </c>
      <c r="I34" t="s">
        <v>23</v>
      </c>
      <c r="J34" t="s">
        <v>24</v>
      </c>
    </row>
    <row r="35" spans="1:10" x14ac:dyDescent="0.2">
      <c r="A35">
        <v>3</v>
      </c>
      <c r="B35" t="s">
        <v>7</v>
      </c>
      <c r="C35" t="s">
        <v>6</v>
      </c>
      <c r="D35" t="s">
        <v>9</v>
      </c>
      <c r="E35">
        <v>0.8</v>
      </c>
      <c r="G35" s="6" t="s">
        <v>20</v>
      </c>
    </row>
    <row r="36" spans="1:10" x14ac:dyDescent="0.2">
      <c r="A36">
        <v>3</v>
      </c>
      <c r="B36" t="s">
        <v>20</v>
      </c>
      <c r="C36" t="s">
        <v>3</v>
      </c>
      <c r="D36" t="s">
        <v>4</v>
      </c>
      <c r="E36">
        <v>3</v>
      </c>
      <c r="G36" s="7" t="s">
        <v>6</v>
      </c>
    </row>
    <row r="37" spans="1:10" x14ac:dyDescent="0.2">
      <c r="A37">
        <v>3</v>
      </c>
      <c r="B37" t="s">
        <v>20</v>
      </c>
      <c r="C37" t="s">
        <v>5</v>
      </c>
      <c r="D37" t="s">
        <v>4</v>
      </c>
      <c r="E37">
        <v>8</v>
      </c>
      <c r="G37" s="8" t="s">
        <v>4</v>
      </c>
      <c r="H37">
        <v>44.2</v>
      </c>
      <c r="I37">
        <v>9.3252345814998137</v>
      </c>
      <c r="J37">
        <v>86.96</v>
      </c>
    </row>
    <row r="38" spans="1:10" x14ac:dyDescent="0.2">
      <c r="A38">
        <v>3</v>
      </c>
      <c r="B38" t="s">
        <v>20</v>
      </c>
      <c r="C38" t="s">
        <v>6</v>
      </c>
      <c r="D38" t="s">
        <v>4</v>
      </c>
      <c r="E38">
        <v>3</v>
      </c>
      <c r="G38" s="7" t="s">
        <v>3</v>
      </c>
    </row>
    <row r="39" spans="1:10" x14ac:dyDescent="0.2">
      <c r="A39">
        <v>4</v>
      </c>
      <c r="B39" t="s">
        <v>2</v>
      </c>
      <c r="C39" t="s">
        <v>3</v>
      </c>
      <c r="D39" t="s">
        <v>4</v>
      </c>
      <c r="E39">
        <v>1</v>
      </c>
      <c r="G39" s="8" t="s">
        <v>4</v>
      </c>
      <c r="H39">
        <v>49.2</v>
      </c>
      <c r="I39">
        <v>10.495713410721541</v>
      </c>
      <c r="J39">
        <v>110.16</v>
      </c>
    </row>
    <row r="40" spans="1:10" x14ac:dyDescent="0.2">
      <c r="A40">
        <v>4</v>
      </c>
      <c r="B40" t="s">
        <v>2</v>
      </c>
      <c r="C40" t="s">
        <v>5</v>
      </c>
      <c r="D40" t="s">
        <v>4</v>
      </c>
      <c r="E40">
        <v>1</v>
      </c>
      <c r="G40" s="7" t="s">
        <v>5</v>
      </c>
    </row>
    <row r="41" spans="1:10" x14ac:dyDescent="0.2">
      <c r="A41">
        <v>4</v>
      </c>
      <c r="B41" t="s">
        <v>2</v>
      </c>
      <c r="C41" t="s">
        <v>6</v>
      </c>
      <c r="D41" t="s">
        <v>4</v>
      </c>
      <c r="E41">
        <v>8</v>
      </c>
      <c r="G41" s="8" t="s">
        <v>4</v>
      </c>
      <c r="H41">
        <v>36.799999999999997</v>
      </c>
      <c r="I41">
        <v>19.953946977979069</v>
      </c>
      <c r="J41">
        <v>398.16</v>
      </c>
    </row>
    <row r="42" spans="1:10" x14ac:dyDescent="0.2">
      <c r="A42">
        <v>4</v>
      </c>
      <c r="B42" t="s">
        <v>7</v>
      </c>
      <c r="C42" t="s">
        <v>3</v>
      </c>
      <c r="D42" t="s">
        <v>8</v>
      </c>
      <c r="E42">
        <v>0.8</v>
      </c>
      <c r="G42" s="6" t="s">
        <v>7</v>
      </c>
    </row>
    <row r="43" spans="1:10" x14ac:dyDescent="0.2">
      <c r="A43">
        <v>4</v>
      </c>
      <c r="B43" t="s">
        <v>7</v>
      </c>
      <c r="C43" t="s">
        <v>3</v>
      </c>
      <c r="D43" t="s">
        <v>9</v>
      </c>
      <c r="E43" s="4">
        <v>0.84210526315789402</v>
      </c>
      <c r="G43" s="7" t="s">
        <v>6</v>
      </c>
    </row>
    <row r="44" spans="1:10" x14ac:dyDescent="0.2">
      <c r="A44">
        <v>4</v>
      </c>
      <c r="B44" t="s">
        <v>7</v>
      </c>
      <c r="C44" t="s">
        <v>5</v>
      </c>
      <c r="D44" t="s">
        <v>10</v>
      </c>
      <c r="E44" s="4">
        <v>0.28571428571428498</v>
      </c>
      <c r="G44" s="8" t="s">
        <v>9</v>
      </c>
      <c r="H44">
        <v>0.24019746782676341</v>
      </c>
      <c r="I44">
        <v>0.10671333470125648</v>
      </c>
      <c r="J44">
        <v>1.138773580306239E-2</v>
      </c>
    </row>
    <row r="45" spans="1:10" x14ac:dyDescent="0.2">
      <c r="A45">
        <v>4</v>
      </c>
      <c r="B45" t="s">
        <v>7</v>
      </c>
      <c r="C45" t="s">
        <v>5</v>
      </c>
      <c r="D45" t="s">
        <v>9</v>
      </c>
      <c r="E45" s="4">
        <v>0.28571428571428498</v>
      </c>
      <c r="G45" s="8" t="s">
        <v>11</v>
      </c>
      <c r="H45">
        <v>0.30492784180589017</v>
      </c>
      <c r="I45">
        <v>0.10947624940423326</v>
      </c>
      <c r="J45">
        <v>1.1985049183617882E-2</v>
      </c>
    </row>
    <row r="46" spans="1:10" x14ac:dyDescent="0.2">
      <c r="A46">
        <v>4</v>
      </c>
      <c r="B46" t="s">
        <v>7</v>
      </c>
      <c r="C46" t="s">
        <v>6</v>
      </c>
      <c r="D46" t="s">
        <v>11</v>
      </c>
      <c r="E46">
        <v>0.75</v>
      </c>
      <c r="G46" s="7" t="s">
        <v>3</v>
      </c>
    </row>
    <row r="47" spans="1:10" x14ac:dyDescent="0.2">
      <c r="A47">
        <v>4</v>
      </c>
      <c r="B47" t="s">
        <v>7</v>
      </c>
      <c r="C47" t="s">
        <v>6</v>
      </c>
      <c r="D47" t="s">
        <v>9</v>
      </c>
      <c r="E47" s="4">
        <v>0.66666666666666596</v>
      </c>
      <c r="G47" s="8" t="s">
        <v>9</v>
      </c>
      <c r="H47">
        <v>0.24670277002517799</v>
      </c>
      <c r="I47">
        <v>2.9572619533334222E-2</v>
      </c>
      <c r="J47">
        <v>8.745398260633408E-4</v>
      </c>
    </row>
    <row r="48" spans="1:10" x14ac:dyDescent="0.2">
      <c r="A48">
        <v>4</v>
      </c>
      <c r="B48" t="s">
        <v>20</v>
      </c>
      <c r="C48" t="s">
        <v>3</v>
      </c>
      <c r="D48" t="s">
        <v>4</v>
      </c>
      <c r="E48">
        <v>3</v>
      </c>
      <c r="G48" s="8" t="s">
        <v>8</v>
      </c>
      <c r="H48">
        <v>0.27519882405469404</v>
      </c>
      <c r="I48">
        <v>5.6784868686894752E-2</v>
      </c>
      <c r="J48">
        <v>3.22452131178788E-3</v>
      </c>
    </row>
    <row r="49" spans="1:10" x14ac:dyDescent="0.2">
      <c r="A49">
        <v>4</v>
      </c>
      <c r="B49" t="s">
        <v>20</v>
      </c>
      <c r="C49" t="s">
        <v>5</v>
      </c>
      <c r="D49" t="s">
        <v>4</v>
      </c>
      <c r="E49">
        <v>4</v>
      </c>
      <c r="G49" s="7" t="s">
        <v>5</v>
      </c>
    </row>
    <row r="50" spans="1:10" x14ac:dyDescent="0.2">
      <c r="A50">
        <v>4</v>
      </c>
      <c r="B50" t="s">
        <v>20</v>
      </c>
      <c r="C50" t="s">
        <v>6</v>
      </c>
      <c r="D50" t="s">
        <v>4</v>
      </c>
      <c r="E50">
        <v>3</v>
      </c>
      <c r="G50" s="8" t="s">
        <v>9</v>
      </c>
      <c r="H50">
        <v>0.33281364890198695</v>
      </c>
      <c r="I50">
        <v>8.1574742370374126E-2</v>
      </c>
      <c r="J50">
        <v>6.6544385927929106E-3</v>
      </c>
    </row>
    <row r="51" spans="1:10" x14ac:dyDescent="0.2">
      <c r="A51">
        <v>5</v>
      </c>
      <c r="B51" t="s">
        <v>2</v>
      </c>
      <c r="C51" t="s">
        <v>3</v>
      </c>
      <c r="D51" t="s">
        <v>4</v>
      </c>
      <c r="E51">
        <v>1</v>
      </c>
      <c r="G51" s="8" t="s">
        <v>10</v>
      </c>
      <c r="H51">
        <v>0.37342538627981758</v>
      </c>
      <c r="I51">
        <v>0.10454453872141763</v>
      </c>
      <c r="J51">
        <v>1.092956057647399E-2</v>
      </c>
    </row>
    <row r="52" spans="1:10" x14ac:dyDescent="0.2">
      <c r="A52">
        <v>5</v>
      </c>
      <c r="B52" t="s">
        <v>2</v>
      </c>
      <c r="C52" t="s">
        <v>5</v>
      </c>
      <c r="D52" t="s">
        <v>4</v>
      </c>
      <c r="E52">
        <v>1</v>
      </c>
      <c r="G52" s="6" t="s">
        <v>2</v>
      </c>
    </row>
    <row r="53" spans="1:10" x14ac:dyDescent="0.2">
      <c r="A53">
        <v>5</v>
      </c>
      <c r="B53" t="s">
        <v>2</v>
      </c>
      <c r="C53" t="s">
        <v>6</v>
      </c>
      <c r="D53" t="s">
        <v>4</v>
      </c>
      <c r="E53">
        <v>7</v>
      </c>
      <c r="G53" s="7" t="s">
        <v>6</v>
      </c>
    </row>
    <row r="54" spans="1:10" x14ac:dyDescent="0.2">
      <c r="A54">
        <v>5</v>
      </c>
      <c r="B54" t="s">
        <v>7</v>
      </c>
      <c r="C54" t="s">
        <v>3</v>
      </c>
      <c r="D54" t="s">
        <v>8</v>
      </c>
      <c r="E54" s="4">
        <v>0.42857142857142799</v>
      </c>
      <c r="G54" s="8" t="s">
        <v>4</v>
      </c>
      <c r="H54">
        <v>44.8</v>
      </c>
      <c r="I54">
        <v>3.6551333764994132</v>
      </c>
      <c r="J54">
        <v>13.36</v>
      </c>
    </row>
    <row r="55" spans="1:10" x14ac:dyDescent="0.2">
      <c r="A55">
        <v>5</v>
      </c>
      <c r="B55" t="s">
        <v>7</v>
      </c>
      <c r="C55" t="s">
        <v>3</v>
      </c>
      <c r="D55" t="s">
        <v>9</v>
      </c>
      <c r="E55" s="4">
        <v>0.46153846153846101</v>
      </c>
      <c r="G55" s="7" t="s">
        <v>3</v>
      </c>
    </row>
    <row r="56" spans="1:10" x14ac:dyDescent="0.2">
      <c r="A56">
        <v>5</v>
      </c>
      <c r="B56" t="s">
        <v>7</v>
      </c>
      <c r="C56" t="s">
        <v>5</v>
      </c>
      <c r="D56" t="s">
        <v>10</v>
      </c>
      <c r="E56" s="4">
        <v>0.82352941176470495</v>
      </c>
      <c r="G56" s="8" t="s">
        <v>4</v>
      </c>
      <c r="H56">
        <v>44</v>
      </c>
      <c r="I56">
        <v>3.2249030993194201</v>
      </c>
      <c r="J56">
        <v>10.4</v>
      </c>
    </row>
    <row r="57" spans="1:10" x14ac:dyDescent="0.2">
      <c r="A57">
        <v>5</v>
      </c>
      <c r="B57" t="s">
        <v>7</v>
      </c>
      <c r="C57" t="s">
        <v>5</v>
      </c>
      <c r="D57" t="s">
        <v>9</v>
      </c>
      <c r="E57" s="4">
        <v>0.57142857142857095</v>
      </c>
      <c r="G57" s="7" t="s">
        <v>5</v>
      </c>
    </row>
    <row r="58" spans="1:10" x14ac:dyDescent="0.2">
      <c r="A58">
        <v>5</v>
      </c>
      <c r="B58" t="s">
        <v>7</v>
      </c>
      <c r="C58" t="s">
        <v>6</v>
      </c>
      <c r="D58" t="s">
        <v>11</v>
      </c>
      <c r="E58" s="4">
        <v>0.54545454545454497</v>
      </c>
      <c r="G58" s="8" t="s">
        <v>4</v>
      </c>
      <c r="H58">
        <v>44.2</v>
      </c>
      <c r="I58">
        <v>4.7074409183759283</v>
      </c>
      <c r="J58">
        <v>22.16</v>
      </c>
    </row>
    <row r="59" spans="1:10" x14ac:dyDescent="0.2">
      <c r="A59">
        <v>5</v>
      </c>
      <c r="B59" t="s">
        <v>7</v>
      </c>
      <c r="C59" t="s">
        <v>6</v>
      </c>
      <c r="D59" t="s">
        <v>9</v>
      </c>
      <c r="E59" s="4">
        <v>0.33333333333333298</v>
      </c>
    </row>
    <row r="60" spans="1:10" x14ac:dyDescent="0.2">
      <c r="A60">
        <v>5</v>
      </c>
      <c r="B60" t="s">
        <v>20</v>
      </c>
      <c r="C60" t="s">
        <v>3</v>
      </c>
      <c r="D60" t="s">
        <v>4</v>
      </c>
      <c r="E60">
        <v>3</v>
      </c>
    </row>
    <row r="61" spans="1:10" x14ac:dyDescent="0.2">
      <c r="A61">
        <v>5</v>
      </c>
      <c r="B61" t="s">
        <v>20</v>
      </c>
      <c r="C61" t="s">
        <v>5</v>
      </c>
      <c r="D61" t="s">
        <v>4</v>
      </c>
      <c r="E61">
        <v>3</v>
      </c>
    </row>
    <row r="62" spans="1:10" x14ac:dyDescent="0.2">
      <c r="A62">
        <v>5</v>
      </c>
      <c r="B62" t="s">
        <v>20</v>
      </c>
      <c r="C62" t="s">
        <v>6</v>
      </c>
      <c r="D62" t="s">
        <v>4</v>
      </c>
      <c r="E62">
        <v>5</v>
      </c>
    </row>
    <row r="66" spans="1:5" x14ac:dyDescent="0.2">
      <c r="B66" t="s">
        <v>13</v>
      </c>
    </row>
    <row r="67" spans="1:5" x14ac:dyDescent="0.2">
      <c r="A67" t="s">
        <v>16</v>
      </c>
      <c r="B67" t="s">
        <v>17</v>
      </c>
      <c r="C67" t="s">
        <v>18</v>
      </c>
      <c r="D67" t="s">
        <v>0</v>
      </c>
      <c r="E67" s="2" t="s">
        <v>1</v>
      </c>
    </row>
    <row r="68" spans="1:5" x14ac:dyDescent="0.2">
      <c r="A68">
        <v>1</v>
      </c>
      <c r="B68" t="s">
        <v>2</v>
      </c>
      <c r="C68" t="s">
        <v>3</v>
      </c>
      <c r="D68" t="s">
        <v>4</v>
      </c>
      <c r="E68">
        <v>4</v>
      </c>
    </row>
    <row r="69" spans="1:5" x14ac:dyDescent="0.2">
      <c r="A69">
        <v>1</v>
      </c>
      <c r="B69" t="s">
        <v>2</v>
      </c>
      <c r="C69" t="s">
        <v>5</v>
      </c>
      <c r="D69" t="s">
        <v>4</v>
      </c>
      <c r="E69">
        <v>4</v>
      </c>
    </row>
    <row r="70" spans="1:5" x14ac:dyDescent="0.2">
      <c r="A70">
        <v>1</v>
      </c>
      <c r="B70" t="s">
        <v>2</v>
      </c>
      <c r="C70" t="s">
        <v>6</v>
      </c>
      <c r="D70" t="s">
        <v>4</v>
      </c>
      <c r="E70">
        <v>4</v>
      </c>
    </row>
    <row r="71" spans="1:5" x14ac:dyDescent="0.2">
      <c r="A71">
        <v>1</v>
      </c>
      <c r="B71" t="s">
        <v>7</v>
      </c>
      <c r="C71" t="s">
        <v>3</v>
      </c>
      <c r="D71" t="s">
        <v>8</v>
      </c>
      <c r="E71">
        <v>1</v>
      </c>
    </row>
    <row r="72" spans="1:5" x14ac:dyDescent="0.2">
      <c r="A72">
        <v>1</v>
      </c>
      <c r="B72" t="s">
        <v>7</v>
      </c>
      <c r="C72" t="s">
        <v>3</v>
      </c>
      <c r="D72" t="s">
        <v>9</v>
      </c>
      <c r="E72">
        <v>1</v>
      </c>
    </row>
    <row r="73" spans="1:5" x14ac:dyDescent="0.2">
      <c r="A73">
        <v>1</v>
      </c>
      <c r="B73" t="s">
        <v>7</v>
      </c>
      <c r="C73" t="s">
        <v>5</v>
      </c>
      <c r="D73" t="s">
        <v>10</v>
      </c>
      <c r="E73" s="4">
        <v>0.92307692307692302</v>
      </c>
    </row>
    <row r="74" spans="1:5" x14ac:dyDescent="0.2">
      <c r="A74">
        <v>1</v>
      </c>
      <c r="B74" t="s">
        <v>7</v>
      </c>
      <c r="C74" t="s">
        <v>5</v>
      </c>
      <c r="D74" t="s">
        <v>9</v>
      </c>
      <c r="E74" s="4">
        <v>0.92307692307692302</v>
      </c>
    </row>
    <row r="75" spans="1:5" x14ac:dyDescent="0.2">
      <c r="A75">
        <v>1</v>
      </c>
      <c r="B75" t="s">
        <v>7</v>
      </c>
      <c r="C75" t="s">
        <v>6</v>
      </c>
      <c r="D75" t="s">
        <v>11</v>
      </c>
      <c r="E75" s="4">
        <v>0.93333333333333302</v>
      </c>
    </row>
    <row r="76" spans="1:5" x14ac:dyDescent="0.2">
      <c r="A76">
        <v>1</v>
      </c>
      <c r="B76" t="s">
        <v>7</v>
      </c>
      <c r="C76" t="s">
        <v>6</v>
      </c>
      <c r="D76" t="s">
        <v>9</v>
      </c>
      <c r="E76" s="4">
        <v>0.85714285714285698</v>
      </c>
    </row>
    <row r="77" spans="1:5" x14ac:dyDescent="0.2">
      <c r="A77">
        <v>1</v>
      </c>
      <c r="B77" t="s">
        <v>20</v>
      </c>
      <c r="C77" t="s">
        <v>3</v>
      </c>
      <c r="D77" t="s">
        <v>4</v>
      </c>
      <c r="E77">
        <v>3</v>
      </c>
    </row>
    <row r="78" spans="1:5" x14ac:dyDescent="0.2">
      <c r="A78">
        <v>1</v>
      </c>
      <c r="B78" t="s">
        <v>20</v>
      </c>
      <c r="C78" t="s">
        <v>5</v>
      </c>
      <c r="D78" t="s">
        <v>4</v>
      </c>
      <c r="E78">
        <v>4</v>
      </c>
    </row>
    <row r="79" spans="1:5" x14ac:dyDescent="0.2">
      <c r="A79">
        <v>1</v>
      </c>
      <c r="B79" t="s">
        <v>20</v>
      </c>
      <c r="C79" t="s">
        <v>6</v>
      </c>
      <c r="D79" t="s">
        <v>4</v>
      </c>
      <c r="E79">
        <v>4</v>
      </c>
    </row>
    <row r="80" spans="1:5" x14ac:dyDescent="0.2">
      <c r="A80">
        <v>2</v>
      </c>
      <c r="B80" t="s">
        <v>2</v>
      </c>
      <c r="C80" t="s">
        <v>3</v>
      </c>
      <c r="D80" t="s">
        <v>4</v>
      </c>
      <c r="E80">
        <v>5</v>
      </c>
    </row>
    <row r="81" spans="1:5" x14ac:dyDescent="0.2">
      <c r="A81">
        <v>2</v>
      </c>
      <c r="B81" t="s">
        <v>2</v>
      </c>
      <c r="C81" t="s">
        <v>5</v>
      </c>
      <c r="D81" t="s">
        <v>4</v>
      </c>
      <c r="E81">
        <v>4</v>
      </c>
    </row>
    <row r="82" spans="1:5" x14ac:dyDescent="0.2">
      <c r="A82">
        <v>2</v>
      </c>
      <c r="B82" t="s">
        <v>2</v>
      </c>
      <c r="C82" t="s">
        <v>6</v>
      </c>
      <c r="D82" t="s">
        <v>4</v>
      </c>
      <c r="E82">
        <v>4</v>
      </c>
    </row>
    <row r="83" spans="1:5" x14ac:dyDescent="0.2">
      <c r="A83">
        <v>2</v>
      </c>
      <c r="B83" t="s">
        <v>7</v>
      </c>
      <c r="C83" t="s">
        <v>3</v>
      </c>
      <c r="D83" t="s">
        <v>8</v>
      </c>
      <c r="E83" s="4">
        <v>0.90909090909090895</v>
      </c>
    </row>
    <row r="84" spans="1:5" x14ac:dyDescent="0.2">
      <c r="A84">
        <v>2</v>
      </c>
      <c r="B84" t="s">
        <v>7</v>
      </c>
      <c r="C84" t="s">
        <v>3</v>
      </c>
      <c r="D84" t="s">
        <v>9</v>
      </c>
      <c r="E84" s="4">
        <v>0.90909090909090895</v>
      </c>
    </row>
    <row r="85" spans="1:5" x14ac:dyDescent="0.2">
      <c r="A85">
        <v>2</v>
      </c>
      <c r="B85" t="s">
        <v>7</v>
      </c>
      <c r="C85" t="s">
        <v>5</v>
      </c>
      <c r="D85" t="s">
        <v>10</v>
      </c>
      <c r="E85" s="4">
        <v>0.92307692307692302</v>
      </c>
    </row>
    <row r="86" spans="1:5" x14ac:dyDescent="0.2">
      <c r="A86">
        <v>2</v>
      </c>
      <c r="B86" t="s">
        <v>7</v>
      </c>
      <c r="C86" t="s">
        <v>5</v>
      </c>
      <c r="D86" t="s">
        <v>9</v>
      </c>
      <c r="E86" s="4">
        <v>0.83333333333333304</v>
      </c>
    </row>
    <row r="87" spans="1:5" x14ac:dyDescent="0.2">
      <c r="A87">
        <v>2</v>
      </c>
      <c r="B87" t="s">
        <v>7</v>
      </c>
      <c r="C87" t="s">
        <v>6</v>
      </c>
      <c r="D87" t="s">
        <v>11</v>
      </c>
      <c r="E87" s="4">
        <v>0.92307692307692302</v>
      </c>
    </row>
    <row r="88" spans="1:5" x14ac:dyDescent="0.2">
      <c r="A88">
        <v>2</v>
      </c>
      <c r="B88" t="s">
        <v>7</v>
      </c>
      <c r="C88" t="s">
        <v>6</v>
      </c>
      <c r="D88" t="s">
        <v>9</v>
      </c>
      <c r="E88" s="4">
        <v>0.83333333333333304</v>
      </c>
    </row>
    <row r="89" spans="1:5" x14ac:dyDescent="0.2">
      <c r="A89">
        <v>2</v>
      </c>
      <c r="B89" t="s">
        <v>20</v>
      </c>
      <c r="C89" t="s">
        <v>3</v>
      </c>
      <c r="D89" t="s">
        <v>4</v>
      </c>
      <c r="E89">
        <v>4</v>
      </c>
    </row>
    <row r="90" spans="1:5" x14ac:dyDescent="0.2">
      <c r="A90">
        <v>2</v>
      </c>
      <c r="B90" t="s">
        <v>20</v>
      </c>
      <c r="C90" t="s">
        <v>5</v>
      </c>
      <c r="D90" t="s">
        <v>4</v>
      </c>
      <c r="E90">
        <v>3</v>
      </c>
    </row>
    <row r="91" spans="1:5" x14ac:dyDescent="0.2">
      <c r="A91">
        <v>2</v>
      </c>
      <c r="B91" t="s">
        <v>20</v>
      </c>
      <c r="C91" t="s">
        <v>6</v>
      </c>
      <c r="D91" t="s">
        <v>4</v>
      </c>
      <c r="E91">
        <v>3</v>
      </c>
    </row>
    <row r="92" spans="1:5" x14ac:dyDescent="0.2">
      <c r="A92">
        <v>3</v>
      </c>
      <c r="B92" t="s">
        <v>2</v>
      </c>
      <c r="C92" t="s">
        <v>3</v>
      </c>
      <c r="D92" t="s">
        <v>4</v>
      </c>
      <c r="E92">
        <v>5</v>
      </c>
    </row>
    <row r="93" spans="1:5" x14ac:dyDescent="0.2">
      <c r="A93">
        <v>3</v>
      </c>
      <c r="B93" t="s">
        <v>2</v>
      </c>
      <c r="C93" t="s">
        <v>5</v>
      </c>
      <c r="D93" t="s">
        <v>4</v>
      </c>
      <c r="E93">
        <v>4</v>
      </c>
    </row>
    <row r="94" spans="1:5" x14ac:dyDescent="0.2">
      <c r="A94">
        <v>3</v>
      </c>
      <c r="B94" t="s">
        <v>2</v>
      </c>
      <c r="C94" t="s">
        <v>6</v>
      </c>
      <c r="D94" t="s">
        <v>4</v>
      </c>
      <c r="E94">
        <v>4</v>
      </c>
    </row>
    <row r="95" spans="1:5" x14ac:dyDescent="0.2">
      <c r="A95">
        <v>3</v>
      </c>
      <c r="B95" t="s">
        <v>7</v>
      </c>
      <c r="C95" t="s">
        <v>3</v>
      </c>
      <c r="D95" t="s">
        <v>8</v>
      </c>
      <c r="E95" s="4">
        <v>0.66666666666666596</v>
      </c>
    </row>
    <row r="96" spans="1:5" x14ac:dyDescent="0.2">
      <c r="A96">
        <v>3</v>
      </c>
      <c r="B96" t="s">
        <v>7</v>
      </c>
      <c r="C96" t="s">
        <v>3</v>
      </c>
      <c r="D96" t="s">
        <v>9</v>
      </c>
      <c r="E96" s="4">
        <v>0.66666666666666596</v>
      </c>
    </row>
    <row r="97" spans="1:5" x14ac:dyDescent="0.2">
      <c r="A97">
        <v>3</v>
      </c>
      <c r="B97" t="s">
        <v>7</v>
      </c>
      <c r="C97" t="s">
        <v>5</v>
      </c>
      <c r="D97" t="s">
        <v>10</v>
      </c>
      <c r="E97" s="4">
        <v>0.90909090909090895</v>
      </c>
    </row>
    <row r="98" spans="1:5" x14ac:dyDescent="0.2">
      <c r="A98">
        <v>3</v>
      </c>
      <c r="B98" t="s">
        <v>7</v>
      </c>
      <c r="C98" t="s">
        <v>5</v>
      </c>
      <c r="D98" t="s">
        <v>9</v>
      </c>
      <c r="E98" s="4">
        <v>0.66666666666666596</v>
      </c>
    </row>
    <row r="99" spans="1:5" x14ac:dyDescent="0.2">
      <c r="A99">
        <v>3</v>
      </c>
      <c r="B99" t="s">
        <v>7</v>
      </c>
      <c r="C99" t="s">
        <v>6</v>
      </c>
      <c r="D99" t="s">
        <v>11</v>
      </c>
      <c r="E99" s="4">
        <v>0.92307692307692302</v>
      </c>
    </row>
    <row r="100" spans="1:5" x14ac:dyDescent="0.2">
      <c r="A100">
        <v>3</v>
      </c>
      <c r="B100" t="s">
        <v>7</v>
      </c>
      <c r="C100" t="s">
        <v>6</v>
      </c>
      <c r="D100" t="s">
        <v>9</v>
      </c>
      <c r="E100">
        <v>0.6</v>
      </c>
    </row>
    <row r="101" spans="1:5" x14ac:dyDescent="0.2">
      <c r="A101">
        <v>3</v>
      </c>
      <c r="B101" t="s">
        <v>20</v>
      </c>
      <c r="C101" t="s">
        <v>3</v>
      </c>
      <c r="D101" t="s">
        <v>4</v>
      </c>
      <c r="E101">
        <v>4</v>
      </c>
    </row>
    <row r="102" spans="1:5" x14ac:dyDescent="0.2">
      <c r="A102">
        <v>3</v>
      </c>
      <c r="B102" t="s">
        <v>20</v>
      </c>
      <c r="C102" t="s">
        <v>5</v>
      </c>
      <c r="D102" t="s">
        <v>4</v>
      </c>
      <c r="E102">
        <v>4</v>
      </c>
    </row>
    <row r="103" spans="1:5" x14ac:dyDescent="0.2">
      <c r="A103">
        <v>3</v>
      </c>
      <c r="B103" t="s">
        <v>20</v>
      </c>
      <c r="C103" t="s">
        <v>6</v>
      </c>
      <c r="D103" t="s">
        <v>4</v>
      </c>
      <c r="E103">
        <v>3</v>
      </c>
    </row>
    <row r="104" spans="1:5" x14ac:dyDescent="0.2">
      <c r="A104">
        <v>4</v>
      </c>
      <c r="B104" t="s">
        <v>2</v>
      </c>
      <c r="C104" t="s">
        <v>3</v>
      </c>
      <c r="D104" t="s">
        <v>4</v>
      </c>
      <c r="E104">
        <v>5</v>
      </c>
    </row>
    <row r="105" spans="1:5" x14ac:dyDescent="0.2">
      <c r="A105">
        <v>4</v>
      </c>
      <c r="B105" t="s">
        <v>2</v>
      </c>
      <c r="C105" t="s">
        <v>5</v>
      </c>
      <c r="D105" t="s">
        <v>4</v>
      </c>
      <c r="E105">
        <v>4</v>
      </c>
    </row>
    <row r="106" spans="1:5" x14ac:dyDescent="0.2">
      <c r="A106">
        <v>4</v>
      </c>
      <c r="B106" t="s">
        <v>2</v>
      </c>
      <c r="C106" t="s">
        <v>6</v>
      </c>
      <c r="D106" t="s">
        <v>4</v>
      </c>
      <c r="E106">
        <v>4</v>
      </c>
    </row>
    <row r="107" spans="1:5" x14ac:dyDescent="0.2">
      <c r="A107">
        <v>4</v>
      </c>
      <c r="B107" t="s">
        <v>7</v>
      </c>
      <c r="C107" t="s">
        <v>3</v>
      </c>
      <c r="D107" t="s">
        <v>8</v>
      </c>
      <c r="E107" s="4">
        <v>0.92307692307692302</v>
      </c>
    </row>
    <row r="108" spans="1:5" x14ac:dyDescent="0.2">
      <c r="A108">
        <v>4</v>
      </c>
      <c r="B108" t="s">
        <v>7</v>
      </c>
      <c r="C108" t="s">
        <v>3</v>
      </c>
      <c r="D108" t="s">
        <v>9</v>
      </c>
      <c r="E108" s="4">
        <v>0.72727272727272696</v>
      </c>
    </row>
    <row r="109" spans="1:5" x14ac:dyDescent="0.2">
      <c r="A109">
        <v>4</v>
      </c>
      <c r="B109" t="s">
        <v>7</v>
      </c>
      <c r="C109" t="s">
        <v>5</v>
      </c>
      <c r="D109" t="s">
        <v>10</v>
      </c>
      <c r="E109" s="4">
        <v>0.92307692307692302</v>
      </c>
    </row>
    <row r="110" spans="1:5" x14ac:dyDescent="0.2">
      <c r="A110">
        <v>4</v>
      </c>
      <c r="B110" t="s">
        <v>7</v>
      </c>
      <c r="C110" t="s">
        <v>5</v>
      </c>
      <c r="D110" t="s">
        <v>9</v>
      </c>
      <c r="E110" s="4">
        <v>0.72727272727272696</v>
      </c>
    </row>
    <row r="111" spans="1:5" x14ac:dyDescent="0.2">
      <c r="A111">
        <v>4</v>
      </c>
      <c r="B111" t="s">
        <v>7</v>
      </c>
      <c r="C111" t="s">
        <v>6</v>
      </c>
      <c r="D111" t="s">
        <v>11</v>
      </c>
      <c r="E111">
        <v>1</v>
      </c>
    </row>
    <row r="112" spans="1:5" x14ac:dyDescent="0.2">
      <c r="A112">
        <v>4</v>
      </c>
      <c r="B112" t="s">
        <v>7</v>
      </c>
      <c r="C112" t="s">
        <v>6</v>
      </c>
      <c r="D112" t="s">
        <v>9</v>
      </c>
      <c r="E112" s="4">
        <v>0.72727272727272696</v>
      </c>
    </row>
    <row r="113" spans="1:5" x14ac:dyDescent="0.2">
      <c r="A113">
        <v>4</v>
      </c>
      <c r="B113" t="s">
        <v>20</v>
      </c>
      <c r="C113" t="s">
        <v>3</v>
      </c>
      <c r="D113" t="s">
        <v>4</v>
      </c>
      <c r="E113">
        <v>3</v>
      </c>
    </row>
    <row r="114" spans="1:5" x14ac:dyDescent="0.2">
      <c r="A114">
        <v>4</v>
      </c>
      <c r="B114" t="s">
        <v>20</v>
      </c>
      <c r="C114" t="s">
        <v>5</v>
      </c>
      <c r="D114" t="s">
        <v>4</v>
      </c>
      <c r="E114">
        <v>4</v>
      </c>
    </row>
    <row r="115" spans="1:5" x14ac:dyDescent="0.2">
      <c r="A115">
        <v>4</v>
      </c>
      <c r="B115" t="s">
        <v>20</v>
      </c>
      <c r="C115" t="s">
        <v>6</v>
      </c>
      <c r="D115" t="s">
        <v>4</v>
      </c>
      <c r="E115">
        <v>7</v>
      </c>
    </row>
    <row r="116" spans="1:5" x14ac:dyDescent="0.2">
      <c r="A116">
        <v>5</v>
      </c>
      <c r="B116" t="s">
        <v>2</v>
      </c>
      <c r="C116" t="s">
        <v>3</v>
      </c>
      <c r="D116" t="s">
        <v>4</v>
      </c>
      <c r="E116">
        <v>4</v>
      </c>
    </row>
    <row r="117" spans="1:5" x14ac:dyDescent="0.2">
      <c r="A117">
        <v>5</v>
      </c>
      <c r="B117" t="s">
        <v>2</v>
      </c>
      <c r="C117" t="s">
        <v>5</v>
      </c>
      <c r="D117" t="s">
        <v>4</v>
      </c>
      <c r="E117">
        <v>5</v>
      </c>
    </row>
    <row r="118" spans="1:5" x14ac:dyDescent="0.2">
      <c r="A118">
        <v>5</v>
      </c>
      <c r="B118" t="s">
        <v>2</v>
      </c>
      <c r="C118" t="s">
        <v>6</v>
      </c>
      <c r="D118" t="s">
        <v>4</v>
      </c>
      <c r="E118">
        <v>4</v>
      </c>
    </row>
    <row r="119" spans="1:5" x14ac:dyDescent="0.2">
      <c r="A119">
        <v>5</v>
      </c>
      <c r="B119" t="s">
        <v>7</v>
      </c>
      <c r="C119" t="s">
        <v>3</v>
      </c>
      <c r="D119" t="s">
        <v>8</v>
      </c>
      <c r="E119" s="4">
        <v>0.90909090909090895</v>
      </c>
    </row>
    <row r="120" spans="1:5" x14ac:dyDescent="0.2">
      <c r="A120">
        <v>5</v>
      </c>
      <c r="B120" t="s">
        <v>7</v>
      </c>
      <c r="C120" t="s">
        <v>3</v>
      </c>
      <c r="D120" t="s">
        <v>9</v>
      </c>
      <c r="E120">
        <v>0.8</v>
      </c>
    </row>
    <row r="121" spans="1:5" x14ac:dyDescent="0.2">
      <c r="A121">
        <v>5</v>
      </c>
      <c r="B121" t="s">
        <v>7</v>
      </c>
      <c r="C121" t="s">
        <v>5</v>
      </c>
      <c r="D121" t="s">
        <v>10</v>
      </c>
      <c r="E121">
        <v>1</v>
      </c>
    </row>
    <row r="122" spans="1:5" x14ac:dyDescent="0.2">
      <c r="A122">
        <v>5</v>
      </c>
      <c r="B122" t="s">
        <v>7</v>
      </c>
      <c r="C122" t="s">
        <v>5</v>
      </c>
      <c r="D122" t="s">
        <v>9</v>
      </c>
      <c r="E122">
        <v>0.8</v>
      </c>
    </row>
    <row r="123" spans="1:5" x14ac:dyDescent="0.2">
      <c r="A123">
        <v>5</v>
      </c>
      <c r="B123" t="s">
        <v>7</v>
      </c>
      <c r="C123" t="s">
        <v>6</v>
      </c>
      <c r="D123" t="s">
        <v>11</v>
      </c>
      <c r="E123">
        <v>1</v>
      </c>
    </row>
    <row r="124" spans="1:5" x14ac:dyDescent="0.2">
      <c r="A124">
        <v>5</v>
      </c>
      <c r="B124" t="s">
        <v>7</v>
      </c>
      <c r="C124" t="s">
        <v>6</v>
      </c>
      <c r="D124" t="s">
        <v>9</v>
      </c>
      <c r="E124">
        <v>0.8</v>
      </c>
    </row>
    <row r="125" spans="1:5" x14ac:dyDescent="0.2">
      <c r="A125">
        <v>5</v>
      </c>
      <c r="B125" t="s">
        <v>20</v>
      </c>
      <c r="C125" t="s">
        <v>3</v>
      </c>
      <c r="D125" t="s">
        <v>4</v>
      </c>
      <c r="E125">
        <v>2</v>
      </c>
    </row>
    <row r="126" spans="1:5" x14ac:dyDescent="0.2">
      <c r="A126">
        <v>5</v>
      </c>
      <c r="B126" t="s">
        <v>20</v>
      </c>
      <c r="C126" t="s">
        <v>5</v>
      </c>
      <c r="D126" t="s">
        <v>4</v>
      </c>
      <c r="E126">
        <v>3</v>
      </c>
    </row>
    <row r="127" spans="1:5" x14ac:dyDescent="0.2">
      <c r="A127">
        <v>5</v>
      </c>
      <c r="B127" t="s">
        <v>20</v>
      </c>
      <c r="C127" t="s">
        <v>6</v>
      </c>
      <c r="D127" t="s">
        <v>4</v>
      </c>
      <c r="E127">
        <v>3</v>
      </c>
    </row>
    <row r="144" spans="2:2" x14ac:dyDescent="0.2">
      <c r="B144" t="s">
        <v>14</v>
      </c>
    </row>
    <row r="145" spans="1:5" x14ac:dyDescent="0.2">
      <c r="A145" t="s">
        <v>16</v>
      </c>
      <c r="B145" t="s">
        <v>17</v>
      </c>
      <c r="C145" t="s">
        <v>18</v>
      </c>
      <c r="D145" t="s">
        <v>0</v>
      </c>
      <c r="E145" s="2" t="s">
        <v>1</v>
      </c>
    </row>
    <row r="146" spans="1:5" x14ac:dyDescent="0.2">
      <c r="A146">
        <v>1</v>
      </c>
      <c r="B146" t="s">
        <v>2</v>
      </c>
      <c r="C146" t="s">
        <v>3</v>
      </c>
      <c r="D146" t="s">
        <v>4</v>
      </c>
      <c r="E146">
        <v>23</v>
      </c>
    </row>
    <row r="147" spans="1:5" x14ac:dyDescent="0.2">
      <c r="A147">
        <v>1</v>
      </c>
      <c r="B147" t="s">
        <v>2</v>
      </c>
      <c r="C147" t="s">
        <v>5</v>
      </c>
      <c r="D147" t="s">
        <v>4</v>
      </c>
      <c r="E147">
        <v>16</v>
      </c>
    </row>
    <row r="148" spans="1:5" x14ac:dyDescent="0.2">
      <c r="A148">
        <v>1</v>
      </c>
      <c r="B148" t="s">
        <v>2</v>
      </c>
      <c r="C148" t="s">
        <v>6</v>
      </c>
      <c r="D148" t="s">
        <v>4</v>
      </c>
      <c r="E148">
        <v>22</v>
      </c>
    </row>
    <row r="149" spans="1:5" x14ac:dyDescent="0.2">
      <c r="A149">
        <v>1</v>
      </c>
      <c r="B149" t="s">
        <v>7</v>
      </c>
      <c r="C149" t="s">
        <v>3</v>
      </c>
      <c r="D149" t="s">
        <v>8</v>
      </c>
      <c r="E149" s="4">
        <v>0.11764705882352899</v>
      </c>
    </row>
    <row r="150" spans="1:5" x14ac:dyDescent="0.2">
      <c r="A150">
        <v>1</v>
      </c>
      <c r="B150" t="s">
        <v>7</v>
      </c>
      <c r="C150" t="s">
        <v>3</v>
      </c>
      <c r="D150" t="s">
        <v>9</v>
      </c>
      <c r="E150">
        <v>9.3023255813953404E-2</v>
      </c>
    </row>
    <row r="151" spans="1:5" x14ac:dyDescent="0.2">
      <c r="A151">
        <v>1</v>
      </c>
      <c r="B151" t="s">
        <v>7</v>
      </c>
      <c r="C151" t="s">
        <v>5</v>
      </c>
      <c r="D151" t="s">
        <v>10</v>
      </c>
      <c r="E151" s="4">
        <v>0.36734693877551</v>
      </c>
    </row>
    <row r="152" spans="1:5" x14ac:dyDescent="0.2">
      <c r="A152">
        <v>1</v>
      </c>
      <c r="B152" t="s">
        <v>7</v>
      </c>
      <c r="C152" t="s">
        <v>5</v>
      </c>
      <c r="D152" t="s">
        <v>9</v>
      </c>
      <c r="E152">
        <v>0.15625</v>
      </c>
    </row>
    <row r="153" spans="1:5" x14ac:dyDescent="0.2">
      <c r="A153">
        <v>1</v>
      </c>
      <c r="B153" t="s">
        <v>7</v>
      </c>
      <c r="C153" t="s">
        <v>6</v>
      </c>
      <c r="D153" t="s">
        <v>11</v>
      </c>
      <c r="E153" s="4">
        <v>0.27659574468085102</v>
      </c>
    </row>
    <row r="154" spans="1:5" x14ac:dyDescent="0.2">
      <c r="A154">
        <v>1</v>
      </c>
      <c r="B154" t="s">
        <v>7</v>
      </c>
      <c r="C154" t="s">
        <v>6</v>
      </c>
      <c r="D154" t="s">
        <v>9</v>
      </c>
      <c r="E154" s="4">
        <v>0.15384615384615299</v>
      </c>
    </row>
    <row r="155" spans="1:5" x14ac:dyDescent="0.2">
      <c r="A155">
        <v>1</v>
      </c>
      <c r="B155" t="s">
        <v>20</v>
      </c>
      <c r="C155" t="s">
        <v>3</v>
      </c>
      <c r="D155" t="s">
        <v>4</v>
      </c>
      <c r="E155">
        <v>32</v>
      </c>
    </row>
    <row r="156" spans="1:5" x14ac:dyDescent="0.2">
      <c r="A156">
        <v>1</v>
      </c>
      <c r="B156" t="s">
        <v>20</v>
      </c>
      <c r="C156" t="s">
        <v>5</v>
      </c>
      <c r="D156" t="s">
        <v>4</v>
      </c>
      <c r="E156">
        <v>34</v>
      </c>
    </row>
    <row r="157" spans="1:5" x14ac:dyDescent="0.2">
      <c r="A157">
        <v>1</v>
      </c>
      <c r="B157" t="s">
        <v>20</v>
      </c>
      <c r="C157" t="s">
        <v>6</v>
      </c>
      <c r="D157" t="s">
        <v>4</v>
      </c>
      <c r="E157">
        <v>30</v>
      </c>
    </row>
    <row r="158" spans="1:5" x14ac:dyDescent="0.2">
      <c r="A158">
        <v>2</v>
      </c>
      <c r="B158" t="s">
        <v>2</v>
      </c>
      <c r="C158" t="s">
        <v>3</v>
      </c>
      <c r="D158" t="s">
        <v>4</v>
      </c>
      <c r="E158">
        <v>21</v>
      </c>
    </row>
    <row r="159" spans="1:5" x14ac:dyDescent="0.2">
      <c r="A159">
        <v>2</v>
      </c>
      <c r="B159" t="s">
        <v>2</v>
      </c>
      <c r="C159" t="s">
        <v>5</v>
      </c>
      <c r="D159" t="s">
        <v>4</v>
      </c>
      <c r="E159">
        <v>18</v>
      </c>
    </row>
    <row r="160" spans="1:5" x14ac:dyDescent="0.2">
      <c r="A160">
        <v>2</v>
      </c>
      <c r="B160" t="s">
        <v>2</v>
      </c>
      <c r="C160" t="s">
        <v>6</v>
      </c>
      <c r="D160" t="s">
        <v>4</v>
      </c>
      <c r="E160">
        <v>17</v>
      </c>
    </row>
    <row r="161" spans="1:5" x14ac:dyDescent="0.2">
      <c r="A161">
        <v>2</v>
      </c>
      <c r="B161" t="s">
        <v>7</v>
      </c>
      <c r="C161" t="s">
        <v>3</v>
      </c>
      <c r="D161" t="s">
        <v>8</v>
      </c>
      <c r="E161" s="4">
        <v>0.29032258064516098</v>
      </c>
    </row>
    <row r="162" spans="1:5" x14ac:dyDescent="0.2">
      <c r="A162">
        <v>2</v>
      </c>
      <c r="B162" t="s">
        <v>7</v>
      </c>
      <c r="C162" t="s">
        <v>3</v>
      </c>
      <c r="D162" t="s">
        <v>9</v>
      </c>
      <c r="E162">
        <v>0.24</v>
      </c>
    </row>
    <row r="163" spans="1:5" x14ac:dyDescent="0.2">
      <c r="A163">
        <v>2</v>
      </c>
      <c r="B163" t="s">
        <v>7</v>
      </c>
      <c r="C163" t="s">
        <v>5</v>
      </c>
      <c r="D163" t="s">
        <v>10</v>
      </c>
      <c r="E163" s="4">
        <v>0.109890109890109</v>
      </c>
    </row>
    <row r="164" spans="1:5" x14ac:dyDescent="0.2">
      <c r="A164">
        <v>2</v>
      </c>
      <c r="B164" t="s">
        <v>7</v>
      </c>
      <c r="C164" t="s">
        <v>5</v>
      </c>
      <c r="D164" t="s">
        <v>9</v>
      </c>
      <c r="E164" s="4">
        <v>0.12903225806451599</v>
      </c>
    </row>
    <row r="165" spans="1:5" x14ac:dyDescent="0.2">
      <c r="A165">
        <v>2</v>
      </c>
      <c r="B165" t="s">
        <v>7</v>
      </c>
      <c r="C165" t="s">
        <v>6</v>
      </c>
      <c r="D165" t="s">
        <v>11</v>
      </c>
      <c r="E165">
        <v>0</v>
      </c>
    </row>
    <row r="166" spans="1:5" x14ac:dyDescent="0.2">
      <c r="A166">
        <v>2</v>
      </c>
      <c r="B166" t="s">
        <v>7</v>
      </c>
      <c r="C166" t="s">
        <v>6</v>
      </c>
      <c r="D166" t="s">
        <v>9</v>
      </c>
      <c r="E166">
        <v>0</v>
      </c>
    </row>
    <row r="167" spans="1:5" x14ac:dyDescent="0.2">
      <c r="A167">
        <v>2</v>
      </c>
      <c r="B167" t="s">
        <v>20</v>
      </c>
      <c r="C167" t="s">
        <v>3</v>
      </c>
      <c r="D167" t="s">
        <v>4</v>
      </c>
      <c r="E167">
        <v>29</v>
      </c>
    </row>
    <row r="168" spans="1:5" x14ac:dyDescent="0.2">
      <c r="A168">
        <v>2</v>
      </c>
      <c r="B168" t="s">
        <v>20</v>
      </c>
      <c r="C168" t="s">
        <v>5</v>
      </c>
      <c r="D168" t="s">
        <v>4</v>
      </c>
      <c r="E168">
        <v>33</v>
      </c>
    </row>
    <row r="169" spans="1:5" x14ac:dyDescent="0.2">
      <c r="A169">
        <v>2</v>
      </c>
      <c r="B169" t="s">
        <v>20</v>
      </c>
      <c r="C169" t="s">
        <v>6</v>
      </c>
      <c r="D169" t="s">
        <v>4</v>
      </c>
      <c r="E169">
        <v>24</v>
      </c>
    </row>
    <row r="170" spans="1:5" x14ac:dyDescent="0.2">
      <c r="A170">
        <v>3</v>
      </c>
      <c r="B170" t="s">
        <v>2</v>
      </c>
      <c r="C170" t="s">
        <v>3</v>
      </c>
      <c r="D170" t="s">
        <v>4</v>
      </c>
      <c r="E170">
        <v>17</v>
      </c>
    </row>
    <row r="171" spans="1:5" x14ac:dyDescent="0.2">
      <c r="A171">
        <v>3</v>
      </c>
      <c r="B171" t="s">
        <v>2</v>
      </c>
      <c r="C171" t="s">
        <v>5</v>
      </c>
      <c r="D171" t="s">
        <v>4</v>
      </c>
      <c r="E171">
        <v>17</v>
      </c>
    </row>
    <row r="172" spans="1:5" x14ac:dyDescent="0.2">
      <c r="A172">
        <v>3</v>
      </c>
      <c r="B172" t="s">
        <v>2</v>
      </c>
      <c r="C172" t="s">
        <v>6</v>
      </c>
      <c r="D172" t="s">
        <v>4</v>
      </c>
      <c r="E172">
        <v>20</v>
      </c>
    </row>
    <row r="173" spans="1:5" x14ac:dyDescent="0.2">
      <c r="A173">
        <v>3</v>
      </c>
      <c r="B173" t="s">
        <v>7</v>
      </c>
      <c r="C173" t="s">
        <v>3</v>
      </c>
      <c r="D173" t="s">
        <v>8</v>
      </c>
      <c r="E173" s="4">
        <v>0.18181818181818099</v>
      </c>
    </row>
    <row r="174" spans="1:5" x14ac:dyDescent="0.2">
      <c r="A174">
        <v>3</v>
      </c>
      <c r="B174" t="s">
        <v>7</v>
      </c>
      <c r="C174" t="s">
        <v>3</v>
      </c>
      <c r="D174" t="s">
        <v>9</v>
      </c>
      <c r="E174" s="4">
        <v>0.19047619047618999</v>
      </c>
    </row>
    <row r="175" spans="1:5" x14ac:dyDescent="0.2">
      <c r="A175">
        <v>3</v>
      </c>
      <c r="B175" t="s">
        <v>7</v>
      </c>
      <c r="C175" t="s">
        <v>5</v>
      </c>
      <c r="D175" t="s">
        <v>10</v>
      </c>
      <c r="E175" s="4">
        <v>0.36842105263157798</v>
      </c>
    </row>
    <row r="176" spans="1:5" x14ac:dyDescent="0.2">
      <c r="A176">
        <v>3</v>
      </c>
      <c r="B176" t="s">
        <v>7</v>
      </c>
      <c r="C176" t="s">
        <v>5</v>
      </c>
      <c r="D176" t="s">
        <v>9</v>
      </c>
      <c r="E176" s="4">
        <v>0.30952380952380898</v>
      </c>
    </row>
    <row r="177" spans="1:5" x14ac:dyDescent="0.2">
      <c r="A177">
        <v>3</v>
      </c>
      <c r="B177" t="s">
        <v>7</v>
      </c>
      <c r="C177" t="s">
        <v>6</v>
      </c>
      <c r="D177" t="s">
        <v>11</v>
      </c>
      <c r="E177" s="4">
        <v>0.48484848484848397</v>
      </c>
    </row>
    <row r="178" spans="1:5" x14ac:dyDescent="0.2">
      <c r="A178">
        <v>3</v>
      </c>
      <c r="B178" t="s">
        <v>7</v>
      </c>
      <c r="C178" t="s">
        <v>6</v>
      </c>
      <c r="D178" t="s">
        <v>9</v>
      </c>
      <c r="E178" s="4">
        <v>0.320754716981132</v>
      </c>
    </row>
    <row r="179" spans="1:5" x14ac:dyDescent="0.2">
      <c r="A179">
        <v>3</v>
      </c>
      <c r="B179" t="s">
        <v>20</v>
      </c>
      <c r="C179" t="s">
        <v>3</v>
      </c>
      <c r="D179" t="s">
        <v>4</v>
      </c>
      <c r="E179">
        <v>38</v>
      </c>
    </row>
    <row r="180" spans="1:5" x14ac:dyDescent="0.2">
      <c r="A180">
        <v>3</v>
      </c>
      <c r="B180" t="s">
        <v>20</v>
      </c>
      <c r="C180" t="s">
        <v>5</v>
      </c>
      <c r="D180" t="s">
        <v>4</v>
      </c>
      <c r="E180">
        <v>31</v>
      </c>
    </row>
    <row r="181" spans="1:5" x14ac:dyDescent="0.2">
      <c r="A181">
        <v>3</v>
      </c>
      <c r="B181" t="s">
        <v>20</v>
      </c>
      <c r="C181" t="s">
        <v>6</v>
      </c>
      <c r="D181" t="s">
        <v>4</v>
      </c>
      <c r="E181">
        <v>28</v>
      </c>
    </row>
    <row r="182" spans="1:5" x14ac:dyDescent="0.2">
      <c r="A182">
        <v>4</v>
      </c>
      <c r="B182" t="s">
        <v>2</v>
      </c>
      <c r="C182" t="s">
        <v>3</v>
      </c>
      <c r="D182" t="s">
        <v>4</v>
      </c>
      <c r="E182">
        <v>16</v>
      </c>
    </row>
    <row r="183" spans="1:5" x14ac:dyDescent="0.2">
      <c r="A183">
        <v>4</v>
      </c>
      <c r="B183" t="s">
        <v>2</v>
      </c>
      <c r="C183" t="s">
        <v>5</v>
      </c>
      <c r="D183" t="s">
        <v>4</v>
      </c>
      <c r="E183">
        <v>16</v>
      </c>
    </row>
    <row r="184" spans="1:5" x14ac:dyDescent="0.2">
      <c r="A184">
        <v>4</v>
      </c>
      <c r="B184" t="s">
        <v>2</v>
      </c>
      <c r="C184" t="s">
        <v>6</v>
      </c>
      <c r="D184" t="s">
        <v>4</v>
      </c>
      <c r="E184">
        <v>14</v>
      </c>
    </row>
    <row r="185" spans="1:5" x14ac:dyDescent="0.2">
      <c r="A185">
        <v>4</v>
      </c>
      <c r="B185" t="s">
        <v>7</v>
      </c>
      <c r="C185" t="s">
        <v>3</v>
      </c>
      <c r="D185" t="s">
        <v>8</v>
      </c>
      <c r="E185" s="4">
        <v>0.19607843137254899</v>
      </c>
    </row>
    <row r="186" spans="1:5" x14ac:dyDescent="0.2">
      <c r="A186">
        <v>4</v>
      </c>
      <c r="B186" t="s">
        <v>7</v>
      </c>
      <c r="C186" t="s">
        <v>3</v>
      </c>
      <c r="D186" t="s">
        <v>9</v>
      </c>
      <c r="E186" s="4">
        <v>0.21276595744680801</v>
      </c>
    </row>
    <row r="187" spans="1:5" x14ac:dyDescent="0.2">
      <c r="A187">
        <v>4</v>
      </c>
      <c r="B187" t="s">
        <v>7</v>
      </c>
      <c r="C187" t="s">
        <v>5</v>
      </c>
      <c r="D187" t="s">
        <v>10</v>
      </c>
      <c r="E187">
        <v>6.8965517241379296E-2</v>
      </c>
    </row>
    <row r="188" spans="1:5" x14ac:dyDescent="0.2">
      <c r="A188">
        <v>4</v>
      </c>
      <c r="B188" t="s">
        <v>7</v>
      </c>
      <c r="C188" t="s">
        <v>5</v>
      </c>
      <c r="D188" t="s">
        <v>9</v>
      </c>
      <c r="E188" s="4">
        <v>0.108108108108108</v>
      </c>
    </row>
    <row r="189" spans="1:5" x14ac:dyDescent="0.2">
      <c r="A189">
        <v>4</v>
      </c>
      <c r="B189" t="s">
        <v>7</v>
      </c>
      <c r="C189" t="s">
        <v>6</v>
      </c>
      <c r="D189" t="s">
        <v>11</v>
      </c>
      <c r="E189" s="4">
        <v>0.236559139784946</v>
      </c>
    </row>
    <row r="190" spans="1:5" x14ac:dyDescent="0.2">
      <c r="A190">
        <v>4</v>
      </c>
      <c r="B190" t="s">
        <v>7</v>
      </c>
      <c r="C190" t="s">
        <v>6</v>
      </c>
      <c r="D190" t="s">
        <v>9</v>
      </c>
      <c r="E190" s="4">
        <v>0.105263157894736</v>
      </c>
    </row>
    <row r="191" spans="1:5" x14ac:dyDescent="0.2">
      <c r="A191">
        <v>4</v>
      </c>
      <c r="B191" t="s">
        <v>20</v>
      </c>
      <c r="C191" t="s">
        <v>3</v>
      </c>
      <c r="D191" t="s">
        <v>4</v>
      </c>
      <c r="E191">
        <v>28</v>
      </c>
    </row>
    <row r="192" spans="1:5" x14ac:dyDescent="0.2">
      <c r="A192">
        <v>4</v>
      </c>
      <c r="B192" t="s">
        <v>20</v>
      </c>
      <c r="C192" t="s">
        <v>5</v>
      </c>
      <c r="D192" t="s">
        <v>4</v>
      </c>
      <c r="E192">
        <v>33</v>
      </c>
    </row>
    <row r="193" spans="1:5" x14ac:dyDescent="0.2">
      <c r="A193">
        <v>4</v>
      </c>
      <c r="B193" t="s">
        <v>20</v>
      </c>
      <c r="C193" t="s">
        <v>6</v>
      </c>
      <c r="D193" t="s">
        <v>4</v>
      </c>
      <c r="E193">
        <v>35</v>
      </c>
    </row>
    <row r="194" spans="1:5" x14ac:dyDescent="0.2">
      <c r="A194">
        <v>5</v>
      </c>
      <c r="B194" t="s">
        <v>2</v>
      </c>
      <c r="C194" t="s">
        <v>3</v>
      </c>
      <c r="D194" t="s">
        <v>4</v>
      </c>
      <c r="E194">
        <v>20</v>
      </c>
    </row>
    <row r="195" spans="1:5" x14ac:dyDescent="0.2">
      <c r="A195">
        <v>5</v>
      </c>
      <c r="B195" t="s">
        <v>2</v>
      </c>
      <c r="C195" t="s">
        <v>5</v>
      </c>
      <c r="D195" t="s">
        <v>4</v>
      </c>
      <c r="E195">
        <v>18</v>
      </c>
    </row>
    <row r="196" spans="1:5" x14ac:dyDescent="0.2">
      <c r="A196">
        <v>5</v>
      </c>
      <c r="B196" t="s">
        <v>2</v>
      </c>
      <c r="C196" t="s">
        <v>6</v>
      </c>
      <c r="D196" t="s">
        <v>4</v>
      </c>
      <c r="E196">
        <v>19</v>
      </c>
    </row>
    <row r="197" spans="1:5" x14ac:dyDescent="0.2">
      <c r="A197">
        <v>5</v>
      </c>
      <c r="B197" t="s">
        <v>7</v>
      </c>
      <c r="C197" t="s">
        <v>3</v>
      </c>
      <c r="D197" t="s">
        <v>8</v>
      </c>
      <c r="E197" s="4">
        <v>0.23880597014925301</v>
      </c>
    </row>
    <row r="198" spans="1:5" x14ac:dyDescent="0.2">
      <c r="A198">
        <v>5</v>
      </c>
      <c r="B198" t="s">
        <v>7</v>
      </c>
      <c r="C198" t="s">
        <v>3</v>
      </c>
      <c r="D198" t="s">
        <v>9</v>
      </c>
      <c r="E198" s="4">
        <v>0.16393442622950799</v>
      </c>
    </row>
    <row r="199" spans="1:5" x14ac:dyDescent="0.2">
      <c r="A199">
        <v>5</v>
      </c>
      <c r="B199" t="s">
        <v>7</v>
      </c>
      <c r="C199" t="s">
        <v>5</v>
      </c>
      <c r="D199" t="s">
        <v>10</v>
      </c>
      <c r="E199" s="4">
        <v>0.214285714285714</v>
      </c>
    </row>
    <row r="200" spans="1:5" x14ac:dyDescent="0.2">
      <c r="A200">
        <v>5</v>
      </c>
      <c r="B200" t="s">
        <v>7</v>
      </c>
      <c r="C200" t="s">
        <v>5</v>
      </c>
      <c r="D200" t="s">
        <v>9</v>
      </c>
      <c r="E200" s="4">
        <v>0.24561403508771901</v>
      </c>
    </row>
    <row r="201" spans="1:5" x14ac:dyDescent="0.2">
      <c r="A201">
        <v>5</v>
      </c>
      <c r="B201" t="s">
        <v>7</v>
      </c>
      <c r="C201" t="s">
        <v>6</v>
      </c>
      <c r="D201" t="s">
        <v>11</v>
      </c>
      <c r="E201">
        <v>0.48</v>
      </c>
    </row>
    <row r="202" spans="1:5" x14ac:dyDescent="0.2">
      <c r="A202">
        <v>5</v>
      </c>
      <c r="B202" t="s">
        <v>7</v>
      </c>
      <c r="C202" t="s">
        <v>6</v>
      </c>
      <c r="D202" t="s">
        <v>9</v>
      </c>
      <c r="E202" s="4">
        <v>0.41975308641975301</v>
      </c>
    </row>
    <row r="203" spans="1:5" x14ac:dyDescent="0.2">
      <c r="A203">
        <v>5</v>
      </c>
      <c r="B203" t="s">
        <v>20</v>
      </c>
      <c r="C203" t="s">
        <v>3</v>
      </c>
      <c r="D203" t="s">
        <v>4</v>
      </c>
      <c r="E203">
        <v>33</v>
      </c>
    </row>
    <row r="204" spans="1:5" x14ac:dyDescent="0.2">
      <c r="A204">
        <v>5</v>
      </c>
      <c r="B204" t="s">
        <v>20</v>
      </c>
      <c r="C204" t="s">
        <v>5</v>
      </c>
      <c r="D204" t="s">
        <v>4</v>
      </c>
      <c r="E204">
        <v>33</v>
      </c>
    </row>
    <row r="205" spans="1:5" x14ac:dyDescent="0.2">
      <c r="A205">
        <v>5</v>
      </c>
      <c r="B205" t="s">
        <v>20</v>
      </c>
      <c r="C205" t="s">
        <v>6</v>
      </c>
      <c r="D205" t="s">
        <v>4</v>
      </c>
      <c r="E205">
        <v>29</v>
      </c>
    </row>
    <row r="206" spans="1:5" x14ac:dyDescent="0.2">
      <c r="E206" s="2"/>
    </row>
    <row r="207" spans="1:5" x14ac:dyDescent="0.2">
      <c r="E207" s="2"/>
    </row>
    <row r="208" spans="1:5" x14ac:dyDescent="0.2">
      <c r="E208" s="2"/>
    </row>
    <row r="210" spans="1:5" x14ac:dyDescent="0.2">
      <c r="B210" t="s">
        <v>15</v>
      </c>
    </row>
    <row r="211" spans="1:5" x14ac:dyDescent="0.2">
      <c r="A211" t="s">
        <v>16</v>
      </c>
      <c r="B211" t="s">
        <v>17</v>
      </c>
      <c r="C211" t="s">
        <v>18</v>
      </c>
      <c r="D211" t="s">
        <v>0</v>
      </c>
      <c r="E211" s="2" t="s">
        <v>1</v>
      </c>
    </row>
    <row r="212" spans="1:5" x14ac:dyDescent="0.2">
      <c r="A212">
        <v>1</v>
      </c>
      <c r="B212" t="s">
        <v>2</v>
      </c>
      <c r="C212" t="s">
        <v>3</v>
      </c>
      <c r="D212" t="s">
        <v>4</v>
      </c>
      <c r="E212">
        <v>45</v>
      </c>
    </row>
    <row r="213" spans="1:5" x14ac:dyDescent="0.2">
      <c r="A213">
        <v>1</v>
      </c>
      <c r="B213" t="s">
        <v>2</v>
      </c>
      <c r="C213" t="s">
        <v>5</v>
      </c>
      <c r="D213" t="s">
        <v>4</v>
      </c>
      <c r="E213">
        <v>45</v>
      </c>
    </row>
    <row r="214" spans="1:5" x14ac:dyDescent="0.2">
      <c r="A214">
        <v>1</v>
      </c>
      <c r="B214" t="s">
        <v>2</v>
      </c>
      <c r="C214" t="s">
        <v>6</v>
      </c>
      <c r="D214" t="s">
        <v>4</v>
      </c>
      <c r="E214">
        <v>40</v>
      </c>
    </row>
    <row r="215" spans="1:5" x14ac:dyDescent="0.2">
      <c r="A215">
        <v>1</v>
      </c>
      <c r="B215" t="s">
        <v>7</v>
      </c>
      <c r="C215" t="s">
        <v>3</v>
      </c>
      <c r="D215" t="s">
        <v>8</v>
      </c>
      <c r="E215">
        <v>0.32768361581920902</v>
      </c>
    </row>
    <row r="216" spans="1:5" x14ac:dyDescent="0.2">
      <c r="A216">
        <v>1</v>
      </c>
      <c r="B216" t="s">
        <v>7</v>
      </c>
      <c r="C216" t="s">
        <v>3</v>
      </c>
      <c r="D216" t="s">
        <v>9</v>
      </c>
      <c r="E216" s="4">
        <v>0.25609756097560898</v>
      </c>
    </row>
    <row r="217" spans="1:5" x14ac:dyDescent="0.2">
      <c r="A217">
        <v>1</v>
      </c>
      <c r="B217" t="s">
        <v>7</v>
      </c>
      <c r="C217" t="s">
        <v>5</v>
      </c>
      <c r="D217" t="s">
        <v>10</v>
      </c>
      <c r="E217" s="4">
        <v>0.27272727272727199</v>
      </c>
    </row>
    <row r="218" spans="1:5" x14ac:dyDescent="0.2">
      <c r="A218">
        <v>1</v>
      </c>
      <c r="B218" t="s">
        <v>7</v>
      </c>
      <c r="C218" t="s">
        <v>5</v>
      </c>
      <c r="D218" t="s">
        <v>9</v>
      </c>
      <c r="E218" s="4">
        <v>0.29166666666666602</v>
      </c>
    </row>
    <row r="219" spans="1:5" x14ac:dyDescent="0.2">
      <c r="A219">
        <v>1</v>
      </c>
      <c r="B219" t="s">
        <v>7</v>
      </c>
      <c r="C219" t="s">
        <v>6</v>
      </c>
      <c r="D219" t="s">
        <v>11</v>
      </c>
      <c r="E219" s="4">
        <v>0.44715447154471499</v>
      </c>
    </row>
    <row r="220" spans="1:5" x14ac:dyDescent="0.2">
      <c r="A220">
        <v>1</v>
      </c>
      <c r="B220" t="s">
        <v>7</v>
      </c>
      <c r="C220" t="s">
        <v>6</v>
      </c>
      <c r="D220" t="s">
        <v>9</v>
      </c>
      <c r="E220" s="4">
        <v>0.38048780487804801</v>
      </c>
    </row>
    <row r="221" spans="1:5" x14ac:dyDescent="0.2">
      <c r="A221">
        <v>1</v>
      </c>
      <c r="B221" t="s">
        <v>20</v>
      </c>
      <c r="C221" t="s">
        <v>3</v>
      </c>
      <c r="D221" t="s">
        <v>4</v>
      </c>
      <c r="E221">
        <v>46</v>
      </c>
    </row>
    <row r="222" spans="1:5" x14ac:dyDescent="0.2">
      <c r="A222">
        <v>1</v>
      </c>
      <c r="B222" t="s">
        <v>20</v>
      </c>
      <c r="C222" t="s">
        <v>5</v>
      </c>
      <c r="D222" t="s">
        <v>4</v>
      </c>
      <c r="E222">
        <v>48</v>
      </c>
    </row>
    <row r="223" spans="1:5" x14ac:dyDescent="0.2">
      <c r="A223">
        <v>1</v>
      </c>
      <c r="B223" t="s">
        <v>20</v>
      </c>
      <c r="C223" t="s">
        <v>6</v>
      </c>
      <c r="D223" t="s">
        <v>4</v>
      </c>
      <c r="E223">
        <v>36</v>
      </c>
    </row>
    <row r="224" spans="1:5" x14ac:dyDescent="0.2">
      <c r="A224">
        <v>2</v>
      </c>
      <c r="B224" t="s">
        <v>2</v>
      </c>
      <c r="C224" t="s">
        <v>3</v>
      </c>
      <c r="D224" t="s">
        <v>4</v>
      </c>
      <c r="E224">
        <v>40</v>
      </c>
    </row>
    <row r="225" spans="1:5" x14ac:dyDescent="0.2">
      <c r="A225">
        <v>2</v>
      </c>
      <c r="B225" t="s">
        <v>2</v>
      </c>
      <c r="C225" t="s">
        <v>5</v>
      </c>
      <c r="D225" t="s">
        <v>4</v>
      </c>
      <c r="E225">
        <v>38</v>
      </c>
    </row>
    <row r="226" spans="1:5" x14ac:dyDescent="0.2">
      <c r="A226">
        <v>2</v>
      </c>
      <c r="B226" t="s">
        <v>2</v>
      </c>
      <c r="C226" t="s">
        <v>6</v>
      </c>
      <c r="D226" t="s">
        <v>4</v>
      </c>
      <c r="E226">
        <v>46</v>
      </c>
    </row>
    <row r="227" spans="1:5" x14ac:dyDescent="0.2">
      <c r="A227">
        <v>2</v>
      </c>
      <c r="B227" t="s">
        <v>7</v>
      </c>
      <c r="C227" t="s">
        <v>3</v>
      </c>
      <c r="D227" t="s">
        <v>8</v>
      </c>
      <c r="E227" s="4">
        <v>0.32820512820512798</v>
      </c>
    </row>
    <row r="228" spans="1:5" x14ac:dyDescent="0.2">
      <c r="A228">
        <v>2</v>
      </c>
      <c r="B228" t="s">
        <v>7</v>
      </c>
      <c r="C228" t="s">
        <v>3</v>
      </c>
      <c r="D228" t="s">
        <v>9</v>
      </c>
      <c r="E228" s="4">
        <v>0.29050279329608902</v>
      </c>
    </row>
    <row r="229" spans="1:5" x14ac:dyDescent="0.2">
      <c r="A229">
        <v>2</v>
      </c>
      <c r="B229" t="s">
        <v>7</v>
      </c>
      <c r="C229" t="s">
        <v>5</v>
      </c>
      <c r="D229" t="s">
        <v>10</v>
      </c>
      <c r="E229" s="4">
        <v>0.32863849765258202</v>
      </c>
    </row>
    <row r="230" spans="1:5" x14ac:dyDescent="0.2">
      <c r="A230">
        <v>2</v>
      </c>
      <c r="B230" t="s">
        <v>7</v>
      </c>
      <c r="C230" t="s">
        <v>5</v>
      </c>
      <c r="D230" t="s">
        <v>9</v>
      </c>
      <c r="E230">
        <v>0.31395348837209303</v>
      </c>
    </row>
    <row r="231" spans="1:5" x14ac:dyDescent="0.2">
      <c r="A231">
        <v>2</v>
      </c>
      <c r="B231" t="s">
        <v>7</v>
      </c>
      <c r="C231" t="s">
        <v>6</v>
      </c>
      <c r="D231" t="s">
        <v>11</v>
      </c>
      <c r="E231" s="4">
        <v>0.36752136752136699</v>
      </c>
    </row>
    <row r="232" spans="1:5" x14ac:dyDescent="0.2">
      <c r="A232">
        <v>2</v>
      </c>
      <c r="B232" t="s">
        <v>7</v>
      </c>
      <c r="C232" t="s">
        <v>6</v>
      </c>
      <c r="D232" t="s">
        <v>9</v>
      </c>
      <c r="E232" s="4">
        <v>0.296296296296296</v>
      </c>
    </row>
    <row r="233" spans="1:5" x14ac:dyDescent="0.2">
      <c r="A233">
        <v>2</v>
      </c>
      <c r="B233" t="s">
        <v>20</v>
      </c>
      <c r="C233" t="s">
        <v>3</v>
      </c>
      <c r="D233" t="s">
        <v>4</v>
      </c>
      <c r="E233">
        <v>43</v>
      </c>
    </row>
    <row r="234" spans="1:5" x14ac:dyDescent="0.2">
      <c r="A234">
        <v>2</v>
      </c>
      <c r="B234" t="s">
        <v>20</v>
      </c>
      <c r="C234" t="s">
        <v>5</v>
      </c>
      <c r="D234" t="s">
        <v>4</v>
      </c>
      <c r="E234">
        <v>38</v>
      </c>
    </row>
    <row r="235" spans="1:5" x14ac:dyDescent="0.2">
      <c r="A235">
        <v>2</v>
      </c>
      <c r="B235" t="s">
        <v>20</v>
      </c>
      <c r="C235" t="s">
        <v>6</v>
      </c>
      <c r="D235" t="s">
        <v>4</v>
      </c>
      <c r="E235">
        <v>35</v>
      </c>
    </row>
    <row r="236" spans="1:5" x14ac:dyDescent="0.2">
      <c r="A236">
        <v>3</v>
      </c>
      <c r="B236" t="s">
        <v>2</v>
      </c>
      <c r="C236" t="s">
        <v>3</v>
      </c>
      <c r="D236" t="s">
        <v>4</v>
      </c>
      <c r="E236">
        <v>49</v>
      </c>
    </row>
    <row r="237" spans="1:5" x14ac:dyDescent="0.2">
      <c r="A237">
        <v>3</v>
      </c>
      <c r="B237" t="s">
        <v>2</v>
      </c>
      <c r="C237" t="s">
        <v>5</v>
      </c>
      <c r="D237" t="s">
        <v>4</v>
      </c>
      <c r="E237">
        <v>51</v>
      </c>
    </row>
    <row r="238" spans="1:5" x14ac:dyDescent="0.2">
      <c r="A238">
        <v>3</v>
      </c>
      <c r="B238" t="s">
        <v>2</v>
      </c>
      <c r="C238" t="s">
        <v>6</v>
      </c>
      <c r="D238" t="s">
        <v>4</v>
      </c>
      <c r="E238">
        <v>44</v>
      </c>
    </row>
    <row r="239" spans="1:5" x14ac:dyDescent="0.2">
      <c r="A239">
        <v>3</v>
      </c>
      <c r="B239" t="s">
        <v>7</v>
      </c>
      <c r="C239" t="s">
        <v>3</v>
      </c>
      <c r="D239" t="s">
        <v>8</v>
      </c>
      <c r="E239" s="4">
        <v>0.18181818181818099</v>
      </c>
    </row>
    <row r="240" spans="1:5" x14ac:dyDescent="0.2">
      <c r="A240">
        <v>3</v>
      </c>
      <c r="B240" t="s">
        <v>7</v>
      </c>
      <c r="C240" t="s">
        <v>3</v>
      </c>
      <c r="D240" t="s">
        <v>9</v>
      </c>
      <c r="E240" s="4">
        <v>0.19847328244274801</v>
      </c>
    </row>
    <row r="241" spans="1:5" x14ac:dyDescent="0.2">
      <c r="A241">
        <v>3</v>
      </c>
      <c r="B241" t="s">
        <v>7</v>
      </c>
      <c r="C241" t="s">
        <v>5</v>
      </c>
      <c r="D241" t="s">
        <v>10</v>
      </c>
      <c r="E241" s="4">
        <v>0.47970479704796998</v>
      </c>
    </row>
    <row r="242" spans="1:5" x14ac:dyDescent="0.2">
      <c r="A242">
        <v>3</v>
      </c>
      <c r="B242" t="s">
        <v>7</v>
      </c>
      <c r="C242" t="s">
        <v>5</v>
      </c>
      <c r="D242" t="s">
        <v>9</v>
      </c>
      <c r="E242" s="4">
        <v>0.39069767441860398</v>
      </c>
    </row>
    <row r="243" spans="1:5" x14ac:dyDescent="0.2">
      <c r="A243">
        <v>3</v>
      </c>
      <c r="B243" t="s">
        <v>7</v>
      </c>
      <c r="C243" t="s">
        <v>6</v>
      </c>
      <c r="D243" t="s">
        <v>11</v>
      </c>
      <c r="E243" s="4">
        <v>0.35714285714285698</v>
      </c>
    </row>
    <row r="244" spans="1:5" x14ac:dyDescent="0.2">
      <c r="A244">
        <v>3</v>
      </c>
      <c r="B244" t="s">
        <v>7</v>
      </c>
      <c r="C244" t="s">
        <v>6</v>
      </c>
      <c r="D244" t="s">
        <v>9</v>
      </c>
      <c r="E244" s="4">
        <v>0.28571428571428498</v>
      </c>
    </row>
    <row r="245" spans="1:5" x14ac:dyDescent="0.2">
      <c r="A245">
        <v>3</v>
      </c>
      <c r="B245" t="s">
        <v>20</v>
      </c>
      <c r="C245" t="s">
        <v>3</v>
      </c>
      <c r="D245" t="s">
        <v>4</v>
      </c>
      <c r="E245">
        <v>70</v>
      </c>
    </row>
    <row r="246" spans="1:5" x14ac:dyDescent="0.2">
      <c r="A246">
        <v>3</v>
      </c>
      <c r="B246" t="s">
        <v>20</v>
      </c>
      <c r="C246" t="s">
        <v>5</v>
      </c>
      <c r="D246" t="s">
        <v>4</v>
      </c>
      <c r="E246">
        <v>42</v>
      </c>
    </row>
    <row r="247" spans="1:5" x14ac:dyDescent="0.2">
      <c r="A247">
        <v>3</v>
      </c>
      <c r="B247" t="s">
        <v>20</v>
      </c>
      <c r="C247" t="s">
        <v>6</v>
      </c>
      <c r="D247" t="s">
        <v>4</v>
      </c>
      <c r="E247">
        <v>61</v>
      </c>
    </row>
    <row r="248" spans="1:5" x14ac:dyDescent="0.2">
      <c r="A248">
        <v>4</v>
      </c>
      <c r="B248" t="s">
        <v>2</v>
      </c>
      <c r="C248" t="s">
        <v>3</v>
      </c>
      <c r="D248" t="s">
        <v>4</v>
      </c>
      <c r="E248">
        <v>41</v>
      </c>
    </row>
    <row r="249" spans="1:5" x14ac:dyDescent="0.2">
      <c r="A249">
        <v>4</v>
      </c>
      <c r="B249" t="s">
        <v>2</v>
      </c>
      <c r="C249" t="s">
        <v>5</v>
      </c>
      <c r="D249" t="s">
        <v>4</v>
      </c>
      <c r="E249">
        <v>40</v>
      </c>
    </row>
    <row r="250" spans="1:5" x14ac:dyDescent="0.2">
      <c r="A250">
        <v>4</v>
      </c>
      <c r="B250" t="s">
        <v>2</v>
      </c>
      <c r="C250" t="s">
        <v>6</v>
      </c>
      <c r="D250" t="s">
        <v>4</v>
      </c>
      <c r="E250">
        <v>51</v>
      </c>
    </row>
    <row r="251" spans="1:5" x14ac:dyDescent="0.2">
      <c r="A251">
        <v>4</v>
      </c>
      <c r="B251" t="s">
        <v>7</v>
      </c>
      <c r="C251" t="s">
        <v>3</v>
      </c>
      <c r="D251" t="s">
        <v>8</v>
      </c>
      <c r="E251" s="4">
        <v>0.23943661971830901</v>
      </c>
    </row>
    <row r="252" spans="1:5" x14ac:dyDescent="0.2">
      <c r="A252">
        <v>4</v>
      </c>
      <c r="B252" t="s">
        <v>7</v>
      </c>
      <c r="C252" t="s">
        <v>3</v>
      </c>
      <c r="D252" t="s">
        <v>9</v>
      </c>
      <c r="E252" s="4">
        <v>0.24793388429752</v>
      </c>
    </row>
    <row r="253" spans="1:5" x14ac:dyDescent="0.2">
      <c r="A253">
        <v>4</v>
      </c>
      <c r="B253" t="s">
        <v>7</v>
      </c>
      <c r="C253" t="s">
        <v>5</v>
      </c>
      <c r="D253" t="s">
        <v>10</v>
      </c>
      <c r="E253" s="4">
        <v>0.51639344262294995</v>
      </c>
    </row>
    <row r="254" spans="1:5" x14ac:dyDescent="0.2">
      <c r="A254">
        <v>4</v>
      </c>
      <c r="B254" t="s">
        <v>7</v>
      </c>
      <c r="C254" t="s">
        <v>5</v>
      </c>
      <c r="D254" t="s">
        <v>9</v>
      </c>
      <c r="E254" s="4">
        <v>0.45192307692307598</v>
      </c>
    </row>
    <row r="255" spans="1:5" x14ac:dyDescent="0.2">
      <c r="A255">
        <v>4</v>
      </c>
      <c r="B255" t="s">
        <v>7</v>
      </c>
      <c r="C255" t="s">
        <v>6</v>
      </c>
      <c r="D255" t="s">
        <v>11</v>
      </c>
      <c r="E255" s="4">
        <v>0.17333333333333301</v>
      </c>
    </row>
    <row r="256" spans="1:5" x14ac:dyDescent="0.2">
      <c r="A256">
        <v>4</v>
      </c>
      <c r="B256" t="s">
        <v>7</v>
      </c>
      <c r="C256" t="s">
        <v>6</v>
      </c>
      <c r="D256" t="s">
        <v>9</v>
      </c>
      <c r="E256" s="4">
        <v>0.15652173913043399</v>
      </c>
    </row>
    <row r="257" spans="1:5" x14ac:dyDescent="0.2">
      <c r="A257">
        <v>4</v>
      </c>
      <c r="B257" t="s">
        <v>20</v>
      </c>
      <c r="C257" t="s">
        <v>3</v>
      </c>
      <c r="D257" t="s">
        <v>4</v>
      </c>
      <c r="E257">
        <v>42</v>
      </c>
    </row>
    <row r="258" spans="1:5" x14ac:dyDescent="0.2">
      <c r="A258">
        <v>4</v>
      </c>
      <c r="B258" t="s">
        <v>20</v>
      </c>
      <c r="C258" t="s">
        <v>5</v>
      </c>
      <c r="D258" t="s">
        <v>4</v>
      </c>
      <c r="E258">
        <v>-1</v>
      </c>
    </row>
    <row r="259" spans="1:5" x14ac:dyDescent="0.2">
      <c r="A259">
        <v>4</v>
      </c>
      <c r="B259" t="s">
        <v>20</v>
      </c>
      <c r="C259" t="s">
        <v>6</v>
      </c>
      <c r="D259" t="s">
        <v>4</v>
      </c>
      <c r="E259">
        <v>45</v>
      </c>
    </row>
    <row r="260" spans="1:5" x14ac:dyDescent="0.2">
      <c r="A260">
        <v>5</v>
      </c>
      <c r="B260" t="s">
        <v>2</v>
      </c>
      <c r="C260" t="s">
        <v>3</v>
      </c>
      <c r="D260" t="s">
        <v>4</v>
      </c>
      <c r="E260">
        <v>45</v>
      </c>
    </row>
    <row r="261" spans="1:5" x14ac:dyDescent="0.2">
      <c r="A261">
        <v>5</v>
      </c>
      <c r="B261" t="s">
        <v>2</v>
      </c>
      <c r="C261" t="s">
        <v>5</v>
      </c>
      <c r="D261" t="s">
        <v>4</v>
      </c>
      <c r="E261">
        <v>47</v>
      </c>
    </row>
    <row r="262" spans="1:5" x14ac:dyDescent="0.2">
      <c r="A262">
        <v>5</v>
      </c>
      <c r="B262" t="s">
        <v>2</v>
      </c>
      <c r="C262" t="s">
        <v>6</v>
      </c>
      <c r="D262" t="s">
        <v>4</v>
      </c>
      <c r="E262">
        <v>43</v>
      </c>
    </row>
    <row r="263" spans="1:5" x14ac:dyDescent="0.2">
      <c r="A263">
        <v>5</v>
      </c>
      <c r="B263" t="s">
        <v>7</v>
      </c>
      <c r="C263" t="s">
        <v>3</v>
      </c>
      <c r="D263" t="s">
        <v>8</v>
      </c>
      <c r="E263" s="4">
        <v>0.29885057471264298</v>
      </c>
    </row>
    <row r="264" spans="1:5" x14ac:dyDescent="0.2">
      <c r="A264">
        <v>5</v>
      </c>
      <c r="B264" t="s">
        <v>7</v>
      </c>
      <c r="C264" t="s">
        <v>3</v>
      </c>
      <c r="D264" t="s">
        <v>9</v>
      </c>
      <c r="E264" s="4">
        <v>0.240506329113924</v>
      </c>
    </row>
    <row r="265" spans="1:5" x14ac:dyDescent="0.2">
      <c r="A265">
        <v>5</v>
      </c>
      <c r="B265" t="s">
        <v>7</v>
      </c>
      <c r="C265" t="s">
        <v>5</v>
      </c>
      <c r="D265" t="s">
        <v>10</v>
      </c>
      <c r="E265" s="4">
        <v>0.26966292134831399</v>
      </c>
    </row>
    <row r="266" spans="1:5" x14ac:dyDescent="0.2">
      <c r="A266">
        <v>5</v>
      </c>
      <c r="B266" t="s">
        <v>7</v>
      </c>
      <c r="C266" t="s">
        <v>5</v>
      </c>
      <c r="D266" t="s">
        <v>9</v>
      </c>
      <c r="E266" s="4">
        <v>0.215827338129496</v>
      </c>
    </row>
    <row r="267" spans="1:5" x14ac:dyDescent="0.2">
      <c r="A267">
        <v>5</v>
      </c>
      <c r="B267" t="s">
        <v>7</v>
      </c>
      <c r="C267" t="s">
        <v>6</v>
      </c>
      <c r="D267" t="s">
        <v>11</v>
      </c>
      <c r="E267" s="4">
        <v>0.17948717948717899</v>
      </c>
    </row>
    <row r="268" spans="1:5" x14ac:dyDescent="0.2">
      <c r="A268">
        <v>5</v>
      </c>
      <c r="B268" t="s">
        <v>7</v>
      </c>
      <c r="C268" t="s">
        <v>6</v>
      </c>
      <c r="D268" t="s">
        <v>9</v>
      </c>
      <c r="E268">
        <v>8.1967213114753995E-2</v>
      </c>
    </row>
    <row r="269" spans="1:5" x14ac:dyDescent="0.2">
      <c r="A269">
        <v>5</v>
      </c>
      <c r="B269" t="s">
        <v>20</v>
      </c>
      <c r="C269" t="s">
        <v>3</v>
      </c>
      <c r="D269" t="s">
        <v>4</v>
      </c>
      <c r="E269">
        <v>45</v>
      </c>
    </row>
    <row r="270" spans="1:5" x14ac:dyDescent="0.2">
      <c r="A270">
        <v>5</v>
      </c>
      <c r="B270" t="s">
        <v>20</v>
      </c>
      <c r="C270" t="s">
        <v>5</v>
      </c>
      <c r="D270" t="s">
        <v>4</v>
      </c>
      <c r="E270">
        <v>57</v>
      </c>
    </row>
    <row r="271" spans="1:5" x14ac:dyDescent="0.2">
      <c r="A271">
        <v>5</v>
      </c>
      <c r="B271" t="s">
        <v>20</v>
      </c>
      <c r="C271" t="s">
        <v>6</v>
      </c>
      <c r="D271" t="s">
        <v>4</v>
      </c>
      <c r="E271">
        <v>44</v>
      </c>
    </row>
  </sheetData>
  <pageMargins left="0.7" right="0.7" top="0.75" bottom="0.75" header="0.3" footer="0.3"/>
  <pageSetup paperSize="9" orientation="portrait" horizontalDpi="0" verticalDpi="0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4079-5A8D-9F4A-8109-1B56BCEE7401}">
  <dimension ref="B2:N46"/>
  <sheetViews>
    <sheetView tabSelected="1" workbookViewId="0">
      <selection activeCell="D42" sqref="D42"/>
    </sheetView>
  </sheetViews>
  <sheetFormatPr baseColWidth="10" defaultRowHeight="16" x14ac:dyDescent="0.2"/>
  <cols>
    <col min="2" max="2" width="15.1640625" customWidth="1"/>
    <col min="6" max="8" width="10" bestFit="1" customWidth="1"/>
    <col min="9" max="9" width="30.33203125" customWidth="1"/>
  </cols>
  <sheetData>
    <row r="2" spans="2:14" x14ac:dyDescent="0.2">
      <c r="B2" t="s">
        <v>41</v>
      </c>
    </row>
    <row r="3" spans="2:14" x14ac:dyDescent="0.2">
      <c r="B3" t="s">
        <v>28</v>
      </c>
      <c r="C3" t="s">
        <v>25</v>
      </c>
      <c r="D3" t="s">
        <v>26</v>
      </c>
      <c r="E3" t="s">
        <v>27</v>
      </c>
    </row>
    <row r="4" spans="2:14" x14ac:dyDescent="0.2">
      <c r="B4" t="s">
        <v>12</v>
      </c>
      <c r="C4" t="s">
        <v>29</v>
      </c>
      <c r="D4" t="s">
        <v>30</v>
      </c>
      <c r="E4" t="s">
        <v>31</v>
      </c>
      <c r="I4" s="17"/>
      <c r="J4" s="16"/>
      <c r="K4" s="16"/>
      <c r="L4" s="16"/>
    </row>
    <row r="5" spans="2:14" x14ac:dyDescent="0.2">
      <c r="B5" t="s">
        <v>13</v>
      </c>
      <c r="C5" t="s">
        <v>32</v>
      </c>
      <c r="D5" t="s">
        <v>33</v>
      </c>
      <c r="E5" t="s">
        <v>34</v>
      </c>
      <c r="I5" s="8"/>
    </row>
    <row r="6" spans="2:14" x14ac:dyDescent="0.2">
      <c r="B6" t="s">
        <v>14</v>
      </c>
      <c r="C6" t="s">
        <v>35</v>
      </c>
      <c r="D6" t="s">
        <v>36</v>
      </c>
      <c r="E6" t="s">
        <v>37</v>
      </c>
      <c r="I6" s="8"/>
      <c r="M6" s="16"/>
      <c r="N6" s="16"/>
    </row>
    <row r="7" spans="2:14" x14ac:dyDescent="0.2">
      <c r="B7" t="s">
        <v>15</v>
      </c>
      <c r="C7" t="s">
        <v>38</v>
      </c>
      <c r="D7" t="s">
        <v>39</v>
      </c>
      <c r="E7" t="s">
        <v>40</v>
      </c>
      <c r="I7" s="17"/>
      <c r="J7" s="16"/>
      <c r="K7" s="16"/>
      <c r="L7" s="16"/>
    </row>
    <row r="8" spans="2:14" x14ac:dyDescent="0.2">
      <c r="I8" s="8"/>
      <c r="M8" s="16"/>
      <c r="N8" s="16"/>
    </row>
    <row r="9" spans="2:14" x14ac:dyDescent="0.2">
      <c r="I9" s="8"/>
    </row>
    <row r="10" spans="2:14" x14ac:dyDescent="0.2">
      <c r="B10" t="s">
        <v>43</v>
      </c>
      <c r="I10" s="17"/>
      <c r="J10" s="16"/>
      <c r="K10" s="16"/>
      <c r="L10" s="16"/>
      <c r="M10" s="16"/>
      <c r="N10" s="16"/>
    </row>
    <row r="11" spans="2:14" x14ac:dyDescent="0.2">
      <c r="B11" t="s">
        <v>28</v>
      </c>
      <c r="C11" t="s">
        <v>25</v>
      </c>
      <c r="D11" t="s">
        <v>26</v>
      </c>
      <c r="E11" t="s">
        <v>27</v>
      </c>
      <c r="I11" s="8"/>
    </row>
    <row r="12" spans="2:14" x14ac:dyDescent="0.2">
      <c r="B12" t="s">
        <v>12</v>
      </c>
      <c r="C12" t="s">
        <v>44</v>
      </c>
      <c r="D12" t="s">
        <v>45</v>
      </c>
      <c r="E12" t="s">
        <v>46</v>
      </c>
      <c r="I12" s="8"/>
    </row>
    <row r="13" spans="2:14" x14ac:dyDescent="0.2">
      <c r="B13" t="s">
        <v>13</v>
      </c>
      <c r="C13" t="s">
        <v>47</v>
      </c>
      <c r="D13" t="s">
        <v>48</v>
      </c>
      <c r="E13" t="s">
        <v>49</v>
      </c>
      <c r="I13" s="17"/>
      <c r="J13" s="16"/>
      <c r="K13" s="16"/>
      <c r="L13" s="16"/>
    </row>
    <row r="14" spans="2:14" x14ac:dyDescent="0.2">
      <c r="B14" t="s">
        <v>14</v>
      </c>
      <c r="C14" t="s">
        <v>50</v>
      </c>
      <c r="D14" t="s">
        <v>51</v>
      </c>
      <c r="E14" t="s">
        <v>52</v>
      </c>
      <c r="I14" s="8"/>
      <c r="M14" s="16"/>
      <c r="N14" s="16"/>
    </row>
    <row r="15" spans="2:14" x14ac:dyDescent="0.2">
      <c r="B15" t="s">
        <v>15</v>
      </c>
      <c r="C15" t="s">
        <v>53</v>
      </c>
      <c r="D15" t="s">
        <v>54</v>
      </c>
      <c r="E15" t="s">
        <v>55</v>
      </c>
      <c r="I15" s="17"/>
      <c r="J15" s="16"/>
      <c r="K15" s="16"/>
      <c r="L15" s="16"/>
    </row>
    <row r="16" spans="2:14" x14ac:dyDescent="0.2">
      <c r="I16" s="8"/>
      <c r="M16" s="16"/>
      <c r="N16" s="16"/>
    </row>
    <row r="17" spans="2:14" x14ac:dyDescent="0.2">
      <c r="B17" t="s">
        <v>42</v>
      </c>
      <c r="I17" s="8"/>
    </row>
    <row r="18" spans="2:14" x14ac:dyDescent="0.2">
      <c r="B18" s="9" t="s">
        <v>28</v>
      </c>
      <c r="C18" s="19" t="s">
        <v>57</v>
      </c>
      <c r="D18" s="19"/>
      <c r="E18" s="20"/>
      <c r="F18" s="21" t="s">
        <v>56</v>
      </c>
      <c r="G18" s="22"/>
      <c r="H18" s="22"/>
      <c r="I18" s="17"/>
      <c r="J18" s="16"/>
      <c r="K18" s="16"/>
      <c r="L18" s="16"/>
      <c r="M18" s="16"/>
      <c r="N18" s="16"/>
    </row>
    <row r="19" spans="2:14" x14ac:dyDescent="0.2">
      <c r="C19" s="11" t="s">
        <v>25</v>
      </c>
      <c r="D19" s="11" t="s">
        <v>26</v>
      </c>
      <c r="E19" s="12" t="s">
        <v>27</v>
      </c>
      <c r="F19" s="11" t="s">
        <v>25</v>
      </c>
      <c r="G19" s="11" t="s">
        <v>26</v>
      </c>
      <c r="H19" s="12" t="s">
        <v>27</v>
      </c>
      <c r="I19" s="8"/>
    </row>
    <row r="20" spans="2:14" x14ac:dyDescent="0.2">
      <c r="B20" s="10" t="s">
        <v>12</v>
      </c>
      <c r="C20" s="14" t="s">
        <v>58</v>
      </c>
      <c r="D20" s="14" t="s">
        <v>59</v>
      </c>
      <c r="E20" s="15" t="s">
        <v>60</v>
      </c>
      <c r="F20" t="s">
        <v>61</v>
      </c>
      <c r="G20" t="s">
        <v>62</v>
      </c>
      <c r="H20" t="s">
        <v>63</v>
      </c>
      <c r="I20" s="8"/>
    </row>
    <row r="21" spans="2:14" x14ac:dyDescent="0.2">
      <c r="B21" s="13" t="s">
        <v>13</v>
      </c>
      <c r="C21" s="11" t="s">
        <v>64</v>
      </c>
      <c r="D21" s="11" t="s">
        <v>66</v>
      </c>
      <c r="E21" s="12" t="s">
        <v>67</v>
      </c>
      <c r="F21" s="18" t="s">
        <v>68</v>
      </c>
      <c r="G21" s="18" t="s">
        <v>65</v>
      </c>
      <c r="H21" s="18" t="s">
        <v>69</v>
      </c>
      <c r="I21" s="17"/>
      <c r="J21" s="16"/>
      <c r="K21" s="16"/>
      <c r="L21" s="16"/>
    </row>
    <row r="22" spans="2:14" x14ac:dyDescent="0.2">
      <c r="B22" s="10" t="s">
        <v>14</v>
      </c>
      <c r="C22" s="14" t="s">
        <v>70</v>
      </c>
      <c r="D22" s="14" t="s">
        <v>71</v>
      </c>
      <c r="E22" s="15" t="s">
        <v>72</v>
      </c>
      <c r="F22" t="s">
        <v>73</v>
      </c>
      <c r="G22" t="s">
        <v>74</v>
      </c>
      <c r="H22" t="s">
        <v>75</v>
      </c>
      <c r="I22" s="8"/>
    </row>
    <row r="23" spans="2:14" x14ac:dyDescent="0.2">
      <c r="B23" s="13" t="s">
        <v>15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s="8"/>
      <c r="M23" s="16"/>
      <c r="N23" s="16"/>
    </row>
    <row r="24" spans="2:14" x14ac:dyDescent="0.2">
      <c r="I24" s="17"/>
      <c r="J24" s="16"/>
      <c r="K24" s="16"/>
      <c r="L24" s="16"/>
    </row>
    <row r="25" spans="2:14" x14ac:dyDescent="0.2">
      <c r="I25" s="8"/>
      <c r="M25" s="16"/>
      <c r="N25" s="16"/>
    </row>
    <row r="27" spans="2:14" x14ac:dyDescent="0.2">
      <c r="I27" s="16"/>
    </row>
    <row r="29" spans="2:14" x14ac:dyDescent="0.2">
      <c r="I29" s="8"/>
    </row>
    <row r="30" spans="2:14" x14ac:dyDescent="0.2">
      <c r="I30" s="17"/>
      <c r="J30" s="16"/>
      <c r="K30" s="16"/>
      <c r="L30" s="16"/>
    </row>
    <row r="31" spans="2:14" x14ac:dyDescent="0.2">
      <c r="I31" s="8"/>
    </row>
    <row r="32" spans="2:14" x14ac:dyDescent="0.2">
      <c r="I32" s="8"/>
    </row>
    <row r="33" spans="9:12" x14ac:dyDescent="0.2">
      <c r="I33" s="17"/>
      <c r="J33" s="16"/>
      <c r="K33" s="16"/>
      <c r="L33" s="16"/>
    </row>
    <row r="34" spans="9:12" x14ac:dyDescent="0.2">
      <c r="I34" s="8"/>
    </row>
    <row r="35" spans="9:12" x14ac:dyDescent="0.2">
      <c r="I35" s="8"/>
    </row>
    <row r="38" spans="9:12" x14ac:dyDescent="0.2">
      <c r="I38" s="17"/>
      <c r="J38" s="16"/>
      <c r="K38" s="16"/>
      <c r="L38" s="16"/>
    </row>
    <row r="39" spans="9:12" x14ac:dyDescent="0.2">
      <c r="I39" s="8"/>
    </row>
    <row r="40" spans="9:12" x14ac:dyDescent="0.2">
      <c r="I40" s="8"/>
    </row>
    <row r="41" spans="9:12" x14ac:dyDescent="0.2">
      <c r="I41" s="17"/>
      <c r="J41" s="16"/>
      <c r="K41" s="16"/>
      <c r="L41" s="16"/>
    </row>
    <row r="42" spans="9:12" x14ac:dyDescent="0.2">
      <c r="I42" s="8"/>
    </row>
    <row r="43" spans="9:12" x14ac:dyDescent="0.2">
      <c r="I43" s="8"/>
    </row>
    <row r="44" spans="9:12" x14ac:dyDescent="0.2">
      <c r="I44" s="17"/>
      <c r="J44" s="16"/>
      <c r="K44" s="16"/>
      <c r="L44" s="16"/>
    </row>
    <row r="45" spans="9:12" x14ac:dyDescent="0.2">
      <c r="I45" s="8"/>
    </row>
    <row r="46" spans="9:12" x14ac:dyDescent="0.2">
      <c r="I46" s="8"/>
    </row>
  </sheetData>
  <mergeCells count="2">
    <mergeCell ref="C18:E18"/>
    <mergeCell ref="F18:H18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0368-2C50-C84D-816B-0A9730EF0BFF}">
  <dimension ref="A2:X380"/>
  <sheetViews>
    <sheetView zoomScaleNormal="100" workbookViewId="0">
      <selection activeCell="M46" sqref="M46"/>
    </sheetView>
  </sheetViews>
  <sheetFormatPr baseColWidth="10" defaultRowHeight="16" x14ac:dyDescent="0.2"/>
  <cols>
    <col min="1" max="1" width="9.5" bestFit="1" customWidth="1"/>
    <col min="2" max="3" width="7.33203125" bestFit="1" customWidth="1"/>
    <col min="4" max="4" width="9" bestFit="1" customWidth="1"/>
    <col min="5" max="5" width="8.33203125" bestFit="1" customWidth="1"/>
    <col min="9" max="9" width="13" bestFit="1" customWidth="1"/>
    <col min="10" max="10" width="14.83203125" bestFit="1" customWidth="1"/>
    <col min="11" max="11" width="15" bestFit="1" customWidth="1"/>
    <col min="12" max="12" width="13" bestFit="1" customWidth="1"/>
    <col min="15" max="15" width="13" bestFit="1" customWidth="1"/>
    <col min="16" max="16" width="14.83203125" bestFit="1" customWidth="1"/>
    <col min="17" max="17" width="16" bestFit="1" customWidth="1"/>
    <col min="18" max="18" width="13" bestFit="1" customWidth="1"/>
    <col min="21" max="21" width="14.1640625" bestFit="1" customWidth="1"/>
    <col min="22" max="24" width="21.83203125" bestFit="1" customWidth="1"/>
  </cols>
  <sheetData>
    <row r="2" spans="1:24" x14ac:dyDescent="0.2">
      <c r="A2" t="s">
        <v>12</v>
      </c>
    </row>
    <row r="3" spans="1:24" x14ac:dyDescent="0.2">
      <c r="A3" t="s">
        <v>84</v>
      </c>
      <c r="B3" t="s">
        <v>17</v>
      </c>
      <c r="C3" t="s">
        <v>18</v>
      </c>
      <c r="D3" t="s">
        <v>0</v>
      </c>
      <c r="E3" t="s">
        <v>1</v>
      </c>
    </row>
    <row r="4" spans="1:24" x14ac:dyDescent="0.2">
      <c r="A4">
        <v>1</v>
      </c>
      <c r="B4" t="s">
        <v>2</v>
      </c>
      <c r="C4" t="s">
        <v>3</v>
      </c>
      <c r="D4" t="s">
        <v>82</v>
      </c>
      <c r="E4">
        <v>2</v>
      </c>
    </row>
    <row r="5" spans="1:24" x14ac:dyDescent="0.2">
      <c r="A5">
        <v>1</v>
      </c>
      <c r="B5" t="s">
        <v>2</v>
      </c>
      <c r="C5" t="s">
        <v>3</v>
      </c>
      <c r="D5" t="s">
        <v>83</v>
      </c>
      <c r="E5">
        <v>2</v>
      </c>
      <c r="U5" t="s">
        <v>93</v>
      </c>
    </row>
    <row r="6" spans="1:24" x14ac:dyDescent="0.2">
      <c r="A6">
        <v>1</v>
      </c>
      <c r="B6" t="s">
        <v>2</v>
      </c>
      <c r="C6" t="s">
        <v>5</v>
      </c>
      <c r="D6" t="s">
        <v>82</v>
      </c>
      <c r="E6">
        <v>8</v>
      </c>
      <c r="I6" t="s">
        <v>12</v>
      </c>
      <c r="O6" t="s">
        <v>13</v>
      </c>
    </row>
    <row r="7" spans="1:24" x14ac:dyDescent="0.2">
      <c r="A7">
        <v>1</v>
      </c>
      <c r="B7" t="s">
        <v>2</v>
      </c>
      <c r="C7" t="s">
        <v>5</v>
      </c>
      <c r="D7" t="s">
        <v>83</v>
      </c>
      <c r="E7">
        <v>2</v>
      </c>
      <c r="I7" s="5" t="s">
        <v>21</v>
      </c>
      <c r="J7" t="s">
        <v>85</v>
      </c>
      <c r="K7" t="s">
        <v>86</v>
      </c>
      <c r="L7" t="s">
        <v>87</v>
      </c>
      <c r="O7" s="5" t="s">
        <v>21</v>
      </c>
      <c r="P7" t="s">
        <v>85</v>
      </c>
      <c r="Q7" t="s">
        <v>86</v>
      </c>
      <c r="R7" t="s">
        <v>87</v>
      </c>
      <c r="U7" t="s">
        <v>90</v>
      </c>
    </row>
    <row r="8" spans="1:24" x14ac:dyDescent="0.2">
      <c r="A8">
        <v>1</v>
      </c>
      <c r="B8" t="s">
        <v>2</v>
      </c>
      <c r="C8" t="s">
        <v>6</v>
      </c>
      <c r="D8" t="s">
        <v>82</v>
      </c>
      <c r="E8">
        <v>8</v>
      </c>
      <c r="I8" s="6" t="s">
        <v>82</v>
      </c>
      <c r="J8" s="27"/>
      <c r="K8" s="27"/>
      <c r="L8" s="27"/>
      <c r="O8" s="6" t="s">
        <v>82</v>
      </c>
      <c r="P8" s="27"/>
      <c r="Q8" s="27"/>
      <c r="R8" s="27"/>
      <c r="U8" t="s">
        <v>95</v>
      </c>
      <c r="V8" t="s">
        <v>25</v>
      </c>
      <c r="W8" t="s">
        <v>26</v>
      </c>
      <c r="X8" t="s">
        <v>27</v>
      </c>
    </row>
    <row r="9" spans="1:24" x14ac:dyDescent="0.2">
      <c r="A9">
        <v>1</v>
      </c>
      <c r="B9" t="s">
        <v>2</v>
      </c>
      <c r="C9" t="s">
        <v>6</v>
      </c>
      <c r="D9" t="s">
        <v>83</v>
      </c>
      <c r="E9">
        <v>4</v>
      </c>
      <c r="I9" s="7" t="s">
        <v>6</v>
      </c>
      <c r="J9" s="27"/>
      <c r="K9" s="27"/>
      <c r="L9" s="27"/>
      <c r="O9" s="7" t="s">
        <v>6</v>
      </c>
      <c r="P9" s="27"/>
      <c r="Q9" s="27"/>
      <c r="R9" s="27"/>
      <c r="U9" t="s">
        <v>12</v>
      </c>
      <c r="V9" t="str">
        <f>_xlfn.CONCAT(GETPIVOTDATA("Average of Value",$I$7,"Algo","pc","Split","train","Metric","shd_dir"), "±",GETPIVOTDATA("StdDevp of Value",$I$7,"Algo","pc","Split","train","Metric","shd_dir"))</f>
        <v>5±2.68328157299975</v>
      </c>
      <c r="W9" t="str">
        <f>_xlfn.CONCAT(GETPIVOTDATA("Average of Value",$I$7,"Algo","pc","Split","val","Metric","shd_dir"), "±",GETPIVOTDATA("StdDevp of Value",$I$7,"Algo","pc","Split","val","Metric","shd_dir"))</f>
        <v>7±2</v>
      </c>
      <c r="X9" t="str">
        <f>_xlfn.CONCAT(GETPIVOTDATA("Average of Value",$I$7,"Algo","pc","Split","test","Metric","shd_dir"), "±",GETPIVOTDATA("StdDevp of Value",$I$7,"Algo","pc","Split","test","Metric","shd_dir"))</f>
        <v>7±2</v>
      </c>
    </row>
    <row r="10" spans="1:24" x14ac:dyDescent="0.2">
      <c r="A10">
        <v>1</v>
      </c>
      <c r="B10" t="s">
        <v>7</v>
      </c>
      <c r="C10" t="s">
        <v>3</v>
      </c>
      <c r="D10" t="s">
        <v>82</v>
      </c>
      <c r="E10">
        <v>10</v>
      </c>
      <c r="I10" s="8" t="s">
        <v>20</v>
      </c>
      <c r="J10" s="27">
        <v>4.4000000000000004</v>
      </c>
      <c r="K10" s="27">
        <v>1.9595917942265424</v>
      </c>
      <c r="L10" s="27">
        <v>3.84</v>
      </c>
      <c r="O10" s="8" t="s">
        <v>20</v>
      </c>
      <c r="P10" s="27">
        <v>4</v>
      </c>
      <c r="Q10" s="27">
        <v>1.5491933384829668</v>
      </c>
      <c r="R10" s="27">
        <v>2.4</v>
      </c>
      <c r="U10" t="s">
        <v>13</v>
      </c>
      <c r="V10" t="str">
        <f>_xlfn.CONCAT(GETPIVOTDATA("Average of Value",$O$7,"Algo","pc","Split","train","Metric","shd_dir"), "±",GETPIVOTDATA("StdDevp of Value",$O$7,"Algo","pc","Split","train","Metric","shd_dir"))</f>
        <v>4.4±0.489897948556636</v>
      </c>
      <c r="W10" t="str">
        <f>_xlfn.CONCAT(GETPIVOTDATA("Average of Value",$O$7,"Algo","pc","Split","val","Metric","shd_dir"), "±",GETPIVOTDATA("StdDevp of Value",$O$7,"Algo","pc","Split","val","Metric","shd_dir"))</f>
        <v>4.2±0.4</v>
      </c>
      <c r="X10" t="str">
        <f>_xlfn.CONCAT(GETPIVOTDATA("Average of Value",$O$7,"Algo","pc","Split","test","Metric","shd_dir"), "±",GETPIVOTDATA("StdDevp of Value",$O$7,"Algo","pc","Split","test","Metric","shd_dir"))</f>
        <v>4.2±0.4</v>
      </c>
    </row>
    <row r="11" spans="1:24" x14ac:dyDescent="0.2">
      <c r="A11">
        <v>1</v>
      </c>
      <c r="B11" t="s">
        <v>7</v>
      </c>
      <c r="C11" t="s">
        <v>3</v>
      </c>
      <c r="D11" t="s">
        <v>83</v>
      </c>
      <c r="E11">
        <v>4</v>
      </c>
      <c r="I11" s="8" t="s">
        <v>7</v>
      </c>
      <c r="J11" s="27">
        <v>12.4</v>
      </c>
      <c r="K11" s="27">
        <v>2.6532998322843198</v>
      </c>
      <c r="L11" s="27">
        <v>7.04</v>
      </c>
      <c r="O11" s="8" t="s">
        <v>7</v>
      </c>
      <c r="P11" s="27">
        <v>4.8</v>
      </c>
      <c r="Q11" s="27">
        <v>0.4</v>
      </c>
      <c r="R11" s="27">
        <v>0.16</v>
      </c>
      <c r="U11" t="s">
        <v>14</v>
      </c>
      <c r="V11" t="str">
        <f>_xlfn.CONCAT(GETPIVOTDATA("Average of Value",$I$38,"Algo","pc","Split","train","Metric","shd_dir"), "±",GETPIVOTDATA("StdDevp of Value",$I$38,"Algo","pc","Split","train","Metric","shd_dir"))</f>
        <v>22.2±1.46969384566991</v>
      </c>
      <c r="W11" t="str">
        <f>_xlfn.CONCAT(GETPIVOTDATA("Average of Value",$I$38,"Algo","pc","Split","val","Metric","shd_dir"), "±",GETPIVOTDATA("StdDevp of Value",$I$38,"Algo","pc","Split","val","Metric","shd_dir"))</f>
        <v>18.4±2.24499443206436</v>
      </c>
      <c r="X11" t="str">
        <f>_xlfn.CONCAT(GETPIVOTDATA("Average of Value",$I$38,"Algo","pc","Split","test","Metric","shd_dir"), "±",GETPIVOTDATA("StdDevp of Value",$I$38,"Algo","pc","Split","test","Metric","shd_dir"))</f>
        <v>21.4±3.2</v>
      </c>
    </row>
    <row r="12" spans="1:24" x14ac:dyDescent="0.2">
      <c r="A12">
        <v>1</v>
      </c>
      <c r="B12" t="s">
        <v>7</v>
      </c>
      <c r="C12" t="s">
        <v>5</v>
      </c>
      <c r="D12" t="s">
        <v>82</v>
      </c>
      <c r="E12">
        <v>10</v>
      </c>
      <c r="I12" s="8" t="s">
        <v>2</v>
      </c>
      <c r="J12" s="27">
        <v>7</v>
      </c>
      <c r="K12" s="27">
        <v>2</v>
      </c>
      <c r="L12" s="27">
        <v>4</v>
      </c>
      <c r="O12" s="8" t="s">
        <v>2</v>
      </c>
      <c r="P12" s="27">
        <v>4.2</v>
      </c>
      <c r="Q12" s="27">
        <v>0.4</v>
      </c>
      <c r="R12" s="27">
        <v>0.16</v>
      </c>
      <c r="U12" t="s">
        <v>15</v>
      </c>
      <c r="V12" t="str">
        <f>_xlfn.CONCAT(GETPIVOTDATA("Average of Value",$O$38,"Algo","pc","Split","train","Metric","shd_dir"), "±",GETPIVOTDATA("StdDevp of Value2",$O$38,"Algo","pc","Split","train","Metric","shd_dir"))</f>
        <v>46.2±3.81575680566778</v>
      </c>
      <c r="W12" t="str">
        <f>_xlfn.CONCAT(GETPIVOTDATA("Average of Value",$O$38,"Algo","pc","Split","val","Metric","shd_dir"), "±",GETPIVOTDATA("StdDevp of Value2",$O$38,"Algo","pc","Split","val","Metric","shd_dir"))</f>
        <v>45.2±1.72046505340853</v>
      </c>
      <c r="X12" t="str">
        <f>_xlfn.CONCAT(GETPIVOTDATA("Average of Value",$O$38,"Algo","pc","Split","test","Metric","shd_dir"), "±",GETPIVOTDATA("StdDevp of Value2",$O$38,"Algo","pc","Split","test","Metric","shd_dir"))</f>
        <v>44.4±2.33238075793812</v>
      </c>
    </row>
    <row r="13" spans="1:24" x14ac:dyDescent="0.2">
      <c r="A13">
        <v>1</v>
      </c>
      <c r="B13" t="s">
        <v>7</v>
      </c>
      <c r="C13" t="s">
        <v>5</v>
      </c>
      <c r="D13" t="s">
        <v>83</v>
      </c>
      <c r="E13">
        <v>4</v>
      </c>
      <c r="I13" s="7" t="s">
        <v>3</v>
      </c>
      <c r="J13" s="27"/>
      <c r="K13" s="27"/>
      <c r="L13" s="27"/>
      <c r="O13" s="7" t="s">
        <v>3</v>
      </c>
      <c r="P13" s="27"/>
      <c r="Q13" s="27"/>
      <c r="R13" s="27"/>
    </row>
    <row r="14" spans="1:24" x14ac:dyDescent="0.2">
      <c r="A14">
        <v>1</v>
      </c>
      <c r="B14" t="s">
        <v>7</v>
      </c>
      <c r="C14" t="s">
        <v>6</v>
      </c>
      <c r="D14" t="s">
        <v>82</v>
      </c>
      <c r="E14">
        <v>14</v>
      </c>
      <c r="I14" s="8" t="s">
        <v>20</v>
      </c>
      <c r="J14" s="27">
        <v>3.2</v>
      </c>
      <c r="K14" s="27">
        <v>0.4</v>
      </c>
      <c r="L14" s="27">
        <v>0.16</v>
      </c>
      <c r="O14" s="8" t="s">
        <v>20</v>
      </c>
      <c r="P14" s="27">
        <v>3</v>
      </c>
      <c r="Q14" s="27">
        <v>0.89442719099991586</v>
      </c>
      <c r="R14" s="27">
        <v>0.8</v>
      </c>
    </row>
    <row r="15" spans="1:24" x14ac:dyDescent="0.2">
      <c r="A15">
        <v>1</v>
      </c>
      <c r="B15" t="s">
        <v>7</v>
      </c>
      <c r="C15" t="s">
        <v>6</v>
      </c>
      <c r="D15" t="s">
        <v>83</v>
      </c>
      <c r="E15">
        <v>4</v>
      </c>
      <c r="I15" s="8" t="s">
        <v>7</v>
      </c>
      <c r="J15" s="27">
        <v>12</v>
      </c>
      <c r="K15" s="27">
        <v>2.6076809620810595</v>
      </c>
      <c r="L15" s="27">
        <v>6.8</v>
      </c>
      <c r="O15" s="8" t="s">
        <v>7</v>
      </c>
      <c r="P15" s="27">
        <v>5</v>
      </c>
      <c r="Q15" s="27">
        <v>0</v>
      </c>
      <c r="R15" s="27">
        <v>0</v>
      </c>
      <c r="U15" t="s">
        <v>91</v>
      </c>
    </row>
    <row r="16" spans="1:24" x14ac:dyDescent="0.2">
      <c r="A16">
        <v>1</v>
      </c>
      <c r="B16" t="s">
        <v>20</v>
      </c>
      <c r="C16" t="s">
        <v>3</v>
      </c>
      <c r="D16" t="s">
        <v>82</v>
      </c>
      <c r="E16">
        <v>3</v>
      </c>
      <c r="I16" s="8" t="s">
        <v>2</v>
      </c>
      <c r="J16" s="27">
        <v>5</v>
      </c>
      <c r="K16" s="27">
        <v>2.6832815729997477</v>
      </c>
      <c r="L16" s="27">
        <v>7.2</v>
      </c>
      <c r="O16" s="8" t="s">
        <v>2</v>
      </c>
      <c r="P16" s="27">
        <v>4.4000000000000004</v>
      </c>
      <c r="Q16" s="27">
        <v>0.4898979485566356</v>
      </c>
      <c r="R16" s="27">
        <v>0.24</v>
      </c>
      <c r="U16" t="s">
        <v>95</v>
      </c>
      <c r="V16" t="s">
        <v>25</v>
      </c>
      <c r="W16" t="s">
        <v>26</v>
      </c>
      <c r="X16" t="s">
        <v>27</v>
      </c>
    </row>
    <row r="17" spans="1:24" x14ac:dyDescent="0.2">
      <c r="A17">
        <v>1</v>
      </c>
      <c r="B17" t="s">
        <v>20</v>
      </c>
      <c r="C17" t="s">
        <v>3</v>
      </c>
      <c r="D17" t="s">
        <v>83</v>
      </c>
      <c r="E17">
        <v>1</v>
      </c>
      <c r="I17" s="7" t="s">
        <v>5</v>
      </c>
      <c r="J17" s="27"/>
      <c r="K17" s="27"/>
      <c r="L17" s="27"/>
      <c r="O17" s="7" t="s">
        <v>5</v>
      </c>
      <c r="P17" s="27"/>
      <c r="Q17" s="27"/>
      <c r="R17" s="27"/>
      <c r="U17" t="s">
        <v>12</v>
      </c>
      <c r="V17" t="str">
        <f>_xlfn.CONCAT(GETPIVOTDATA("Average of Value",$I$7,"Algo","ges","Split","train","Metric","shd_dir"), "±",GETPIVOTDATA("StdDevp of Value",$I$7,"Algo","ges","Split","train","Metric","shd_dir"))</f>
        <v>3.2±0.4</v>
      </c>
      <c r="W17" t="str">
        <f>_xlfn.CONCAT(GETPIVOTDATA("Average of Value",$I$7,"Algo","ges","Split","val","Metric","shd_dir"), "±",GETPIVOTDATA("StdDevp of Value",$I$7,"Algo","ges","Split","val","Metric","shd_dir"))</f>
        <v>5.4±2.0591260281974</v>
      </c>
      <c r="X17" t="str">
        <f>_xlfn.CONCAT(GETPIVOTDATA("Average of Value",$I$7,"Algo","ges","Split","test","Metric","shd_dir"), "±",GETPIVOTDATA("StdDevp of Value",$I$7,"Algo","ges","Split","test","Metric","shd_dir"))</f>
        <v>4.4±1.95959179422654</v>
      </c>
    </row>
    <row r="18" spans="1:24" x14ac:dyDescent="0.2">
      <c r="A18">
        <v>1</v>
      </c>
      <c r="B18" t="s">
        <v>20</v>
      </c>
      <c r="C18" t="s">
        <v>5</v>
      </c>
      <c r="D18" t="s">
        <v>82</v>
      </c>
      <c r="E18">
        <v>3</v>
      </c>
      <c r="I18" s="8" t="s">
        <v>20</v>
      </c>
      <c r="J18" s="27">
        <v>5.4</v>
      </c>
      <c r="K18" s="27">
        <v>2.0591260281974</v>
      </c>
      <c r="L18" s="27">
        <v>4.24</v>
      </c>
      <c r="O18" s="8" t="s">
        <v>20</v>
      </c>
      <c r="P18" s="27">
        <v>3.4</v>
      </c>
      <c r="Q18" s="27">
        <v>0.4898979485566356</v>
      </c>
      <c r="R18" s="27">
        <v>0.24</v>
      </c>
      <c r="U18" t="s">
        <v>13</v>
      </c>
      <c r="V18" t="str">
        <f>_xlfn.CONCAT(GETPIVOTDATA("Average of Value",$O$7,"Algo","ges","Split","train","Metric","shd_dir"), "±",GETPIVOTDATA("StdDevp of Value",$O$7,"Algo","ges","Split","train","Metric","shd_dir"))</f>
        <v>3±0.894427190999916</v>
      </c>
      <c r="W18" t="str">
        <f>_xlfn.CONCAT(GETPIVOTDATA("Average of Value",$O$7,"Algo","ges","Split","val","Metric","shd_dir"), "±",GETPIVOTDATA("StdDevp of Value",$O$7,"Algo","ges","Split","val","Metric","shd_dir"))</f>
        <v>3.4±0.489897948556636</v>
      </c>
      <c r="X18" t="str">
        <f>_xlfn.CONCAT(GETPIVOTDATA("Average of Value",$O$7,"Algo","ges","Split","test","Metric","shd_dir"), "±",GETPIVOTDATA("StdDevp of Value",$O$7,"Algo","ges","Split","test","Metric","shd_dir"))</f>
        <v>4±1.54919333848297</v>
      </c>
    </row>
    <row r="19" spans="1:24" x14ac:dyDescent="0.2">
      <c r="A19">
        <v>1</v>
      </c>
      <c r="B19" t="s">
        <v>20</v>
      </c>
      <c r="C19" t="s">
        <v>5</v>
      </c>
      <c r="D19" t="s">
        <v>83</v>
      </c>
      <c r="E19">
        <v>1</v>
      </c>
      <c r="I19" s="8" t="s">
        <v>7</v>
      </c>
      <c r="J19" s="27">
        <v>14.4</v>
      </c>
      <c r="K19" s="27">
        <v>2.4166091947189146</v>
      </c>
      <c r="L19" s="27">
        <v>5.84</v>
      </c>
      <c r="O19" s="8" t="s">
        <v>7</v>
      </c>
      <c r="P19" s="27">
        <v>5</v>
      </c>
      <c r="Q19" s="27">
        <v>0.63245553203367588</v>
      </c>
      <c r="R19" s="27">
        <v>0.4</v>
      </c>
      <c r="U19" t="s">
        <v>14</v>
      </c>
      <c r="V19" t="str">
        <f>_xlfn.CONCAT(GETPIVOTDATA("Average of Value",$I$38,"Algo","ges","Split","train","Metric","shd_dir"), "±",GETPIVOTDATA("StdDevp of Value",$I$38,"Algo","ges","Split","train","Metric","shd_dir"))</f>
        <v>32.4±3.13687742827162</v>
      </c>
      <c r="W19" t="str">
        <f>_xlfn.CONCAT(GETPIVOTDATA("Average of Value",$I$38,"Algo","ges","Split","val","Metric","shd_dir"), "±",GETPIVOTDATA("StdDevp of Value",$I$38,"Algo","ges","Split","val","Metric","shd_dir"))</f>
        <v>32.2±1.46969384566991</v>
      </c>
      <c r="X19" t="str">
        <f>_xlfn.CONCAT(GETPIVOTDATA("Average of Value",$I$38,"Algo","ges","Split","test","Metric","shd_dir"), "±",GETPIVOTDATA("StdDevp of Value",$I$38,"Algo","ges","Split","test","Metric","shd_dir"))</f>
        <v>29.8±4.57820925690384</v>
      </c>
    </row>
    <row r="20" spans="1:24" x14ac:dyDescent="0.2">
      <c r="A20">
        <v>1</v>
      </c>
      <c r="B20" t="s">
        <v>20</v>
      </c>
      <c r="C20" t="s">
        <v>6</v>
      </c>
      <c r="D20" t="s">
        <v>82</v>
      </c>
      <c r="E20">
        <v>3</v>
      </c>
      <c r="I20" s="8" t="s">
        <v>2</v>
      </c>
      <c r="J20" s="27">
        <v>7</v>
      </c>
      <c r="K20" s="27">
        <v>2</v>
      </c>
      <c r="L20" s="27">
        <v>4</v>
      </c>
      <c r="O20" s="8" t="s">
        <v>2</v>
      </c>
      <c r="P20" s="27">
        <v>4.2</v>
      </c>
      <c r="Q20" s="27">
        <v>0.4</v>
      </c>
      <c r="R20" s="27">
        <v>0.16</v>
      </c>
      <c r="U20" t="s">
        <v>15</v>
      </c>
      <c r="V20" t="str">
        <f>_xlfn.CONCAT(GETPIVOTDATA("Average of Value",$O$38,"Algo","ges","Split","train","Metric","shd_dir"), "±",GETPIVOTDATA("StdDevp of Value2",$O$38,"Algo","ges","Split","train","Metric","shd_dir"))</f>
        <v>55±12.6964561984831</v>
      </c>
      <c r="W20" t="str">
        <f>_xlfn.CONCAT(GETPIVOTDATA("Average of Value",$O$38,"Algo","ges","Split","val","Metric","shd_dir"), "±",GETPIVOTDATA("StdDevp of Value2",$O$38,"Algo","ges","Split","val","Metric","shd_dir"))</f>
        <v>49.4±8.97997772825746</v>
      </c>
      <c r="X20" t="str">
        <f>_xlfn.CONCAT(GETPIVOTDATA("Average of Value",$O$38,"Algo","ges","Split","test","Metric","shd_dir"), "±",GETPIVOTDATA("StdDevp of Value2",$O$38,"Algo","ges","Split","test","Metric","shd_dir"))</f>
        <v>43.2±9.45304183847718</v>
      </c>
    </row>
    <row r="21" spans="1:24" x14ac:dyDescent="0.2">
      <c r="A21">
        <v>1</v>
      </c>
      <c r="B21" t="s">
        <v>20</v>
      </c>
      <c r="C21" t="s">
        <v>6</v>
      </c>
      <c r="D21" t="s">
        <v>83</v>
      </c>
      <c r="E21">
        <v>1</v>
      </c>
      <c r="I21" s="6" t="s">
        <v>83</v>
      </c>
      <c r="J21" s="27"/>
      <c r="K21" s="27"/>
      <c r="L21" s="27"/>
      <c r="O21" s="6" t="s">
        <v>83</v>
      </c>
      <c r="P21" s="27"/>
      <c r="Q21" s="27"/>
      <c r="R21" s="27"/>
    </row>
    <row r="22" spans="1:24" x14ac:dyDescent="0.2">
      <c r="A22">
        <v>2</v>
      </c>
      <c r="B22" t="s">
        <v>2</v>
      </c>
      <c r="C22" t="s">
        <v>3</v>
      </c>
      <c r="D22" t="s">
        <v>82</v>
      </c>
      <c r="E22">
        <v>8</v>
      </c>
      <c r="I22" s="7" t="s">
        <v>6</v>
      </c>
      <c r="J22" s="27"/>
      <c r="K22" s="27"/>
      <c r="L22" s="27"/>
      <c r="O22" s="7" t="s">
        <v>6</v>
      </c>
      <c r="P22" s="27"/>
      <c r="Q22" s="27"/>
      <c r="R22" s="27"/>
    </row>
    <row r="23" spans="1:24" x14ac:dyDescent="0.2">
      <c r="A23">
        <v>2</v>
      </c>
      <c r="B23" t="s">
        <v>2</v>
      </c>
      <c r="C23" t="s">
        <v>3</v>
      </c>
      <c r="D23" t="s">
        <v>83</v>
      </c>
      <c r="E23">
        <v>2</v>
      </c>
      <c r="I23" s="8" t="s">
        <v>20</v>
      </c>
      <c r="J23" s="27">
        <v>3</v>
      </c>
      <c r="K23" s="27">
        <v>2.7568097504180442</v>
      </c>
      <c r="L23" s="27">
        <v>7.6</v>
      </c>
      <c r="O23" s="8" t="s">
        <v>20</v>
      </c>
      <c r="P23" s="27">
        <v>1.2</v>
      </c>
      <c r="Q23" s="27">
        <v>0.4</v>
      </c>
      <c r="R23" s="27">
        <v>0.16</v>
      </c>
      <c r="U23" t="s">
        <v>92</v>
      </c>
    </row>
    <row r="24" spans="1:24" x14ac:dyDescent="0.2">
      <c r="A24">
        <v>2</v>
      </c>
      <c r="B24" t="s">
        <v>2</v>
      </c>
      <c r="C24" t="s">
        <v>5</v>
      </c>
      <c r="D24" t="s">
        <v>82</v>
      </c>
      <c r="E24">
        <v>8</v>
      </c>
      <c r="I24" s="8" t="s">
        <v>7</v>
      </c>
      <c r="J24" s="27">
        <v>3.6</v>
      </c>
      <c r="K24" s="27">
        <v>1.4966629547095767</v>
      </c>
      <c r="L24" s="27">
        <v>2.2400000000000002</v>
      </c>
      <c r="O24" s="8" t="s">
        <v>7</v>
      </c>
      <c r="P24" s="27">
        <v>1.2</v>
      </c>
      <c r="Q24" s="27">
        <v>0.4</v>
      </c>
      <c r="R24" s="27">
        <v>0.16</v>
      </c>
      <c r="U24" t="s">
        <v>95</v>
      </c>
      <c r="V24" t="s">
        <v>25</v>
      </c>
      <c r="W24" t="s">
        <v>26</v>
      </c>
      <c r="X24" t="s">
        <v>27</v>
      </c>
    </row>
    <row r="25" spans="1:24" x14ac:dyDescent="0.2">
      <c r="A25">
        <v>2</v>
      </c>
      <c r="B25" t="s">
        <v>2</v>
      </c>
      <c r="C25" t="s">
        <v>5</v>
      </c>
      <c r="D25" t="s">
        <v>83</v>
      </c>
      <c r="E25">
        <v>2</v>
      </c>
      <c r="I25" s="8" t="s">
        <v>2</v>
      </c>
      <c r="J25" s="27">
        <v>2.6</v>
      </c>
      <c r="K25" s="27">
        <v>0.8</v>
      </c>
      <c r="L25" s="27">
        <v>0.64</v>
      </c>
      <c r="O25" s="8" t="s">
        <v>2</v>
      </c>
      <c r="P25" s="27">
        <v>1.8</v>
      </c>
      <c r="Q25" s="27">
        <v>0.4</v>
      </c>
      <c r="R25" s="27">
        <v>0.16</v>
      </c>
      <c r="U25" t="s">
        <v>12</v>
      </c>
      <c r="V25" t="str">
        <f>_xlfn.CONCAT(GETPIVOTDATA("Average of Value",$I$7,"Algo","lingam","Split","train","Metric","shd_dir"), "±",GETPIVOTDATA("StdDevp of Value",$I$7,"Algo","lingam","Split","train","Metric","shd_dir"))</f>
        <v>12±2.60768096208106</v>
      </c>
      <c r="W25" t="str">
        <f>_xlfn.CONCAT(GETPIVOTDATA("Average of Value",$I$7,"Algo","lingam","Split","val","Metric","shd_dir"), "±",GETPIVOTDATA("StdDevp of Value",$I$7,"Algo","lingam","Split","val","Metric","shd_dir"))</f>
        <v>14.4±2.41660919471891</v>
      </c>
      <c r="X25" t="str">
        <f>_xlfn.CONCAT(GETPIVOTDATA("Average of Value",$I$7,"Algo","lingam","Split","test","Metric","shd_dir"), "±",GETPIVOTDATA("StdDevp of Value",$I$7,"Algo","lingam","Split","test","Metric","shd_dir"))</f>
        <v>12.4±2.65329983228432</v>
      </c>
    </row>
    <row r="26" spans="1:24" x14ac:dyDescent="0.2">
      <c r="A26">
        <v>2</v>
      </c>
      <c r="B26" t="s">
        <v>2</v>
      </c>
      <c r="C26" t="s">
        <v>6</v>
      </c>
      <c r="D26" t="s">
        <v>82</v>
      </c>
      <c r="E26">
        <v>8</v>
      </c>
      <c r="I26" s="7" t="s">
        <v>3</v>
      </c>
      <c r="J26" s="27"/>
      <c r="K26" s="27"/>
      <c r="L26" s="27"/>
      <c r="O26" s="7" t="s">
        <v>3</v>
      </c>
      <c r="P26" s="27"/>
      <c r="Q26" s="27"/>
      <c r="R26" s="27"/>
      <c r="U26" t="s">
        <v>13</v>
      </c>
      <c r="V26" t="str">
        <f>_xlfn.CONCAT(GETPIVOTDATA("Average of Value",$O$7,"Algo","lingam","Split","train","Metric","shd_dir"), "±",GETPIVOTDATA("StdDevp of Value",$O$7,"Algo","lingam","Split","train","Metric","shd_dir"))</f>
        <v>5±0</v>
      </c>
      <c r="W26" t="str">
        <f>_xlfn.CONCAT(GETPIVOTDATA("Average of Value",$O$7,"Algo","lingam","Split","val","Metric","shd_dir"), "±",GETPIVOTDATA("StdDevp of Value",$O$7,"Algo","lingam","Split","val","Metric","shd_dir"))</f>
        <v>5±0.632455532033676</v>
      </c>
      <c r="X26" t="str">
        <f>_xlfn.CONCAT(GETPIVOTDATA("Average of Value",$O$7,"Algo","lingam","Split","test","Metric","shd_dir"), "±",GETPIVOTDATA("StdDevp of Value",$O$7,"Algo","lingam","Split","test","Metric","shd_dir"))</f>
        <v>4.8±0.4</v>
      </c>
    </row>
    <row r="27" spans="1:24" x14ac:dyDescent="0.2">
      <c r="A27">
        <v>2</v>
      </c>
      <c r="B27" t="s">
        <v>2</v>
      </c>
      <c r="C27" t="s">
        <v>6</v>
      </c>
      <c r="D27" t="s">
        <v>83</v>
      </c>
      <c r="E27">
        <v>2</v>
      </c>
      <c r="I27" s="8" t="s">
        <v>20</v>
      </c>
      <c r="J27" s="27">
        <v>0.8</v>
      </c>
      <c r="K27" s="27">
        <v>0.4</v>
      </c>
      <c r="L27" s="27">
        <v>0.16</v>
      </c>
      <c r="O27" s="8" t="s">
        <v>20</v>
      </c>
      <c r="P27" s="27">
        <v>0.6</v>
      </c>
      <c r="Q27" s="27">
        <v>0.4898979485566356</v>
      </c>
      <c r="R27" s="27">
        <v>0.24</v>
      </c>
      <c r="U27" t="s">
        <v>14</v>
      </c>
      <c r="V27" t="str">
        <f>_xlfn.CONCAT(GETPIVOTDATA("Average of Value",$I$38,"Algo","lingam","Split","train","Metric","shd_dir"), "±",GETPIVOTDATA("StdDevp of Value",$I$38,"Algo","lingam","Split","train","Metric","shd_dir"))</f>
        <v>48.2±2.4</v>
      </c>
      <c r="W27" t="str">
        <f>_xlfn.CONCAT(GETPIVOTDATA("Average of Value",$I$38,"Algo","lingam","Split","val","Metric","shd_dir"), "±",GETPIVOTDATA("StdDevp of Value",$I$38,"Algo","lingam","Split","val","Metric","shd_dir"))</f>
        <v>40.2±2.92574776766556</v>
      </c>
      <c r="X27" t="str">
        <f>_xlfn.CONCAT(GETPIVOTDATA("Average of Value",$I$38,"Algo","lingam","Split","test","Metric","shd_dir"), "±",GETPIVOTDATA("StdDevp of Value",$I$38,"Algo","lingam","Split","test","Metric","shd_dir"))</f>
        <v>39.8±1.93907194296653</v>
      </c>
    </row>
    <row r="28" spans="1:24" x14ac:dyDescent="0.2">
      <c r="A28">
        <v>2</v>
      </c>
      <c r="B28" t="s">
        <v>7</v>
      </c>
      <c r="C28" t="s">
        <v>3</v>
      </c>
      <c r="D28" t="s">
        <v>82</v>
      </c>
      <c r="E28">
        <v>12</v>
      </c>
      <c r="I28" s="8" t="s">
        <v>7</v>
      </c>
      <c r="J28" s="27">
        <v>4.8</v>
      </c>
      <c r="K28" s="27">
        <v>2.1354156504062622</v>
      </c>
      <c r="L28" s="27">
        <v>4.5599999999999996</v>
      </c>
      <c r="O28" s="8" t="s">
        <v>7</v>
      </c>
      <c r="P28" s="27">
        <v>1</v>
      </c>
      <c r="Q28" s="27">
        <v>0</v>
      </c>
      <c r="R28" s="27">
        <v>0</v>
      </c>
      <c r="U28" t="s">
        <v>15</v>
      </c>
      <c r="V28" t="str">
        <f>_xlfn.CONCAT(GETPIVOTDATA("Average of Value",$O$38,"Algo","lingam","Split","train","Metric","shd_dir"), "±",GETPIVOTDATA("StdDevp of Value2",$O$38,"Algo","lingam","Split","train","Metric","shd_dir"))</f>
        <v>91±2.60768096208106</v>
      </c>
      <c r="W28" t="str">
        <f>_xlfn.CONCAT(GETPIVOTDATA("Average of Value",$O$38,"Algo","lingam","Split","val","Metric","shd_dir"), "±",GETPIVOTDATA("StdDevp of Value2",$O$38,"Algo","lingam","Split","val","Metric","shd_dir"))</f>
        <v>81.6±6.46838465151849</v>
      </c>
      <c r="X28" t="str">
        <f>_xlfn.CONCAT(GETPIVOTDATA("Average of Value",$O$38,"Algo","lingam","Split","test","Metric","shd_dir"), "±",GETPIVOTDATA("StdDevp of Value2",$O$38,"Algo","lingam","Split","test","Metric","shd_dir"))</f>
        <v>80.6±3.72021504754765</v>
      </c>
    </row>
    <row r="29" spans="1:24" x14ac:dyDescent="0.2">
      <c r="A29">
        <v>2</v>
      </c>
      <c r="B29" t="s">
        <v>7</v>
      </c>
      <c r="C29" t="s">
        <v>3</v>
      </c>
      <c r="D29" t="s">
        <v>83</v>
      </c>
      <c r="E29">
        <v>4</v>
      </c>
      <c r="I29" s="8" t="s">
        <v>2</v>
      </c>
      <c r="J29" s="27">
        <v>1.8</v>
      </c>
      <c r="K29" s="27">
        <v>0.4</v>
      </c>
      <c r="L29" s="27">
        <v>0.16</v>
      </c>
      <c r="O29" s="8" t="s">
        <v>2</v>
      </c>
      <c r="P29" s="27">
        <v>0.4</v>
      </c>
      <c r="Q29" s="27">
        <v>0.4898979485566356</v>
      </c>
      <c r="R29" s="27">
        <v>0.24</v>
      </c>
    </row>
    <row r="30" spans="1:24" x14ac:dyDescent="0.2">
      <c r="A30">
        <v>2</v>
      </c>
      <c r="B30" t="s">
        <v>7</v>
      </c>
      <c r="C30" t="s">
        <v>5</v>
      </c>
      <c r="D30" t="s">
        <v>82</v>
      </c>
      <c r="E30">
        <v>16</v>
      </c>
      <c r="I30" s="7" t="s">
        <v>5</v>
      </c>
      <c r="J30" s="27"/>
      <c r="K30" s="27"/>
      <c r="L30" s="27"/>
      <c r="O30" s="7" t="s">
        <v>5</v>
      </c>
      <c r="P30" s="27"/>
      <c r="Q30" s="27"/>
      <c r="R30" s="27"/>
    </row>
    <row r="31" spans="1:24" x14ac:dyDescent="0.2">
      <c r="A31">
        <v>2</v>
      </c>
      <c r="B31" t="s">
        <v>7</v>
      </c>
      <c r="C31" t="s">
        <v>5</v>
      </c>
      <c r="D31" t="s">
        <v>83</v>
      </c>
      <c r="E31">
        <v>4</v>
      </c>
      <c r="I31" s="8" t="s">
        <v>20</v>
      </c>
      <c r="J31" s="27">
        <v>1.8</v>
      </c>
      <c r="K31" s="27">
        <v>0.9797958971132712</v>
      </c>
      <c r="L31" s="27">
        <v>0.96</v>
      </c>
      <c r="O31" s="8" t="s">
        <v>20</v>
      </c>
      <c r="P31" s="27">
        <v>1.4</v>
      </c>
      <c r="Q31" s="27">
        <v>0.4898979485566356</v>
      </c>
      <c r="R31" s="27">
        <v>0.24</v>
      </c>
    </row>
    <row r="32" spans="1:24" x14ac:dyDescent="0.2">
      <c r="A32">
        <v>2</v>
      </c>
      <c r="B32" t="s">
        <v>7</v>
      </c>
      <c r="C32" t="s">
        <v>6</v>
      </c>
      <c r="D32" t="s">
        <v>82</v>
      </c>
      <c r="E32">
        <v>16</v>
      </c>
      <c r="I32" s="8" t="s">
        <v>7</v>
      </c>
      <c r="J32" s="27">
        <v>4.4000000000000004</v>
      </c>
      <c r="K32" s="27">
        <v>2.5768197453450252</v>
      </c>
      <c r="L32" s="27">
        <v>6.64</v>
      </c>
      <c r="O32" s="8" t="s">
        <v>7</v>
      </c>
      <c r="P32" s="27">
        <v>1.4</v>
      </c>
      <c r="Q32" s="27">
        <v>0.4898979485566356</v>
      </c>
      <c r="R32" s="27">
        <v>0.24</v>
      </c>
    </row>
    <row r="33" spans="1:24" x14ac:dyDescent="0.2">
      <c r="A33">
        <v>2</v>
      </c>
      <c r="B33" t="s">
        <v>7</v>
      </c>
      <c r="C33" t="s">
        <v>6</v>
      </c>
      <c r="D33" t="s">
        <v>83</v>
      </c>
      <c r="E33">
        <v>2</v>
      </c>
      <c r="I33" s="8" t="s">
        <v>2</v>
      </c>
      <c r="J33" s="27">
        <v>2.2000000000000002</v>
      </c>
      <c r="K33" s="27">
        <v>0.4</v>
      </c>
      <c r="L33" s="27">
        <v>0.16</v>
      </c>
      <c r="O33" s="8" t="s">
        <v>2</v>
      </c>
      <c r="P33" s="27">
        <v>2.2000000000000002</v>
      </c>
      <c r="Q33" s="27">
        <v>0.4</v>
      </c>
      <c r="R33" s="27">
        <v>0.16</v>
      </c>
    </row>
    <row r="34" spans="1:24" x14ac:dyDescent="0.2">
      <c r="A34">
        <v>2</v>
      </c>
      <c r="B34" t="s">
        <v>20</v>
      </c>
      <c r="C34" t="s">
        <v>3</v>
      </c>
      <c r="D34" t="s">
        <v>82</v>
      </c>
      <c r="E34">
        <v>3</v>
      </c>
    </row>
    <row r="35" spans="1:24" x14ac:dyDescent="0.2">
      <c r="A35">
        <v>2</v>
      </c>
      <c r="B35" t="s">
        <v>20</v>
      </c>
      <c r="C35" t="s">
        <v>3</v>
      </c>
      <c r="D35" t="s">
        <v>83</v>
      </c>
      <c r="E35">
        <v>1</v>
      </c>
      <c r="U35" t="s">
        <v>94</v>
      </c>
    </row>
    <row r="36" spans="1:24" x14ac:dyDescent="0.2">
      <c r="A36">
        <v>2</v>
      </c>
      <c r="B36" t="s">
        <v>20</v>
      </c>
      <c r="C36" t="s">
        <v>5</v>
      </c>
      <c r="D36" t="s">
        <v>82</v>
      </c>
      <c r="E36">
        <v>6</v>
      </c>
    </row>
    <row r="37" spans="1:24" x14ac:dyDescent="0.2">
      <c r="A37">
        <v>2</v>
      </c>
      <c r="B37" t="s">
        <v>20</v>
      </c>
      <c r="C37" t="s">
        <v>5</v>
      </c>
      <c r="D37" t="s">
        <v>83</v>
      </c>
      <c r="E37">
        <v>1</v>
      </c>
      <c r="I37" t="s">
        <v>14</v>
      </c>
      <c r="O37" t="s">
        <v>15</v>
      </c>
      <c r="U37" t="s">
        <v>90</v>
      </c>
    </row>
    <row r="38" spans="1:24" x14ac:dyDescent="0.2">
      <c r="A38">
        <v>2</v>
      </c>
      <c r="B38" t="s">
        <v>20</v>
      </c>
      <c r="C38" t="s">
        <v>6</v>
      </c>
      <c r="D38" t="s">
        <v>82</v>
      </c>
      <c r="E38">
        <v>8</v>
      </c>
      <c r="I38" s="5" t="s">
        <v>21</v>
      </c>
      <c r="J38" t="s">
        <v>85</v>
      </c>
      <c r="K38" t="s">
        <v>86</v>
      </c>
      <c r="L38" t="s">
        <v>87</v>
      </c>
      <c r="O38" s="5" t="s">
        <v>21</v>
      </c>
      <c r="P38" t="s">
        <v>85</v>
      </c>
      <c r="Q38" t="s">
        <v>88</v>
      </c>
      <c r="R38" t="s">
        <v>89</v>
      </c>
      <c r="U38" t="s">
        <v>95</v>
      </c>
      <c r="V38" t="s">
        <v>25</v>
      </c>
      <c r="W38" t="s">
        <v>26</v>
      </c>
      <c r="X38" t="s">
        <v>27</v>
      </c>
    </row>
    <row r="39" spans="1:24" x14ac:dyDescent="0.2">
      <c r="A39">
        <v>2</v>
      </c>
      <c r="B39" t="s">
        <v>20</v>
      </c>
      <c r="C39" t="s">
        <v>6</v>
      </c>
      <c r="D39" t="s">
        <v>83</v>
      </c>
      <c r="E39">
        <v>8</v>
      </c>
      <c r="I39" s="6" t="s">
        <v>82</v>
      </c>
      <c r="J39" s="27"/>
      <c r="K39" s="27"/>
      <c r="L39" s="27"/>
      <c r="O39" s="6" t="s">
        <v>82</v>
      </c>
      <c r="P39" s="27"/>
      <c r="Q39" s="27"/>
      <c r="R39" s="27"/>
      <c r="U39" t="s">
        <v>12</v>
      </c>
      <c r="V39" t="str">
        <f>_xlfn.CONCAT(GETPIVOTDATA("Average of Value",$I$7,"Algo","pc","Split","train","Metric","shd_dir"), "±",GETPIVOTDATA("StdDevp of Value",$I$7,"Algo","pc","Split","train","Metric","shd_dir"))</f>
        <v>5±2.68328157299975</v>
      </c>
      <c r="W39" t="str">
        <f>_xlfn.CONCAT(GETPIVOTDATA("Average of Value",$I$7,"Algo","pc","Split","val","Metric","shd_dir"), "±",GETPIVOTDATA("StdDevp of Value",$I$7,"Algo","pc","Split","val","Metric","shd_dir"))</f>
        <v>7±2</v>
      </c>
      <c r="X39" t="str">
        <f>_xlfn.CONCAT(GETPIVOTDATA("Average of Value",$I$7,"Algo","pc","Split","test","Metric","shd_dir"), "±",GETPIVOTDATA("StdDevp of Value",$I$7,"Algo","pc","Split","test","Metric","shd_dir"))</f>
        <v>7±2</v>
      </c>
    </row>
    <row r="40" spans="1:24" x14ac:dyDescent="0.2">
      <c r="A40">
        <v>3</v>
      </c>
      <c r="B40" t="s">
        <v>2</v>
      </c>
      <c r="C40" t="s">
        <v>3</v>
      </c>
      <c r="D40" t="s">
        <v>82</v>
      </c>
      <c r="E40">
        <v>2</v>
      </c>
      <c r="I40" s="7" t="s">
        <v>6</v>
      </c>
      <c r="J40" s="27"/>
      <c r="K40" s="27"/>
      <c r="L40" s="27"/>
      <c r="O40" s="7" t="s">
        <v>6</v>
      </c>
      <c r="P40" s="27"/>
      <c r="Q40" s="27"/>
      <c r="R40" s="27"/>
      <c r="U40" t="s">
        <v>13</v>
      </c>
      <c r="V40" t="str">
        <f>_xlfn.CONCAT(GETPIVOTDATA("Average of Value",$O$7,"Algo","pc","Split","train","Metric","shd_dir"), "±",GETPIVOTDATA("StdDevp of Value",$O$7,"Algo","pc","Split","train","Metric","shd_dir"))</f>
        <v>4.4±0.489897948556636</v>
      </c>
      <c r="W40" t="str">
        <f>_xlfn.CONCAT(GETPIVOTDATA("Average of Value",$O$7,"Algo","pc","Split","val","Metric","shd_dir"), "±",GETPIVOTDATA("StdDevp of Value",$O$7,"Algo","pc","Split","val","Metric","shd_dir"))</f>
        <v>4.2±0.4</v>
      </c>
      <c r="X40" t="str">
        <f>_xlfn.CONCAT(GETPIVOTDATA("Average of Value",$O$7,"Algo","pc","Split","test","Metric","shd_dir"), "±",GETPIVOTDATA("StdDevp of Value",$O$7,"Algo","pc","Split","test","Metric","shd_dir"))</f>
        <v>4.2±0.4</v>
      </c>
    </row>
    <row r="41" spans="1:24" x14ac:dyDescent="0.2">
      <c r="A41">
        <v>3</v>
      </c>
      <c r="B41" t="s">
        <v>2</v>
      </c>
      <c r="C41" t="s">
        <v>3</v>
      </c>
      <c r="D41" t="s">
        <v>83</v>
      </c>
      <c r="E41">
        <v>2</v>
      </c>
      <c r="I41" s="8" t="s">
        <v>20</v>
      </c>
      <c r="J41" s="27">
        <v>29.8</v>
      </c>
      <c r="K41" s="27">
        <v>4.5782092569038388</v>
      </c>
      <c r="L41" s="27">
        <v>20.96</v>
      </c>
      <c r="O41" s="8" t="s">
        <v>20</v>
      </c>
      <c r="P41" s="27">
        <v>43.2</v>
      </c>
      <c r="Q41" s="27">
        <v>9.4530418384771782</v>
      </c>
      <c r="R41" s="27">
        <v>89.36</v>
      </c>
      <c r="U41" t="s">
        <v>14</v>
      </c>
      <c r="V41" t="str">
        <f>_xlfn.CONCAT(GETPIVOTDATA("Average of Value",$I$38,"Algo","pc","Split","train","Metric","shd_dir"), "±",GETPIVOTDATA("StdDevp of Value",$I$38,"Algo","pc","Split","train","Metric","shd_dir"))</f>
        <v>22.2±1.46969384566991</v>
      </c>
      <c r="W41" t="str">
        <f>_xlfn.CONCAT(GETPIVOTDATA("Average of Value",$I$38,"Algo","pc","Split","val","Metric","shd_dir"), "±",GETPIVOTDATA("StdDevp of Value",$I$38,"Algo","pc","Split","val","Metric","shd_dir"))</f>
        <v>18.4±2.24499443206436</v>
      </c>
      <c r="X41" t="str">
        <f>_xlfn.CONCAT(GETPIVOTDATA("Average of Value",$I$38,"Algo","pc","Split","test","Metric","shd_dir"), "±",GETPIVOTDATA("StdDevp of Value",$I$38,"Algo","pc","Split","test","Metric","shd_dir"))</f>
        <v>21.4±3.2</v>
      </c>
    </row>
    <row r="42" spans="1:24" x14ac:dyDescent="0.2">
      <c r="A42">
        <v>3</v>
      </c>
      <c r="B42" t="s">
        <v>2</v>
      </c>
      <c r="C42" t="s">
        <v>5</v>
      </c>
      <c r="D42" t="s">
        <v>82</v>
      </c>
      <c r="E42">
        <v>3</v>
      </c>
      <c r="I42" s="8" t="s">
        <v>7</v>
      </c>
      <c r="J42" s="27">
        <v>39.799999999999997</v>
      </c>
      <c r="K42" s="27">
        <v>1.9390719429665315</v>
      </c>
      <c r="L42" s="27">
        <v>3.76</v>
      </c>
      <c r="O42" s="8" t="s">
        <v>7</v>
      </c>
      <c r="P42" s="27">
        <v>80.599999999999994</v>
      </c>
      <c r="Q42" s="27">
        <v>3.7202150475476548</v>
      </c>
      <c r="R42" s="27">
        <v>13.84</v>
      </c>
      <c r="U42" t="s">
        <v>15</v>
      </c>
      <c r="V42" t="str">
        <f>_xlfn.CONCAT(GETPIVOTDATA("Average of Value",$O$38,"Algo","pc","Split","train","Metric","shd_dir"), "±",GETPIVOTDATA("StdDevp of Value2",$O$38,"Algo","pc","Split","train","Metric","shd_dir"))</f>
        <v>46.2±3.81575680566778</v>
      </c>
      <c r="W42" t="str">
        <f>_xlfn.CONCAT(GETPIVOTDATA("Average of Value",$O$38,"Algo","pc","Split","val","Metric","shd_dir"), "±",GETPIVOTDATA("StdDevp of Value2",$O$38,"Algo","pc","Split","val","Metric","shd_dir"))</f>
        <v>45.2±1.72046505340853</v>
      </c>
      <c r="X42" t="str">
        <f>_xlfn.CONCAT(GETPIVOTDATA("Average of Value",$O$38,"Algo","pc","Split","test","Metric","shd_dir"), "±",GETPIVOTDATA("StdDevp of Value2",$O$38,"Algo","pc","Split","test","Metric","shd_dir"))</f>
        <v>44.4±2.33238075793812</v>
      </c>
    </row>
    <row r="43" spans="1:24" x14ac:dyDescent="0.2">
      <c r="A43">
        <v>3</v>
      </c>
      <c r="B43" t="s">
        <v>2</v>
      </c>
      <c r="C43" t="s">
        <v>5</v>
      </c>
      <c r="D43" t="s">
        <v>83</v>
      </c>
      <c r="E43">
        <v>3</v>
      </c>
      <c r="I43" s="8" t="s">
        <v>2</v>
      </c>
      <c r="J43" s="27">
        <v>21.4</v>
      </c>
      <c r="K43" s="27">
        <v>3.2</v>
      </c>
      <c r="L43" s="27">
        <v>10.24</v>
      </c>
      <c r="O43" s="8" t="s">
        <v>2</v>
      </c>
      <c r="P43" s="27">
        <v>44.4</v>
      </c>
      <c r="Q43" s="27">
        <v>2.3323807579381204</v>
      </c>
      <c r="R43" s="27">
        <v>5.44</v>
      </c>
    </row>
    <row r="44" spans="1:24" x14ac:dyDescent="0.2">
      <c r="A44">
        <v>3</v>
      </c>
      <c r="B44" t="s">
        <v>2</v>
      </c>
      <c r="C44" t="s">
        <v>6</v>
      </c>
      <c r="D44" t="s">
        <v>82</v>
      </c>
      <c r="E44">
        <v>8</v>
      </c>
      <c r="I44" s="7" t="s">
        <v>3</v>
      </c>
      <c r="J44" s="27"/>
      <c r="K44" s="27"/>
      <c r="L44" s="27"/>
      <c r="O44" s="7" t="s">
        <v>3</v>
      </c>
      <c r="P44" s="27"/>
      <c r="Q44" s="27"/>
      <c r="R44" s="27"/>
    </row>
    <row r="45" spans="1:24" x14ac:dyDescent="0.2">
      <c r="A45">
        <v>3</v>
      </c>
      <c r="B45" t="s">
        <v>2</v>
      </c>
      <c r="C45" t="s">
        <v>6</v>
      </c>
      <c r="D45" t="s">
        <v>83</v>
      </c>
      <c r="E45">
        <v>2</v>
      </c>
      <c r="I45" s="8" t="s">
        <v>20</v>
      </c>
      <c r="J45" s="27">
        <v>32.4</v>
      </c>
      <c r="K45" s="27">
        <v>3.1368774282716245</v>
      </c>
      <c r="L45" s="27">
        <v>9.84</v>
      </c>
      <c r="O45" s="8" t="s">
        <v>20</v>
      </c>
      <c r="P45" s="27">
        <v>55</v>
      </c>
      <c r="Q45" s="27">
        <v>12.696456198483101</v>
      </c>
      <c r="R45" s="27">
        <v>161.19999999999999</v>
      </c>
      <c r="U45" t="s">
        <v>91</v>
      </c>
    </row>
    <row r="46" spans="1:24" x14ac:dyDescent="0.2">
      <c r="A46">
        <v>3</v>
      </c>
      <c r="B46" t="s">
        <v>7</v>
      </c>
      <c r="C46" t="s">
        <v>3</v>
      </c>
      <c r="D46" t="s">
        <v>82</v>
      </c>
      <c r="E46">
        <v>17</v>
      </c>
      <c r="I46" s="8" t="s">
        <v>7</v>
      </c>
      <c r="J46" s="27">
        <v>48.2</v>
      </c>
      <c r="K46" s="27">
        <v>2.4</v>
      </c>
      <c r="L46" s="27">
        <v>5.76</v>
      </c>
      <c r="O46" s="8" t="s">
        <v>7</v>
      </c>
      <c r="P46" s="27">
        <v>91</v>
      </c>
      <c r="Q46" s="27">
        <v>2.6076809620810595</v>
      </c>
      <c r="R46" s="27">
        <v>6.8</v>
      </c>
      <c r="U46" t="s">
        <v>95</v>
      </c>
      <c r="V46" t="s">
        <v>25</v>
      </c>
      <c r="W46" t="s">
        <v>26</v>
      </c>
      <c r="X46" t="s">
        <v>27</v>
      </c>
    </row>
    <row r="47" spans="1:24" x14ac:dyDescent="0.2">
      <c r="A47">
        <v>3</v>
      </c>
      <c r="B47" t="s">
        <v>7</v>
      </c>
      <c r="C47" t="s">
        <v>3</v>
      </c>
      <c r="D47" t="s">
        <v>83</v>
      </c>
      <c r="E47">
        <v>9</v>
      </c>
      <c r="I47" s="8" t="s">
        <v>2</v>
      </c>
      <c r="J47" s="27">
        <v>22.2</v>
      </c>
      <c r="K47" s="27">
        <v>1.4696938456699069</v>
      </c>
      <c r="L47" s="27">
        <v>2.16</v>
      </c>
      <c r="O47" s="8" t="s">
        <v>2</v>
      </c>
      <c r="P47" s="27">
        <v>46.2</v>
      </c>
      <c r="Q47" s="27">
        <v>3.8157568056677826</v>
      </c>
      <c r="R47" s="27">
        <v>14.56</v>
      </c>
      <c r="U47" t="s">
        <v>12</v>
      </c>
      <c r="V47" t="str">
        <f>_xlfn.CONCAT(GETPIVOTDATA("Average of Value",$I$7,"Algo","ges","Split","train","Metric","shd_dir"), "±",GETPIVOTDATA("StdDevp of Value",$I$7,"Algo","ges","Split","train","Metric","shd_dir"))</f>
        <v>3.2±0.4</v>
      </c>
      <c r="W47" t="str">
        <f>_xlfn.CONCAT(GETPIVOTDATA("Average of Value",$I$7,"Algo","ges","Split","val","Metric","shd_dir"), "±",GETPIVOTDATA("StdDevp of Value",$I$7,"Algo","ges","Split","val","Metric","shd_dir"))</f>
        <v>5.4±2.0591260281974</v>
      </c>
      <c r="X47" t="str">
        <f>_xlfn.CONCAT(GETPIVOTDATA("Average of Value",$I$7,"Algo","ges","Split","test","Metric","shd_dir"), "±",GETPIVOTDATA("StdDevp of Value",$I$7,"Algo","ges","Split","test","Metric","shd_dir"))</f>
        <v>4.4±1.95959179422654</v>
      </c>
    </row>
    <row r="48" spans="1:24" x14ac:dyDescent="0.2">
      <c r="A48">
        <v>3</v>
      </c>
      <c r="B48" t="s">
        <v>7</v>
      </c>
      <c r="C48" t="s">
        <v>5</v>
      </c>
      <c r="D48" t="s">
        <v>82</v>
      </c>
      <c r="E48">
        <v>17</v>
      </c>
      <c r="I48" s="7" t="s">
        <v>5</v>
      </c>
      <c r="J48" s="27"/>
      <c r="K48" s="27"/>
      <c r="L48" s="27"/>
      <c r="O48" s="7" t="s">
        <v>5</v>
      </c>
      <c r="P48" s="27"/>
      <c r="Q48" s="27"/>
      <c r="R48" s="27"/>
      <c r="U48" t="s">
        <v>13</v>
      </c>
      <c r="V48" t="str">
        <f>_xlfn.CONCAT(GETPIVOTDATA("Average of Value",$O$7,"Algo","ges","Split","train","Metric","shd_dir"), "±",GETPIVOTDATA("StdDevp of Value",$O$7,"Algo","ges","Split","train","Metric","shd_dir"))</f>
        <v>3±0.894427190999916</v>
      </c>
      <c r="W48" t="str">
        <f>_xlfn.CONCAT(GETPIVOTDATA("Average of Value",$O$7,"Algo","ges","Split","val","Metric","shd_dir"), "±",GETPIVOTDATA("StdDevp of Value",$O$7,"Algo","ges","Split","val","Metric","shd_dir"))</f>
        <v>3.4±0.489897948556636</v>
      </c>
      <c r="X48" t="str">
        <f>_xlfn.CONCAT(GETPIVOTDATA("Average of Value",$O$7,"Algo","ges","Split","test","Metric","shd_dir"), "±",GETPIVOTDATA("StdDevp of Value",$O$7,"Algo","ges","Split","test","Metric","shd_dir"))</f>
        <v>4±1.54919333848297</v>
      </c>
    </row>
    <row r="49" spans="1:24" x14ac:dyDescent="0.2">
      <c r="A49">
        <v>3</v>
      </c>
      <c r="B49" t="s">
        <v>7</v>
      </c>
      <c r="C49" t="s">
        <v>5</v>
      </c>
      <c r="D49" t="s">
        <v>83</v>
      </c>
      <c r="E49">
        <v>9</v>
      </c>
      <c r="I49" s="8" t="s">
        <v>20</v>
      </c>
      <c r="J49" s="27">
        <v>32.200000000000003</v>
      </c>
      <c r="K49" s="27">
        <v>1.4696938456699069</v>
      </c>
      <c r="L49" s="27">
        <v>2.16</v>
      </c>
      <c r="O49" s="8" t="s">
        <v>20</v>
      </c>
      <c r="P49" s="27">
        <v>49.4</v>
      </c>
      <c r="Q49" s="27">
        <v>8.9799777282574595</v>
      </c>
      <c r="R49" s="27">
        <v>80.64</v>
      </c>
      <c r="U49" t="s">
        <v>14</v>
      </c>
      <c r="V49" t="str">
        <f>_xlfn.CONCAT(GETPIVOTDATA("Average of Value",$I$38,"Algo","ges","Split","train","Metric","shd_dir"), "±",GETPIVOTDATA("StdDevp of Value",$I$38,"Algo","ges","Split","train","Metric","shd_dir"))</f>
        <v>32.4±3.13687742827162</v>
      </c>
      <c r="W49" t="str">
        <f>_xlfn.CONCAT(GETPIVOTDATA("Average of Value",$I$38,"Algo","ges","Split","val","Metric","shd_dir"), "±",GETPIVOTDATA("StdDevp of Value",$I$38,"Algo","ges","Split","val","Metric","shd_dir"))</f>
        <v>32.2±1.46969384566991</v>
      </c>
      <c r="X49" t="str">
        <f>_xlfn.CONCAT(GETPIVOTDATA("Average of Value",$I$38,"Algo","ges","Split","test","Metric","shd_dir"), "±",GETPIVOTDATA("StdDevp of Value",$I$38,"Algo","ges","Split","test","Metric","shd_dir"))</f>
        <v>29.8±4.57820925690384</v>
      </c>
    </row>
    <row r="50" spans="1:24" x14ac:dyDescent="0.2">
      <c r="A50">
        <v>3</v>
      </c>
      <c r="B50" t="s">
        <v>7</v>
      </c>
      <c r="C50" t="s">
        <v>6</v>
      </c>
      <c r="D50" t="s">
        <v>82</v>
      </c>
      <c r="E50">
        <v>12</v>
      </c>
      <c r="I50" s="8" t="s">
        <v>7</v>
      </c>
      <c r="J50" s="27">
        <v>40.200000000000003</v>
      </c>
      <c r="K50" s="27">
        <v>2.925747767665559</v>
      </c>
      <c r="L50" s="27">
        <v>8.56</v>
      </c>
      <c r="O50" s="8" t="s">
        <v>7</v>
      </c>
      <c r="P50" s="27">
        <v>81.599999999999994</v>
      </c>
      <c r="Q50" s="27">
        <v>6.468384651518492</v>
      </c>
      <c r="R50" s="27">
        <v>41.84</v>
      </c>
      <c r="U50" t="s">
        <v>15</v>
      </c>
      <c r="V50" t="str">
        <f>_xlfn.CONCAT(GETPIVOTDATA("Average of Value",$O$38,"Algo","ges","Split","train","Metric","shd_dir"), "±",GETPIVOTDATA("StdDevp of Value2",$O$38,"Algo","ges","Split","train","Metric","shd_dir"))</f>
        <v>55±12.6964561984831</v>
      </c>
      <c r="W50" t="str">
        <f>_xlfn.CONCAT(GETPIVOTDATA("Average of Value",$O$38,"Algo","ges","Split","val","Metric","shd_dir"), "±",GETPIVOTDATA("StdDevp of Value2",$O$38,"Algo","ges","Split","val","Metric","shd_dir"))</f>
        <v>49.4±8.97997772825746</v>
      </c>
      <c r="X50" t="str">
        <f>_xlfn.CONCAT(GETPIVOTDATA("Average of Value",$O$38,"Algo","ges","Split","test","Metric","shd_dir"), "±",GETPIVOTDATA("StdDevp of Value2",$O$38,"Algo","ges","Split","test","Metric","shd_dir"))</f>
        <v>43.2±9.45304183847718</v>
      </c>
    </row>
    <row r="51" spans="1:24" x14ac:dyDescent="0.2">
      <c r="A51">
        <v>3</v>
      </c>
      <c r="B51" t="s">
        <v>7</v>
      </c>
      <c r="C51" t="s">
        <v>6</v>
      </c>
      <c r="D51" t="s">
        <v>83</v>
      </c>
      <c r="E51">
        <v>4</v>
      </c>
      <c r="I51" s="8" t="s">
        <v>2</v>
      </c>
      <c r="J51" s="27">
        <v>18.399999999999999</v>
      </c>
      <c r="K51" s="27">
        <v>2.2449944320643649</v>
      </c>
      <c r="L51" s="27">
        <v>5.04</v>
      </c>
      <c r="O51" s="8" t="s">
        <v>2</v>
      </c>
      <c r="P51" s="27">
        <v>45.2</v>
      </c>
      <c r="Q51" s="27">
        <v>1.7204650534085253</v>
      </c>
      <c r="R51" s="27">
        <v>2.96</v>
      </c>
    </row>
    <row r="52" spans="1:24" x14ac:dyDescent="0.2">
      <c r="A52">
        <v>3</v>
      </c>
      <c r="B52" t="s">
        <v>20</v>
      </c>
      <c r="C52" t="s">
        <v>3</v>
      </c>
      <c r="D52" t="s">
        <v>82</v>
      </c>
      <c r="E52">
        <v>3</v>
      </c>
      <c r="I52" s="6" t="s">
        <v>83</v>
      </c>
      <c r="J52" s="27"/>
      <c r="K52" s="27"/>
      <c r="L52" s="27"/>
      <c r="O52" s="6" t="s">
        <v>83</v>
      </c>
      <c r="P52" s="27"/>
      <c r="Q52" s="27"/>
      <c r="R52" s="27"/>
    </row>
    <row r="53" spans="1:24" x14ac:dyDescent="0.2">
      <c r="A53">
        <v>3</v>
      </c>
      <c r="B53" t="s">
        <v>20</v>
      </c>
      <c r="C53" t="s">
        <v>3</v>
      </c>
      <c r="D53" t="s">
        <v>83</v>
      </c>
      <c r="E53">
        <v>1</v>
      </c>
      <c r="I53" s="7" t="s">
        <v>6</v>
      </c>
      <c r="J53" s="27"/>
      <c r="K53" s="27"/>
      <c r="L53" s="27"/>
      <c r="O53" s="7" t="s">
        <v>6</v>
      </c>
      <c r="P53" s="27"/>
      <c r="Q53" s="27"/>
      <c r="R53" s="27"/>
      <c r="U53" t="s">
        <v>92</v>
      </c>
    </row>
    <row r="54" spans="1:24" x14ac:dyDescent="0.2">
      <c r="A54">
        <v>3</v>
      </c>
      <c r="B54" t="s">
        <v>20</v>
      </c>
      <c r="C54" t="s">
        <v>5</v>
      </c>
      <c r="D54" t="s">
        <v>82</v>
      </c>
      <c r="E54">
        <v>8</v>
      </c>
      <c r="I54" s="8" t="s">
        <v>20</v>
      </c>
      <c r="J54" s="27">
        <v>12</v>
      </c>
      <c r="K54" s="27">
        <v>2</v>
      </c>
      <c r="L54" s="27">
        <v>4</v>
      </c>
      <c r="O54" s="8" t="s">
        <v>20</v>
      </c>
      <c r="P54" s="27">
        <v>29</v>
      </c>
      <c r="Q54" s="27">
        <v>4.7749345545253288</v>
      </c>
      <c r="R54" s="27">
        <v>22.8</v>
      </c>
      <c r="U54" t="s">
        <v>95</v>
      </c>
      <c r="V54" t="s">
        <v>25</v>
      </c>
      <c r="W54" t="s">
        <v>26</v>
      </c>
      <c r="X54" t="s">
        <v>27</v>
      </c>
    </row>
    <row r="55" spans="1:24" x14ac:dyDescent="0.2">
      <c r="A55">
        <v>3</v>
      </c>
      <c r="B55" t="s">
        <v>20</v>
      </c>
      <c r="C55" t="s">
        <v>5</v>
      </c>
      <c r="D55" t="s">
        <v>83</v>
      </c>
      <c r="E55">
        <v>3</v>
      </c>
      <c r="I55" s="8" t="s">
        <v>7</v>
      </c>
      <c r="J55" s="27">
        <v>26.2</v>
      </c>
      <c r="K55" s="27">
        <v>2.3151673805580453</v>
      </c>
      <c r="L55" s="27">
        <v>5.36</v>
      </c>
      <c r="O55" s="8" t="s">
        <v>7</v>
      </c>
      <c r="P55" s="27">
        <v>53.4</v>
      </c>
      <c r="Q55" s="27">
        <v>5.5353410012392192</v>
      </c>
      <c r="R55" s="27">
        <v>30.64</v>
      </c>
      <c r="U55" t="s">
        <v>12</v>
      </c>
      <c r="V55" t="str">
        <f>_xlfn.CONCAT(GETPIVOTDATA("Average of Value",$I$7,"Algo","lingam","Split","train","Metric","shd_dir"), "±",GETPIVOTDATA("StdDevp of Value",$I$7,"Algo","lingam","Split","train","Metric","shd_dir"))</f>
        <v>12±2.60768096208106</v>
      </c>
      <c r="W55" t="str">
        <f>_xlfn.CONCAT(GETPIVOTDATA("Average of Value",$I$7,"Algo","lingam","Split","val","Metric","shd_dir"), "±",GETPIVOTDATA("StdDevp of Value",$I$7,"Algo","lingam","Split","val","Metric","shd_dir"))</f>
        <v>14.4±2.41660919471891</v>
      </c>
      <c r="X55" t="str">
        <f>_xlfn.CONCAT(GETPIVOTDATA("Average of Value",$I$7,"Algo","lingam","Split","test","Metric","shd_dir"), "±",GETPIVOTDATA("StdDevp of Value",$I$7,"Algo","lingam","Split","test","Metric","shd_dir"))</f>
        <v>12.4±2.65329983228432</v>
      </c>
    </row>
    <row r="56" spans="1:24" x14ac:dyDescent="0.2">
      <c r="A56">
        <v>3</v>
      </c>
      <c r="B56" t="s">
        <v>20</v>
      </c>
      <c r="C56" t="s">
        <v>6</v>
      </c>
      <c r="D56" t="s">
        <v>82</v>
      </c>
      <c r="E56">
        <v>3</v>
      </c>
      <c r="I56" s="8" t="s">
        <v>2</v>
      </c>
      <c r="J56" s="27">
        <v>7.8</v>
      </c>
      <c r="K56" s="27">
        <v>0.9797958971132712</v>
      </c>
      <c r="L56" s="27">
        <v>0.96</v>
      </c>
      <c r="O56" s="8" t="s">
        <v>2</v>
      </c>
      <c r="P56" s="27">
        <v>32</v>
      </c>
      <c r="Q56" s="27">
        <v>1.7888543819998317</v>
      </c>
      <c r="R56" s="27">
        <v>3.2</v>
      </c>
      <c r="U56" t="s">
        <v>13</v>
      </c>
      <c r="V56" t="str">
        <f>_xlfn.CONCAT(GETPIVOTDATA("Average of Value",$O$7,"Algo","lingam","Split","train","Metric","shd_dir"), "±",GETPIVOTDATA("StdDevp of Value",$O$7,"Algo","lingam","Split","train","Metric","shd_dir"))</f>
        <v>5±0</v>
      </c>
      <c r="W56" t="str">
        <f>_xlfn.CONCAT(GETPIVOTDATA("Average of Value",$O$7,"Algo","lingam","Split","val","Metric","shd_dir"), "±",GETPIVOTDATA("StdDevp of Value",$O$7,"Algo","lingam","Split","val","Metric","shd_dir"))</f>
        <v>5±0.632455532033676</v>
      </c>
      <c r="X56" t="str">
        <f>_xlfn.CONCAT(GETPIVOTDATA("Average of Value",$O$7,"Algo","lingam","Split","test","Metric","shd_dir"), "±",GETPIVOTDATA("StdDevp of Value",$O$7,"Algo","lingam","Split","test","Metric","shd_dir"))</f>
        <v>4.8±0.4</v>
      </c>
    </row>
    <row r="57" spans="1:24" x14ac:dyDescent="0.2">
      <c r="A57">
        <v>3</v>
      </c>
      <c r="B57" t="s">
        <v>20</v>
      </c>
      <c r="C57" t="s">
        <v>6</v>
      </c>
      <c r="D57" t="s">
        <v>83</v>
      </c>
      <c r="E57">
        <v>1</v>
      </c>
      <c r="I57" s="7" t="s">
        <v>3</v>
      </c>
      <c r="J57" s="27"/>
      <c r="K57" s="27"/>
      <c r="L57" s="27"/>
      <c r="O57" s="7" t="s">
        <v>3</v>
      </c>
      <c r="P57" s="27"/>
      <c r="Q57" s="27"/>
      <c r="R57" s="27"/>
      <c r="U57" t="s">
        <v>14</v>
      </c>
      <c r="V57" t="str">
        <f>_xlfn.CONCAT(GETPIVOTDATA("Average of Value",$I$38,"Algo","lingam","Split","train","Metric","shd_dir"), "±",GETPIVOTDATA("StdDevp of Value",$I$38,"Algo","lingam","Split","train","Metric","shd_dir"))</f>
        <v>48.2±2.4</v>
      </c>
      <c r="W57" t="str">
        <f>_xlfn.CONCAT(GETPIVOTDATA("Average of Value",$I$38,"Algo","lingam","Split","val","Metric","shd_dir"), "±",GETPIVOTDATA("StdDevp of Value",$I$38,"Algo","lingam","Split","val","Metric","shd_dir"))</f>
        <v>40.2±2.92574776766556</v>
      </c>
      <c r="X57" t="str">
        <f>_xlfn.CONCAT(GETPIVOTDATA("Average of Value",$I$38,"Algo","lingam","Split","test","Metric","shd_dir"), "±",GETPIVOTDATA("StdDevp of Value",$I$38,"Algo","lingam","Split","test","Metric","shd_dir"))</f>
        <v>39.8±1.93907194296653</v>
      </c>
    </row>
    <row r="58" spans="1:24" x14ac:dyDescent="0.2">
      <c r="A58">
        <v>4</v>
      </c>
      <c r="B58" t="s">
        <v>2</v>
      </c>
      <c r="C58" t="s">
        <v>3</v>
      </c>
      <c r="D58" t="s">
        <v>82</v>
      </c>
      <c r="E58">
        <v>8</v>
      </c>
      <c r="I58" s="8" t="s">
        <v>20</v>
      </c>
      <c r="J58" s="27">
        <v>19.399999999999999</v>
      </c>
      <c r="K58" s="27">
        <v>0.8</v>
      </c>
      <c r="L58" s="27">
        <v>0.64</v>
      </c>
      <c r="O58" s="8" t="s">
        <v>20</v>
      </c>
      <c r="P58" s="27">
        <v>39.799999999999997</v>
      </c>
      <c r="Q58" s="27">
        <v>7.6</v>
      </c>
      <c r="R58" s="27">
        <v>57.76</v>
      </c>
      <c r="U58" t="s">
        <v>15</v>
      </c>
      <c r="V58" t="str">
        <f>_xlfn.CONCAT(GETPIVOTDATA("Average of Value",$O$38,"Algo","lingam","Split","train","Metric","shd_dir"), "±",GETPIVOTDATA("StdDevp of Value2",$O$38,"Algo","lingam","Split","train","Metric","shd_dir"))</f>
        <v>91±2.60768096208106</v>
      </c>
      <c r="W58" t="str">
        <f>_xlfn.CONCAT(GETPIVOTDATA("Average of Value",$O$38,"Algo","lingam","Split","val","Metric","shd_dir"), "±",GETPIVOTDATA("StdDevp of Value2",$O$38,"Algo","lingam","Split","val","Metric","shd_dir"))</f>
        <v>81.6±6.46838465151849</v>
      </c>
      <c r="X58" t="str">
        <f>_xlfn.CONCAT(GETPIVOTDATA("Average of Value",$O$38,"Algo","lingam","Split","test","Metric","shd_dir"), "±",GETPIVOTDATA("StdDevp of Value2",$O$38,"Algo","lingam","Split","test","Metric","shd_dir"))</f>
        <v>80.6±3.72021504754765</v>
      </c>
    </row>
    <row r="59" spans="1:24" x14ac:dyDescent="0.2">
      <c r="A59">
        <v>4</v>
      </c>
      <c r="B59" t="s">
        <v>2</v>
      </c>
      <c r="C59" t="s">
        <v>3</v>
      </c>
      <c r="D59" t="s">
        <v>83</v>
      </c>
      <c r="E59">
        <v>2</v>
      </c>
      <c r="I59" s="8" t="s">
        <v>7</v>
      </c>
      <c r="J59" s="27">
        <v>32.200000000000003</v>
      </c>
      <c r="K59" s="27">
        <v>2.5612496949731396</v>
      </c>
      <c r="L59" s="27">
        <v>6.56</v>
      </c>
      <c r="O59" s="8" t="s">
        <v>7</v>
      </c>
      <c r="P59" s="27">
        <v>57.8</v>
      </c>
      <c r="Q59" s="27">
        <v>1.7204650534085253</v>
      </c>
      <c r="R59" s="27">
        <v>2.96</v>
      </c>
    </row>
    <row r="60" spans="1:24" x14ac:dyDescent="0.2">
      <c r="A60">
        <v>4</v>
      </c>
      <c r="B60" t="s">
        <v>2</v>
      </c>
      <c r="C60" t="s">
        <v>5</v>
      </c>
      <c r="D60" t="s">
        <v>82</v>
      </c>
      <c r="E60">
        <v>8</v>
      </c>
      <c r="I60" s="8" t="s">
        <v>2</v>
      </c>
      <c r="J60" s="27">
        <v>8.6</v>
      </c>
      <c r="K60" s="27">
        <v>1.3564659966250536</v>
      </c>
      <c r="L60" s="27">
        <v>1.84</v>
      </c>
      <c r="O60" s="8" t="s">
        <v>2</v>
      </c>
      <c r="P60" s="27">
        <v>26.6</v>
      </c>
      <c r="Q60" s="27">
        <v>1.4966629547095767</v>
      </c>
      <c r="R60" s="27">
        <v>2.2400000000000002</v>
      </c>
    </row>
    <row r="61" spans="1:24" x14ac:dyDescent="0.2">
      <c r="A61">
        <v>4</v>
      </c>
      <c r="B61" t="s">
        <v>2</v>
      </c>
      <c r="C61" t="s">
        <v>5</v>
      </c>
      <c r="D61" t="s">
        <v>83</v>
      </c>
      <c r="E61">
        <v>2</v>
      </c>
      <c r="I61" s="7" t="s">
        <v>5</v>
      </c>
      <c r="J61" s="27"/>
      <c r="K61" s="27"/>
      <c r="L61" s="27"/>
      <c r="O61" s="7" t="s">
        <v>5</v>
      </c>
      <c r="P61" s="27"/>
      <c r="Q61" s="27"/>
      <c r="R61" s="27"/>
    </row>
    <row r="62" spans="1:24" x14ac:dyDescent="0.2">
      <c r="A62">
        <v>4</v>
      </c>
      <c r="B62" t="s">
        <v>2</v>
      </c>
      <c r="C62" t="s">
        <v>6</v>
      </c>
      <c r="D62" t="s">
        <v>82</v>
      </c>
      <c r="E62">
        <v>8</v>
      </c>
      <c r="I62" s="8" t="s">
        <v>20</v>
      </c>
      <c r="J62" s="27">
        <v>11.2</v>
      </c>
      <c r="K62" s="27">
        <v>0.4</v>
      </c>
      <c r="L62" s="27">
        <v>0.16</v>
      </c>
      <c r="O62" s="8" t="s">
        <v>20</v>
      </c>
      <c r="P62" s="27">
        <v>35.6</v>
      </c>
      <c r="Q62" s="27">
        <v>6.1514225996918794</v>
      </c>
      <c r="R62" s="27">
        <v>37.840000000000003</v>
      </c>
    </row>
    <row r="63" spans="1:24" x14ac:dyDescent="0.2">
      <c r="A63">
        <v>4</v>
      </c>
      <c r="B63" t="s">
        <v>2</v>
      </c>
      <c r="C63" t="s">
        <v>6</v>
      </c>
      <c r="D63" t="s">
        <v>83</v>
      </c>
      <c r="E63">
        <v>2</v>
      </c>
      <c r="I63" s="8" t="s">
        <v>7</v>
      </c>
      <c r="J63" s="27">
        <v>26.6</v>
      </c>
      <c r="K63" s="27">
        <v>2.2449944320643649</v>
      </c>
      <c r="L63" s="27">
        <v>5.04</v>
      </c>
      <c r="O63" s="8" t="s">
        <v>7</v>
      </c>
      <c r="P63" s="27">
        <v>58.4</v>
      </c>
      <c r="Q63" s="27">
        <v>8.2607505712253531</v>
      </c>
      <c r="R63" s="27">
        <v>68.239999999999995</v>
      </c>
    </row>
    <row r="64" spans="1:24" x14ac:dyDescent="0.2">
      <c r="A64">
        <v>4</v>
      </c>
      <c r="B64" t="s">
        <v>7</v>
      </c>
      <c r="C64" t="s">
        <v>3</v>
      </c>
      <c r="D64" t="s">
        <v>82</v>
      </c>
      <c r="E64">
        <v>10</v>
      </c>
      <c r="I64" s="8" t="s">
        <v>2</v>
      </c>
      <c r="J64" s="27">
        <v>7.6</v>
      </c>
      <c r="K64" s="27">
        <v>1.3564659966250536</v>
      </c>
      <c r="L64" s="27">
        <v>1.84</v>
      </c>
      <c r="O64" s="8" t="s">
        <v>2</v>
      </c>
      <c r="P64" s="27">
        <v>32.4</v>
      </c>
      <c r="Q64" s="27">
        <v>3.2619012860600183</v>
      </c>
      <c r="R64" s="27">
        <v>10.64</v>
      </c>
    </row>
    <row r="65" spans="1:5" x14ac:dyDescent="0.2">
      <c r="A65">
        <v>4</v>
      </c>
      <c r="B65" t="s">
        <v>7</v>
      </c>
      <c r="C65" t="s">
        <v>3</v>
      </c>
      <c r="D65" t="s">
        <v>83</v>
      </c>
      <c r="E65">
        <v>4</v>
      </c>
    </row>
    <row r="66" spans="1:5" x14ac:dyDescent="0.2">
      <c r="A66">
        <v>4</v>
      </c>
      <c r="B66" t="s">
        <v>7</v>
      </c>
      <c r="C66" t="s">
        <v>5</v>
      </c>
      <c r="D66" t="s">
        <v>82</v>
      </c>
      <c r="E66">
        <v>15</v>
      </c>
    </row>
    <row r="67" spans="1:5" x14ac:dyDescent="0.2">
      <c r="A67">
        <v>4</v>
      </c>
      <c r="B67" t="s">
        <v>7</v>
      </c>
      <c r="C67" t="s">
        <v>5</v>
      </c>
      <c r="D67" t="s">
        <v>83</v>
      </c>
      <c r="E67">
        <v>1</v>
      </c>
    </row>
    <row r="68" spans="1:5" x14ac:dyDescent="0.2">
      <c r="A68">
        <v>4</v>
      </c>
      <c r="B68" t="s">
        <v>7</v>
      </c>
      <c r="C68" t="s">
        <v>6</v>
      </c>
      <c r="D68" t="s">
        <v>82</v>
      </c>
      <c r="E68">
        <v>8</v>
      </c>
    </row>
    <row r="69" spans="1:5" x14ac:dyDescent="0.2">
      <c r="A69">
        <v>4</v>
      </c>
      <c r="B69" t="s">
        <v>7</v>
      </c>
      <c r="C69" t="s">
        <v>6</v>
      </c>
      <c r="D69" t="s">
        <v>83</v>
      </c>
      <c r="E69">
        <v>6</v>
      </c>
    </row>
    <row r="70" spans="1:5" x14ac:dyDescent="0.2">
      <c r="A70">
        <v>4</v>
      </c>
      <c r="B70" t="s">
        <v>20</v>
      </c>
      <c r="C70" t="s">
        <v>3</v>
      </c>
      <c r="D70" t="s">
        <v>82</v>
      </c>
      <c r="E70">
        <v>4</v>
      </c>
    </row>
    <row r="71" spans="1:5" x14ac:dyDescent="0.2">
      <c r="A71">
        <v>4</v>
      </c>
      <c r="B71" t="s">
        <v>20</v>
      </c>
      <c r="C71" t="s">
        <v>3</v>
      </c>
      <c r="D71" t="s">
        <v>83</v>
      </c>
      <c r="E71">
        <v>1</v>
      </c>
    </row>
    <row r="72" spans="1:5" x14ac:dyDescent="0.2">
      <c r="A72">
        <v>4</v>
      </c>
      <c r="B72" t="s">
        <v>20</v>
      </c>
      <c r="C72" t="s">
        <v>5</v>
      </c>
      <c r="D72" t="s">
        <v>82</v>
      </c>
      <c r="E72">
        <v>7</v>
      </c>
    </row>
    <row r="73" spans="1:5" x14ac:dyDescent="0.2">
      <c r="A73">
        <v>4</v>
      </c>
      <c r="B73" t="s">
        <v>20</v>
      </c>
      <c r="C73" t="s">
        <v>5</v>
      </c>
      <c r="D73" t="s">
        <v>83</v>
      </c>
      <c r="E73">
        <v>3</v>
      </c>
    </row>
    <row r="74" spans="1:5" x14ac:dyDescent="0.2">
      <c r="A74">
        <v>4</v>
      </c>
      <c r="B74" t="s">
        <v>20</v>
      </c>
      <c r="C74" t="s">
        <v>6</v>
      </c>
      <c r="D74" t="s">
        <v>82</v>
      </c>
      <c r="E74">
        <v>3</v>
      </c>
    </row>
    <row r="75" spans="1:5" x14ac:dyDescent="0.2">
      <c r="A75">
        <v>4</v>
      </c>
      <c r="B75" t="s">
        <v>20</v>
      </c>
      <c r="C75" t="s">
        <v>6</v>
      </c>
      <c r="D75" t="s">
        <v>83</v>
      </c>
      <c r="E75">
        <v>1</v>
      </c>
    </row>
    <row r="76" spans="1:5" x14ac:dyDescent="0.2">
      <c r="A76">
        <v>5</v>
      </c>
      <c r="B76" t="s">
        <v>2</v>
      </c>
      <c r="C76" t="s">
        <v>3</v>
      </c>
      <c r="D76" t="s">
        <v>82</v>
      </c>
      <c r="E76">
        <v>5</v>
      </c>
    </row>
    <row r="77" spans="1:5" x14ac:dyDescent="0.2">
      <c r="A77">
        <v>5</v>
      </c>
      <c r="B77" t="s">
        <v>2</v>
      </c>
      <c r="C77" t="s">
        <v>3</v>
      </c>
      <c r="D77" t="s">
        <v>83</v>
      </c>
      <c r="E77">
        <v>1</v>
      </c>
    </row>
    <row r="78" spans="1:5" x14ac:dyDescent="0.2">
      <c r="A78">
        <v>5</v>
      </c>
      <c r="B78" t="s">
        <v>2</v>
      </c>
      <c r="C78" t="s">
        <v>5</v>
      </c>
      <c r="D78" t="s">
        <v>82</v>
      </c>
      <c r="E78">
        <v>8</v>
      </c>
    </row>
    <row r="79" spans="1:5" x14ac:dyDescent="0.2">
      <c r="A79">
        <v>5</v>
      </c>
      <c r="B79" t="s">
        <v>2</v>
      </c>
      <c r="C79" t="s">
        <v>5</v>
      </c>
      <c r="D79" t="s">
        <v>83</v>
      </c>
      <c r="E79">
        <v>2</v>
      </c>
    </row>
    <row r="80" spans="1:5" x14ac:dyDescent="0.2">
      <c r="A80">
        <v>5</v>
      </c>
      <c r="B80" t="s">
        <v>2</v>
      </c>
      <c r="C80" t="s">
        <v>6</v>
      </c>
      <c r="D80" t="s">
        <v>82</v>
      </c>
      <c r="E80">
        <v>3</v>
      </c>
    </row>
    <row r="81" spans="1:5" x14ac:dyDescent="0.2">
      <c r="A81">
        <v>5</v>
      </c>
      <c r="B81" t="s">
        <v>2</v>
      </c>
      <c r="C81" t="s">
        <v>6</v>
      </c>
      <c r="D81" t="s">
        <v>83</v>
      </c>
      <c r="E81">
        <v>3</v>
      </c>
    </row>
    <row r="82" spans="1:5" x14ac:dyDescent="0.2">
      <c r="A82">
        <v>5</v>
      </c>
      <c r="B82" t="s">
        <v>7</v>
      </c>
      <c r="C82" t="s">
        <v>3</v>
      </c>
      <c r="D82" t="s">
        <v>82</v>
      </c>
      <c r="E82">
        <v>11</v>
      </c>
    </row>
    <row r="83" spans="1:5" x14ac:dyDescent="0.2">
      <c r="A83">
        <v>5</v>
      </c>
      <c r="B83" t="s">
        <v>7</v>
      </c>
      <c r="C83" t="s">
        <v>3</v>
      </c>
      <c r="D83" t="s">
        <v>83</v>
      </c>
      <c r="E83">
        <v>3</v>
      </c>
    </row>
    <row r="84" spans="1:5" x14ac:dyDescent="0.2">
      <c r="A84">
        <v>5</v>
      </c>
      <c r="B84" t="s">
        <v>7</v>
      </c>
      <c r="C84" t="s">
        <v>5</v>
      </c>
      <c r="D84" t="s">
        <v>82</v>
      </c>
      <c r="E84">
        <v>14</v>
      </c>
    </row>
    <row r="85" spans="1:5" x14ac:dyDescent="0.2">
      <c r="A85">
        <v>5</v>
      </c>
      <c r="B85" t="s">
        <v>7</v>
      </c>
      <c r="C85" t="s">
        <v>5</v>
      </c>
      <c r="D85" t="s">
        <v>83</v>
      </c>
      <c r="E85">
        <v>4</v>
      </c>
    </row>
    <row r="86" spans="1:5" x14ac:dyDescent="0.2">
      <c r="A86">
        <v>5</v>
      </c>
      <c r="B86" t="s">
        <v>7</v>
      </c>
      <c r="C86" t="s">
        <v>6</v>
      </c>
      <c r="D86" t="s">
        <v>82</v>
      </c>
      <c r="E86">
        <v>12</v>
      </c>
    </row>
    <row r="87" spans="1:5" x14ac:dyDescent="0.2">
      <c r="A87">
        <v>5</v>
      </c>
      <c r="B87" t="s">
        <v>7</v>
      </c>
      <c r="C87" t="s">
        <v>6</v>
      </c>
      <c r="D87" t="s">
        <v>83</v>
      </c>
      <c r="E87">
        <v>2</v>
      </c>
    </row>
    <row r="88" spans="1:5" x14ac:dyDescent="0.2">
      <c r="A88">
        <v>5</v>
      </c>
      <c r="B88" t="s">
        <v>20</v>
      </c>
      <c r="C88" t="s">
        <v>3</v>
      </c>
      <c r="D88" t="s">
        <v>82</v>
      </c>
      <c r="E88">
        <v>3</v>
      </c>
    </row>
    <row r="89" spans="1:5" x14ac:dyDescent="0.2">
      <c r="A89">
        <v>5</v>
      </c>
      <c r="B89" t="s">
        <v>20</v>
      </c>
      <c r="C89" t="s">
        <v>3</v>
      </c>
      <c r="D89" t="s">
        <v>83</v>
      </c>
      <c r="E89">
        <v>0</v>
      </c>
    </row>
    <row r="90" spans="1:5" x14ac:dyDescent="0.2">
      <c r="A90">
        <v>5</v>
      </c>
      <c r="B90" t="s">
        <v>20</v>
      </c>
      <c r="C90" t="s">
        <v>5</v>
      </c>
      <c r="D90" t="s">
        <v>82</v>
      </c>
      <c r="E90">
        <v>3</v>
      </c>
    </row>
    <row r="91" spans="1:5" x14ac:dyDescent="0.2">
      <c r="A91">
        <v>5</v>
      </c>
      <c r="B91" t="s">
        <v>20</v>
      </c>
      <c r="C91" t="s">
        <v>5</v>
      </c>
      <c r="D91" t="s">
        <v>83</v>
      </c>
      <c r="E91">
        <v>1</v>
      </c>
    </row>
    <row r="92" spans="1:5" x14ac:dyDescent="0.2">
      <c r="A92">
        <v>5</v>
      </c>
      <c r="B92" t="s">
        <v>20</v>
      </c>
      <c r="C92" t="s">
        <v>6</v>
      </c>
      <c r="D92" t="s">
        <v>82</v>
      </c>
      <c r="E92">
        <v>5</v>
      </c>
    </row>
    <row r="93" spans="1:5" x14ac:dyDescent="0.2">
      <c r="A93">
        <v>5</v>
      </c>
      <c r="B93" t="s">
        <v>20</v>
      </c>
      <c r="C93" t="s">
        <v>6</v>
      </c>
      <c r="D93" t="s">
        <v>83</v>
      </c>
      <c r="E93">
        <v>4</v>
      </c>
    </row>
    <row r="97" spans="1:5" x14ac:dyDescent="0.2">
      <c r="A97" t="s">
        <v>13</v>
      </c>
    </row>
    <row r="98" spans="1:5" x14ac:dyDescent="0.2">
      <c r="A98" s="25" t="s">
        <v>84</v>
      </c>
      <c r="B98" s="25" t="s">
        <v>17</v>
      </c>
      <c r="C98" s="25" t="s">
        <v>18</v>
      </c>
      <c r="D98" s="25" t="s">
        <v>0</v>
      </c>
      <c r="E98" s="26" t="s">
        <v>1</v>
      </c>
    </row>
    <row r="99" spans="1:5" x14ac:dyDescent="0.2">
      <c r="A99" s="23">
        <v>1</v>
      </c>
      <c r="B99" t="s">
        <v>2</v>
      </c>
      <c r="C99" t="s">
        <v>3</v>
      </c>
      <c r="D99" t="s">
        <v>82</v>
      </c>
      <c r="E99">
        <v>4</v>
      </c>
    </row>
    <row r="100" spans="1:5" x14ac:dyDescent="0.2">
      <c r="A100" s="24">
        <v>1</v>
      </c>
      <c r="B100" t="s">
        <v>2</v>
      </c>
      <c r="C100" t="s">
        <v>3</v>
      </c>
      <c r="D100" t="s">
        <v>83</v>
      </c>
      <c r="E100">
        <v>0</v>
      </c>
    </row>
    <row r="101" spans="1:5" x14ac:dyDescent="0.2">
      <c r="A101" s="23">
        <v>1</v>
      </c>
      <c r="B101" t="s">
        <v>2</v>
      </c>
      <c r="C101" t="s">
        <v>5</v>
      </c>
      <c r="D101" t="s">
        <v>82</v>
      </c>
      <c r="E101">
        <v>4</v>
      </c>
    </row>
    <row r="102" spans="1:5" x14ac:dyDescent="0.2">
      <c r="A102" s="24">
        <v>1</v>
      </c>
      <c r="B102" t="s">
        <v>2</v>
      </c>
      <c r="C102" t="s">
        <v>5</v>
      </c>
      <c r="D102" t="s">
        <v>83</v>
      </c>
      <c r="E102">
        <v>2</v>
      </c>
    </row>
    <row r="103" spans="1:5" x14ac:dyDescent="0.2">
      <c r="A103" s="23">
        <v>1</v>
      </c>
      <c r="B103" t="s">
        <v>2</v>
      </c>
      <c r="C103" t="s">
        <v>6</v>
      </c>
      <c r="D103" t="s">
        <v>82</v>
      </c>
      <c r="E103">
        <v>4</v>
      </c>
    </row>
    <row r="104" spans="1:5" x14ac:dyDescent="0.2">
      <c r="A104" s="24">
        <v>1</v>
      </c>
      <c r="B104" t="s">
        <v>2</v>
      </c>
      <c r="C104" t="s">
        <v>6</v>
      </c>
      <c r="D104" t="s">
        <v>83</v>
      </c>
      <c r="E104">
        <v>2</v>
      </c>
    </row>
    <row r="105" spans="1:5" x14ac:dyDescent="0.2">
      <c r="A105" s="23">
        <v>1</v>
      </c>
      <c r="B105" t="s">
        <v>7</v>
      </c>
      <c r="C105" t="s">
        <v>3</v>
      </c>
      <c r="D105" t="s">
        <v>82</v>
      </c>
      <c r="E105">
        <v>5</v>
      </c>
    </row>
    <row r="106" spans="1:5" x14ac:dyDescent="0.2">
      <c r="A106" s="24">
        <v>1</v>
      </c>
      <c r="B106" t="s">
        <v>7</v>
      </c>
      <c r="C106" t="s">
        <v>3</v>
      </c>
      <c r="D106" t="s">
        <v>83</v>
      </c>
      <c r="E106">
        <v>1</v>
      </c>
    </row>
    <row r="107" spans="1:5" x14ac:dyDescent="0.2">
      <c r="A107" s="23">
        <v>1</v>
      </c>
      <c r="B107" t="s">
        <v>7</v>
      </c>
      <c r="C107" t="s">
        <v>5</v>
      </c>
      <c r="D107" t="s">
        <v>82</v>
      </c>
      <c r="E107">
        <v>4</v>
      </c>
    </row>
    <row r="108" spans="1:5" x14ac:dyDescent="0.2">
      <c r="A108" s="24">
        <v>1</v>
      </c>
      <c r="B108" t="s">
        <v>7</v>
      </c>
      <c r="C108" t="s">
        <v>5</v>
      </c>
      <c r="D108" t="s">
        <v>83</v>
      </c>
      <c r="E108">
        <v>2</v>
      </c>
    </row>
    <row r="109" spans="1:5" x14ac:dyDescent="0.2">
      <c r="A109" s="23">
        <v>1</v>
      </c>
      <c r="B109" t="s">
        <v>7</v>
      </c>
      <c r="C109" t="s">
        <v>6</v>
      </c>
      <c r="D109" t="s">
        <v>82</v>
      </c>
      <c r="E109">
        <v>4</v>
      </c>
    </row>
    <row r="110" spans="1:5" x14ac:dyDescent="0.2">
      <c r="A110" s="24">
        <v>1</v>
      </c>
      <c r="B110" t="s">
        <v>7</v>
      </c>
      <c r="C110" t="s">
        <v>6</v>
      </c>
      <c r="D110" t="s">
        <v>83</v>
      </c>
      <c r="E110">
        <v>2</v>
      </c>
    </row>
    <row r="111" spans="1:5" x14ac:dyDescent="0.2">
      <c r="A111" s="23">
        <v>1</v>
      </c>
      <c r="B111" t="s">
        <v>20</v>
      </c>
      <c r="C111" t="s">
        <v>3</v>
      </c>
      <c r="D111" t="s">
        <v>82</v>
      </c>
      <c r="E111">
        <v>3</v>
      </c>
    </row>
    <row r="112" spans="1:5" x14ac:dyDescent="0.2">
      <c r="A112" s="24">
        <v>1</v>
      </c>
      <c r="B112" t="s">
        <v>20</v>
      </c>
      <c r="C112" t="s">
        <v>3</v>
      </c>
      <c r="D112" t="s">
        <v>83</v>
      </c>
      <c r="E112">
        <v>1</v>
      </c>
    </row>
    <row r="113" spans="1:5" x14ac:dyDescent="0.2">
      <c r="A113" s="23">
        <v>1</v>
      </c>
      <c r="B113" t="s">
        <v>20</v>
      </c>
      <c r="C113" t="s">
        <v>5</v>
      </c>
      <c r="D113" t="s">
        <v>82</v>
      </c>
      <c r="E113">
        <v>4</v>
      </c>
    </row>
    <row r="114" spans="1:5" x14ac:dyDescent="0.2">
      <c r="A114" s="24">
        <v>1</v>
      </c>
      <c r="B114" t="s">
        <v>20</v>
      </c>
      <c r="C114" t="s">
        <v>5</v>
      </c>
      <c r="D114" t="s">
        <v>83</v>
      </c>
      <c r="E114">
        <v>2</v>
      </c>
    </row>
    <row r="115" spans="1:5" x14ac:dyDescent="0.2">
      <c r="A115" s="23">
        <v>1</v>
      </c>
      <c r="B115" t="s">
        <v>20</v>
      </c>
      <c r="C115" t="s">
        <v>6</v>
      </c>
      <c r="D115" t="s">
        <v>82</v>
      </c>
      <c r="E115">
        <v>4</v>
      </c>
    </row>
    <row r="116" spans="1:5" x14ac:dyDescent="0.2">
      <c r="A116" s="24">
        <v>1</v>
      </c>
      <c r="B116" t="s">
        <v>20</v>
      </c>
      <c r="C116" t="s">
        <v>6</v>
      </c>
      <c r="D116" t="s">
        <v>83</v>
      </c>
      <c r="E116">
        <v>2</v>
      </c>
    </row>
    <row r="117" spans="1:5" x14ac:dyDescent="0.2">
      <c r="A117" s="23">
        <v>2</v>
      </c>
      <c r="B117" t="s">
        <v>2</v>
      </c>
      <c r="C117" t="s">
        <v>3</v>
      </c>
      <c r="D117" t="s">
        <v>82</v>
      </c>
      <c r="E117">
        <v>5</v>
      </c>
    </row>
    <row r="118" spans="1:5" x14ac:dyDescent="0.2">
      <c r="A118" s="24">
        <v>2</v>
      </c>
      <c r="B118" t="s">
        <v>2</v>
      </c>
      <c r="C118" t="s">
        <v>3</v>
      </c>
      <c r="D118" t="s">
        <v>83</v>
      </c>
      <c r="E118">
        <v>1</v>
      </c>
    </row>
    <row r="119" spans="1:5" x14ac:dyDescent="0.2">
      <c r="A119" s="23">
        <v>2</v>
      </c>
      <c r="B119" t="s">
        <v>2</v>
      </c>
      <c r="C119" t="s">
        <v>5</v>
      </c>
      <c r="D119" t="s">
        <v>82</v>
      </c>
      <c r="E119">
        <v>4</v>
      </c>
    </row>
    <row r="120" spans="1:5" x14ac:dyDescent="0.2">
      <c r="A120" s="24">
        <v>2</v>
      </c>
      <c r="B120" t="s">
        <v>2</v>
      </c>
      <c r="C120" t="s">
        <v>5</v>
      </c>
      <c r="D120" t="s">
        <v>83</v>
      </c>
      <c r="E120">
        <v>2</v>
      </c>
    </row>
    <row r="121" spans="1:5" x14ac:dyDescent="0.2">
      <c r="A121" s="23">
        <v>2</v>
      </c>
      <c r="B121" t="s">
        <v>2</v>
      </c>
      <c r="C121" t="s">
        <v>6</v>
      </c>
      <c r="D121" t="s">
        <v>82</v>
      </c>
      <c r="E121">
        <v>4</v>
      </c>
    </row>
    <row r="122" spans="1:5" x14ac:dyDescent="0.2">
      <c r="A122" s="24">
        <v>2</v>
      </c>
      <c r="B122" t="s">
        <v>2</v>
      </c>
      <c r="C122" t="s">
        <v>6</v>
      </c>
      <c r="D122" t="s">
        <v>83</v>
      </c>
      <c r="E122">
        <v>2</v>
      </c>
    </row>
    <row r="123" spans="1:5" x14ac:dyDescent="0.2">
      <c r="A123" s="23">
        <v>2</v>
      </c>
      <c r="B123" t="s">
        <v>7</v>
      </c>
      <c r="C123" t="s">
        <v>3</v>
      </c>
      <c r="D123" t="s">
        <v>82</v>
      </c>
      <c r="E123">
        <v>5</v>
      </c>
    </row>
    <row r="124" spans="1:5" x14ac:dyDescent="0.2">
      <c r="A124" s="24">
        <v>2</v>
      </c>
      <c r="B124" t="s">
        <v>7</v>
      </c>
      <c r="C124" t="s">
        <v>3</v>
      </c>
      <c r="D124" t="s">
        <v>83</v>
      </c>
      <c r="E124">
        <v>1</v>
      </c>
    </row>
    <row r="125" spans="1:5" x14ac:dyDescent="0.2">
      <c r="A125" s="23">
        <v>2</v>
      </c>
      <c r="B125" t="s">
        <v>7</v>
      </c>
      <c r="C125" t="s">
        <v>5</v>
      </c>
      <c r="D125" t="s">
        <v>82</v>
      </c>
      <c r="E125">
        <v>5</v>
      </c>
    </row>
    <row r="126" spans="1:5" x14ac:dyDescent="0.2">
      <c r="A126" s="24">
        <v>2</v>
      </c>
      <c r="B126" t="s">
        <v>7</v>
      </c>
      <c r="C126" t="s">
        <v>5</v>
      </c>
      <c r="D126" t="s">
        <v>83</v>
      </c>
      <c r="E126">
        <v>1</v>
      </c>
    </row>
    <row r="127" spans="1:5" x14ac:dyDescent="0.2">
      <c r="A127" s="23">
        <v>2</v>
      </c>
      <c r="B127" t="s">
        <v>7</v>
      </c>
      <c r="C127" t="s">
        <v>6</v>
      </c>
      <c r="D127" t="s">
        <v>82</v>
      </c>
      <c r="E127">
        <v>5</v>
      </c>
    </row>
    <row r="128" spans="1:5" x14ac:dyDescent="0.2">
      <c r="A128" s="24">
        <v>2</v>
      </c>
      <c r="B128" t="s">
        <v>7</v>
      </c>
      <c r="C128" t="s">
        <v>6</v>
      </c>
      <c r="D128" t="s">
        <v>83</v>
      </c>
      <c r="E128">
        <v>1</v>
      </c>
    </row>
    <row r="129" spans="1:5" x14ac:dyDescent="0.2">
      <c r="A129" s="23">
        <v>2</v>
      </c>
      <c r="B129" t="s">
        <v>20</v>
      </c>
      <c r="C129" t="s">
        <v>3</v>
      </c>
      <c r="D129" t="s">
        <v>82</v>
      </c>
      <c r="E129">
        <v>4</v>
      </c>
    </row>
    <row r="130" spans="1:5" x14ac:dyDescent="0.2">
      <c r="A130" s="24">
        <v>2</v>
      </c>
      <c r="B130" t="s">
        <v>20</v>
      </c>
      <c r="C130" t="s">
        <v>3</v>
      </c>
      <c r="D130" t="s">
        <v>83</v>
      </c>
      <c r="E130">
        <v>1</v>
      </c>
    </row>
    <row r="131" spans="1:5" x14ac:dyDescent="0.2">
      <c r="A131" s="23">
        <v>2</v>
      </c>
      <c r="B131" t="s">
        <v>20</v>
      </c>
      <c r="C131" t="s">
        <v>5</v>
      </c>
      <c r="D131" t="s">
        <v>82</v>
      </c>
      <c r="E131">
        <v>3</v>
      </c>
    </row>
    <row r="132" spans="1:5" x14ac:dyDescent="0.2">
      <c r="A132" s="24">
        <v>2</v>
      </c>
      <c r="B132" t="s">
        <v>20</v>
      </c>
      <c r="C132" t="s">
        <v>5</v>
      </c>
      <c r="D132" t="s">
        <v>83</v>
      </c>
      <c r="E132">
        <v>1</v>
      </c>
    </row>
    <row r="133" spans="1:5" x14ac:dyDescent="0.2">
      <c r="A133" s="23">
        <v>2</v>
      </c>
      <c r="B133" t="s">
        <v>20</v>
      </c>
      <c r="C133" t="s">
        <v>6</v>
      </c>
      <c r="D133" t="s">
        <v>82</v>
      </c>
      <c r="E133">
        <v>3</v>
      </c>
    </row>
    <row r="134" spans="1:5" x14ac:dyDescent="0.2">
      <c r="A134" s="24">
        <v>2</v>
      </c>
      <c r="B134" t="s">
        <v>20</v>
      </c>
      <c r="C134" t="s">
        <v>6</v>
      </c>
      <c r="D134" t="s">
        <v>83</v>
      </c>
      <c r="E134">
        <v>1</v>
      </c>
    </row>
    <row r="135" spans="1:5" x14ac:dyDescent="0.2">
      <c r="A135" s="23">
        <v>3</v>
      </c>
      <c r="B135" t="s">
        <v>2</v>
      </c>
      <c r="C135" t="s">
        <v>3</v>
      </c>
      <c r="D135" t="s">
        <v>82</v>
      </c>
      <c r="E135">
        <v>5</v>
      </c>
    </row>
    <row r="136" spans="1:5" x14ac:dyDescent="0.2">
      <c r="A136" s="24">
        <v>3</v>
      </c>
      <c r="B136" t="s">
        <v>2</v>
      </c>
      <c r="C136" t="s">
        <v>3</v>
      </c>
      <c r="D136" t="s">
        <v>83</v>
      </c>
      <c r="E136">
        <v>1</v>
      </c>
    </row>
    <row r="137" spans="1:5" x14ac:dyDescent="0.2">
      <c r="A137" s="23">
        <v>3</v>
      </c>
      <c r="B137" t="s">
        <v>2</v>
      </c>
      <c r="C137" t="s">
        <v>5</v>
      </c>
      <c r="D137" t="s">
        <v>82</v>
      </c>
      <c r="E137">
        <v>4</v>
      </c>
    </row>
    <row r="138" spans="1:5" x14ac:dyDescent="0.2">
      <c r="A138" s="24">
        <v>3</v>
      </c>
      <c r="B138" t="s">
        <v>2</v>
      </c>
      <c r="C138" t="s">
        <v>5</v>
      </c>
      <c r="D138" t="s">
        <v>83</v>
      </c>
      <c r="E138">
        <v>2</v>
      </c>
    </row>
    <row r="139" spans="1:5" x14ac:dyDescent="0.2">
      <c r="A139" s="23">
        <v>3</v>
      </c>
      <c r="B139" t="s">
        <v>2</v>
      </c>
      <c r="C139" t="s">
        <v>6</v>
      </c>
      <c r="D139" t="s">
        <v>82</v>
      </c>
      <c r="E139">
        <v>4</v>
      </c>
    </row>
    <row r="140" spans="1:5" x14ac:dyDescent="0.2">
      <c r="A140" s="24">
        <v>3</v>
      </c>
      <c r="B140" t="s">
        <v>2</v>
      </c>
      <c r="C140" t="s">
        <v>6</v>
      </c>
      <c r="D140" t="s">
        <v>83</v>
      </c>
      <c r="E140">
        <v>2</v>
      </c>
    </row>
    <row r="141" spans="1:5" x14ac:dyDescent="0.2">
      <c r="A141" s="23">
        <v>3</v>
      </c>
      <c r="B141" t="s">
        <v>7</v>
      </c>
      <c r="C141" t="s">
        <v>3</v>
      </c>
      <c r="D141" t="s">
        <v>82</v>
      </c>
      <c r="E141">
        <v>5</v>
      </c>
    </row>
    <row r="142" spans="1:5" x14ac:dyDescent="0.2">
      <c r="A142" s="24">
        <v>3</v>
      </c>
      <c r="B142" t="s">
        <v>7</v>
      </c>
      <c r="C142" t="s">
        <v>3</v>
      </c>
      <c r="D142" t="s">
        <v>83</v>
      </c>
      <c r="E142">
        <v>1</v>
      </c>
    </row>
    <row r="143" spans="1:5" x14ac:dyDescent="0.2">
      <c r="A143" s="23">
        <v>3</v>
      </c>
      <c r="B143" t="s">
        <v>7</v>
      </c>
      <c r="C143" t="s">
        <v>5</v>
      </c>
      <c r="D143" t="s">
        <v>82</v>
      </c>
      <c r="E143">
        <v>5</v>
      </c>
    </row>
    <row r="144" spans="1:5" x14ac:dyDescent="0.2">
      <c r="A144" s="24">
        <v>3</v>
      </c>
      <c r="B144" t="s">
        <v>7</v>
      </c>
      <c r="C144" t="s">
        <v>5</v>
      </c>
      <c r="D144" t="s">
        <v>83</v>
      </c>
      <c r="E144">
        <v>1</v>
      </c>
    </row>
    <row r="145" spans="1:5" x14ac:dyDescent="0.2">
      <c r="A145" s="23">
        <v>3</v>
      </c>
      <c r="B145" t="s">
        <v>7</v>
      </c>
      <c r="C145" t="s">
        <v>6</v>
      </c>
      <c r="D145" t="s">
        <v>82</v>
      </c>
      <c r="E145">
        <v>5</v>
      </c>
    </row>
    <row r="146" spans="1:5" x14ac:dyDescent="0.2">
      <c r="A146" s="24">
        <v>3</v>
      </c>
      <c r="B146" t="s">
        <v>7</v>
      </c>
      <c r="C146" t="s">
        <v>6</v>
      </c>
      <c r="D146" t="s">
        <v>83</v>
      </c>
      <c r="E146">
        <v>1</v>
      </c>
    </row>
    <row r="147" spans="1:5" x14ac:dyDescent="0.2">
      <c r="A147" s="23">
        <v>3</v>
      </c>
      <c r="B147" t="s">
        <v>20</v>
      </c>
      <c r="C147" t="s">
        <v>3</v>
      </c>
      <c r="D147" t="s">
        <v>82</v>
      </c>
      <c r="E147">
        <v>4</v>
      </c>
    </row>
    <row r="148" spans="1:5" x14ac:dyDescent="0.2">
      <c r="A148" s="24">
        <v>3</v>
      </c>
      <c r="B148" t="s">
        <v>20</v>
      </c>
      <c r="C148" t="s">
        <v>3</v>
      </c>
      <c r="D148" t="s">
        <v>83</v>
      </c>
      <c r="E148">
        <v>1</v>
      </c>
    </row>
    <row r="149" spans="1:5" x14ac:dyDescent="0.2">
      <c r="A149" s="23">
        <v>3</v>
      </c>
      <c r="B149" t="s">
        <v>20</v>
      </c>
      <c r="C149" t="s">
        <v>5</v>
      </c>
      <c r="D149" t="s">
        <v>82</v>
      </c>
      <c r="E149">
        <v>4</v>
      </c>
    </row>
    <row r="150" spans="1:5" x14ac:dyDescent="0.2">
      <c r="A150" s="24">
        <v>3</v>
      </c>
      <c r="B150" t="s">
        <v>20</v>
      </c>
      <c r="C150" t="s">
        <v>5</v>
      </c>
      <c r="D150" t="s">
        <v>83</v>
      </c>
      <c r="E150">
        <v>2</v>
      </c>
    </row>
    <row r="151" spans="1:5" x14ac:dyDescent="0.2">
      <c r="A151" s="23">
        <v>3</v>
      </c>
      <c r="B151" t="s">
        <v>20</v>
      </c>
      <c r="C151" t="s">
        <v>6</v>
      </c>
      <c r="D151" t="s">
        <v>82</v>
      </c>
      <c r="E151">
        <v>3</v>
      </c>
    </row>
    <row r="152" spans="1:5" x14ac:dyDescent="0.2">
      <c r="A152" s="24">
        <v>3</v>
      </c>
      <c r="B152" t="s">
        <v>20</v>
      </c>
      <c r="C152" t="s">
        <v>6</v>
      </c>
      <c r="D152" t="s">
        <v>83</v>
      </c>
      <c r="E152">
        <v>1</v>
      </c>
    </row>
    <row r="153" spans="1:5" x14ac:dyDescent="0.2">
      <c r="A153" s="23">
        <v>4</v>
      </c>
      <c r="B153" t="s">
        <v>2</v>
      </c>
      <c r="C153" t="s">
        <v>3</v>
      </c>
      <c r="D153" t="s">
        <v>82</v>
      </c>
      <c r="E153">
        <v>4</v>
      </c>
    </row>
    <row r="154" spans="1:5" x14ac:dyDescent="0.2">
      <c r="A154" s="24">
        <v>4</v>
      </c>
      <c r="B154" t="s">
        <v>2</v>
      </c>
      <c r="C154" t="s">
        <v>3</v>
      </c>
      <c r="D154" t="s">
        <v>83</v>
      </c>
      <c r="E154">
        <v>0</v>
      </c>
    </row>
    <row r="155" spans="1:5" x14ac:dyDescent="0.2">
      <c r="A155" s="23">
        <v>4</v>
      </c>
      <c r="B155" t="s">
        <v>2</v>
      </c>
      <c r="C155" t="s">
        <v>5</v>
      </c>
      <c r="D155" t="s">
        <v>82</v>
      </c>
      <c r="E155">
        <v>4</v>
      </c>
    </row>
    <row r="156" spans="1:5" x14ac:dyDescent="0.2">
      <c r="A156" s="24">
        <v>4</v>
      </c>
      <c r="B156" t="s">
        <v>2</v>
      </c>
      <c r="C156" t="s">
        <v>5</v>
      </c>
      <c r="D156" t="s">
        <v>83</v>
      </c>
      <c r="E156">
        <v>2</v>
      </c>
    </row>
    <row r="157" spans="1:5" x14ac:dyDescent="0.2">
      <c r="A157" s="23">
        <v>4</v>
      </c>
      <c r="B157" t="s">
        <v>2</v>
      </c>
      <c r="C157" t="s">
        <v>6</v>
      </c>
      <c r="D157" t="s">
        <v>82</v>
      </c>
      <c r="E157">
        <v>5</v>
      </c>
    </row>
    <row r="158" spans="1:5" x14ac:dyDescent="0.2">
      <c r="A158" s="24">
        <v>4</v>
      </c>
      <c r="B158" t="s">
        <v>2</v>
      </c>
      <c r="C158" t="s">
        <v>6</v>
      </c>
      <c r="D158" t="s">
        <v>83</v>
      </c>
      <c r="E158">
        <v>1</v>
      </c>
    </row>
    <row r="159" spans="1:5" x14ac:dyDescent="0.2">
      <c r="A159" s="23">
        <v>4</v>
      </c>
      <c r="B159" t="s">
        <v>7</v>
      </c>
      <c r="C159" t="s">
        <v>3</v>
      </c>
      <c r="D159" t="s">
        <v>82</v>
      </c>
      <c r="E159">
        <v>5</v>
      </c>
    </row>
    <row r="160" spans="1:5" x14ac:dyDescent="0.2">
      <c r="A160" s="24">
        <v>4</v>
      </c>
      <c r="B160" t="s">
        <v>7</v>
      </c>
      <c r="C160" t="s">
        <v>3</v>
      </c>
      <c r="D160" t="s">
        <v>83</v>
      </c>
      <c r="E160">
        <v>1</v>
      </c>
    </row>
    <row r="161" spans="1:5" x14ac:dyDescent="0.2">
      <c r="A161" s="23">
        <v>4</v>
      </c>
      <c r="B161" t="s">
        <v>7</v>
      </c>
      <c r="C161" t="s">
        <v>5</v>
      </c>
      <c r="D161" t="s">
        <v>82</v>
      </c>
      <c r="E161">
        <v>5</v>
      </c>
    </row>
    <row r="162" spans="1:5" x14ac:dyDescent="0.2">
      <c r="A162" s="24">
        <v>4</v>
      </c>
      <c r="B162" t="s">
        <v>7</v>
      </c>
      <c r="C162" t="s">
        <v>5</v>
      </c>
      <c r="D162" t="s">
        <v>83</v>
      </c>
      <c r="E162">
        <v>1</v>
      </c>
    </row>
    <row r="163" spans="1:5" x14ac:dyDescent="0.2">
      <c r="A163" s="23">
        <v>4</v>
      </c>
      <c r="B163" t="s">
        <v>7</v>
      </c>
      <c r="C163" t="s">
        <v>6</v>
      </c>
      <c r="D163" t="s">
        <v>82</v>
      </c>
      <c r="E163">
        <v>5</v>
      </c>
    </row>
    <row r="164" spans="1:5" x14ac:dyDescent="0.2">
      <c r="A164" s="24">
        <v>4</v>
      </c>
      <c r="B164" t="s">
        <v>7</v>
      </c>
      <c r="C164" t="s">
        <v>6</v>
      </c>
      <c r="D164" t="s">
        <v>83</v>
      </c>
      <c r="E164">
        <v>1</v>
      </c>
    </row>
    <row r="165" spans="1:5" x14ac:dyDescent="0.2">
      <c r="A165" s="23">
        <v>4</v>
      </c>
      <c r="B165" t="s">
        <v>20</v>
      </c>
      <c r="C165" t="s">
        <v>3</v>
      </c>
      <c r="D165" t="s">
        <v>82</v>
      </c>
      <c r="E165">
        <v>2</v>
      </c>
    </row>
    <row r="166" spans="1:5" x14ac:dyDescent="0.2">
      <c r="A166" s="24">
        <v>4</v>
      </c>
      <c r="B166" t="s">
        <v>20</v>
      </c>
      <c r="C166" t="s">
        <v>3</v>
      </c>
      <c r="D166" t="s">
        <v>83</v>
      </c>
      <c r="E166">
        <v>0</v>
      </c>
    </row>
    <row r="167" spans="1:5" x14ac:dyDescent="0.2">
      <c r="A167" s="23">
        <v>4</v>
      </c>
      <c r="B167" t="s">
        <v>20</v>
      </c>
      <c r="C167" t="s">
        <v>5</v>
      </c>
      <c r="D167" t="s">
        <v>82</v>
      </c>
      <c r="E167">
        <v>3</v>
      </c>
    </row>
    <row r="168" spans="1:5" x14ac:dyDescent="0.2">
      <c r="A168" s="24">
        <v>4</v>
      </c>
      <c r="B168" t="s">
        <v>20</v>
      </c>
      <c r="C168" t="s">
        <v>5</v>
      </c>
      <c r="D168" t="s">
        <v>83</v>
      </c>
      <c r="E168">
        <v>1</v>
      </c>
    </row>
    <row r="169" spans="1:5" x14ac:dyDescent="0.2">
      <c r="A169" s="23">
        <v>4</v>
      </c>
      <c r="B169" t="s">
        <v>20</v>
      </c>
      <c r="C169" t="s">
        <v>6</v>
      </c>
      <c r="D169" t="s">
        <v>82</v>
      </c>
      <c r="E169">
        <v>7</v>
      </c>
    </row>
    <row r="170" spans="1:5" x14ac:dyDescent="0.2">
      <c r="A170" s="24">
        <v>4</v>
      </c>
      <c r="B170" t="s">
        <v>20</v>
      </c>
      <c r="C170" t="s">
        <v>6</v>
      </c>
      <c r="D170" t="s">
        <v>83</v>
      </c>
      <c r="E170">
        <v>1</v>
      </c>
    </row>
    <row r="171" spans="1:5" x14ac:dyDescent="0.2">
      <c r="A171" s="23">
        <v>5</v>
      </c>
      <c r="B171" t="s">
        <v>2</v>
      </c>
      <c r="C171" t="s">
        <v>3</v>
      </c>
      <c r="D171" t="s">
        <v>82</v>
      </c>
      <c r="E171">
        <v>4</v>
      </c>
    </row>
    <row r="172" spans="1:5" x14ac:dyDescent="0.2">
      <c r="A172" s="24">
        <v>5</v>
      </c>
      <c r="B172" t="s">
        <v>2</v>
      </c>
      <c r="C172" t="s">
        <v>3</v>
      </c>
      <c r="D172" t="s">
        <v>83</v>
      </c>
      <c r="E172">
        <v>0</v>
      </c>
    </row>
    <row r="173" spans="1:5" x14ac:dyDescent="0.2">
      <c r="A173" s="23">
        <v>5</v>
      </c>
      <c r="B173" t="s">
        <v>2</v>
      </c>
      <c r="C173" t="s">
        <v>5</v>
      </c>
      <c r="D173" t="s">
        <v>82</v>
      </c>
      <c r="E173">
        <v>5</v>
      </c>
    </row>
    <row r="174" spans="1:5" x14ac:dyDescent="0.2">
      <c r="A174" s="24">
        <v>5</v>
      </c>
      <c r="B174" t="s">
        <v>2</v>
      </c>
      <c r="C174" t="s">
        <v>5</v>
      </c>
      <c r="D174" t="s">
        <v>83</v>
      </c>
      <c r="E174">
        <v>3</v>
      </c>
    </row>
    <row r="175" spans="1:5" x14ac:dyDescent="0.2">
      <c r="A175" s="23">
        <v>5</v>
      </c>
      <c r="B175" t="s">
        <v>2</v>
      </c>
      <c r="C175" t="s">
        <v>6</v>
      </c>
      <c r="D175" t="s">
        <v>82</v>
      </c>
      <c r="E175">
        <v>4</v>
      </c>
    </row>
    <row r="176" spans="1:5" x14ac:dyDescent="0.2">
      <c r="A176" s="24">
        <v>5</v>
      </c>
      <c r="B176" t="s">
        <v>2</v>
      </c>
      <c r="C176" t="s">
        <v>6</v>
      </c>
      <c r="D176" t="s">
        <v>83</v>
      </c>
      <c r="E176">
        <v>2</v>
      </c>
    </row>
    <row r="177" spans="1:5" x14ac:dyDescent="0.2">
      <c r="A177" s="23">
        <v>5</v>
      </c>
      <c r="B177" t="s">
        <v>7</v>
      </c>
      <c r="C177" t="s">
        <v>3</v>
      </c>
      <c r="D177" t="s">
        <v>82</v>
      </c>
      <c r="E177">
        <v>5</v>
      </c>
    </row>
    <row r="178" spans="1:5" x14ac:dyDescent="0.2">
      <c r="A178" s="24">
        <v>5</v>
      </c>
      <c r="B178" t="s">
        <v>7</v>
      </c>
      <c r="C178" t="s">
        <v>3</v>
      </c>
      <c r="D178" t="s">
        <v>83</v>
      </c>
      <c r="E178">
        <v>1</v>
      </c>
    </row>
    <row r="179" spans="1:5" x14ac:dyDescent="0.2">
      <c r="A179" s="23">
        <v>5</v>
      </c>
      <c r="B179" t="s">
        <v>7</v>
      </c>
      <c r="C179" t="s">
        <v>5</v>
      </c>
      <c r="D179" t="s">
        <v>82</v>
      </c>
      <c r="E179">
        <v>6</v>
      </c>
    </row>
    <row r="180" spans="1:5" x14ac:dyDescent="0.2">
      <c r="A180" s="24">
        <v>5</v>
      </c>
      <c r="B180" t="s">
        <v>7</v>
      </c>
      <c r="C180" t="s">
        <v>5</v>
      </c>
      <c r="D180" t="s">
        <v>83</v>
      </c>
      <c r="E180">
        <v>2</v>
      </c>
    </row>
    <row r="181" spans="1:5" x14ac:dyDescent="0.2">
      <c r="A181" s="23">
        <v>5</v>
      </c>
      <c r="B181" t="s">
        <v>7</v>
      </c>
      <c r="C181" t="s">
        <v>6</v>
      </c>
      <c r="D181" t="s">
        <v>82</v>
      </c>
      <c r="E181">
        <v>5</v>
      </c>
    </row>
    <row r="182" spans="1:5" x14ac:dyDescent="0.2">
      <c r="A182" s="24">
        <v>5</v>
      </c>
      <c r="B182" t="s">
        <v>7</v>
      </c>
      <c r="C182" t="s">
        <v>6</v>
      </c>
      <c r="D182" t="s">
        <v>83</v>
      </c>
      <c r="E182">
        <v>1</v>
      </c>
    </row>
    <row r="183" spans="1:5" x14ac:dyDescent="0.2">
      <c r="A183" s="23">
        <v>5</v>
      </c>
      <c r="B183" t="s">
        <v>20</v>
      </c>
      <c r="C183" t="s">
        <v>3</v>
      </c>
      <c r="D183" t="s">
        <v>82</v>
      </c>
      <c r="E183">
        <v>2</v>
      </c>
    </row>
    <row r="184" spans="1:5" x14ac:dyDescent="0.2">
      <c r="A184" s="24">
        <v>5</v>
      </c>
      <c r="B184" t="s">
        <v>20</v>
      </c>
      <c r="C184" t="s">
        <v>3</v>
      </c>
      <c r="D184" t="s">
        <v>83</v>
      </c>
      <c r="E184">
        <v>0</v>
      </c>
    </row>
    <row r="185" spans="1:5" x14ac:dyDescent="0.2">
      <c r="A185" s="23">
        <v>5</v>
      </c>
      <c r="B185" t="s">
        <v>20</v>
      </c>
      <c r="C185" t="s">
        <v>5</v>
      </c>
      <c r="D185" t="s">
        <v>82</v>
      </c>
      <c r="E185">
        <v>3</v>
      </c>
    </row>
    <row r="186" spans="1:5" x14ac:dyDescent="0.2">
      <c r="A186" s="24">
        <v>5</v>
      </c>
      <c r="B186" t="s">
        <v>20</v>
      </c>
      <c r="C186" t="s">
        <v>5</v>
      </c>
      <c r="D186" t="s">
        <v>83</v>
      </c>
      <c r="E186">
        <v>1</v>
      </c>
    </row>
    <row r="187" spans="1:5" x14ac:dyDescent="0.2">
      <c r="A187" s="23">
        <v>5</v>
      </c>
      <c r="B187" t="s">
        <v>20</v>
      </c>
      <c r="C187" t="s">
        <v>6</v>
      </c>
      <c r="D187" t="s">
        <v>82</v>
      </c>
      <c r="E187">
        <v>3</v>
      </c>
    </row>
    <row r="188" spans="1:5" x14ac:dyDescent="0.2">
      <c r="A188" s="24">
        <v>5</v>
      </c>
      <c r="B188" t="s">
        <v>20</v>
      </c>
      <c r="C188" t="s">
        <v>6</v>
      </c>
      <c r="D188" t="s">
        <v>83</v>
      </c>
      <c r="E188">
        <v>1</v>
      </c>
    </row>
    <row r="193" spans="1:5" x14ac:dyDescent="0.2">
      <c r="A193" t="s">
        <v>14</v>
      </c>
    </row>
    <row r="194" spans="1:5" x14ac:dyDescent="0.2">
      <c r="A194" t="s">
        <v>84</v>
      </c>
      <c r="B194" t="s">
        <v>17</v>
      </c>
      <c r="C194" t="s">
        <v>18</v>
      </c>
      <c r="D194" t="s">
        <v>0</v>
      </c>
      <c r="E194" t="s">
        <v>1</v>
      </c>
    </row>
    <row r="195" spans="1:5" x14ac:dyDescent="0.2">
      <c r="A195">
        <v>1</v>
      </c>
      <c r="B195" t="s">
        <v>2</v>
      </c>
      <c r="C195" t="s">
        <v>3</v>
      </c>
      <c r="D195" t="s">
        <v>82</v>
      </c>
      <c r="E195">
        <v>23</v>
      </c>
    </row>
    <row r="196" spans="1:5" x14ac:dyDescent="0.2">
      <c r="A196">
        <v>1</v>
      </c>
      <c r="B196" t="s">
        <v>2</v>
      </c>
      <c r="C196" t="s">
        <v>3</v>
      </c>
      <c r="D196" t="s">
        <v>83</v>
      </c>
      <c r="E196">
        <v>9</v>
      </c>
    </row>
    <row r="197" spans="1:5" x14ac:dyDescent="0.2">
      <c r="A197">
        <v>1</v>
      </c>
      <c r="B197" t="s">
        <v>2</v>
      </c>
      <c r="C197" t="s">
        <v>5</v>
      </c>
      <c r="D197" t="s">
        <v>82</v>
      </c>
      <c r="E197">
        <v>22</v>
      </c>
    </row>
    <row r="198" spans="1:5" x14ac:dyDescent="0.2">
      <c r="A198">
        <v>1</v>
      </c>
      <c r="B198" t="s">
        <v>2</v>
      </c>
      <c r="C198" t="s">
        <v>5</v>
      </c>
      <c r="D198" t="s">
        <v>83</v>
      </c>
      <c r="E198">
        <v>8</v>
      </c>
    </row>
    <row r="199" spans="1:5" x14ac:dyDescent="0.2">
      <c r="A199">
        <v>1</v>
      </c>
      <c r="B199" t="s">
        <v>2</v>
      </c>
      <c r="C199" t="s">
        <v>6</v>
      </c>
      <c r="D199" t="s">
        <v>82</v>
      </c>
      <c r="E199">
        <v>18</v>
      </c>
    </row>
    <row r="200" spans="1:5" x14ac:dyDescent="0.2">
      <c r="A200">
        <v>1</v>
      </c>
      <c r="B200" t="s">
        <v>2</v>
      </c>
      <c r="C200" t="s">
        <v>6</v>
      </c>
      <c r="D200" t="s">
        <v>83</v>
      </c>
      <c r="E200">
        <v>8</v>
      </c>
    </row>
    <row r="201" spans="1:5" x14ac:dyDescent="0.2">
      <c r="A201">
        <v>1</v>
      </c>
      <c r="B201" t="s">
        <v>7</v>
      </c>
      <c r="C201" t="s">
        <v>3</v>
      </c>
      <c r="D201" t="s">
        <v>82</v>
      </c>
      <c r="E201">
        <v>50</v>
      </c>
    </row>
    <row r="202" spans="1:5" x14ac:dyDescent="0.2">
      <c r="A202">
        <v>1</v>
      </c>
      <c r="B202" t="s">
        <v>7</v>
      </c>
      <c r="C202" t="s">
        <v>3</v>
      </c>
      <c r="D202" t="s">
        <v>83</v>
      </c>
      <c r="E202">
        <v>32</v>
      </c>
    </row>
    <row r="203" spans="1:5" x14ac:dyDescent="0.2">
      <c r="A203">
        <v>1</v>
      </c>
      <c r="B203" t="s">
        <v>7</v>
      </c>
      <c r="C203" t="s">
        <v>5</v>
      </c>
      <c r="D203" t="s">
        <v>82</v>
      </c>
      <c r="E203">
        <v>41</v>
      </c>
    </row>
    <row r="204" spans="1:5" x14ac:dyDescent="0.2">
      <c r="A204">
        <v>1</v>
      </c>
      <c r="B204" t="s">
        <v>7</v>
      </c>
      <c r="C204" t="s">
        <v>5</v>
      </c>
      <c r="D204" t="s">
        <v>83</v>
      </c>
      <c r="E204">
        <v>29</v>
      </c>
    </row>
    <row r="205" spans="1:5" x14ac:dyDescent="0.2">
      <c r="A205">
        <v>1</v>
      </c>
      <c r="B205" t="s">
        <v>7</v>
      </c>
      <c r="C205" t="s">
        <v>6</v>
      </c>
      <c r="D205" t="s">
        <v>82</v>
      </c>
      <c r="E205">
        <v>39</v>
      </c>
    </row>
    <row r="206" spans="1:5" x14ac:dyDescent="0.2">
      <c r="A206">
        <v>1</v>
      </c>
      <c r="B206" t="s">
        <v>7</v>
      </c>
      <c r="C206" t="s">
        <v>6</v>
      </c>
      <c r="D206" t="s">
        <v>83</v>
      </c>
      <c r="E206">
        <v>25</v>
      </c>
    </row>
    <row r="207" spans="1:5" x14ac:dyDescent="0.2">
      <c r="A207">
        <v>1</v>
      </c>
      <c r="B207" t="s">
        <v>20</v>
      </c>
      <c r="C207" t="s">
        <v>3</v>
      </c>
      <c r="D207" t="s">
        <v>82</v>
      </c>
      <c r="E207">
        <v>32</v>
      </c>
    </row>
    <row r="208" spans="1:5" x14ac:dyDescent="0.2">
      <c r="A208">
        <v>1</v>
      </c>
      <c r="B208" t="s">
        <v>20</v>
      </c>
      <c r="C208" t="s">
        <v>3</v>
      </c>
      <c r="D208" t="s">
        <v>83</v>
      </c>
      <c r="E208">
        <v>20</v>
      </c>
    </row>
    <row r="209" spans="1:5" x14ac:dyDescent="0.2">
      <c r="A209">
        <v>1</v>
      </c>
      <c r="B209" t="s">
        <v>20</v>
      </c>
      <c r="C209" t="s">
        <v>5</v>
      </c>
      <c r="D209" t="s">
        <v>82</v>
      </c>
      <c r="E209">
        <v>34</v>
      </c>
    </row>
    <row r="210" spans="1:5" x14ac:dyDescent="0.2">
      <c r="A210">
        <v>1</v>
      </c>
      <c r="B210" t="s">
        <v>20</v>
      </c>
      <c r="C210" t="s">
        <v>5</v>
      </c>
      <c r="D210" t="s">
        <v>83</v>
      </c>
      <c r="E210">
        <v>11</v>
      </c>
    </row>
    <row r="211" spans="1:5" x14ac:dyDescent="0.2">
      <c r="A211">
        <v>1</v>
      </c>
      <c r="B211" t="s">
        <v>20</v>
      </c>
      <c r="C211" t="s">
        <v>6</v>
      </c>
      <c r="D211" t="s">
        <v>82</v>
      </c>
      <c r="E211">
        <v>30</v>
      </c>
    </row>
    <row r="212" spans="1:5" x14ac:dyDescent="0.2">
      <c r="A212">
        <v>1</v>
      </c>
      <c r="B212" t="s">
        <v>20</v>
      </c>
      <c r="C212" t="s">
        <v>6</v>
      </c>
      <c r="D212" t="s">
        <v>83</v>
      </c>
      <c r="E212">
        <v>11</v>
      </c>
    </row>
    <row r="213" spans="1:5" x14ac:dyDescent="0.2">
      <c r="A213">
        <v>2</v>
      </c>
      <c r="B213" t="s">
        <v>2</v>
      </c>
      <c r="C213" t="s">
        <v>3</v>
      </c>
      <c r="D213" t="s">
        <v>82</v>
      </c>
      <c r="E213">
        <v>20</v>
      </c>
    </row>
    <row r="214" spans="1:5" x14ac:dyDescent="0.2">
      <c r="A214">
        <v>2</v>
      </c>
      <c r="B214" t="s">
        <v>2</v>
      </c>
      <c r="C214" t="s">
        <v>3</v>
      </c>
      <c r="D214" t="s">
        <v>83</v>
      </c>
      <c r="E214">
        <v>8</v>
      </c>
    </row>
    <row r="215" spans="1:5" x14ac:dyDescent="0.2">
      <c r="A215">
        <v>2</v>
      </c>
      <c r="B215" t="s">
        <v>2</v>
      </c>
      <c r="C215" t="s">
        <v>5</v>
      </c>
      <c r="D215" t="s">
        <v>82</v>
      </c>
      <c r="E215">
        <v>18</v>
      </c>
    </row>
    <row r="216" spans="1:5" x14ac:dyDescent="0.2">
      <c r="A216">
        <v>2</v>
      </c>
      <c r="B216" t="s">
        <v>2</v>
      </c>
      <c r="C216" t="s">
        <v>5</v>
      </c>
      <c r="D216" t="s">
        <v>83</v>
      </c>
      <c r="E216">
        <v>6</v>
      </c>
    </row>
    <row r="217" spans="1:5" x14ac:dyDescent="0.2">
      <c r="A217">
        <v>2</v>
      </c>
      <c r="B217" t="s">
        <v>2</v>
      </c>
      <c r="C217" t="s">
        <v>6</v>
      </c>
      <c r="D217" t="s">
        <v>82</v>
      </c>
      <c r="E217">
        <v>21</v>
      </c>
    </row>
    <row r="218" spans="1:5" x14ac:dyDescent="0.2">
      <c r="A218">
        <v>2</v>
      </c>
      <c r="B218" t="s">
        <v>2</v>
      </c>
      <c r="C218" t="s">
        <v>6</v>
      </c>
      <c r="D218" t="s">
        <v>83</v>
      </c>
      <c r="E218">
        <v>9</v>
      </c>
    </row>
    <row r="219" spans="1:5" x14ac:dyDescent="0.2">
      <c r="A219">
        <v>2</v>
      </c>
      <c r="B219" t="s">
        <v>7</v>
      </c>
      <c r="C219" t="s">
        <v>3</v>
      </c>
      <c r="D219" t="s">
        <v>82</v>
      </c>
      <c r="E219">
        <v>44</v>
      </c>
    </row>
    <row r="220" spans="1:5" x14ac:dyDescent="0.2">
      <c r="A220">
        <v>2</v>
      </c>
      <c r="B220" t="s">
        <v>7</v>
      </c>
      <c r="C220" t="s">
        <v>3</v>
      </c>
      <c r="D220" t="s">
        <v>83</v>
      </c>
      <c r="E220">
        <v>30</v>
      </c>
    </row>
    <row r="221" spans="1:5" x14ac:dyDescent="0.2">
      <c r="A221">
        <v>2</v>
      </c>
      <c r="B221" t="s">
        <v>7</v>
      </c>
      <c r="C221" t="s">
        <v>5</v>
      </c>
      <c r="D221" t="s">
        <v>82</v>
      </c>
      <c r="E221">
        <v>35</v>
      </c>
    </row>
    <row r="222" spans="1:5" x14ac:dyDescent="0.2">
      <c r="A222">
        <v>2</v>
      </c>
      <c r="B222" t="s">
        <v>7</v>
      </c>
      <c r="C222" t="s">
        <v>5</v>
      </c>
      <c r="D222" t="s">
        <v>83</v>
      </c>
      <c r="E222">
        <v>23</v>
      </c>
    </row>
    <row r="223" spans="1:5" x14ac:dyDescent="0.2">
      <c r="A223">
        <v>2</v>
      </c>
      <c r="B223" t="s">
        <v>7</v>
      </c>
      <c r="C223" t="s">
        <v>6</v>
      </c>
      <c r="D223" t="s">
        <v>82</v>
      </c>
      <c r="E223">
        <v>37</v>
      </c>
    </row>
    <row r="224" spans="1:5" x14ac:dyDescent="0.2">
      <c r="A224">
        <v>2</v>
      </c>
      <c r="B224" t="s">
        <v>7</v>
      </c>
      <c r="C224" t="s">
        <v>6</v>
      </c>
      <c r="D224" t="s">
        <v>83</v>
      </c>
      <c r="E224">
        <v>27</v>
      </c>
    </row>
    <row r="225" spans="1:5" x14ac:dyDescent="0.2">
      <c r="A225">
        <v>2</v>
      </c>
      <c r="B225" t="s">
        <v>20</v>
      </c>
      <c r="C225" t="s">
        <v>3</v>
      </c>
      <c r="D225" t="s">
        <v>82</v>
      </c>
      <c r="E225">
        <v>29</v>
      </c>
    </row>
    <row r="226" spans="1:5" x14ac:dyDescent="0.2">
      <c r="A226">
        <v>2</v>
      </c>
      <c r="B226" t="s">
        <v>20</v>
      </c>
      <c r="C226" t="s">
        <v>3</v>
      </c>
      <c r="D226" t="s">
        <v>83</v>
      </c>
      <c r="E226">
        <v>18</v>
      </c>
    </row>
    <row r="227" spans="1:5" x14ac:dyDescent="0.2">
      <c r="A227">
        <v>2</v>
      </c>
      <c r="B227" t="s">
        <v>20</v>
      </c>
      <c r="C227" t="s">
        <v>5</v>
      </c>
      <c r="D227" t="s">
        <v>82</v>
      </c>
      <c r="E227">
        <v>33</v>
      </c>
    </row>
    <row r="228" spans="1:5" x14ac:dyDescent="0.2">
      <c r="A228">
        <v>2</v>
      </c>
      <c r="B228" t="s">
        <v>20</v>
      </c>
      <c r="C228" t="s">
        <v>5</v>
      </c>
      <c r="D228" t="s">
        <v>83</v>
      </c>
      <c r="E228">
        <v>12</v>
      </c>
    </row>
    <row r="229" spans="1:5" x14ac:dyDescent="0.2">
      <c r="A229">
        <v>2</v>
      </c>
      <c r="B229" t="s">
        <v>20</v>
      </c>
      <c r="C229" t="s">
        <v>6</v>
      </c>
      <c r="D229" t="s">
        <v>82</v>
      </c>
      <c r="E229">
        <v>24</v>
      </c>
    </row>
    <row r="230" spans="1:5" x14ac:dyDescent="0.2">
      <c r="A230">
        <v>2</v>
      </c>
      <c r="B230" t="s">
        <v>20</v>
      </c>
      <c r="C230" t="s">
        <v>6</v>
      </c>
      <c r="D230" t="s">
        <v>83</v>
      </c>
      <c r="E230">
        <v>13</v>
      </c>
    </row>
    <row r="231" spans="1:5" x14ac:dyDescent="0.2">
      <c r="A231">
        <v>3</v>
      </c>
      <c r="B231" t="s">
        <v>2</v>
      </c>
      <c r="C231" t="s">
        <v>3</v>
      </c>
      <c r="D231" t="s">
        <v>82</v>
      </c>
      <c r="E231">
        <v>21</v>
      </c>
    </row>
    <row r="232" spans="1:5" x14ac:dyDescent="0.2">
      <c r="A232">
        <v>3</v>
      </c>
      <c r="B232" t="s">
        <v>2</v>
      </c>
      <c r="C232" t="s">
        <v>3</v>
      </c>
      <c r="D232" t="s">
        <v>83</v>
      </c>
      <c r="E232">
        <v>7</v>
      </c>
    </row>
    <row r="233" spans="1:5" x14ac:dyDescent="0.2">
      <c r="A233">
        <v>3</v>
      </c>
      <c r="B233" t="s">
        <v>2</v>
      </c>
      <c r="C233" t="s">
        <v>5</v>
      </c>
      <c r="D233" t="s">
        <v>82</v>
      </c>
      <c r="E233">
        <v>15</v>
      </c>
    </row>
    <row r="234" spans="1:5" x14ac:dyDescent="0.2">
      <c r="A234">
        <v>3</v>
      </c>
      <c r="B234" t="s">
        <v>2</v>
      </c>
      <c r="C234" t="s">
        <v>5</v>
      </c>
      <c r="D234" t="s">
        <v>83</v>
      </c>
      <c r="E234">
        <v>9</v>
      </c>
    </row>
    <row r="235" spans="1:5" x14ac:dyDescent="0.2">
      <c r="A235">
        <v>3</v>
      </c>
      <c r="B235" t="s">
        <v>2</v>
      </c>
      <c r="C235" t="s">
        <v>6</v>
      </c>
      <c r="D235" t="s">
        <v>82</v>
      </c>
      <c r="E235">
        <v>18</v>
      </c>
    </row>
    <row r="236" spans="1:5" x14ac:dyDescent="0.2">
      <c r="A236">
        <v>3</v>
      </c>
      <c r="B236" t="s">
        <v>2</v>
      </c>
      <c r="C236" t="s">
        <v>6</v>
      </c>
      <c r="D236" t="s">
        <v>83</v>
      </c>
      <c r="E236">
        <v>8</v>
      </c>
    </row>
    <row r="237" spans="1:5" x14ac:dyDescent="0.2">
      <c r="A237">
        <v>3</v>
      </c>
      <c r="B237" t="s">
        <v>7</v>
      </c>
      <c r="C237" t="s">
        <v>3</v>
      </c>
      <c r="D237" t="s">
        <v>82</v>
      </c>
      <c r="E237">
        <v>48</v>
      </c>
    </row>
    <row r="238" spans="1:5" x14ac:dyDescent="0.2">
      <c r="A238">
        <v>3</v>
      </c>
      <c r="B238" t="s">
        <v>7</v>
      </c>
      <c r="C238" t="s">
        <v>3</v>
      </c>
      <c r="D238" t="s">
        <v>83</v>
      </c>
      <c r="E238">
        <v>32</v>
      </c>
    </row>
    <row r="239" spans="1:5" x14ac:dyDescent="0.2">
      <c r="A239">
        <v>3</v>
      </c>
      <c r="B239" t="s">
        <v>7</v>
      </c>
      <c r="C239" t="s">
        <v>5</v>
      </c>
      <c r="D239" t="s">
        <v>82</v>
      </c>
      <c r="E239">
        <v>41</v>
      </c>
    </row>
    <row r="240" spans="1:5" x14ac:dyDescent="0.2">
      <c r="A240">
        <v>3</v>
      </c>
      <c r="B240" t="s">
        <v>7</v>
      </c>
      <c r="C240" t="s">
        <v>5</v>
      </c>
      <c r="D240" t="s">
        <v>83</v>
      </c>
      <c r="E240">
        <v>25</v>
      </c>
    </row>
    <row r="241" spans="1:5" x14ac:dyDescent="0.2">
      <c r="A241">
        <v>3</v>
      </c>
      <c r="B241" t="s">
        <v>7</v>
      </c>
      <c r="C241" t="s">
        <v>6</v>
      </c>
      <c r="D241" t="s">
        <v>82</v>
      </c>
      <c r="E241">
        <v>39</v>
      </c>
    </row>
    <row r="242" spans="1:5" x14ac:dyDescent="0.2">
      <c r="A242">
        <v>3</v>
      </c>
      <c r="B242" t="s">
        <v>7</v>
      </c>
      <c r="C242" t="s">
        <v>6</v>
      </c>
      <c r="D242" t="s">
        <v>83</v>
      </c>
      <c r="E242">
        <v>23</v>
      </c>
    </row>
    <row r="243" spans="1:5" x14ac:dyDescent="0.2">
      <c r="A243">
        <v>3</v>
      </c>
      <c r="B243" t="s">
        <v>20</v>
      </c>
      <c r="C243" t="s">
        <v>3</v>
      </c>
      <c r="D243" t="s">
        <v>82</v>
      </c>
      <c r="E243">
        <v>38</v>
      </c>
    </row>
    <row r="244" spans="1:5" x14ac:dyDescent="0.2">
      <c r="A244">
        <v>3</v>
      </c>
      <c r="B244" t="s">
        <v>20</v>
      </c>
      <c r="C244" t="s">
        <v>3</v>
      </c>
      <c r="D244" t="s">
        <v>83</v>
      </c>
      <c r="E244">
        <v>20</v>
      </c>
    </row>
    <row r="245" spans="1:5" x14ac:dyDescent="0.2">
      <c r="A245">
        <v>3</v>
      </c>
      <c r="B245" t="s">
        <v>20</v>
      </c>
      <c r="C245" t="s">
        <v>5</v>
      </c>
      <c r="D245" t="s">
        <v>82</v>
      </c>
      <c r="E245">
        <v>31</v>
      </c>
    </row>
    <row r="246" spans="1:5" x14ac:dyDescent="0.2">
      <c r="A246">
        <v>3</v>
      </c>
      <c r="B246" t="s">
        <v>20</v>
      </c>
      <c r="C246" t="s">
        <v>5</v>
      </c>
      <c r="D246" t="s">
        <v>83</v>
      </c>
      <c r="E246">
        <v>11</v>
      </c>
    </row>
    <row r="247" spans="1:5" x14ac:dyDescent="0.2">
      <c r="A247">
        <v>3</v>
      </c>
      <c r="B247" t="s">
        <v>20</v>
      </c>
      <c r="C247" t="s">
        <v>6</v>
      </c>
      <c r="D247" t="s">
        <v>82</v>
      </c>
      <c r="E247">
        <v>28</v>
      </c>
    </row>
    <row r="248" spans="1:5" x14ac:dyDescent="0.2">
      <c r="A248">
        <v>3</v>
      </c>
      <c r="B248" t="s">
        <v>20</v>
      </c>
      <c r="C248" t="s">
        <v>6</v>
      </c>
      <c r="D248" t="s">
        <v>83</v>
      </c>
      <c r="E248">
        <v>15</v>
      </c>
    </row>
    <row r="249" spans="1:5" x14ac:dyDescent="0.2">
      <c r="A249">
        <v>4</v>
      </c>
      <c r="B249" t="s">
        <v>2</v>
      </c>
      <c r="C249" t="s">
        <v>3</v>
      </c>
      <c r="D249" t="s">
        <v>82</v>
      </c>
      <c r="E249">
        <v>23</v>
      </c>
    </row>
    <row r="250" spans="1:5" x14ac:dyDescent="0.2">
      <c r="A250">
        <v>4</v>
      </c>
      <c r="B250" t="s">
        <v>2</v>
      </c>
      <c r="C250" t="s">
        <v>3</v>
      </c>
      <c r="D250" t="s">
        <v>83</v>
      </c>
      <c r="E250">
        <v>11</v>
      </c>
    </row>
    <row r="251" spans="1:5" x14ac:dyDescent="0.2">
      <c r="A251">
        <v>4</v>
      </c>
      <c r="B251" t="s">
        <v>2</v>
      </c>
      <c r="C251" t="s">
        <v>5</v>
      </c>
      <c r="D251" t="s">
        <v>82</v>
      </c>
      <c r="E251">
        <v>18</v>
      </c>
    </row>
    <row r="252" spans="1:5" x14ac:dyDescent="0.2">
      <c r="A252">
        <v>4</v>
      </c>
      <c r="B252" t="s">
        <v>2</v>
      </c>
      <c r="C252" t="s">
        <v>5</v>
      </c>
      <c r="D252" t="s">
        <v>83</v>
      </c>
      <c r="E252">
        <v>6</v>
      </c>
    </row>
    <row r="253" spans="1:5" x14ac:dyDescent="0.2">
      <c r="A253">
        <v>4</v>
      </c>
      <c r="B253" t="s">
        <v>2</v>
      </c>
      <c r="C253" t="s">
        <v>6</v>
      </c>
      <c r="D253" t="s">
        <v>82</v>
      </c>
      <c r="E253">
        <v>24</v>
      </c>
    </row>
    <row r="254" spans="1:5" x14ac:dyDescent="0.2">
      <c r="A254">
        <v>4</v>
      </c>
      <c r="B254" t="s">
        <v>2</v>
      </c>
      <c r="C254" t="s">
        <v>6</v>
      </c>
      <c r="D254" t="s">
        <v>83</v>
      </c>
      <c r="E254">
        <v>6</v>
      </c>
    </row>
    <row r="255" spans="1:5" x14ac:dyDescent="0.2">
      <c r="A255">
        <v>4</v>
      </c>
      <c r="B255" t="s">
        <v>7</v>
      </c>
      <c r="C255" t="s">
        <v>3</v>
      </c>
      <c r="D255" t="s">
        <v>82</v>
      </c>
      <c r="E255">
        <v>51</v>
      </c>
    </row>
    <row r="256" spans="1:5" x14ac:dyDescent="0.2">
      <c r="A256">
        <v>4</v>
      </c>
      <c r="B256" t="s">
        <v>7</v>
      </c>
      <c r="C256" t="s">
        <v>3</v>
      </c>
      <c r="D256" t="s">
        <v>83</v>
      </c>
      <c r="E256">
        <v>37</v>
      </c>
    </row>
    <row r="257" spans="1:5" x14ac:dyDescent="0.2">
      <c r="A257">
        <v>4</v>
      </c>
      <c r="B257" t="s">
        <v>7</v>
      </c>
      <c r="C257" t="s">
        <v>5</v>
      </c>
      <c r="D257" t="s">
        <v>82</v>
      </c>
      <c r="E257">
        <v>44</v>
      </c>
    </row>
    <row r="258" spans="1:5" x14ac:dyDescent="0.2">
      <c r="A258">
        <v>4</v>
      </c>
      <c r="B258" t="s">
        <v>7</v>
      </c>
      <c r="C258" t="s">
        <v>5</v>
      </c>
      <c r="D258" t="s">
        <v>83</v>
      </c>
      <c r="E258">
        <v>28</v>
      </c>
    </row>
    <row r="259" spans="1:5" x14ac:dyDescent="0.2">
      <c r="A259">
        <v>4</v>
      </c>
      <c r="B259" t="s">
        <v>7</v>
      </c>
      <c r="C259" t="s">
        <v>6</v>
      </c>
      <c r="D259" t="s">
        <v>82</v>
      </c>
      <c r="E259">
        <v>42</v>
      </c>
    </row>
    <row r="260" spans="1:5" x14ac:dyDescent="0.2">
      <c r="A260">
        <v>4</v>
      </c>
      <c r="B260" t="s">
        <v>7</v>
      </c>
      <c r="C260" t="s">
        <v>6</v>
      </c>
      <c r="D260" t="s">
        <v>83</v>
      </c>
      <c r="E260">
        <v>30</v>
      </c>
    </row>
    <row r="261" spans="1:5" x14ac:dyDescent="0.2">
      <c r="A261">
        <v>4</v>
      </c>
      <c r="B261" t="s">
        <v>20</v>
      </c>
      <c r="C261" t="s">
        <v>3</v>
      </c>
      <c r="D261" t="s">
        <v>82</v>
      </c>
      <c r="E261">
        <v>30</v>
      </c>
    </row>
    <row r="262" spans="1:5" x14ac:dyDescent="0.2">
      <c r="A262">
        <v>4</v>
      </c>
      <c r="B262" t="s">
        <v>20</v>
      </c>
      <c r="C262" t="s">
        <v>3</v>
      </c>
      <c r="D262" t="s">
        <v>83</v>
      </c>
      <c r="E262">
        <v>19</v>
      </c>
    </row>
    <row r="263" spans="1:5" x14ac:dyDescent="0.2">
      <c r="A263">
        <v>4</v>
      </c>
      <c r="B263" t="s">
        <v>20</v>
      </c>
      <c r="C263" t="s">
        <v>5</v>
      </c>
      <c r="D263" t="s">
        <v>82</v>
      </c>
      <c r="E263">
        <v>30</v>
      </c>
    </row>
    <row r="264" spans="1:5" x14ac:dyDescent="0.2">
      <c r="A264">
        <v>4</v>
      </c>
      <c r="B264" t="s">
        <v>20</v>
      </c>
      <c r="C264" t="s">
        <v>5</v>
      </c>
      <c r="D264" t="s">
        <v>83</v>
      </c>
      <c r="E264">
        <v>11</v>
      </c>
    </row>
    <row r="265" spans="1:5" x14ac:dyDescent="0.2">
      <c r="A265">
        <v>4</v>
      </c>
      <c r="B265" t="s">
        <v>20</v>
      </c>
      <c r="C265" t="s">
        <v>6</v>
      </c>
      <c r="D265" t="s">
        <v>82</v>
      </c>
      <c r="E265">
        <v>38</v>
      </c>
    </row>
    <row r="266" spans="1:5" x14ac:dyDescent="0.2">
      <c r="A266">
        <v>4</v>
      </c>
      <c r="B266" t="s">
        <v>20</v>
      </c>
      <c r="C266" t="s">
        <v>6</v>
      </c>
      <c r="D266" t="s">
        <v>83</v>
      </c>
      <c r="E266">
        <v>12</v>
      </c>
    </row>
    <row r="267" spans="1:5" x14ac:dyDescent="0.2">
      <c r="A267">
        <v>5</v>
      </c>
      <c r="B267" t="s">
        <v>2</v>
      </c>
      <c r="C267" t="s">
        <v>3</v>
      </c>
      <c r="D267" t="s">
        <v>82</v>
      </c>
      <c r="E267">
        <v>24</v>
      </c>
    </row>
    <row r="268" spans="1:5" x14ac:dyDescent="0.2">
      <c r="A268">
        <v>5</v>
      </c>
      <c r="B268" t="s">
        <v>2</v>
      </c>
      <c r="C268" t="s">
        <v>3</v>
      </c>
      <c r="D268" t="s">
        <v>83</v>
      </c>
      <c r="E268">
        <v>8</v>
      </c>
    </row>
    <row r="269" spans="1:5" x14ac:dyDescent="0.2">
      <c r="A269">
        <v>5</v>
      </c>
      <c r="B269" t="s">
        <v>2</v>
      </c>
      <c r="C269" t="s">
        <v>5</v>
      </c>
      <c r="D269" t="s">
        <v>82</v>
      </c>
      <c r="E269">
        <v>19</v>
      </c>
    </row>
    <row r="270" spans="1:5" x14ac:dyDescent="0.2">
      <c r="A270">
        <v>5</v>
      </c>
      <c r="B270" t="s">
        <v>2</v>
      </c>
      <c r="C270" t="s">
        <v>5</v>
      </c>
      <c r="D270" t="s">
        <v>83</v>
      </c>
      <c r="E270">
        <v>9</v>
      </c>
    </row>
    <row r="271" spans="1:5" x14ac:dyDescent="0.2">
      <c r="A271">
        <v>5</v>
      </c>
      <c r="B271" t="s">
        <v>2</v>
      </c>
      <c r="C271" t="s">
        <v>6</v>
      </c>
      <c r="D271" t="s">
        <v>82</v>
      </c>
      <c r="E271">
        <v>26</v>
      </c>
    </row>
    <row r="272" spans="1:5" x14ac:dyDescent="0.2">
      <c r="A272">
        <v>5</v>
      </c>
      <c r="B272" t="s">
        <v>2</v>
      </c>
      <c r="C272" t="s">
        <v>6</v>
      </c>
      <c r="D272" t="s">
        <v>83</v>
      </c>
      <c r="E272">
        <v>8</v>
      </c>
    </row>
    <row r="273" spans="1:5" x14ac:dyDescent="0.2">
      <c r="A273">
        <v>5</v>
      </c>
      <c r="B273" t="s">
        <v>7</v>
      </c>
      <c r="C273" t="s">
        <v>3</v>
      </c>
      <c r="D273" t="s">
        <v>82</v>
      </c>
      <c r="E273">
        <v>48</v>
      </c>
    </row>
    <row r="274" spans="1:5" x14ac:dyDescent="0.2">
      <c r="A274">
        <v>5</v>
      </c>
      <c r="B274" t="s">
        <v>7</v>
      </c>
      <c r="C274" t="s">
        <v>3</v>
      </c>
      <c r="D274" t="s">
        <v>83</v>
      </c>
      <c r="E274">
        <v>30</v>
      </c>
    </row>
    <row r="275" spans="1:5" x14ac:dyDescent="0.2">
      <c r="A275">
        <v>5</v>
      </c>
      <c r="B275" t="s">
        <v>7</v>
      </c>
      <c r="C275" t="s">
        <v>5</v>
      </c>
      <c r="D275" t="s">
        <v>82</v>
      </c>
      <c r="E275">
        <v>40</v>
      </c>
    </row>
    <row r="276" spans="1:5" x14ac:dyDescent="0.2">
      <c r="A276">
        <v>5</v>
      </c>
      <c r="B276" t="s">
        <v>7</v>
      </c>
      <c r="C276" t="s">
        <v>5</v>
      </c>
      <c r="D276" t="s">
        <v>83</v>
      </c>
      <c r="E276">
        <v>28</v>
      </c>
    </row>
    <row r="277" spans="1:5" x14ac:dyDescent="0.2">
      <c r="A277">
        <v>5</v>
      </c>
      <c r="B277" t="s">
        <v>7</v>
      </c>
      <c r="C277" t="s">
        <v>6</v>
      </c>
      <c r="D277" t="s">
        <v>82</v>
      </c>
      <c r="E277">
        <v>42</v>
      </c>
    </row>
    <row r="278" spans="1:5" x14ac:dyDescent="0.2">
      <c r="A278">
        <v>5</v>
      </c>
      <c r="B278" t="s">
        <v>7</v>
      </c>
      <c r="C278" t="s">
        <v>6</v>
      </c>
      <c r="D278" t="s">
        <v>83</v>
      </c>
      <c r="E278">
        <v>26</v>
      </c>
    </row>
    <row r="279" spans="1:5" x14ac:dyDescent="0.2">
      <c r="A279">
        <v>5</v>
      </c>
      <c r="B279" t="s">
        <v>20</v>
      </c>
      <c r="C279" t="s">
        <v>3</v>
      </c>
      <c r="D279" t="s">
        <v>82</v>
      </c>
      <c r="E279">
        <v>33</v>
      </c>
    </row>
    <row r="280" spans="1:5" x14ac:dyDescent="0.2">
      <c r="A280">
        <v>5</v>
      </c>
      <c r="B280" t="s">
        <v>20</v>
      </c>
      <c r="C280" t="s">
        <v>3</v>
      </c>
      <c r="D280" t="s">
        <v>83</v>
      </c>
      <c r="E280">
        <v>20</v>
      </c>
    </row>
    <row r="281" spans="1:5" x14ac:dyDescent="0.2">
      <c r="A281">
        <v>5</v>
      </c>
      <c r="B281" t="s">
        <v>20</v>
      </c>
      <c r="C281" t="s">
        <v>5</v>
      </c>
      <c r="D281" t="s">
        <v>82</v>
      </c>
      <c r="E281">
        <v>33</v>
      </c>
    </row>
    <row r="282" spans="1:5" x14ac:dyDescent="0.2">
      <c r="A282">
        <v>5</v>
      </c>
      <c r="B282" t="s">
        <v>20</v>
      </c>
      <c r="C282" t="s">
        <v>5</v>
      </c>
      <c r="D282" t="s">
        <v>83</v>
      </c>
      <c r="E282">
        <v>11</v>
      </c>
    </row>
    <row r="283" spans="1:5" x14ac:dyDescent="0.2">
      <c r="A283">
        <v>5</v>
      </c>
      <c r="B283" t="s">
        <v>20</v>
      </c>
      <c r="C283" t="s">
        <v>6</v>
      </c>
      <c r="D283" t="s">
        <v>82</v>
      </c>
      <c r="E283">
        <v>29</v>
      </c>
    </row>
    <row r="284" spans="1:5" x14ac:dyDescent="0.2">
      <c r="A284">
        <v>5</v>
      </c>
      <c r="B284" t="s">
        <v>20</v>
      </c>
      <c r="C284" t="s">
        <v>6</v>
      </c>
      <c r="D284" t="s">
        <v>83</v>
      </c>
      <c r="E284">
        <v>9</v>
      </c>
    </row>
    <row r="289" spans="1:5" x14ac:dyDescent="0.2">
      <c r="A289" t="s">
        <v>15</v>
      </c>
    </row>
    <row r="290" spans="1:5" x14ac:dyDescent="0.2">
      <c r="A290" t="s">
        <v>84</v>
      </c>
      <c r="B290" t="s">
        <v>17</v>
      </c>
      <c r="C290" t="s">
        <v>18</v>
      </c>
      <c r="D290" t="s">
        <v>0</v>
      </c>
      <c r="E290" t="s">
        <v>1</v>
      </c>
    </row>
    <row r="291" spans="1:5" x14ac:dyDescent="0.2">
      <c r="A291">
        <v>1</v>
      </c>
      <c r="B291" t="s">
        <v>2</v>
      </c>
      <c r="C291" t="s">
        <v>3</v>
      </c>
      <c r="D291" t="s">
        <v>82</v>
      </c>
      <c r="E291">
        <v>46</v>
      </c>
    </row>
    <row r="292" spans="1:5" x14ac:dyDescent="0.2">
      <c r="A292">
        <v>1</v>
      </c>
      <c r="B292" t="s">
        <v>2</v>
      </c>
      <c r="C292" t="s">
        <v>3</v>
      </c>
      <c r="D292" t="s">
        <v>83</v>
      </c>
      <c r="E292">
        <v>28</v>
      </c>
    </row>
    <row r="293" spans="1:5" x14ac:dyDescent="0.2">
      <c r="A293">
        <v>1</v>
      </c>
      <c r="B293" t="s">
        <v>2</v>
      </c>
      <c r="C293" t="s">
        <v>5</v>
      </c>
      <c r="D293" t="s">
        <v>82</v>
      </c>
      <c r="E293">
        <v>43</v>
      </c>
    </row>
    <row r="294" spans="1:5" x14ac:dyDescent="0.2">
      <c r="A294">
        <v>1</v>
      </c>
      <c r="B294" t="s">
        <v>2</v>
      </c>
      <c r="C294" t="s">
        <v>5</v>
      </c>
      <c r="D294" t="s">
        <v>83</v>
      </c>
      <c r="E294">
        <v>29</v>
      </c>
    </row>
    <row r="295" spans="1:5" x14ac:dyDescent="0.2">
      <c r="A295">
        <v>1</v>
      </c>
      <c r="B295" t="s">
        <v>2</v>
      </c>
      <c r="C295" t="s">
        <v>6</v>
      </c>
      <c r="D295" t="s">
        <v>82</v>
      </c>
      <c r="E295">
        <v>44</v>
      </c>
    </row>
    <row r="296" spans="1:5" x14ac:dyDescent="0.2">
      <c r="A296">
        <v>1</v>
      </c>
      <c r="B296" t="s">
        <v>2</v>
      </c>
      <c r="C296" t="s">
        <v>6</v>
      </c>
      <c r="D296" t="s">
        <v>83</v>
      </c>
      <c r="E296">
        <v>30</v>
      </c>
    </row>
    <row r="297" spans="1:5" x14ac:dyDescent="0.2">
      <c r="A297">
        <v>1</v>
      </c>
      <c r="B297" t="s">
        <v>7</v>
      </c>
      <c r="C297" t="s">
        <v>3</v>
      </c>
      <c r="D297" t="s">
        <v>82</v>
      </c>
      <c r="E297">
        <v>89</v>
      </c>
    </row>
    <row r="298" spans="1:5" x14ac:dyDescent="0.2">
      <c r="A298">
        <v>1</v>
      </c>
      <c r="B298" t="s">
        <v>7</v>
      </c>
      <c r="C298" t="s">
        <v>3</v>
      </c>
      <c r="D298" t="s">
        <v>83</v>
      </c>
      <c r="E298">
        <v>57</v>
      </c>
    </row>
    <row r="299" spans="1:5" x14ac:dyDescent="0.2">
      <c r="A299">
        <v>1</v>
      </c>
      <c r="B299" t="s">
        <v>7</v>
      </c>
      <c r="C299" t="s">
        <v>5</v>
      </c>
      <c r="D299" t="s">
        <v>82</v>
      </c>
      <c r="E299">
        <v>80</v>
      </c>
    </row>
    <row r="300" spans="1:5" x14ac:dyDescent="0.2">
      <c r="A300">
        <v>1</v>
      </c>
      <c r="B300" t="s">
        <v>7</v>
      </c>
      <c r="C300" t="s">
        <v>5</v>
      </c>
      <c r="D300" t="s">
        <v>83</v>
      </c>
      <c r="E300">
        <v>62</v>
      </c>
    </row>
    <row r="301" spans="1:5" x14ac:dyDescent="0.2">
      <c r="A301">
        <v>1</v>
      </c>
      <c r="B301" t="s">
        <v>7</v>
      </c>
      <c r="C301" t="s">
        <v>6</v>
      </c>
      <c r="D301" t="s">
        <v>82</v>
      </c>
      <c r="E301">
        <v>85</v>
      </c>
    </row>
    <row r="302" spans="1:5" x14ac:dyDescent="0.2">
      <c r="A302">
        <v>1</v>
      </c>
      <c r="B302" t="s">
        <v>7</v>
      </c>
      <c r="C302" t="s">
        <v>6</v>
      </c>
      <c r="D302" t="s">
        <v>83</v>
      </c>
      <c r="E302">
        <v>55</v>
      </c>
    </row>
    <row r="303" spans="1:5" x14ac:dyDescent="0.2">
      <c r="A303">
        <v>1</v>
      </c>
      <c r="B303" t="s">
        <v>20</v>
      </c>
      <c r="C303" t="s">
        <v>3</v>
      </c>
      <c r="D303" t="s">
        <v>82</v>
      </c>
      <c r="E303">
        <v>46</v>
      </c>
    </row>
    <row r="304" spans="1:5" x14ac:dyDescent="0.2">
      <c r="A304">
        <v>1</v>
      </c>
      <c r="B304" t="s">
        <v>20</v>
      </c>
      <c r="C304" t="s">
        <v>3</v>
      </c>
      <c r="D304" t="s">
        <v>83</v>
      </c>
      <c r="E304">
        <v>35</v>
      </c>
    </row>
    <row r="305" spans="1:5" x14ac:dyDescent="0.2">
      <c r="A305">
        <v>1</v>
      </c>
      <c r="B305" t="s">
        <v>20</v>
      </c>
      <c r="C305" t="s">
        <v>5</v>
      </c>
      <c r="D305" t="s">
        <v>82</v>
      </c>
      <c r="E305">
        <v>48</v>
      </c>
    </row>
    <row r="306" spans="1:5" x14ac:dyDescent="0.2">
      <c r="A306">
        <v>1</v>
      </c>
      <c r="B306" t="s">
        <v>20</v>
      </c>
      <c r="C306" t="s">
        <v>5</v>
      </c>
      <c r="D306" t="s">
        <v>83</v>
      </c>
      <c r="E306">
        <v>32</v>
      </c>
    </row>
    <row r="307" spans="1:5" x14ac:dyDescent="0.2">
      <c r="A307">
        <v>1</v>
      </c>
      <c r="B307" t="s">
        <v>20</v>
      </c>
      <c r="C307" t="s">
        <v>6</v>
      </c>
      <c r="D307" t="s">
        <v>82</v>
      </c>
      <c r="E307">
        <v>36</v>
      </c>
    </row>
    <row r="308" spans="1:5" x14ac:dyDescent="0.2">
      <c r="A308">
        <v>1</v>
      </c>
      <c r="B308" t="s">
        <v>20</v>
      </c>
      <c r="C308" t="s">
        <v>6</v>
      </c>
      <c r="D308" t="s">
        <v>83</v>
      </c>
      <c r="E308">
        <v>27</v>
      </c>
    </row>
    <row r="309" spans="1:5" x14ac:dyDescent="0.2">
      <c r="A309">
        <v>2</v>
      </c>
      <c r="B309" t="s">
        <v>2</v>
      </c>
      <c r="C309" t="s">
        <v>3</v>
      </c>
      <c r="D309" t="s">
        <v>82</v>
      </c>
      <c r="E309">
        <v>39</v>
      </c>
    </row>
    <row r="310" spans="1:5" x14ac:dyDescent="0.2">
      <c r="A310">
        <v>2</v>
      </c>
      <c r="B310" t="s">
        <v>2</v>
      </c>
      <c r="C310" t="s">
        <v>3</v>
      </c>
      <c r="D310" t="s">
        <v>83</v>
      </c>
      <c r="E310">
        <v>27</v>
      </c>
    </row>
    <row r="311" spans="1:5" x14ac:dyDescent="0.2">
      <c r="A311">
        <v>2</v>
      </c>
      <c r="B311" t="s">
        <v>2</v>
      </c>
      <c r="C311" t="s">
        <v>5</v>
      </c>
      <c r="D311" t="s">
        <v>82</v>
      </c>
      <c r="E311">
        <v>45</v>
      </c>
    </row>
    <row r="312" spans="1:5" x14ac:dyDescent="0.2">
      <c r="A312">
        <v>2</v>
      </c>
      <c r="B312" t="s">
        <v>2</v>
      </c>
      <c r="C312" t="s">
        <v>5</v>
      </c>
      <c r="D312" t="s">
        <v>83</v>
      </c>
      <c r="E312">
        <v>31</v>
      </c>
    </row>
    <row r="313" spans="1:5" x14ac:dyDescent="0.2">
      <c r="A313">
        <v>2</v>
      </c>
      <c r="B313" t="s">
        <v>2</v>
      </c>
      <c r="C313" t="s">
        <v>6</v>
      </c>
      <c r="D313" t="s">
        <v>82</v>
      </c>
      <c r="E313">
        <v>43</v>
      </c>
    </row>
    <row r="314" spans="1:5" x14ac:dyDescent="0.2">
      <c r="A314">
        <v>2</v>
      </c>
      <c r="B314" t="s">
        <v>2</v>
      </c>
      <c r="C314" t="s">
        <v>6</v>
      </c>
      <c r="D314" t="s">
        <v>83</v>
      </c>
      <c r="E314">
        <v>31</v>
      </c>
    </row>
    <row r="315" spans="1:5" x14ac:dyDescent="0.2">
      <c r="A315">
        <v>2</v>
      </c>
      <c r="B315" t="s">
        <v>7</v>
      </c>
      <c r="C315" t="s">
        <v>3</v>
      </c>
      <c r="D315" t="s">
        <v>82</v>
      </c>
      <c r="E315">
        <v>87</v>
      </c>
    </row>
    <row r="316" spans="1:5" x14ac:dyDescent="0.2">
      <c r="A316">
        <v>2</v>
      </c>
      <c r="B316" t="s">
        <v>7</v>
      </c>
      <c r="C316" t="s">
        <v>3</v>
      </c>
      <c r="D316" t="s">
        <v>83</v>
      </c>
      <c r="E316">
        <v>55</v>
      </c>
    </row>
    <row r="317" spans="1:5" x14ac:dyDescent="0.2">
      <c r="A317">
        <v>2</v>
      </c>
      <c r="B317" t="s">
        <v>7</v>
      </c>
      <c r="C317" t="s">
        <v>5</v>
      </c>
      <c r="D317" t="s">
        <v>82</v>
      </c>
      <c r="E317">
        <v>75</v>
      </c>
    </row>
    <row r="318" spans="1:5" x14ac:dyDescent="0.2">
      <c r="A318">
        <v>2</v>
      </c>
      <c r="B318" t="s">
        <v>7</v>
      </c>
      <c r="C318" t="s">
        <v>5</v>
      </c>
      <c r="D318" t="s">
        <v>83</v>
      </c>
      <c r="E318">
        <v>51</v>
      </c>
    </row>
    <row r="319" spans="1:5" x14ac:dyDescent="0.2">
      <c r="A319">
        <v>2</v>
      </c>
      <c r="B319" t="s">
        <v>7</v>
      </c>
      <c r="C319" t="s">
        <v>6</v>
      </c>
      <c r="D319" t="s">
        <v>82</v>
      </c>
      <c r="E319">
        <v>75</v>
      </c>
    </row>
    <row r="320" spans="1:5" x14ac:dyDescent="0.2">
      <c r="A320">
        <v>2</v>
      </c>
      <c r="B320" t="s">
        <v>7</v>
      </c>
      <c r="C320" t="s">
        <v>6</v>
      </c>
      <c r="D320" t="s">
        <v>83</v>
      </c>
      <c r="E320">
        <v>45</v>
      </c>
    </row>
    <row r="321" spans="1:5" x14ac:dyDescent="0.2">
      <c r="A321">
        <v>2</v>
      </c>
      <c r="B321" t="s">
        <v>20</v>
      </c>
      <c r="C321" t="s">
        <v>3</v>
      </c>
      <c r="D321" t="s">
        <v>82</v>
      </c>
      <c r="E321">
        <v>43</v>
      </c>
    </row>
    <row r="322" spans="1:5" x14ac:dyDescent="0.2">
      <c r="A322">
        <v>2</v>
      </c>
      <c r="B322" t="s">
        <v>20</v>
      </c>
      <c r="C322" t="s">
        <v>3</v>
      </c>
      <c r="D322" t="s">
        <v>83</v>
      </c>
      <c r="E322">
        <v>32</v>
      </c>
    </row>
    <row r="323" spans="1:5" x14ac:dyDescent="0.2">
      <c r="A323">
        <v>2</v>
      </c>
      <c r="B323" t="s">
        <v>20</v>
      </c>
      <c r="C323" t="s">
        <v>5</v>
      </c>
      <c r="D323" t="s">
        <v>82</v>
      </c>
      <c r="E323">
        <v>38</v>
      </c>
    </row>
    <row r="324" spans="1:5" x14ac:dyDescent="0.2">
      <c r="A324">
        <v>2</v>
      </c>
      <c r="B324" t="s">
        <v>20</v>
      </c>
      <c r="C324" t="s">
        <v>5</v>
      </c>
      <c r="D324" t="s">
        <v>83</v>
      </c>
      <c r="E324">
        <v>29</v>
      </c>
    </row>
    <row r="325" spans="1:5" x14ac:dyDescent="0.2">
      <c r="A325">
        <v>2</v>
      </c>
      <c r="B325" t="s">
        <v>20</v>
      </c>
      <c r="C325" t="s">
        <v>6</v>
      </c>
      <c r="D325" t="s">
        <v>82</v>
      </c>
      <c r="E325">
        <v>35</v>
      </c>
    </row>
    <row r="326" spans="1:5" x14ac:dyDescent="0.2">
      <c r="A326">
        <v>2</v>
      </c>
      <c r="B326" t="s">
        <v>20</v>
      </c>
      <c r="C326" t="s">
        <v>6</v>
      </c>
      <c r="D326" t="s">
        <v>83</v>
      </c>
      <c r="E326">
        <v>24</v>
      </c>
    </row>
    <row r="327" spans="1:5" x14ac:dyDescent="0.2">
      <c r="A327">
        <v>3</v>
      </c>
      <c r="B327" t="s">
        <v>2</v>
      </c>
      <c r="C327" t="s">
        <v>3</v>
      </c>
      <c r="D327" t="s">
        <v>82</v>
      </c>
      <c r="E327">
        <v>48</v>
      </c>
    </row>
    <row r="328" spans="1:5" x14ac:dyDescent="0.2">
      <c r="A328">
        <v>3</v>
      </c>
      <c r="B328" t="s">
        <v>2</v>
      </c>
      <c r="C328" t="s">
        <v>3</v>
      </c>
      <c r="D328" t="s">
        <v>83</v>
      </c>
      <c r="E328">
        <v>24</v>
      </c>
    </row>
    <row r="329" spans="1:5" x14ac:dyDescent="0.2">
      <c r="A329">
        <v>3</v>
      </c>
      <c r="B329" t="s">
        <v>2</v>
      </c>
      <c r="C329" t="s">
        <v>5</v>
      </c>
      <c r="D329" t="s">
        <v>82</v>
      </c>
      <c r="E329">
        <v>48</v>
      </c>
    </row>
    <row r="330" spans="1:5" x14ac:dyDescent="0.2">
      <c r="A330">
        <v>3</v>
      </c>
      <c r="B330" t="s">
        <v>2</v>
      </c>
      <c r="C330" t="s">
        <v>5</v>
      </c>
      <c r="D330" t="s">
        <v>83</v>
      </c>
      <c r="E330">
        <v>38</v>
      </c>
    </row>
    <row r="331" spans="1:5" x14ac:dyDescent="0.2">
      <c r="A331">
        <v>3</v>
      </c>
      <c r="B331" t="s">
        <v>2</v>
      </c>
      <c r="C331" t="s">
        <v>6</v>
      </c>
      <c r="D331" t="s">
        <v>82</v>
      </c>
      <c r="E331">
        <v>43</v>
      </c>
    </row>
    <row r="332" spans="1:5" x14ac:dyDescent="0.2">
      <c r="A332">
        <v>3</v>
      </c>
      <c r="B332" t="s">
        <v>2</v>
      </c>
      <c r="C332" t="s">
        <v>6</v>
      </c>
      <c r="D332" t="s">
        <v>83</v>
      </c>
      <c r="E332">
        <v>33</v>
      </c>
    </row>
    <row r="333" spans="1:5" x14ac:dyDescent="0.2">
      <c r="A333">
        <v>3</v>
      </c>
      <c r="B333" t="s">
        <v>7</v>
      </c>
      <c r="C333" t="s">
        <v>3</v>
      </c>
      <c r="D333" t="s">
        <v>82</v>
      </c>
      <c r="E333">
        <v>92</v>
      </c>
    </row>
    <row r="334" spans="1:5" x14ac:dyDescent="0.2">
      <c r="A334">
        <v>3</v>
      </c>
      <c r="B334" t="s">
        <v>7</v>
      </c>
      <c r="C334" t="s">
        <v>3</v>
      </c>
      <c r="D334" t="s">
        <v>83</v>
      </c>
      <c r="E334">
        <v>60</v>
      </c>
    </row>
    <row r="335" spans="1:5" x14ac:dyDescent="0.2">
      <c r="A335">
        <v>3</v>
      </c>
      <c r="B335" t="s">
        <v>7</v>
      </c>
      <c r="C335" t="s">
        <v>5</v>
      </c>
      <c r="D335" t="s">
        <v>82</v>
      </c>
      <c r="E335">
        <v>79</v>
      </c>
    </row>
    <row r="336" spans="1:5" x14ac:dyDescent="0.2">
      <c r="A336">
        <v>3</v>
      </c>
      <c r="B336" t="s">
        <v>7</v>
      </c>
      <c r="C336" t="s">
        <v>5</v>
      </c>
      <c r="D336" t="s">
        <v>83</v>
      </c>
      <c r="E336">
        <v>49</v>
      </c>
    </row>
    <row r="337" spans="1:5" x14ac:dyDescent="0.2">
      <c r="A337">
        <v>3</v>
      </c>
      <c r="B337" t="s">
        <v>7</v>
      </c>
      <c r="C337" t="s">
        <v>6</v>
      </c>
      <c r="D337" t="s">
        <v>82</v>
      </c>
      <c r="E337">
        <v>81</v>
      </c>
    </row>
    <row r="338" spans="1:5" x14ac:dyDescent="0.2">
      <c r="A338">
        <v>3</v>
      </c>
      <c r="B338" t="s">
        <v>7</v>
      </c>
      <c r="C338" t="s">
        <v>6</v>
      </c>
      <c r="D338" t="s">
        <v>83</v>
      </c>
      <c r="E338">
        <v>51</v>
      </c>
    </row>
    <row r="339" spans="1:5" x14ac:dyDescent="0.2">
      <c r="A339">
        <v>3</v>
      </c>
      <c r="B339" t="s">
        <v>20</v>
      </c>
      <c r="C339" t="s">
        <v>3</v>
      </c>
      <c r="D339" t="s">
        <v>82</v>
      </c>
      <c r="E339">
        <v>70</v>
      </c>
    </row>
    <row r="340" spans="1:5" x14ac:dyDescent="0.2">
      <c r="A340">
        <v>3</v>
      </c>
      <c r="B340" t="s">
        <v>20</v>
      </c>
      <c r="C340" t="s">
        <v>3</v>
      </c>
      <c r="D340" t="s">
        <v>83</v>
      </c>
      <c r="E340">
        <v>50</v>
      </c>
    </row>
    <row r="341" spans="1:5" x14ac:dyDescent="0.2">
      <c r="A341">
        <v>3</v>
      </c>
      <c r="B341" t="s">
        <v>20</v>
      </c>
      <c r="C341" t="s">
        <v>5</v>
      </c>
      <c r="D341" t="s">
        <v>82</v>
      </c>
      <c r="E341">
        <v>42</v>
      </c>
    </row>
    <row r="342" spans="1:5" x14ac:dyDescent="0.2">
      <c r="A342">
        <v>3</v>
      </c>
      <c r="B342" t="s">
        <v>20</v>
      </c>
      <c r="C342" t="s">
        <v>5</v>
      </c>
      <c r="D342" t="s">
        <v>83</v>
      </c>
      <c r="E342">
        <v>31</v>
      </c>
    </row>
    <row r="343" spans="1:5" x14ac:dyDescent="0.2">
      <c r="A343">
        <v>3</v>
      </c>
      <c r="B343" t="s">
        <v>20</v>
      </c>
      <c r="C343" t="s">
        <v>6</v>
      </c>
      <c r="D343" t="s">
        <v>82</v>
      </c>
      <c r="E343">
        <v>61</v>
      </c>
    </row>
    <row r="344" spans="1:5" x14ac:dyDescent="0.2">
      <c r="A344">
        <v>3</v>
      </c>
      <c r="B344" t="s">
        <v>20</v>
      </c>
      <c r="C344" t="s">
        <v>6</v>
      </c>
      <c r="D344" t="s">
        <v>83</v>
      </c>
      <c r="E344">
        <v>38</v>
      </c>
    </row>
    <row r="345" spans="1:5" x14ac:dyDescent="0.2">
      <c r="A345">
        <v>4</v>
      </c>
      <c r="B345" t="s">
        <v>2</v>
      </c>
      <c r="C345" t="s">
        <v>3</v>
      </c>
      <c r="D345" t="s">
        <v>82</v>
      </c>
      <c r="E345">
        <v>48</v>
      </c>
    </row>
    <row r="346" spans="1:5" x14ac:dyDescent="0.2">
      <c r="A346">
        <v>4</v>
      </c>
      <c r="B346" t="s">
        <v>2</v>
      </c>
      <c r="C346" t="s">
        <v>3</v>
      </c>
      <c r="D346" t="s">
        <v>83</v>
      </c>
      <c r="E346">
        <v>26</v>
      </c>
    </row>
    <row r="347" spans="1:5" x14ac:dyDescent="0.2">
      <c r="A347">
        <v>4</v>
      </c>
      <c r="B347" t="s">
        <v>2</v>
      </c>
      <c r="C347" t="s">
        <v>5</v>
      </c>
      <c r="D347" t="s">
        <v>82</v>
      </c>
      <c r="E347">
        <v>46</v>
      </c>
    </row>
    <row r="348" spans="1:5" x14ac:dyDescent="0.2">
      <c r="A348">
        <v>4</v>
      </c>
      <c r="B348" t="s">
        <v>2</v>
      </c>
      <c r="C348" t="s">
        <v>5</v>
      </c>
      <c r="D348" t="s">
        <v>83</v>
      </c>
      <c r="E348">
        <v>30</v>
      </c>
    </row>
    <row r="349" spans="1:5" x14ac:dyDescent="0.2">
      <c r="A349">
        <v>4</v>
      </c>
      <c r="B349" t="s">
        <v>2</v>
      </c>
      <c r="C349" t="s">
        <v>6</v>
      </c>
      <c r="D349" t="s">
        <v>82</v>
      </c>
      <c r="E349">
        <v>49</v>
      </c>
    </row>
    <row r="350" spans="1:5" x14ac:dyDescent="0.2">
      <c r="A350">
        <v>4</v>
      </c>
      <c r="B350" t="s">
        <v>2</v>
      </c>
      <c r="C350" t="s">
        <v>6</v>
      </c>
      <c r="D350" t="s">
        <v>83</v>
      </c>
      <c r="E350">
        <v>35</v>
      </c>
    </row>
    <row r="351" spans="1:5" x14ac:dyDescent="0.2">
      <c r="A351">
        <v>4</v>
      </c>
      <c r="B351" t="s">
        <v>7</v>
      </c>
      <c r="C351" t="s">
        <v>3</v>
      </c>
      <c r="D351" t="s">
        <v>82</v>
      </c>
      <c r="E351">
        <v>93</v>
      </c>
    </row>
    <row r="352" spans="1:5" x14ac:dyDescent="0.2">
      <c r="A352">
        <v>4</v>
      </c>
      <c r="B352" t="s">
        <v>7</v>
      </c>
      <c r="C352" t="s">
        <v>3</v>
      </c>
      <c r="D352" t="s">
        <v>83</v>
      </c>
      <c r="E352">
        <v>59</v>
      </c>
    </row>
    <row r="353" spans="1:5" x14ac:dyDescent="0.2">
      <c r="A353">
        <v>4</v>
      </c>
      <c r="B353" t="s">
        <v>7</v>
      </c>
      <c r="C353" t="s">
        <v>5</v>
      </c>
      <c r="D353" t="s">
        <v>82</v>
      </c>
      <c r="E353">
        <v>94</v>
      </c>
    </row>
    <row r="354" spans="1:5" x14ac:dyDescent="0.2">
      <c r="A354">
        <v>4</v>
      </c>
      <c r="B354" t="s">
        <v>7</v>
      </c>
      <c r="C354" t="s">
        <v>5</v>
      </c>
      <c r="D354" t="s">
        <v>83</v>
      </c>
      <c r="E354">
        <v>72</v>
      </c>
    </row>
    <row r="355" spans="1:5" x14ac:dyDescent="0.2">
      <c r="A355">
        <v>4</v>
      </c>
      <c r="B355" t="s">
        <v>7</v>
      </c>
      <c r="C355" t="s">
        <v>6</v>
      </c>
      <c r="D355" t="s">
        <v>82</v>
      </c>
      <c r="E355">
        <v>78</v>
      </c>
    </row>
    <row r="356" spans="1:5" x14ac:dyDescent="0.2">
      <c r="A356">
        <v>4</v>
      </c>
      <c r="B356" t="s">
        <v>7</v>
      </c>
      <c r="C356" t="s">
        <v>6</v>
      </c>
      <c r="D356" t="s">
        <v>83</v>
      </c>
      <c r="E356">
        <v>54</v>
      </c>
    </row>
    <row r="357" spans="1:5" x14ac:dyDescent="0.2">
      <c r="A357">
        <v>4</v>
      </c>
      <c r="B357" t="s">
        <v>20</v>
      </c>
      <c r="C357" t="s">
        <v>3</v>
      </c>
      <c r="D357" t="s">
        <v>82</v>
      </c>
      <c r="E357">
        <v>71</v>
      </c>
    </row>
    <row r="358" spans="1:5" x14ac:dyDescent="0.2">
      <c r="A358">
        <v>4</v>
      </c>
      <c r="B358" t="s">
        <v>20</v>
      </c>
      <c r="C358" t="s">
        <v>3</v>
      </c>
      <c r="D358" t="s">
        <v>83</v>
      </c>
      <c r="E358">
        <v>48</v>
      </c>
    </row>
    <row r="359" spans="1:5" x14ac:dyDescent="0.2">
      <c r="A359">
        <v>4</v>
      </c>
      <c r="B359" t="s">
        <v>20</v>
      </c>
      <c r="C359" t="s">
        <v>5</v>
      </c>
      <c r="D359" t="s">
        <v>82</v>
      </c>
      <c r="E359">
        <v>62</v>
      </c>
    </row>
    <row r="360" spans="1:5" x14ac:dyDescent="0.2">
      <c r="A360">
        <v>4</v>
      </c>
      <c r="B360" t="s">
        <v>20</v>
      </c>
      <c r="C360" t="s">
        <v>5</v>
      </c>
      <c r="D360" t="s">
        <v>83</v>
      </c>
      <c r="E360">
        <v>44</v>
      </c>
    </row>
    <row r="361" spans="1:5" x14ac:dyDescent="0.2">
      <c r="A361">
        <v>4</v>
      </c>
      <c r="B361" t="s">
        <v>20</v>
      </c>
      <c r="C361" t="s">
        <v>6</v>
      </c>
      <c r="D361" t="s">
        <v>82</v>
      </c>
      <c r="E361">
        <v>40</v>
      </c>
    </row>
    <row r="362" spans="1:5" x14ac:dyDescent="0.2">
      <c r="A362">
        <v>4</v>
      </c>
      <c r="B362" t="s">
        <v>20</v>
      </c>
      <c r="C362" t="s">
        <v>6</v>
      </c>
      <c r="D362" t="s">
        <v>83</v>
      </c>
      <c r="E362">
        <v>27</v>
      </c>
    </row>
    <row r="363" spans="1:5" x14ac:dyDescent="0.2">
      <c r="A363">
        <v>5</v>
      </c>
      <c r="B363" t="s">
        <v>2</v>
      </c>
      <c r="C363" t="s">
        <v>3</v>
      </c>
      <c r="D363" t="s">
        <v>82</v>
      </c>
      <c r="E363">
        <v>50</v>
      </c>
    </row>
    <row r="364" spans="1:5" x14ac:dyDescent="0.2">
      <c r="A364">
        <v>5</v>
      </c>
      <c r="B364" t="s">
        <v>2</v>
      </c>
      <c r="C364" t="s">
        <v>3</v>
      </c>
      <c r="D364" t="s">
        <v>83</v>
      </c>
      <c r="E364">
        <v>28</v>
      </c>
    </row>
    <row r="365" spans="1:5" x14ac:dyDescent="0.2">
      <c r="A365">
        <v>5</v>
      </c>
      <c r="B365" t="s">
        <v>2</v>
      </c>
      <c r="C365" t="s">
        <v>5</v>
      </c>
      <c r="D365" t="s">
        <v>82</v>
      </c>
      <c r="E365">
        <v>44</v>
      </c>
    </row>
    <row r="366" spans="1:5" x14ac:dyDescent="0.2">
      <c r="A366">
        <v>5</v>
      </c>
      <c r="B366" t="s">
        <v>2</v>
      </c>
      <c r="C366" t="s">
        <v>5</v>
      </c>
      <c r="D366" t="s">
        <v>83</v>
      </c>
      <c r="E366">
        <v>34</v>
      </c>
    </row>
    <row r="367" spans="1:5" x14ac:dyDescent="0.2">
      <c r="A367">
        <v>5</v>
      </c>
      <c r="B367" t="s">
        <v>2</v>
      </c>
      <c r="C367" t="s">
        <v>6</v>
      </c>
      <c r="D367" t="s">
        <v>82</v>
      </c>
      <c r="E367">
        <v>43</v>
      </c>
    </row>
    <row r="368" spans="1:5" x14ac:dyDescent="0.2">
      <c r="A368">
        <v>5</v>
      </c>
      <c r="B368" t="s">
        <v>2</v>
      </c>
      <c r="C368" t="s">
        <v>6</v>
      </c>
      <c r="D368" t="s">
        <v>83</v>
      </c>
      <c r="E368">
        <v>31</v>
      </c>
    </row>
    <row r="369" spans="1:5" x14ac:dyDescent="0.2">
      <c r="A369">
        <v>5</v>
      </c>
      <c r="B369" t="s">
        <v>7</v>
      </c>
      <c r="C369" t="s">
        <v>3</v>
      </c>
      <c r="D369" t="s">
        <v>82</v>
      </c>
      <c r="E369">
        <v>94</v>
      </c>
    </row>
    <row r="370" spans="1:5" x14ac:dyDescent="0.2">
      <c r="A370">
        <v>5</v>
      </c>
      <c r="B370" t="s">
        <v>7</v>
      </c>
      <c r="C370" t="s">
        <v>3</v>
      </c>
      <c r="D370" t="s">
        <v>83</v>
      </c>
      <c r="E370">
        <v>58</v>
      </c>
    </row>
    <row r="371" spans="1:5" x14ac:dyDescent="0.2">
      <c r="A371">
        <v>5</v>
      </c>
      <c r="B371" t="s">
        <v>7</v>
      </c>
      <c r="C371" t="s">
        <v>5</v>
      </c>
      <c r="D371" t="s">
        <v>82</v>
      </c>
      <c r="E371">
        <v>80</v>
      </c>
    </row>
    <row r="372" spans="1:5" x14ac:dyDescent="0.2">
      <c r="A372">
        <v>5</v>
      </c>
      <c r="B372" t="s">
        <v>7</v>
      </c>
      <c r="C372" t="s">
        <v>5</v>
      </c>
      <c r="D372" t="s">
        <v>83</v>
      </c>
      <c r="E372">
        <v>58</v>
      </c>
    </row>
    <row r="373" spans="1:5" x14ac:dyDescent="0.2">
      <c r="A373">
        <v>5</v>
      </c>
      <c r="B373" t="s">
        <v>7</v>
      </c>
      <c r="C373" t="s">
        <v>6</v>
      </c>
      <c r="D373" t="s">
        <v>82</v>
      </c>
      <c r="E373">
        <v>84</v>
      </c>
    </row>
    <row r="374" spans="1:5" x14ac:dyDescent="0.2">
      <c r="A374">
        <v>5</v>
      </c>
      <c r="B374" t="s">
        <v>7</v>
      </c>
      <c r="C374" t="s">
        <v>6</v>
      </c>
      <c r="D374" t="s">
        <v>83</v>
      </c>
      <c r="E374">
        <v>62</v>
      </c>
    </row>
    <row r="375" spans="1:5" x14ac:dyDescent="0.2">
      <c r="A375">
        <v>5</v>
      </c>
      <c r="B375" t="s">
        <v>20</v>
      </c>
      <c r="C375" t="s">
        <v>3</v>
      </c>
      <c r="D375" t="s">
        <v>82</v>
      </c>
      <c r="E375">
        <v>45</v>
      </c>
    </row>
    <row r="376" spans="1:5" x14ac:dyDescent="0.2">
      <c r="A376">
        <v>5</v>
      </c>
      <c r="B376" t="s">
        <v>20</v>
      </c>
      <c r="C376" t="s">
        <v>3</v>
      </c>
      <c r="D376" t="s">
        <v>83</v>
      </c>
      <c r="E376">
        <v>34</v>
      </c>
    </row>
    <row r="377" spans="1:5" x14ac:dyDescent="0.2">
      <c r="A377">
        <v>5</v>
      </c>
      <c r="B377" t="s">
        <v>20</v>
      </c>
      <c r="C377" t="s">
        <v>5</v>
      </c>
      <c r="D377" t="s">
        <v>82</v>
      </c>
      <c r="E377">
        <v>57</v>
      </c>
    </row>
    <row r="378" spans="1:5" x14ac:dyDescent="0.2">
      <c r="A378">
        <v>5</v>
      </c>
      <c r="B378" t="s">
        <v>20</v>
      </c>
      <c r="C378" t="s">
        <v>5</v>
      </c>
      <c r="D378" t="s">
        <v>83</v>
      </c>
      <c r="E378">
        <v>42</v>
      </c>
    </row>
    <row r="379" spans="1:5" x14ac:dyDescent="0.2">
      <c r="A379">
        <v>5</v>
      </c>
      <c r="B379" t="s">
        <v>20</v>
      </c>
      <c r="C379" t="s">
        <v>6</v>
      </c>
      <c r="D379" t="s">
        <v>82</v>
      </c>
      <c r="E379">
        <v>44</v>
      </c>
    </row>
    <row r="380" spans="1:5" x14ac:dyDescent="0.2">
      <c r="A380">
        <v>5</v>
      </c>
      <c r="B380" t="s">
        <v>20</v>
      </c>
      <c r="C380" t="s">
        <v>6</v>
      </c>
      <c r="D380" t="s">
        <v>83</v>
      </c>
      <c r="E380">
        <v>29</v>
      </c>
    </row>
  </sheetData>
  <pageMargins left="0.7" right="0.7" top="0.75" bottom="0.75" header="0.3" footer="0.3"/>
  <pageSetup paperSize="9" orientation="portrait" horizontalDpi="0" verticalDpi="0"/>
  <tableParts count="10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0C41-6ECD-8E4E-B645-0E8F1B941615}">
  <dimension ref="A1:D54"/>
  <sheetViews>
    <sheetView workbookViewId="0">
      <selection activeCell="E45" sqref="E45"/>
    </sheetView>
  </sheetViews>
  <sheetFormatPr baseColWidth="10" defaultRowHeight="16" x14ac:dyDescent="0.2"/>
  <sheetData>
    <row r="1" spans="1:4" x14ac:dyDescent="0.2">
      <c r="A1" t="s">
        <v>93</v>
      </c>
    </row>
    <row r="3" spans="1:4" x14ac:dyDescent="0.2">
      <c r="A3" t="s">
        <v>90</v>
      </c>
    </row>
    <row r="4" spans="1:4" x14ac:dyDescent="0.2">
      <c r="A4" t="s">
        <v>95</v>
      </c>
      <c r="B4" t="s">
        <v>25</v>
      </c>
      <c r="C4" t="s">
        <v>26</v>
      </c>
      <c r="D4" t="s">
        <v>27</v>
      </c>
    </row>
    <row r="5" spans="1:4" x14ac:dyDescent="0.2">
      <c r="A5" t="s">
        <v>12</v>
      </c>
      <c r="B5" t="s">
        <v>96</v>
      </c>
      <c r="C5" t="s">
        <v>97</v>
      </c>
      <c r="D5" t="s">
        <v>97</v>
      </c>
    </row>
    <row r="6" spans="1:4" x14ac:dyDescent="0.2">
      <c r="A6" t="s">
        <v>13</v>
      </c>
      <c r="B6" t="s">
        <v>98</v>
      </c>
      <c r="C6" t="s">
        <v>99</v>
      </c>
      <c r="D6" t="s">
        <v>99</v>
      </c>
    </row>
    <row r="7" spans="1:4" x14ac:dyDescent="0.2">
      <c r="A7" t="s">
        <v>14</v>
      </c>
      <c r="B7" t="s">
        <v>100</v>
      </c>
      <c r="C7" t="s">
        <v>101</v>
      </c>
      <c r="D7" t="s">
        <v>102</v>
      </c>
    </row>
    <row r="8" spans="1:4" x14ac:dyDescent="0.2">
      <c r="A8" t="s">
        <v>15</v>
      </c>
      <c r="B8" t="s">
        <v>103</v>
      </c>
      <c r="C8" t="s">
        <v>104</v>
      </c>
      <c r="D8" t="s">
        <v>105</v>
      </c>
    </row>
    <row r="11" spans="1:4" x14ac:dyDescent="0.2">
      <c r="A11" t="s">
        <v>91</v>
      </c>
    </row>
    <row r="12" spans="1:4" x14ac:dyDescent="0.2">
      <c r="A12" t="s">
        <v>95</v>
      </c>
      <c r="B12" t="s">
        <v>25</v>
      </c>
      <c r="C12" t="s">
        <v>26</v>
      </c>
      <c r="D12" t="s">
        <v>27</v>
      </c>
    </row>
    <row r="13" spans="1:4" x14ac:dyDescent="0.2">
      <c r="A13" t="s">
        <v>12</v>
      </c>
      <c r="B13" t="s">
        <v>106</v>
      </c>
      <c r="C13" t="s">
        <v>107</v>
      </c>
      <c r="D13" t="s">
        <v>108</v>
      </c>
    </row>
    <row r="14" spans="1:4" x14ac:dyDescent="0.2">
      <c r="A14" t="s">
        <v>13</v>
      </c>
      <c r="B14" t="s">
        <v>109</v>
      </c>
      <c r="C14" t="s">
        <v>110</v>
      </c>
      <c r="D14" t="s">
        <v>111</v>
      </c>
    </row>
    <row r="15" spans="1:4" x14ac:dyDescent="0.2">
      <c r="A15" t="s">
        <v>14</v>
      </c>
      <c r="B15" t="s">
        <v>112</v>
      </c>
      <c r="C15" t="s">
        <v>113</v>
      </c>
      <c r="D15" t="s">
        <v>114</v>
      </c>
    </row>
    <row r="16" spans="1:4" x14ac:dyDescent="0.2">
      <c r="A16" t="s">
        <v>15</v>
      </c>
      <c r="B16" t="s">
        <v>115</v>
      </c>
      <c r="C16" t="s">
        <v>116</v>
      </c>
      <c r="D16" t="s">
        <v>117</v>
      </c>
    </row>
    <row r="19" spans="1:4" x14ac:dyDescent="0.2">
      <c r="A19" t="s">
        <v>92</v>
      </c>
    </row>
    <row r="20" spans="1:4" x14ac:dyDescent="0.2">
      <c r="A20" t="s">
        <v>95</v>
      </c>
      <c r="B20" t="s">
        <v>25</v>
      </c>
      <c r="C20" t="s">
        <v>26</v>
      </c>
      <c r="D20" t="s">
        <v>27</v>
      </c>
    </row>
    <row r="21" spans="1:4" x14ac:dyDescent="0.2">
      <c r="A21" t="s">
        <v>12</v>
      </c>
      <c r="B21" t="s">
        <v>118</v>
      </c>
      <c r="C21" t="s">
        <v>119</v>
      </c>
      <c r="D21" t="s">
        <v>120</v>
      </c>
    </row>
    <row r="22" spans="1:4" x14ac:dyDescent="0.2">
      <c r="A22" t="s">
        <v>13</v>
      </c>
      <c r="B22" t="s">
        <v>121</v>
      </c>
      <c r="C22" t="s">
        <v>122</v>
      </c>
      <c r="D22" t="s">
        <v>123</v>
      </c>
    </row>
    <row r="23" spans="1:4" x14ac:dyDescent="0.2">
      <c r="A23" t="s">
        <v>14</v>
      </c>
      <c r="B23" t="s">
        <v>124</v>
      </c>
      <c r="C23" t="s">
        <v>125</v>
      </c>
      <c r="D23" t="s">
        <v>126</v>
      </c>
    </row>
    <row r="24" spans="1:4" x14ac:dyDescent="0.2">
      <c r="A24" t="s">
        <v>15</v>
      </c>
      <c r="B24" t="s">
        <v>127</v>
      </c>
      <c r="C24" t="s">
        <v>128</v>
      </c>
      <c r="D24" t="s">
        <v>129</v>
      </c>
    </row>
    <row r="31" spans="1:4" x14ac:dyDescent="0.2">
      <c r="A31" t="s">
        <v>94</v>
      </c>
    </row>
    <row r="33" spans="1:4" x14ac:dyDescent="0.2">
      <c r="A33" t="s">
        <v>90</v>
      </c>
    </row>
    <row r="34" spans="1:4" x14ac:dyDescent="0.2">
      <c r="A34" t="s">
        <v>95</v>
      </c>
      <c r="B34" t="s">
        <v>25</v>
      </c>
      <c r="C34" t="s">
        <v>26</v>
      </c>
      <c r="D34" t="s">
        <v>27</v>
      </c>
    </row>
    <row r="35" spans="1:4" x14ac:dyDescent="0.2">
      <c r="A35" t="s">
        <v>12</v>
      </c>
      <c r="B35" t="s">
        <v>96</v>
      </c>
      <c r="C35" t="s">
        <v>97</v>
      </c>
      <c r="D35" t="s">
        <v>97</v>
      </c>
    </row>
    <row r="36" spans="1:4" x14ac:dyDescent="0.2">
      <c r="A36" t="s">
        <v>13</v>
      </c>
      <c r="B36" t="s">
        <v>98</v>
      </c>
      <c r="C36" t="s">
        <v>99</v>
      </c>
      <c r="D36" t="s">
        <v>99</v>
      </c>
    </row>
    <row r="37" spans="1:4" x14ac:dyDescent="0.2">
      <c r="A37" t="s">
        <v>14</v>
      </c>
      <c r="B37" t="s">
        <v>100</v>
      </c>
      <c r="C37" t="s">
        <v>101</v>
      </c>
      <c r="D37" t="s">
        <v>102</v>
      </c>
    </row>
    <row r="38" spans="1:4" x14ac:dyDescent="0.2">
      <c r="A38" t="s">
        <v>15</v>
      </c>
      <c r="B38" t="s">
        <v>103</v>
      </c>
      <c r="C38" t="s">
        <v>104</v>
      </c>
      <c r="D38" t="s">
        <v>105</v>
      </c>
    </row>
    <row r="41" spans="1:4" x14ac:dyDescent="0.2">
      <c r="A41" t="s">
        <v>91</v>
      </c>
    </row>
    <row r="42" spans="1:4" x14ac:dyDescent="0.2">
      <c r="A42" t="s">
        <v>95</v>
      </c>
      <c r="B42" t="s">
        <v>25</v>
      </c>
      <c r="C42" t="s">
        <v>26</v>
      </c>
      <c r="D42" t="s">
        <v>27</v>
      </c>
    </row>
    <row r="43" spans="1:4" x14ac:dyDescent="0.2">
      <c r="A43" t="s">
        <v>12</v>
      </c>
      <c r="B43" t="s">
        <v>106</v>
      </c>
      <c r="C43" t="s">
        <v>107</v>
      </c>
      <c r="D43" t="s">
        <v>108</v>
      </c>
    </row>
    <row r="44" spans="1:4" x14ac:dyDescent="0.2">
      <c r="A44" t="s">
        <v>13</v>
      </c>
      <c r="B44" t="s">
        <v>109</v>
      </c>
      <c r="C44" t="s">
        <v>110</v>
      </c>
      <c r="D44" t="s">
        <v>111</v>
      </c>
    </row>
    <row r="45" spans="1:4" x14ac:dyDescent="0.2">
      <c r="A45" t="s">
        <v>14</v>
      </c>
      <c r="B45" t="s">
        <v>112</v>
      </c>
      <c r="C45" t="s">
        <v>113</v>
      </c>
      <c r="D45" t="s">
        <v>114</v>
      </c>
    </row>
    <row r="46" spans="1:4" x14ac:dyDescent="0.2">
      <c r="A46" t="s">
        <v>15</v>
      </c>
      <c r="B46" t="s">
        <v>115</v>
      </c>
      <c r="C46" t="s">
        <v>116</v>
      </c>
      <c r="D46" t="s">
        <v>117</v>
      </c>
    </row>
    <row r="49" spans="1:4" x14ac:dyDescent="0.2">
      <c r="A49" t="s">
        <v>92</v>
      </c>
    </row>
    <row r="50" spans="1:4" x14ac:dyDescent="0.2">
      <c r="A50" t="s">
        <v>95</v>
      </c>
      <c r="B50" t="s">
        <v>25</v>
      </c>
      <c r="C50" t="s">
        <v>26</v>
      </c>
      <c r="D50" t="s">
        <v>27</v>
      </c>
    </row>
    <row r="51" spans="1:4" x14ac:dyDescent="0.2">
      <c r="A51" t="s">
        <v>12</v>
      </c>
      <c r="B51" t="s">
        <v>118</v>
      </c>
      <c r="C51" t="s">
        <v>119</v>
      </c>
      <c r="D51" t="s">
        <v>120</v>
      </c>
    </row>
    <row r="52" spans="1:4" x14ac:dyDescent="0.2">
      <c r="A52" t="s">
        <v>13</v>
      </c>
      <c r="B52" t="s">
        <v>121</v>
      </c>
      <c r="C52" t="s">
        <v>122</v>
      </c>
      <c r="D52" t="s">
        <v>123</v>
      </c>
    </row>
    <row r="53" spans="1:4" x14ac:dyDescent="0.2">
      <c r="A53" t="s">
        <v>14</v>
      </c>
      <c r="B53" t="s">
        <v>124</v>
      </c>
      <c r="C53" t="s">
        <v>125</v>
      </c>
      <c r="D53" t="s">
        <v>126</v>
      </c>
    </row>
    <row r="54" spans="1:4" x14ac:dyDescent="0.2">
      <c r="A54" t="s">
        <v>15</v>
      </c>
      <c r="B54" t="s">
        <v>127</v>
      </c>
      <c r="C54" t="s">
        <v>128</v>
      </c>
      <c r="D54" t="s">
        <v>129</v>
      </c>
    </row>
  </sheetData>
  <pageMargins left="0.7" right="0.7" top="0.75" bottom="0.75" header="0.3" footer="0.3"/>
  <pageSetup paperSize="9" orientation="portrait" horizontalDpi="0" verticalDpi="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Compiled</vt:lpstr>
      <vt:lpstr>RawData-SHD</vt:lpstr>
      <vt:lpstr>Compiled-SHD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Singh</dc:creator>
  <cp:lastModifiedBy>Amogh Singh</cp:lastModifiedBy>
  <dcterms:created xsi:type="dcterms:W3CDTF">2025-02-16T03:11:08Z</dcterms:created>
  <dcterms:modified xsi:type="dcterms:W3CDTF">2025-02-27T22:19:57Z</dcterms:modified>
</cp:coreProperties>
</file>