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<sst xmlns="http://schemas.openxmlformats.org/spreadsheetml/2006/main" count="33" uniqueCount="33">
  <si>
    <t>Player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</si>
  <si>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</si>
  <si>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</si>
  <si>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</si>
  <si>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</si>
  <si>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</si>
  <si>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</si>
  <si>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</si>
  <si>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</si>
  <si>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</si>
  <si>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</si>
  <si>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</si>
  <si>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AVG</t>
  </si>
  <si>
    <t>SLG</t>
  </si>
  <si>
    <t>OBP</t>
  </si>
  <si>
    <t>OPS</t>
  </si>
  <si>
    <t>Andrew Burch</t>
  </si>
  <si>
    <t>Oliver Patton</t>
  </si>
  <si>
    <t>Rich Squitieri</t>
  </si>
  <si>
    <t>Luke Heuer</t>
  </si>
  <si>
    <t>Derek Bayes</t>
  </si>
  <si>
    <t>Joe Edwards</t>
  </si>
  <si>
    <t>Nick Mirman</t>
  </si>
  <si>
    <t>Nick Hanten</t>
  </si>
  <si>
    <t>Scott Richardson</t>
  </si>
  <si>
    <t>Charlie Henschen</t>
  </si>
  <si>
    <t>Gordon Walker</t>
  </si>
  <si>
    <t>Amory Meltzer</t>
  </si>
  <si>
    <t>Andrew Scott</t>
  </si>
  <si>
    <t>Qaiser Patel</t>
  </si>
  <si>
    <t>Brett Smith</t>
  </si>
  <si>
    <t>Mike Fanelli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</si>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</sst>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sz val="11.0"/>
    </font>
    <font>
      <sz val="11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164" xfId="0" applyAlignment="1" applyBorder="1" applyFont="1" applyNumberFormat="1">
      <alignment/>
    </xf>
    <xf borderId="1" fillId="0" fontId="1" numFmtId="164" xfId="0" applyAlignment="1" applyBorder="1" applyFont="1" applyNumberForma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8.0"/>
    <col customWidth="1" min="3" max="3" width="7.14"/>
    <col customWidth="1" min="4" max="5" width="6.71"/>
    <col customWidth="1" min="6" max="6" width="6.29"/>
    <col customWidth="1" min="7" max="7" width="6.57"/>
    <col customWidth="1" min="8" max="8" width="6.71"/>
    <col customWidth="1" min="9" max="9" width="6.86"/>
    <col customWidth="1" min="10" max="10" width="7.0"/>
    <col customWidth="1" min="11" max="12" width="7.57"/>
    <col customWidth="1" min="13" max="13" width="4.86"/>
    <col customWidth="1" min="14" max="17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>
      <c r="A2" s="3" t="s">
        <v>16</v>
      </c>
      <c r="B2" s="3" t="str">
        <f t="shared" ref="B2:B3" si="1">4+4+3</f>
        <v>11</v>
      </c>
      <c r="C2" s="3" t="str">
        <f>4+2+3</f>
        <v>9</v>
      </c>
      <c r="D2" s="3" t="str">
        <f>3+3+2</f>
        <v>8</v>
      </c>
      <c r="E2" s="3" t="str">
        <f>4+2+2</f>
        <v>8</v>
      </c>
      <c r="F2" s="3">
        <v>2.0</v>
      </c>
      <c r="G2" s="3">
        <v>0.0</v>
      </c>
      <c r="H2" s="3">
        <v>1.0</v>
      </c>
      <c r="I2" s="3">
        <v>3.0</v>
      </c>
      <c r="J2" s="3">
        <v>2.0</v>
      </c>
      <c r="K2" s="3">
        <v>0.0</v>
      </c>
      <c r="L2" s="3">
        <v>0.0</v>
      </c>
      <c r="M2" s="4"/>
      <c r="N2" s="5" t="str">
        <f t="shared" ref="N2:N17" si="3">IF(C2,E2/C2,)</f>
        <v>0.889</v>
      </c>
      <c r="O2" s="5" t="str">
        <f t="shared" ref="O2:O17" si="4">IF(C2,((E2-F2-G2-H2)+(2*F2)+(3*G2)+(4*H2))/C2,)</f>
        <v>1.444</v>
      </c>
      <c r="P2" s="5" t="str">
        <f t="shared" ref="P2:P18" si="5">IF(B2,(E2+J2)/(C2+J2+L2),)</f>
        <v>0.909</v>
      </c>
      <c r="Q2" s="5" t="str">
        <f t="shared" ref="Q2:Q18" si="6">IF(O2,O2+P2,)</f>
        <v>2.354</v>
      </c>
    </row>
    <row r="3">
      <c r="A3" s="3" t="s">
        <v>17</v>
      </c>
      <c r="B3" s="3" t="str">
        <f t="shared" si="1"/>
        <v>11</v>
      </c>
      <c r="C3" s="3" t="str">
        <f>4+4+3</f>
        <v>11</v>
      </c>
      <c r="D3" s="3" t="str">
        <f t="shared" ref="D3:E3" si="2">3+3+1</f>
        <v>7</v>
      </c>
      <c r="E3" s="3" t="str">
        <f t="shared" si="2"/>
        <v>7</v>
      </c>
      <c r="F3" s="3" t="str">
        <f>2+1
</f>
        <v>3</v>
      </c>
      <c r="G3" s="3">
        <v>0.0</v>
      </c>
      <c r="H3" s="3" t="str">
        <f>0+2</f>
        <v>2</v>
      </c>
      <c r="I3" s="3" t="str">
        <f>2+4</f>
        <v>6</v>
      </c>
      <c r="J3" s="3">
        <v>0.0</v>
      </c>
      <c r="K3" s="3">
        <v>1.0</v>
      </c>
      <c r="L3" s="3">
        <v>0.0</v>
      </c>
      <c r="M3" s="4"/>
      <c r="N3" s="5" t="str">
        <f t="shared" si="3"/>
        <v>0.636</v>
      </c>
      <c r="O3" s="5" t="str">
        <f t="shared" si="4"/>
        <v>1.455</v>
      </c>
      <c r="P3" s="5" t="str">
        <f t="shared" si="5"/>
        <v>0.636</v>
      </c>
      <c r="Q3" s="5" t="str">
        <f t="shared" si="6"/>
        <v>2.091</v>
      </c>
    </row>
    <row r="4">
      <c r="A4" s="3" t="s">
        <v>18</v>
      </c>
      <c r="B4" s="3" t="str">
        <f t="shared" ref="B4:C4" si="7">4+3+3</f>
        <v>10</v>
      </c>
      <c r="C4" s="3" t="str">
        <f t="shared" si="7"/>
        <v>10</v>
      </c>
      <c r="D4" s="3" t="str">
        <f>2+1
</f>
        <v>3</v>
      </c>
      <c r="E4" s="3">
        <v>9.0</v>
      </c>
      <c r="F4" s="3">
        <v>2.0</v>
      </c>
      <c r="G4" s="3">
        <v>0.0</v>
      </c>
      <c r="H4" s="3">
        <v>0.0</v>
      </c>
      <c r="I4" s="3" t="str">
        <f>3+1+3</f>
        <v>7</v>
      </c>
      <c r="J4" s="3">
        <v>0.0</v>
      </c>
      <c r="K4" s="3">
        <v>0.0</v>
      </c>
      <c r="L4" s="3">
        <v>0.0</v>
      </c>
      <c r="M4" s="4"/>
      <c r="N4" s="5" t="str">
        <f t="shared" si="3"/>
        <v>0.900</v>
      </c>
      <c r="O4" s="5" t="str">
        <f t="shared" si="4"/>
        <v>1.100</v>
      </c>
      <c r="P4" s="5" t="str">
        <f t="shared" si="5"/>
        <v>0.900</v>
      </c>
      <c r="Q4" s="5" t="str">
        <f t="shared" si="6"/>
        <v>2.000</v>
      </c>
    </row>
    <row r="5">
      <c r="A5" s="3" t="s">
        <v>19</v>
      </c>
      <c r="B5" s="3" t="str">
        <f t="shared" ref="B5:C5" si="8">4+3
</f>
        <v>7</v>
      </c>
      <c r="C5" s="3" t="str">
        <f t="shared" si="8"/>
        <v>7</v>
      </c>
      <c r="D5" s="3" t="str">
        <f>1+1</f>
        <v>2</v>
      </c>
      <c r="E5" s="3" t="str">
        <f>3+2
</f>
        <v>5</v>
      </c>
      <c r="F5" s="3">
        <v>0.0</v>
      </c>
      <c r="G5" s="3">
        <v>3.0</v>
      </c>
      <c r="H5" s="3">
        <v>0.0</v>
      </c>
      <c r="I5" s="3">
        <v>5.0</v>
      </c>
      <c r="J5" s="3">
        <v>0.0</v>
      </c>
      <c r="K5" s="3">
        <v>1.0</v>
      </c>
      <c r="L5" s="3">
        <v>0.0</v>
      </c>
      <c r="M5" s="4"/>
      <c r="N5" s="5" t="str">
        <f t="shared" si="3"/>
        <v>0.714</v>
      </c>
      <c r="O5" s="5" t="str">
        <f t="shared" si="4"/>
        <v>1.571</v>
      </c>
      <c r="P5" s="5" t="str">
        <f t="shared" si="5"/>
        <v>0.714</v>
      </c>
      <c r="Q5" s="5" t="str">
        <f t="shared" si="6"/>
        <v>2.286</v>
      </c>
    </row>
    <row r="6">
      <c r="A6" s="3" t="s">
        <v>20</v>
      </c>
      <c r="B6" s="3" t="str">
        <f t="shared" ref="B6:B7" si="10">4+3
</f>
        <v>7</v>
      </c>
      <c r="C6" s="3" t="str">
        <f>4+2
</f>
        <v>6</v>
      </c>
      <c r="D6" s="3" t="str">
        <f t="shared" ref="D6:E6" si="9">2+2
</f>
        <v>4</v>
      </c>
      <c r="E6" s="3" t="str">
        <f t="shared" si="9"/>
        <v>4</v>
      </c>
      <c r="F6" s="3">
        <v>0.0</v>
      </c>
      <c r="G6" s="3">
        <v>0.0</v>
      </c>
      <c r="H6" s="3">
        <v>0.0</v>
      </c>
      <c r="I6" s="3">
        <v>1.0</v>
      </c>
      <c r="J6" s="3">
        <v>1.0</v>
      </c>
      <c r="K6" s="3">
        <v>0.0</v>
      </c>
      <c r="L6" s="3">
        <v>0.0</v>
      </c>
      <c r="M6" s="4"/>
      <c r="N6" s="5" t="str">
        <f t="shared" si="3"/>
        <v>0.667</v>
      </c>
      <c r="O6" s="5" t="str">
        <f t="shared" si="4"/>
        <v>0.667</v>
      </c>
      <c r="P6" s="5" t="str">
        <f t="shared" si="5"/>
        <v>0.714</v>
      </c>
      <c r="Q6" s="5" t="str">
        <f t="shared" si="6"/>
        <v>1.381</v>
      </c>
    </row>
    <row r="7">
      <c r="A7" s="3" t="s">
        <v>21</v>
      </c>
      <c r="B7" s="3" t="str">
        <f t="shared" si="10"/>
        <v>7</v>
      </c>
      <c r="C7" s="3" t="str">
        <f>4+3
</f>
        <v>7</v>
      </c>
      <c r="D7" s="3">
        <v>1.0</v>
      </c>
      <c r="E7" s="3" t="str">
        <f>3+2
</f>
        <v>5</v>
      </c>
      <c r="F7" s="3">
        <v>1.0</v>
      </c>
      <c r="G7" s="3">
        <v>1.0</v>
      </c>
      <c r="H7" s="3">
        <v>0.0</v>
      </c>
      <c r="I7" s="3" t="str">
        <f>1+1</f>
        <v>2</v>
      </c>
      <c r="J7" s="3">
        <v>0.0</v>
      </c>
      <c r="K7" s="3">
        <v>0.0</v>
      </c>
      <c r="L7" s="3">
        <v>0.0</v>
      </c>
      <c r="M7" s="4"/>
      <c r="N7" s="5" t="str">
        <f t="shared" si="3"/>
        <v>0.714</v>
      </c>
      <c r="O7" s="5" t="str">
        <f t="shared" si="4"/>
        <v>1.143</v>
      </c>
      <c r="P7" s="5" t="str">
        <f t="shared" si="5"/>
        <v>0.714</v>
      </c>
      <c r="Q7" s="5" t="str">
        <f t="shared" si="6"/>
        <v>1.857</v>
      </c>
    </row>
    <row r="8">
      <c r="A8" s="3" t="s">
        <v>22</v>
      </c>
      <c r="B8" s="3">
        <v>3.0</v>
      </c>
      <c r="C8" s="3">
        <v>3.0</v>
      </c>
      <c r="D8" s="3">
        <v>0.0</v>
      </c>
      <c r="E8" s="3">
        <v>2.0</v>
      </c>
      <c r="F8" s="3">
        <v>0.0</v>
      </c>
      <c r="G8" s="3">
        <v>0.0</v>
      </c>
      <c r="H8" s="3">
        <v>0.0</v>
      </c>
      <c r="I8" s="3">
        <v>2.0</v>
      </c>
      <c r="J8" s="3">
        <v>0.0</v>
      </c>
      <c r="K8" s="3">
        <v>0.0</v>
      </c>
      <c r="L8" s="3">
        <v>0.0</v>
      </c>
      <c r="M8" s="4"/>
      <c r="N8" s="5" t="str">
        <f t="shared" si="3"/>
        <v>0.667</v>
      </c>
      <c r="O8" s="5" t="str">
        <f t="shared" si="4"/>
        <v>0.667</v>
      </c>
      <c r="P8" s="5" t="str">
        <f t="shared" si="5"/>
        <v>0.667</v>
      </c>
      <c r="Q8" s="5" t="str">
        <f t="shared" si="6"/>
        <v>1.333</v>
      </c>
    </row>
    <row r="9">
      <c r="A9" s="3" t="s">
        <v>23</v>
      </c>
      <c r="B9" s="3" t="str">
        <f t="shared" ref="B9:C9" si="11">4+4+3</f>
        <v>11</v>
      </c>
      <c r="C9" s="3" t="str">
        <f t="shared" si="11"/>
        <v>11</v>
      </c>
      <c r="D9" s="3" t="str">
        <f>1+2+1</f>
        <v>4</v>
      </c>
      <c r="E9" s="3" t="str">
        <f>2+2+2</f>
        <v>6</v>
      </c>
      <c r="F9" s="3">
        <v>0.0</v>
      </c>
      <c r="G9" s="3">
        <v>0.0</v>
      </c>
      <c r="H9" s="3">
        <v>0.0</v>
      </c>
      <c r="I9" s="3" t="str">
        <f>1+1+1</f>
        <v>3</v>
      </c>
      <c r="J9" s="3">
        <v>0.0</v>
      </c>
      <c r="K9" s="3">
        <v>0.0</v>
      </c>
      <c r="L9" s="3">
        <v>0.0</v>
      </c>
      <c r="M9" s="4"/>
      <c r="N9" s="5" t="str">
        <f t="shared" si="3"/>
        <v>0.545</v>
      </c>
      <c r="O9" s="5" t="str">
        <f t="shared" si="4"/>
        <v>0.545</v>
      </c>
      <c r="P9" s="5" t="str">
        <f t="shared" si="5"/>
        <v>0.545</v>
      </c>
      <c r="Q9" s="5" t="str">
        <f t="shared" si="6"/>
        <v>1.091</v>
      </c>
    </row>
    <row r="10">
      <c r="A10" s="3" t="s">
        <v>24</v>
      </c>
      <c r="B10" s="3" t="str">
        <f t="shared" ref="B10:C10" si="12">3+3+3</f>
        <v>9</v>
      </c>
      <c r="C10" s="3" t="str">
        <f t="shared" si="12"/>
        <v>9</v>
      </c>
      <c r="D10" s="3">
        <v>1.0</v>
      </c>
      <c r="E10" s="3" t="str">
        <f>1+1+1</f>
        <v>3</v>
      </c>
      <c r="F10" s="3">
        <v>1.0</v>
      </c>
      <c r="G10" s="3">
        <v>0.0</v>
      </c>
      <c r="H10" s="3">
        <v>0.0</v>
      </c>
      <c r="I10" s="3" t="str">
        <f>1+1</f>
        <v>2</v>
      </c>
      <c r="J10" s="3">
        <v>0.0</v>
      </c>
      <c r="K10" s="3">
        <v>0.0</v>
      </c>
      <c r="L10" s="3">
        <v>0.0</v>
      </c>
      <c r="M10" s="4"/>
      <c r="N10" s="5" t="str">
        <f t="shared" si="3"/>
        <v>0.333</v>
      </c>
      <c r="O10" s="5" t="str">
        <f t="shared" si="4"/>
        <v>0.444</v>
      </c>
      <c r="P10" s="5" t="str">
        <f t="shared" si="5"/>
        <v>0.333</v>
      </c>
      <c r="Q10" s="5" t="str">
        <f t="shared" si="6"/>
        <v>0.778</v>
      </c>
    </row>
    <row r="11">
      <c r="A11" s="3" t="s">
        <v>25</v>
      </c>
      <c r="B11" s="3" t="str">
        <f t="shared" ref="B11:C11" si="13">3+3+3</f>
        <v>9</v>
      </c>
      <c r="C11" s="3" t="str">
        <f t="shared" si="13"/>
        <v>9</v>
      </c>
      <c r="D11" s="3" t="str">
        <f>2+1+1</f>
        <v>4</v>
      </c>
      <c r="E11" s="3" t="str">
        <f>2+2
</f>
        <v>4</v>
      </c>
      <c r="F11" s="3">
        <v>1.0</v>
      </c>
      <c r="G11" s="3">
        <v>1.0</v>
      </c>
      <c r="H11" s="3">
        <v>0.0</v>
      </c>
      <c r="I11" s="3" t="str">
        <f>2+1+1</f>
        <v>4</v>
      </c>
      <c r="J11" s="3">
        <v>0.0</v>
      </c>
      <c r="K11" s="3">
        <v>0.0</v>
      </c>
      <c r="L11" s="3">
        <v>0.0</v>
      </c>
      <c r="M11" s="4"/>
      <c r="N11" s="5" t="str">
        <f t="shared" si="3"/>
        <v>0.444</v>
      </c>
      <c r="O11" s="5" t="str">
        <f t="shared" si="4"/>
        <v>0.778</v>
      </c>
      <c r="P11" s="5" t="str">
        <f t="shared" si="5"/>
        <v>0.444</v>
      </c>
      <c r="Q11" s="5" t="str">
        <f t="shared" si="6"/>
        <v>1.222</v>
      </c>
    </row>
    <row r="12">
      <c r="A12" s="3" t="s">
        <v>26</v>
      </c>
      <c r="B12" s="3" t="str">
        <f t="shared" ref="B12:C12" si="14">3+3+3</f>
        <v>9</v>
      </c>
      <c r="C12" s="3" t="str">
        <f t="shared" si="14"/>
        <v>9</v>
      </c>
      <c r="D12" s="3" t="str">
        <f>1+1</f>
        <v>2</v>
      </c>
      <c r="E12" s="3" t="str">
        <f>1+2+1</f>
        <v>4</v>
      </c>
      <c r="F12" s="3">
        <v>0.0</v>
      </c>
      <c r="G12" s="3">
        <v>0.0</v>
      </c>
      <c r="H12" s="3">
        <v>0.0</v>
      </c>
      <c r="I12" s="3">
        <v>1.0</v>
      </c>
      <c r="J12" s="3">
        <v>0.0</v>
      </c>
      <c r="K12" s="3">
        <v>0.0</v>
      </c>
      <c r="L12" s="3">
        <v>0.0</v>
      </c>
      <c r="M12" s="4"/>
      <c r="N12" s="5" t="str">
        <f t="shared" si="3"/>
        <v>0.444</v>
      </c>
      <c r="O12" s="5" t="str">
        <f t="shared" si="4"/>
        <v>0.444</v>
      </c>
      <c r="P12" s="5" t="str">
        <f t="shared" si="5"/>
        <v>0.444</v>
      </c>
      <c r="Q12" s="5" t="str">
        <f t="shared" si="6"/>
        <v>0.889</v>
      </c>
    </row>
    <row r="13">
      <c r="A13" s="3" t="s">
        <v>27</v>
      </c>
      <c r="B13" s="3" t="str">
        <f t="shared" ref="B13:C13" si="15">3+3+3</f>
        <v>9</v>
      </c>
      <c r="C13" s="3" t="str">
        <f t="shared" si="15"/>
        <v>9</v>
      </c>
      <c r="D13" s="3" t="str">
        <f>2+1
</f>
        <v>3</v>
      </c>
      <c r="E13" s="3" t="str">
        <f>2+2+1</f>
        <v>5</v>
      </c>
      <c r="F13" s="3">
        <v>0.0</v>
      </c>
      <c r="G13" s="3">
        <v>0.0</v>
      </c>
      <c r="H13" s="3">
        <v>0.0</v>
      </c>
      <c r="I13" s="3" t="str">
        <f>0+2</f>
        <v>2</v>
      </c>
      <c r="J13" s="3">
        <v>0.0</v>
      </c>
      <c r="K13" s="3">
        <v>0.0</v>
      </c>
      <c r="L13" s="3">
        <v>0.0</v>
      </c>
      <c r="M13" s="4"/>
      <c r="N13" s="5" t="str">
        <f t="shared" si="3"/>
        <v>0.556</v>
      </c>
      <c r="O13" s="5" t="str">
        <f t="shared" si="4"/>
        <v>0.556</v>
      </c>
      <c r="P13" s="5" t="str">
        <f t="shared" si="5"/>
        <v>0.556</v>
      </c>
      <c r="Q13" s="5" t="str">
        <f t="shared" si="6"/>
        <v>1.111</v>
      </c>
    </row>
    <row r="14">
      <c r="A14" s="3" t="s">
        <v>28</v>
      </c>
      <c r="B14" s="3">
        <v>3.0</v>
      </c>
      <c r="C14" s="3">
        <v>3.0</v>
      </c>
      <c r="D14" s="3">
        <v>0.0</v>
      </c>
      <c r="E14" s="3">
        <v>1.0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4"/>
      <c r="N14" s="5" t="str">
        <f t="shared" si="3"/>
        <v>0.333</v>
      </c>
      <c r="O14" s="5" t="str">
        <f t="shared" si="4"/>
        <v>0.333</v>
      </c>
      <c r="P14" s="5" t="str">
        <f t="shared" si="5"/>
        <v>0.333</v>
      </c>
      <c r="Q14" s="5" t="str">
        <f t="shared" si="6"/>
        <v>0.667</v>
      </c>
    </row>
    <row r="15">
      <c r="A15" s="3" t="s">
        <v>29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4"/>
      <c r="N15" s="5" t="str">
        <f t="shared" si="3"/>
        <v/>
      </c>
      <c r="O15" s="5" t="str">
        <f t="shared" si="4"/>
        <v/>
      </c>
      <c r="P15" s="5" t="str">
        <f t="shared" si="5"/>
        <v/>
      </c>
      <c r="Q15" s="5" t="str">
        <f t="shared" si="6"/>
        <v/>
      </c>
    </row>
    <row r="16">
      <c r="A16" s="3" t="s">
        <v>30</v>
      </c>
      <c r="B16" s="3">
        <v>3.0</v>
      </c>
      <c r="C16" s="3">
        <v>3.0</v>
      </c>
      <c r="D16" s="3">
        <v>2.0</v>
      </c>
      <c r="E16" s="3">
        <v>3.0</v>
      </c>
      <c r="F16" s="3">
        <v>2.0</v>
      </c>
      <c r="G16" s="3">
        <v>0.0</v>
      </c>
      <c r="H16" s="3">
        <v>0.0</v>
      </c>
      <c r="I16" s="3">
        <v>3.0</v>
      </c>
      <c r="J16" s="3">
        <v>0.0</v>
      </c>
      <c r="K16" s="3">
        <v>0.0</v>
      </c>
      <c r="L16" s="3">
        <v>0.0</v>
      </c>
      <c r="M16" s="4"/>
      <c r="N16" s="5" t="str">
        <f t="shared" si="3"/>
        <v>1.000</v>
      </c>
      <c r="O16" s="5" t="str">
        <f t="shared" si="4"/>
        <v>1.667</v>
      </c>
      <c r="P16" s="5" t="str">
        <f t="shared" si="5"/>
        <v>1.000</v>
      </c>
      <c r="Q16" s="5" t="str">
        <f t="shared" si="6"/>
        <v>2.667</v>
      </c>
    </row>
    <row r="17">
      <c r="A17" s="3" t="s">
        <v>31</v>
      </c>
      <c r="B17" s="3">
        <v>4.0</v>
      </c>
      <c r="C17" s="3">
        <v>3.0</v>
      </c>
      <c r="D17" s="3">
        <v>1.0</v>
      </c>
      <c r="E17" s="3">
        <v>1.0</v>
      </c>
      <c r="F17" s="3">
        <v>0.0</v>
      </c>
      <c r="G17" s="3">
        <v>0.0</v>
      </c>
      <c r="H17" s="3">
        <v>0.0</v>
      </c>
      <c r="I17" s="3">
        <v>1.0</v>
      </c>
      <c r="J17" s="3">
        <v>1.0</v>
      </c>
      <c r="K17" s="3">
        <v>0.0</v>
      </c>
      <c r="L17" s="3">
        <v>0.0</v>
      </c>
      <c r="M17" s="4"/>
      <c r="N17" s="5" t="str">
        <f t="shared" si="3"/>
        <v>0.333</v>
      </c>
      <c r="O17" s="5" t="str">
        <f t="shared" si="4"/>
        <v>0.333</v>
      </c>
      <c r="P17" s="5" t="str">
        <f t="shared" si="5"/>
        <v>0.500</v>
      </c>
      <c r="Q17" s="5" t="str">
        <f t="shared" si="6"/>
        <v>0.833</v>
      </c>
    </row>
    <row r="18">
      <c r="A18" s="1" t="s">
        <v>32</v>
      </c>
      <c r="B18" s="1" t="str">
        <f t="shared" ref="B18:L18" si="16">sum(B2:B17)</f>
        <v>113</v>
      </c>
      <c r="C18" s="1" t="str">
        <f t="shared" si="16"/>
        <v>109</v>
      </c>
      <c r="D18" s="1" t="str">
        <f t="shared" si="16"/>
        <v>42</v>
      </c>
      <c r="E18" s="1" t="str">
        <f t="shared" si="16"/>
        <v>67</v>
      </c>
      <c r="F18" s="1" t="str">
        <f t="shared" si="16"/>
        <v>12</v>
      </c>
      <c r="G18" s="1" t="str">
        <f t="shared" si="16"/>
        <v>5</v>
      </c>
      <c r="H18" s="1" t="str">
        <f t="shared" si="16"/>
        <v>3</v>
      </c>
      <c r="I18" s="1" t="str">
        <f t="shared" si="16"/>
        <v>42</v>
      </c>
      <c r="J18" s="1" t="str">
        <f t="shared" si="16"/>
        <v>4</v>
      </c>
      <c r="K18" s="1" t="str">
        <f t="shared" si="16"/>
        <v>2</v>
      </c>
      <c r="L18" s="1" t="str">
        <f t="shared" si="16"/>
        <v>0</v>
      </c>
      <c r="M18" s="3"/>
      <c r="N18" s="6" t="str">
        <f>E18/C18</f>
        <v>0.615</v>
      </c>
      <c r="O18" s="6" t="str">
        <f>((E18-F18-G18-H18)+(2*F18)+(3*G18)+(4*H18))/C18</f>
        <v>0.899</v>
      </c>
      <c r="P18" s="6" t="str">
        <f t="shared" si="5"/>
        <v>0.628</v>
      </c>
      <c r="Q18" s="6" t="str">
        <f t="shared" si="6"/>
        <v>1.527</v>
      </c>
    </row>
    <row r="22">
      <c r="N22" s="7"/>
    </row>
    <row r="23">
      <c r="G23" s="7"/>
    </row>
  </sheetData>
  <drawing r:id="rId1"/>
</worksheet>
</file>