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4820" tabRatio="500" firstSheet="4" activeTab="6"/>
  </bookViews>
  <sheets>
    <sheet name="Fall 2015 09.09" sheetId="2" r:id="rId1"/>
    <sheet name="Fall 2015 09.16" sheetId="1" r:id="rId2"/>
    <sheet name="Fall 2015 09.23" sheetId="3" r:id="rId3"/>
    <sheet name="Fall 2015 10.07" sheetId="4" r:id="rId4"/>
    <sheet name="Fall 2015 10.14" sheetId="5" r:id="rId5"/>
    <sheet name="Fall 2015 10.21" sheetId="6" r:id="rId6"/>
    <sheet name="Fall 2015 10.28" sheetId="7" r:id="rId7"/>
    <sheet name="Tournament Fall 2015" sheetId="1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B9" i="14"/>
  <c r="B10" i="14"/>
  <c r="B11" i="14"/>
  <c r="B12" i="14"/>
  <c r="B13" i="14"/>
  <c r="D2" i="14"/>
  <c r="D3" i="14"/>
  <c r="D4" i="14"/>
  <c r="D5" i="14"/>
  <c r="D6" i="14"/>
  <c r="D7" i="14"/>
  <c r="D8" i="14"/>
  <c r="D9" i="14"/>
  <c r="D10" i="14"/>
  <c r="D11" i="14"/>
  <c r="D12" i="14"/>
  <c r="D13" i="14"/>
  <c r="E4" i="14"/>
  <c r="E5" i="14"/>
  <c r="E13" i="14"/>
  <c r="F9" i="14"/>
  <c r="F10" i="14"/>
  <c r="F13" i="14"/>
  <c r="G2" i="14"/>
  <c r="G4" i="14"/>
  <c r="G13" i="14"/>
  <c r="I2" i="14"/>
  <c r="I3" i="14"/>
  <c r="I13" i="14"/>
  <c r="K5" i="14"/>
  <c r="K10" i="14"/>
  <c r="K13" i="14"/>
  <c r="J5" i="14"/>
  <c r="J11" i="14"/>
  <c r="J13" i="14"/>
  <c r="H2" i="14"/>
  <c r="H4" i="14"/>
  <c r="H5" i="14"/>
  <c r="H6" i="14"/>
  <c r="H10" i="14"/>
  <c r="H11" i="14"/>
  <c r="H12" i="14"/>
  <c r="H13" i="14"/>
  <c r="C2" i="14"/>
  <c r="C3" i="14"/>
  <c r="C4" i="14"/>
  <c r="C7" i="14"/>
  <c r="C8" i="14"/>
  <c r="C9" i="14"/>
  <c r="C10" i="14"/>
  <c r="C11" i="14"/>
  <c r="C13" i="14"/>
  <c r="D12" i="7"/>
  <c r="B12" i="7"/>
  <c r="I12" i="7"/>
  <c r="K12" i="7"/>
  <c r="E12" i="7"/>
  <c r="F12" i="7"/>
  <c r="G12" i="7"/>
  <c r="D12" i="2"/>
  <c r="B12" i="2"/>
  <c r="I12" i="2"/>
  <c r="K12" i="2"/>
  <c r="D13" i="1"/>
  <c r="B13" i="1"/>
  <c r="I13" i="1"/>
  <c r="K13" i="1"/>
  <c r="D15" i="3"/>
  <c r="B15" i="3"/>
  <c r="I15" i="3"/>
  <c r="K15" i="3"/>
  <c r="D14" i="4"/>
  <c r="B14" i="4"/>
  <c r="I14" i="4"/>
  <c r="K14" i="4"/>
  <c r="D14" i="5"/>
  <c r="B14" i="5"/>
  <c r="I14" i="5"/>
  <c r="K14" i="5"/>
  <c r="D12" i="6"/>
  <c r="B12" i="6"/>
  <c r="I12" i="6"/>
  <c r="K12" i="6"/>
  <c r="C15" i="3"/>
  <c r="E15" i="3"/>
  <c r="F15" i="3"/>
  <c r="G15" i="3"/>
  <c r="H15" i="3"/>
  <c r="J15" i="3"/>
  <c r="E12" i="2"/>
  <c r="F12" i="2"/>
  <c r="G12" i="2"/>
  <c r="J12" i="2"/>
  <c r="H12" i="2"/>
  <c r="C12" i="2"/>
  <c r="E14" i="4"/>
  <c r="F14" i="4"/>
  <c r="G14" i="4"/>
  <c r="J14" i="4"/>
  <c r="H14" i="4"/>
  <c r="C14" i="4"/>
  <c r="E14" i="5"/>
  <c r="F14" i="5"/>
  <c r="G14" i="5"/>
  <c r="J14" i="5"/>
  <c r="H14" i="5"/>
  <c r="C14" i="5"/>
  <c r="E12" i="6"/>
  <c r="F12" i="6"/>
  <c r="G12" i="6"/>
  <c r="J12" i="6"/>
  <c r="H12" i="6"/>
  <c r="C12" i="6"/>
  <c r="J12" i="7"/>
  <c r="H12" i="7"/>
  <c r="C12" i="7"/>
  <c r="E13" i="1"/>
  <c r="F13" i="1"/>
  <c r="G13" i="1"/>
  <c r="J13" i="1"/>
  <c r="H13" i="1"/>
  <c r="C13" i="1"/>
</calcChain>
</file>

<file path=xl/sharedStrings.xml><?xml version="1.0" encoding="utf-8"?>
<sst xmlns="http://schemas.openxmlformats.org/spreadsheetml/2006/main" count="185" uniqueCount="29">
  <si>
    <t>Player</t>
  </si>
  <si>
    <t>AB</t>
  </si>
  <si>
    <t>H</t>
  </si>
  <si>
    <t>R</t>
  </si>
  <si>
    <t>RBI</t>
  </si>
  <si>
    <t>2B</t>
  </si>
  <si>
    <t>3B</t>
  </si>
  <si>
    <t>HR</t>
  </si>
  <si>
    <t>BB</t>
  </si>
  <si>
    <t>Oliver Patton</t>
  </si>
  <si>
    <t>Rich Squitieri</t>
  </si>
  <si>
    <t>Andrew Burch</t>
  </si>
  <si>
    <t>Luke Heuer</t>
  </si>
  <si>
    <t>Nick Hanten</t>
  </si>
  <si>
    <t>Scott Richardson</t>
  </si>
  <si>
    <t>Amory Meltzer</t>
  </si>
  <si>
    <t>Gordon Walker</t>
  </si>
  <si>
    <t>Charlie Henschen</t>
  </si>
  <si>
    <t>Joe Edwards</t>
  </si>
  <si>
    <t>Nick Mirman</t>
  </si>
  <si>
    <t>Qaiser Patel</t>
  </si>
  <si>
    <t>Derek Bayes</t>
  </si>
  <si>
    <t>Brett Smith</t>
  </si>
  <si>
    <t>Mike Fanelli</t>
  </si>
  <si>
    <t>Total:</t>
  </si>
  <si>
    <t>K</t>
  </si>
  <si>
    <t>SAC</t>
  </si>
  <si>
    <t>Andrew Scott</t>
  </si>
  <si>
    <t>Zac Chestnut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</si>
</sst>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Normal 2" xfId="6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5" activeCellId="2" sqref="A4:XFD5 A9:XFD9 A15:XFD17"/>
    </sheetView>
  </sheetViews>
  <sheetFormatPr baseColWidth="10" defaultColWidth="14.5" defaultRowHeight="15.7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4</v>
      </c>
      <c r="I1" s="2" t="s">
        <v>8</v>
      </c>
      <c r="J1" s="2" t="s">
        <v>25</v>
      </c>
      <c r="K1" s="2" t="s">
        <v>26</v>
      </c>
    </row>
    <row r="2" spans="1:11" ht="15.75" customHeight="1">
      <c r="A2" s="4" t="s">
        <v>11</v>
      </c>
      <c r="B2" s="4">
        <v>4</v>
      </c>
      <c r="C2" s="4">
        <v>3</v>
      </c>
      <c r="D2" s="4">
        <v>4</v>
      </c>
      <c r="E2" s="4">
        <v>2</v>
      </c>
      <c r="F2" s="4">
        <v>0</v>
      </c>
      <c r="G2" s="4">
        <v>1</v>
      </c>
      <c r="H2" s="4">
        <v>3</v>
      </c>
      <c r="I2" s="4">
        <v>0</v>
      </c>
      <c r="J2" s="4">
        <v>0</v>
      </c>
      <c r="K2" s="4">
        <v>0</v>
      </c>
    </row>
    <row r="3" spans="1:11" ht="15.75" customHeight="1">
      <c r="A3" s="4" t="s">
        <v>9</v>
      </c>
      <c r="B3" s="4">
        <v>4</v>
      </c>
      <c r="C3" s="4">
        <v>3</v>
      </c>
      <c r="D3" s="4">
        <v>3</v>
      </c>
      <c r="E3" s="4">
        <v>0</v>
      </c>
      <c r="F3" s="4">
        <v>0</v>
      </c>
      <c r="G3" s="4">
        <v>2</v>
      </c>
      <c r="H3" s="4">
        <v>4</v>
      </c>
      <c r="I3" s="4">
        <v>0</v>
      </c>
      <c r="J3" s="4">
        <v>0</v>
      </c>
      <c r="K3" s="4">
        <v>0</v>
      </c>
    </row>
    <row r="4" spans="1:11" ht="15.75" customHeight="1">
      <c r="A4" s="4" t="s">
        <v>21</v>
      </c>
      <c r="B4" s="4">
        <v>4</v>
      </c>
      <c r="C4" s="4">
        <v>2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ht="15.75" customHeight="1">
      <c r="A5" s="4" t="s">
        <v>18</v>
      </c>
      <c r="B5" s="4">
        <v>4</v>
      </c>
      <c r="C5" s="4">
        <v>0</v>
      </c>
      <c r="D5" s="4">
        <v>3</v>
      </c>
      <c r="E5" s="4">
        <v>0</v>
      </c>
      <c r="F5" s="4">
        <v>1</v>
      </c>
      <c r="G5" s="4">
        <v>0</v>
      </c>
      <c r="H5" s="4">
        <v>1</v>
      </c>
      <c r="I5" s="4">
        <v>0</v>
      </c>
      <c r="J5" s="4">
        <v>0</v>
      </c>
      <c r="K5" s="4">
        <v>0</v>
      </c>
    </row>
    <row r="6" spans="1:11" ht="15.75" customHeight="1">
      <c r="A6" s="4" t="s">
        <v>10</v>
      </c>
      <c r="B6" s="4">
        <v>3</v>
      </c>
      <c r="C6" s="4">
        <v>0</v>
      </c>
      <c r="D6" s="4">
        <v>3</v>
      </c>
      <c r="E6" s="4">
        <v>1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</row>
    <row r="7" spans="1:11" ht="15.75" customHeight="1">
      <c r="A7" s="4" t="s">
        <v>13</v>
      </c>
      <c r="B7" s="4">
        <v>4</v>
      </c>
      <c r="C7" s="4">
        <v>2</v>
      </c>
      <c r="D7" s="4">
        <v>2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</row>
    <row r="8" spans="1:11" ht="15.75" customHeight="1">
      <c r="A8" s="4" t="s">
        <v>17</v>
      </c>
      <c r="B8" s="4">
        <v>3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0</v>
      </c>
    </row>
    <row r="9" spans="1:11" ht="15.75" customHeight="1">
      <c r="A9" s="4" t="s">
        <v>14</v>
      </c>
      <c r="B9" s="4">
        <v>3</v>
      </c>
      <c r="C9" s="4">
        <v>1</v>
      </c>
      <c r="D9" s="4">
        <v>1</v>
      </c>
      <c r="E9" s="4">
        <v>1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</row>
    <row r="10" spans="1:11" ht="15.75" customHeight="1">
      <c r="A10" s="4" t="s">
        <v>15</v>
      </c>
      <c r="B10" s="4">
        <v>3</v>
      </c>
      <c r="C10" s="4">
        <v>1</v>
      </c>
      <c r="D10" s="4">
        <v>2</v>
      </c>
      <c r="E10" s="4">
        <v>0</v>
      </c>
      <c r="F10" s="4">
        <v>0</v>
      </c>
      <c r="G10" s="4">
        <v>0</v>
      </c>
      <c r="H10" s="4">
        <v>2</v>
      </c>
      <c r="I10" s="4">
        <v>0</v>
      </c>
      <c r="J10" s="4">
        <v>0</v>
      </c>
      <c r="K10" s="4">
        <v>0</v>
      </c>
    </row>
    <row r="11" spans="1:11" ht="15.75" customHeight="1">
      <c r="A11" s="4" t="s">
        <v>16</v>
      </c>
      <c r="B11" s="4">
        <v>3</v>
      </c>
      <c r="C11" s="4">
        <v>1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ht="15.75" customHeight="1">
      <c r="A12" s="2" t="s">
        <v>24</v>
      </c>
      <c r="B12" s="2">
        <f t="shared" ref="B12:K12" si="0">SUM(B2:B11)</f>
        <v>35</v>
      </c>
      <c r="C12" s="2">
        <f t="shared" si="0"/>
        <v>14</v>
      </c>
      <c r="D12" s="2">
        <f t="shared" si="0"/>
        <v>22</v>
      </c>
      <c r="E12" s="2">
        <f t="shared" si="0"/>
        <v>4</v>
      </c>
      <c r="F12" s="2">
        <f t="shared" si="0"/>
        <v>1</v>
      </c>
      <c r="G12" s="2">
        <f t="shared" si="0"/>
        <v>3</v>
      </c>
      <c r="H12" s="2">
        <f t="shared" si="0"/>
        <v>14</v>
      </c>
      <c r="I12" s="2">
        <f t="shared" si="0"/>
        <v>0</v>
      </c>
      <c r="J12" s="2">
        <f t="shared" si="0"/>
        <v>0</v>
      </c>
      <c r="K12" s="2">
        <f t="shared" si="0"/>
        <v>0</v>
      </c>
    </row>
    <row r="17" spans="6:6" ht="15.75" customHeight="1">
      <c r="F17" s="5"/>
    </row>
  </sheetData>
  <sortState ref="A2:L17">
    <sortCondition ref="A2:A17" customList="Andrew Burch,Oliver Patton,Qaiser Patel,Luke Heuer,Derek Bayes,Joe Edwards,Rich Squitieri,Nick Mirman,Nick Hanten,Charlie Henschen,Scott Richardson,Amory Meltzer,Gordon Walker,Andrew Scott,Brett Smith,Mike Fanelli"/>
  </sortState>
  <conditionalFormatting sqref="D2:D11">
    <cfRule type="expression" dxfId="6" priority="1">
      <formula>D2&lt;E2+F2+G2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5" activeCellId="3" sqref="A4:XFD4 A6:XFD7 A9:XFD9 A15:XFD15"/>
    </sheetView>
  </sheetViews>
  <sheetFormatPr baseColWidth="10" defaultColWidth="14.5" defaultRowHeight="15.7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1" t="s">
        <v>0</v>
      </c>
      <c r="B1" s="1" t="s">
        <v>1</v>
      </c>
      <c r="C1" s="1" t="s">
        <v>3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25</v>
      </c>
      <c r="K1" s="2" t="s">
        <v>26</v>
      </c>
    </row>
    <row r="2" spans="1:11" ht="15.75" customHeight="1">
      <c r="A2" s="3" t="s">
        <v>11</v>
      </c>
      <c r="B2" s="3">
        <v>2</v>
      </c>
      <c r="C2" s="3">
        <v>3</v>
      </c>
      <c r="D2" s="4">
        <v>2</v>
      </c>
      <c r="E2" s="3">
        <v>0</v>
      </c>
      <c r="F2" s="3">
        <v>0</v>
      </c>
      <c r="G2" s="3">
        <v>0</v>
      </c>
      <c r="H2" s="3">
        <v>0</v>
      </c>
      <c r="I2" s="3">
        <v>2</v>
      </c>
      <c r="J2" s="3">
        <v>0</v>
      </c>
      <c r="K2" s="4">
        <v>0</v>
      </c>
    </row>
    <row r="3" spans="1:11" ht="15.75" customHeight="1">
      <c r="A3" s="3" t="s">
        <v>9</v>
      </c>
      <c r="B3" s="3">
        <v>4</v>
      </c>
      <c r="C3" s="3">
        <v>3</v>
      </c>
      <c r="D3" s="4">
        <v>3</v>
      </c>
      <c r="E3" s="3">
        <v>2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4">
        <v>0</v>
      </c>
    </row>
    <row r="4" spans="1:11" ht="15.75" customHeight="1">
      <c r="A4" s="3" t="s">
        <v>12</v>
      </c>
      <c r="B4" s="3">
        <v>4</v>
      </c>
      <c r="C4" s="3">
        <v>1</v>
      </c>
      <c r="D4" s="4">
        <v>3</v>
      </c>
      <c r="E4" s="3">
        <v>0</v>
      </c>
      <c r="F4" s="3">
        <v>3</v>
      </c>
      <c r="G4" s="3">
        <v>0</v>
      </c>
      <c r="H4" s="3">
        <v>5</v>
      </c>
      <c r="I4" s="3">
        <v>0</v>
      </c>
      <c r="J4" s="3">
        <v>0</v>
      </c>
      <c r="K4" s="4">
        <v>0</v>
      </c>
    </row>
    <row r="5" spans="1:11" ht="15.75" customHeight="1">
      <c r="A5" s="3" t="s">
        <v>10</v>
      </c>
      <c r="B5" s="3">
        <v>4</v>
      </c>
      <c r="C5" s="3">
        <v>2</v>
      </c>
      <c r="D5" s="4">
        <v>3</v>
      </c>
      <c r="E5" s="3">
        <v>0</v>
      </c>
      <c r="F5" s="3">
        <v>0</v>
      </c>
      <c r="G5" s="3">
        <v>0</v>
      </c>
      <c r="H5" s="3">
        <v>3</v>
      </c>
      <c r="I5" s="3">
        <v>0</v>
      </c>
      <c r="J5" s="3">
        <v>0</v>
      </c>
      <c r="K5" s="4">
        <v>0</v>
      </c>
    </row>
    <row r="6" spans="1:11" ht="15.75" customHeight="1">
      <c r="A6" s="3" t="s">
        <v>13</v>
      </c>
      <c r="B6" s="3">
        <v>4</v>
      </c>
      <c r="C6" s="3">
        <v>1</v>
      </c>
      <c r="D6" s="4">
        <v>2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4">
        <v>0</v>
      </c>
    </row>
    <row r="7" spans="1:11" ht="15.75" customHeight="1">
      <c r="A7" s="3" t="s">
        <v>17</v>
      </c>
      <c r="B7" s="3">
        <v>3</v>
      </c>
      <c r="C7" s="3">
        <v>2</v>
      </c>
      <c r="D7" s="4">
        <v>2</v>
      </c>
      <c r="E7" s="3">
        <v>0</v>
      </c>
      <c r="F7" s="3">
        <v>1</v>
      </c>
      <c r="G7" s="3">
        <v>0</v>
      </c>
      <c r="H7" s="3">
        <v>2</v>
      </c>
      <c r="I7" s="3">
        <v>0</v>
      </c>
      <c r="J7" s="3">
        <v>0</v>
      </c>
      <c r="K7" s="4">
        <v>0</v>
      </c>
    </row>
    <row r="8" spans="1:11" ht="15.75" customHeight="1">
      <c r="A8" s="3" t="s">
        <v>14</v>
      </c>
      <c r="B8" s="3">
        <v>3</v>
      </c>
      <c r="C8" s="3">
        <v>0</v>
      </c>
      <c r="D8" s="4">
        <v>1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4">
        <v>0</v>
      </c>
    </row>
    <row r="9" spans="1:11" ht="15.75" customHeight="1">
      <c r="A9" s="3" t="s">
        <v>15</v>
      </c>
      <c r="B9" s="3">
        <v>3</v>
      </c>
      <c r="C9" s="3">
        <v>2</v>
      </c>
      <c r="D9" s="4">
        <v>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4">
        <v>0</v>
      </c>
    </row>
    <row r="10" spans="1:11" ht="15.75" customHeight="1">
      <c r="A10" s="3" t="s">
        <v>16</v>
      </c>
      <c r="B10" s="3">
        <v>3</v>
      </c>
      <c r="C10" s="3">
        <v>1</v>
      </c>
      <c r="D10" s="4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4">
        <v>0</v>
      </c>
    </row>
    <row r="11" spans="1:11" ht="15.75" customHeight="1">
      <c r="A11" s="3" t="s">
        <v>22</v>
      </c>
      <c r="B11" s="3">
        <v>3</v>
      </c>
      <c r="C11" s="3">
        <v>2</v>
      </c>
      <c r="D11" s="4">
        <v>3</v>
      </c>
      <c r="E11" s="3">
        <v>2</v>
      </c>
      <c r="F11" s="3">
        <v>0</v>
      </c>
      <c r="G11" s="3">
        <v>0</v>
      </c>
      <c r="H11" s="3">
        <v>3</v>
      </c>
      <c r="I11" s="3">
        <v>0</v>
      </c>
      <c r="J11" s="3">
        <v>0</v>
      </c>
      <c r="K11" s="4">
        <v>0</v>
      </c>
    </row>
    <row r="12" spans="1:11" ht="15.75" customHeight="1">
      <c r="A12" s="3" t="s">
        <v>23</v>
      </c>
      <c r="B12" s="3">
        <v>3</v>
      </c>
      <c r="C12" s="3">
        <v>1</v>
      </c>
      <c r="D12" s="4">
        <v>1</v>
      </c>
      <c r="E12" s="3">
        <v>0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4">
        <v>0</v>
      </c>
    </row>
    <row r="13" spans="1:11" ht="15.75" customHeight="1">
      <c r="A13" s="1" t="s">
        <v>24</v>
      </c>
      <c r="B13" s="1">
        <f t="shared" ref="B13:K13" si="0">SUM(B2:B12)</f>
        <v>36</v>
      </c>
      <c r="C13" s="1">
        <f t="shared" si="0"/>
        <v>18</v>
      </c>
      <c r="D13" s="1">
        <f t="shared" si="0"/>
        <v>23</v>
      </c>
      <c r="E13" s="1">
        <f t="shared" si="0"/>
        <v>4</v>
      </c>
      <c r="F13" s="1">
        <f t="shared" si="0"/>
        <v>4</v>
      </c>
      <c r="G13" s="1">
        <f t="shared" si="0"/>
        <v>0</v>
      </c>
      <c r="H13" s="1">
        <f t="shared" si="0"/>
        <v>18</v>
      </c>
      <c r="I13" s="1">
        <f t="shared" si="0"/>
        <v>3</v>
      </c>
      <c r="J13" s="1">
        <f t="shared" si="0"/>
        <v>0</v>
      </c>
      <c r="K13" s="2">
        <f t="shared" si="0"/>
        <v>0</v>
      </c>
    </row>
  </sheetData>
  <sortState ref="A2:L17">
    <sortCondition ref="A2:A17" customList="Andrew Burch,Oliver Patton,Qaiser Patel,Luke Heuer,Derek Bayes,Joe Edwards,Rich Squitieri,Nick Mirman,Nick Hanten,Charlie Henschen,Scott Richardson,Amory Meltzer,Gordon Walker,Andrew Scott,Brett Smith,Mike Fanelli"/>
  </sortState>
  <conditionalFormatting sqref="D2:D12">
    <cfRule type="expression" dxfId="5" priority="1">
      <formula>D2&lt;E2+F2+G2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4" activeCellId="1" sqref="A16:XFD17 A4:XFD4"/>
    </sheetView>
  </sheetViews>
  <sheetFormatPr baseColWidth="10" defaultColWidth="14.5" defaultRowHeight="15.7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4</v>
      </c>
      <c r="I1" s="2" t="s">
        <v>8</v>
      </c>
      <c r="J1" s="2" t="s">
        <v>25</v>
      </c>
      <c r="K1" s="2" t="s">
        <v>26</v>
      </c>
    </row>
    <row r="2" spans="1:11" ht="15.75" customHeight="1">
      <c r="A2" s="4" t="s">
        <v>11</v>
      </c>
      <c r="B2" s="4">
        <v>3</v>
      </c>
      <c r="C2" s="4">
        <v>2</v>
      </c>
      <c r="D2" s="4">
        <v>2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ht="15.75" customHeight="1">
      <c r="A3" s="4" t="s">
        <v>9</v>
      </c>
      <c r="B3" s="4">
        <v>3</v>
      </c>
      <c r="C3" s="4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0</v>
      </c>
    </row>
    <row r="4" spans="1:11" ht="15.75" customHeight="1">
      <c r="A4" s="4" t="s">
        <v>12</v>
      </c>
      <c r="B4" s="4">
        <v>3</v>
      </c>
      <c r="C4" s="4">
        <v>1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</row>
    <row r="5" spans="1:11" ht="15.75" customHeight="1">
      <c r="A5" s="4" t="s">
        <v>21</v>
      </c>
      <c r="B5" s="4">
        <v>2</v>
      </c>
      <c r="C5" s="4">
        <v>2</v>
      </c>
      <c r="D5" s="4">
        <v>2</v>
      </c>
      <c r="E5" s="4">
        <v>0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</row>
    <row r="6" spans="1:11" ht="15.75" customHeight="1">
      <c r="A6" s="4" t="s">
        <v>18</v>
      </c>
      <c r="B6" s="4">
        <v>3</v>
      </c>
      <c r="C6" s="4">
        <v>1</v>
      </c>
      <c r="D6" s="4">
        <v>2</v>
      </c>
      <c r="E6" s="4">
        <v>1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</row>
    <row r="7" spans="1:11" ht="15.75" customHeight="1">
      <c r="A7" s="4" t="s">
        <v>10</v>
      </c>
      <c r="B7" s="4">
        <v>3</v>
      </c>
      <c r="C7" s="4">
        <v>1</v>
      </c>
      <c r="D7" s="4">
        <v>2</v>
      </c>
      <c r="E7" s="4">
        <v>1</v>
      </c>
      <c r="F7" s="4">
        <v>0</v>
      </c>
      <c r="G7" s="4">
        <v>0</v>
      </c>
      <c r="H7" s="4">
        <v>3</v>
      </c>
      <c r="I7" s="4">
        <v>0</v>
      </c>
      <c r="J7" s="4">
        <v>0</v>
      </c>
      <c r="K7" s="4">
        <v>0</v>
      </c>
    </row>
    <row r="8" spans="1:11" ht="15.75" customHeight="1">
      <c r="A8" s="4" t="s">
        <v>19</v>
      </c>
      <c r="B8" s="4">
        <v>3</v>
      </c>
      <c r="C8" s="4">
        <v>0</v>
      </c>
      <c r="D8" s="4">
        <v>2</v>
      </c>
      <c r="E8" s="4">
        <v>0</v>
      </c>
      <c r="F8" s="4">
        <v>0</v>
      </c>
      <c r="G8" s="4">
        <v>0</v>
      </c>
      <c r="H8" s="4">
        <v>2</v>
      </c>
      <c r="I8" s="4">
        <v>0</v>
      </c>
      <c r="J8" s="4">
        <v>0</v>
      </c>
      <c r="K8" s="4">
        <v>0</v>
      </c>
    </row>
    <row r="9" spans="1:11" ht="15.75" customHeight="1">
      <c r="A9" s="4" t="s">
        <v>13</v>
      </c>
      <c r="B9" s="4">
        <v>3</v>
      </c>
      <c r="C9" s="4">
        <v>1</v>
      </c>
      <c r="D9" s="4">
        <v>2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</row>
    <row r="10" spans="1:11" ht="15.75" customHeight="1">
      <c r="A10" s="4" t="s">
        <v>17</v>
      </c>
      <c r="B10" s="4">
        <v>3</v>
      </c>
      <c r="C10" s="4">
        <v>1</v>
      </c>
      <c r="D10" s="4">
        <v>2</v>
      </c>
      <c r="E10" s="4">
        <v>1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</row>
    <row r="11" spans="1:11" ht="15.75" customHeight="1">
      <c r="A11" s="4" t="s">
        <v>14</v>
      </c>
      <c r="B11" s="4">
        <v>3</v>
      </c>
      <c r="C11" s="4">
        <v>0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ht="15.75" customHeight="1">
      <c r="A12" s="4" t="s">
        <v>15</v>
      </c>
      <c r="B12" s="4">
        <v>3</v>
      </c>
      <c r="C12" s="4">
        <v>0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 ht="15.75" customHeight="1">
      <c r="A13" s="4" t="s">
        <v>16</v>
      </c>
      <c r="B13" s="4">
        <v>3</v>
      </c>
      <c r="C13" s="4">
        <v>0</v>
      </c>
      <c r="D13" s="4">
        <v>1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</row>
    <row r="14" spans="1:11" ht="15.75" customHeight="1">
      <c r="A14" s="4" t="s">
        <v>27</v>
      </c>
      <c r="B14" s="4">
        <v>3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ht="15.75" customHeight="1">
      <c r="A15" s="2" t="s">
        <v>24</v>
      </c>
      <c r="B15" s="2">
        <f t="shared" ref="B15:K15" si="0">SUM(B2:B14)</f>
        <v>38</v>
      </c>
      <c r="C15" s="2">
        <f t="shared" si="0"/>
        <v>10</v>
      </c>
      <c r="D15" s="2">
        <f t="shared" si="0"/>
        <v>21</v>
      </c>
      <c r="E15" s="2">
        <f t="shared" si="0"/>
        <v>4</v>
      </c>
      <c r="F15" s="2">
        <f t="shared" si="0"/>
        <v>0</v>
      </c>
      <c r="G15" s="2">
        <f t="shared" si="0"/>
        <v>0</v>
      </c>
      <c r="H15" s="2">
        <f t="shared" si="0"/>
        <v>10</v>
      </c>
      <c r="I15" s="2">
        <f t="shared" si="0"/>
        <v>1</v>
      </c>
      <c r="J15" s="2">
        <f t="shared" si="0"/>
        <v>2</v>
      </c>
      <c r="K15" s="2">
        <f t="shared" si="0"/>
        <v>0</v>
      </c>
    </row>
    <row r="20" spans="6:6" ht="15.75" customHeight="1">
      <c r="F20" s="5"/>
    </row>
  </sheetData>
  <sortState ref="A2:L17">
    <sortCondition ref="A2:A17" customList="Andrew Burch,Oliver Patton,Qaiser Patel,Luke Heuer,Derek Bayes,Joe Edwards,Rich Squitieri,Nick Mirman,Nick Hanten,Charlie Henschen,Scott Richardson,Amory Meltzer,Gordon Walker,Andrew Scott,Brett Smith,Mike Fanelli"/>
  </sortState>
  <conditionalFormatting sqref="D2:D14">
    <cfRule type="expression" dxfId="4" priority="1">
      <formula>D2&lt;E2+F2+G2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6" activeCellId="2" sqref="A16:XFD17 A10:XFD10 A6:XFD6"/>
    </sheetView>
  </sheetViews>
  <sheetFormatPr baseColWidth="10" defaultColWidth="14.5" defaultRowHeight="15.7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4</v>
      </c>
      <c r="I1" s="2" t="s">
        <v>8</v>
      </c>
      <c r="J1" s="2" t="s">
        <v>25</v>
      </c>
      <c r="K1" s="2" t="s">
        <v>26</v>
      </c>
    </row>
    <row r="2" spans="1:11" ht="15.75" customHeight="1">
      <c r="A2" s="4" t="s">
        <v>11</v>
      </c>
      <c r="B2" s="4">
        <v>5</v>
      </c>
      <c r="C2" s="4">
        <v>3</v>
      </c>
      <c r="D2" s="4">
        <v>4</v>
      </c>
      <c r="E2" s="4">
        <v>0</v>
      </c>
      <c r="F2" s="4">
        <v>0</v>
      </c>
      <c r="G2" s="4">
        <v>0</v>
      </c>
      <c r="H2" s="4">
        <v>4</v>
      </c>
      <c r="I2" s="4">
        <v>0</v>
      </c>
      <c r="J2" s="4">
        <v>0</v>
      </c>
      <c r="K2" s="4">
        <v>0</v>
      </c>
    </row>
    <row r="3" spans="1:11" ht="15.75" customHeight="1">
      <c r="A3" s="4" t="s">
        <v>9</v>
      </c>
      <c r="B3" s="4">
        <v>4</v>
      </c>
      <c r="C3" s="4">
        <v>1</v>
      </c>
      <c r="D3" s="4">
        <v>2</v>
      </c>
      <c r="E3" s="4">
        <v>0</v>
      </c>
      <c r="F3" s="4">
        <v>0</v>
      </c>
      <c r="G3" s="4">
        <v>0</v>
      </c>
      <c r="H3" s="4">
        <v>2</v>
      </c>
      <c r="I3" s="4">
        <v>0</v>
      </c>
      <c r="J3" s="4">
        <v>0</v>
      </c>
      <c r="K3" s="4">
        <v>1</v>
      </c>
    </row>
    <row r="4" spans="1:11" ht="15.75" customHeight="1">
      <c r="A4" s="4" t="s">
        <v>20</v>
      </c>
      <c r="B4" s="4">
        <v>4</v>
      </c>
      <c r="C4" s="4">
        <v>2</v>
      </c>
      <c r="D4" s="4">
        <v>3</v>
      </c>
      <c r="E4" s="4">
        <v>1</v>
      </c>
      <c r="F4" s="4">
        <v>0</v>
      </c>
      <c r="G4" s="4">
        <v>0</v>
      </c>
      <c r="H4" s="4">
        <v>3</v>
      </c>
      <c r="I4" s="4">
        <v>0</v>
      </c>
      <c r="J4" s="4">
        <v>0</v>
      </c>
      <c r="K4" s="4">
        <v>0</v>
      </c>
    </row>
    <row r="5" spans="1:11" ht="15.75" customHeight="1">
      <c r="A5" s="4" t="s">
        <v>12</v>
      </c>
      <c r="B5" s="4">
        <v>3</v>
      </c>
      <c r="C5" s="4">
        <v>3</v>
      </c>
      <c r="D5" s="4">
        <v>3</v>
      </c>
      <c r="E5" s="4">
        <v>1</v>
      </c>
      <c r="F5" s="4">
        <v>0</v>
      </c>
      <c r="G5" s="4">
        <v>0</v>
      </c>
      <c r="H5" s="4">
        <v>4</v>
      </c>
      <c r="I5" s="4">
        <v>0</v>
      </c>
      <c r="J5" s="4">
        <v>0</v>
      </c>
      <c r="K5" s="4">
        <v>1</v>
      </c>
    </row>
    <row r="6" spans="1:11" ht="15.75" customHeight="1">
      <c r="A6" s="4" t="s">
        <v>18</v>
      </c>
      <c r="B6" s="4">
        <v>4</v>
      </c>
      <c r="C6" s="4">
        <v>3</v>
      </c>
      <c r="D6" s="4">
        <v>3</v>
      </c>
      <c r="E6" s="4">
        <v>2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</row>
    <row r="7" spans="1:11" ht="15.75" customHeight="1">
      <c r="A7" s="4" t="s">
        <v>10</v>
      </c>
      <c r="B7" s="4">
        <v>4</v>
      </c>
      <c r="C7" s="4">
        <v>0</v>
      </c>
      <c r="D7" s="4">
        <v>2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</row>
    <row r="8" spans="1:11" ht="15.75" customHeight="1">
      <c r="A8" s="4" t="s">
        <v>19</v>
      </c>
      <c r="B8" s="4">
        <v>4</v>
      </c>
      <c r="C8" s="4">
        <v>3</v>
      </c>
      <c r="D8" s="4">
        <v>3</v>
      </c>
      <c r="E8" s="4">
        <v>0</v>
      </c>
      <c r="F8" s="4">
        <v>0</v>
      </c>
      <c r="G8" s="4">
        <v>0</v>
      </c>
      <c r="H8" s="4">
        <v>2</v>
      </c>
      <c r="I8" s="4">
        <v>0</v>
      </c>
      <c r="J8" s="4">
        <v>0</v>
      </c>
      <c r="K8" s="4">
        <v>0</v>
      </c>
    </row>
    <row r="9" spans="1:11" ht="15.75" customHeight="1">
      <c r="A9" s="4" t="s">
        <v>17</v>
      </c>
      <c r="B9" s="4">
        <v>4</v>
      </c>
      <c r="C9" s="4">
        <v>4</v>
      </c>
      <c r="D9" s="4">
        <v>4</v>
      </c>
      <c r="E9" s="4">
        <v>1</v>
      </c>
      <c r="F9" s="4">
        <v>0</v>
      </c>
      <c r="G9" s="4">
        <v>0</v>
      </c>
      <c r="H9" s="4">
        <v>3</v>
      </c>
      <c r="I9" s="4">
        <v>0</v>
      </c>
      <c r="J9" s="4">
        <v>0</v>
      </c>
      <c r="K9" s="4">
        <v>0</v>
      </c>
    </row>
    <row r="10" spans="1:11" ht="15.75" customHeight="1">
      <c r="A10" s="4" t="s">
        <v>14</v>
      </c>
      <c r="B10" s="4">
        <v>4</v>
      </c>
      <c r="C10" s="4">
        <v>2</v>
      </c>
      <c r="D10" s="4">
        <v>3</v>
      </c>
      <c r="E10" s="4">
        <v>0</v>
      </c>
      <c r="F10" s="4">
        <v>0</v>
      </c>
      <c r="G10" s="4">
        <v>0</v>
      </c>
      <c r="H10" s="4">
        <v>2</v>
      </c>
      <c r="I10" s="4">
        <v>0</v>
      </c>
      <c r="J10" s="4">
        <v>0</v>
      </c>
      <c r="K10" s="4">
        <v>0</v>
      </c>
    </row>
    <row r="11" spans="1:11" ht="15.75" customHeight="1">
      <c r="A11" s="4" t="s">
        <v>15</v>
      </c>
      <c r="B11" s="4">
        <v>4</v>
      </c>
      <c r="C11" s="4">
        <v>3</v>
      </c>
      <c r="D11" s="4">
        <v>3</v>
      </c>
      <c r="E11" s="4">
        <v>0</v>
      </c>
      <c r="F11" s="4">
        <v>0</v>
      </c>
      <c r="G11" s="4">
        <v>0</v>
      </c>
      <c r="H11" s="4">
        <v>3</v>
      </c>
      <c r="I11" s="4">
        <v>0</v>
      </c>
      <c r="J11" s="4">
        <v>0</v>
      </c>
      <c r="K11" s="4">
        <v>0</v>
      </c>
    </row>
    <row r="12" spans="1:11" ht="15.75" customHeight="1">
      <c r="A12" s="4" t="s">
        <v>16</v>
      </c>
      <c r="B12" s="4">
        <v>4</v>
      </c>
      <c r="C12" s="4">
        <v>3</v>
      </c>
      <c r="D12" s="4">
        <v>3</v>
      </c>
      <c r="E12" s="4">
        <v>0</v>
      </c>
      <c r="F12" s="4">
        <v>0</v>
      </c>
      <c r="G12" s="4">
        <v>0</v>
      </c>
      <c r="H12" s="4">
        <v>3</v>
      </c>
      <c r="I12" s="4">
        <v>0</v>
      </c>
      <c r="J12" s="4">
        <v>0</v>
      </c>
      <c r="K12" s="4">
        <v>0</v>
      </c>
    </row>
    <row r="13" spans="1:11" ht="15.75" customHeight="1">
      <c r="A13" s="4" t="s">
        <v>27</v>
      </c>
      <c r="B13" s="4">
        <v>4</v>
      </c>
      <c r="C13" s="4">
        <v>3</v>
      </c>
      <c r="D13" s="4">
        <v>3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</row>
    <row r="14" spans="1:11" ht="15.75" customHeight="1">
      <c r="A14" s="2" t="s">
        <v>24</v>
      </c>
      <c r="B14" s="2">
        <f t="shared" ref="B14:K14" si="0">SUM(B2:B13)</f>
        <v>48</v>
      </c>
      <c r="C14" s="2">
        <f t="shared" si="0"/>
        <v>30</v>
      </c>
      <c r="D14" s="2">
        <f t="shared" si="0"/>
        <v>36</v>
      </c>
      <c r="E14" s="2">
        <f t="shared" si="0"/>
        <v>5</v>
      </c>
      <c r="F14" s="2">
        <f t="shared" si="0"/>
        <v>0</v>
      </c>
      <c r="G14" s="2">
        <f t="shared" si="0"/>
        <v>0</v>
      </c>
      <c r="H14" s="2">
        <f t="shared" si="0"/>
        <v>30</v>
      </c>
      <c r="I14" s="2">
        <f t="shared" si="0"/>
        <v>0</v>
      </c>
      <c r="J14" s="2">
        <f t="shared" si="0"/>
        <v>0</v>
      </c>
      <c r="K14" s="2">
        <f t="shared" si="0"/>
        <v>2</v>
      </c>
    </row>
    <row r="19" spans="6:6" ht="15.75" customHeight="1">
      <c r="F19" s="5"/>
    </row>
  </sheetData>
  <sortState ref="A2:L17">
    <sortCondition ref="A2:A17" customList="Andrew Burch,Oliver Patton,Qaiser Patel,Luke Heuer,Derek Bayes,Joe Edwards,Rich Squitieri,Nick Mirman,Nick Hanten,Charlie Henschen,Scott Richardson,Amory Meltzer,Gordon Walker,Andrew Scott,Brett Smith,Mike Fanelli"/>
  </sortState>
  <conditionalFormatting sqref="D2:D13">
    <cfRule type="expression" dxfId="3" priority="1">
      <formula>D2&lt;E2+F2+G2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7" activeCellId="3" sqref="A12:XFD12 A15:XFD15 A16:XFD16 A17:XFD17"/>
    </sheetView>
  </sheetViews>
  <sheetFormatPr baseColWidth="10" defaultColWidth="14.5" defaultRowHeight="15.7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4</v>
      </c>
      <c r="I1" s="2" t="s">
        <v>8</v>
      </c>
      <c r="J1" s="2" t="s">
        <v>25</v>
      </c>
      <c r="K1" s="2" t="s">
        <v>26</v>
      </c>
    </row>
    <row r="2" spans="1:11" ht="15.75" customHeight="1">
      <c r="A2" s="4" t="s">
        <v>11</v>
      </c>
      <c r="B2" s="4">
        <v>3</v>
      </c>
      <c r="C2" s="4">
        <v>2</v>
      </c>
      <c r="D2" s="4">
        <v>2</v>
      </c>
      <c r="E2" s="4">
        <v>0</v>
      </c>
      <c r="F2" s="4">
        <v>0</v>
      </c>
      <c r="G2" s="4">
        <v>1</v>
      </c>
      <c r="H2" s="4">
        <v>5</v>
      </c>
      <c r="I2" s="4">
        <v>0</v>
      </c>
      <c r="J2" s="4">
        <v>0</v>
      </c>
      <c r="K2" s="4">
        <v>0</v>
      </c>
    </row>
    <row r="3" spans="1:11" ht="15.75" customHeight="1">
      <c r="A3" s="4" t="s">
        <v>9</v>
      </c>
      <c r="B3" s="4">
        <v>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0</v>
      </c>
    </row>
    <row r="4" spans="1:11" ht="15.75" customHeight="1">
      <c r="A4" s="4" t="s">
        <v>20</v>
      </c>
      <c r="B4" s="4">
        <v>1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2</v>
      </c>
      <c r="I4" s="4">
        <v>2</v>
      </c>
      <c r="J4" s="4">
        <v>0</v>
      </c>
      <c r="K4" s="4">
        <v>0</v>
      </c>
    </row>
    <row r="5" spans="1:11" ht="15.75" customHeight="1">
      <c r="A5" s="4" t="s">
        <v>12</v>
      </c>
      <c r="B5" s="4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ht="15.75" customHeight="1">
      <c r="A6" s="4" t="s">
        <v>21</v>
      </c>
      <c r="B6" s="4">
        <v>3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4" t="s">
        <v>18</v>
      </c>
      <c r="B7" s="4">
        <v>3</v>
      </c>
      <c r="C7" s="4">
        <v>1</v>
      </c>
      <c r="D7" s="4">
        <v>2</v>
      </c>
      <c r="E7" s="4">
        <v>0</v>
      </c>
      <c r="F7" s="4">
        <v>0</v>
      </c>
      <c r="G7" s="4">
        <v>1</v>
      </c>
      <c r="H7" s="4">
        <v>1</v>
      </c>
      <c r="I7" s="4">
        <v>0</v>
      </c>
      <c r="J7" s="4">
        <v>0</v>
      </c>
      <c r="K7" s="4">
        <v>0</v>
      </c>
    </row>
    <row r="8" spans="1:11" ht="15.75" customHeight="1">
      <c r="A8" s="4" t="s">
        <v>10</v>
      </c>
      <c r="B8" s="4">
        <v>2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ht="15.75" customHeight="1">
      <c r="A9" s="4" t="s">
        <v>19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0</v>
      </c>
      <c r="K9" s="4">
        <v>0</v>
      </c>
    </row>
    <row r="10" spans="1:11" ht="15.75" customHeight="1">
      <c r="A10" s="4" t="s">
        <v>13</v>
      </c>
      <c r="B10" s="4">
        <v>2</v>
      </c>
      <c r="C10" s="4">
        <v>1</v>
      </c>
      <c r="D10" s="4">
        <v>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5.75" customHeight="1">
      <c r="A11" s="4" t="s">
        <v>17</v>
      </c>
      <c r="B11" s="4">
        <v>2</v>
      </c>
      <c r="C11" s="4">
        <v>0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ht="15.75" customHeight="1">
      <c r="A12" s="4" t="s">
        <v>15</v>
      </c>
      <c r="B12" s="4">
        <v>1</v>
      </c>
      <c r="C12" s="4">
        <v>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</row>
    <row r="13" spans="1:11" ht="15.75" customHeight="1">
      <c r="A13" s="4" t="s">
        <v>16</v>
      </c>
      <c r="B13" s="4">
        <v>1</v>
      </c>
      <c r="C13" s="4">
        <v>2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</row>
    <row r="14" spans="1:11" ht="15.75" customHeight="1">
      <c r="A14" s="2" t="s">
        <v>24</v>
      </c>
      <c r="B14" s="2">
        <f t="shared" ref="B14:K14" si="0">SUM(B2:B13)</f>
        <v>24</v>
      </c>
      <c r="C14" s="2">
        <f t="shared" si="0"/>
        <v>8</v>
      </c>
      <c r="D14" s="2">
        <f t="shared" si="0"/>
        <v>9</v>
      </c>
      <c r="E14" s="2">
        <f t="shared" si="0"/>
        <v>0</v>
      </c>
      <c r="F14" s="2">
        <f t="shared" si="0"/>
        <v>0</v>
      </c>
      <c r="G14" s="2">
        <f t="shared" si="0"/>
        <v>2</v>
      </c>
      <c r="H14" s="2">
        <f t="shared" si="0"/>
        <v>8</v>
      </c>
      <c r="I14" s="2">
        <f t="shared" si="0"/>
        <v>6</v>
      </c>
      <c r="J14" s="2">
        <f t="shared" si="0"/>
        <v>0</v>
      </c>
      <c r="K14" s="2">
        <f t="shared" si="0"/>
        <v>0</v>
      </c>
    </row>
    <row r="19" spans="6:6" ht="15.75" customHeight="1">
      <c r="F19" s="5"/>
    </row>
  </sheetData>
  <sortState ref="A2:L17">
    <sortCondition ref="A2:A17" customList="Andrew Burch,Oliver Patton,Qaiser Patel,Luke Heuer,Derek Bayes,Joe Edwards,Rich Squitieri,Nick Mirman,Nick Hanten,Charlie Henschen,Scott Richardson,Amory Meltzer,Gordon Walker,Andrew Scott,Brett Smith,Mike Fanelli"/>
  </sortState>
  <conditionalFormatting sqref="D2:D13">
    <cfRule type="expression" dxfId="2" priority="1">
      <formula>D2&lt;E2+F2+G2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activeCellId="5" sqref="A6:XFD6 A9:XFD9 A11:XFD11 A15:XFD15 A16:XFD16 A17:XFD17"/>
    </sheetView>
  </sheetViews>
  <sheetFormatPr baseColWidth="10" defaultColWidth="14.5" defaultRowHeight="15.7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4</v>
      </c>
      <c r="I1" s="2" t="s">
        <v>8</v>
      </c>
      <c r="J1" s="2" t="s">
        <v>25</v>
      </c>
      <c r="K1" s="2" t="s">
        <v>26</v>
      </c>
    </row>
    <row r="2" spans="1:11" ht="15.75" customHeight="1">
      <c r="A2" s="4" t="s">
        <v>11</v>
      </c>
      <c r="B2" s="4">
        <v>5</v>
      </c>
      <c r="C2" s="4">
        <v>4</v>
      </c>
      <c r="D2" s="4">
        <v>4</v>
      </c>
      <c r="E2" s="4">
        <v>0</v>
      </c>
      <c r="F2" s="4">
        <v>1</v>
      </c>
      <c r="G2" s="4">
        <v>0</v>
      </c>
      <c r="H2" s="4">
        <v>3</v>
      </c>
      <c r="I2" s="4">
        <v>0</v>
      </c>
      <c r="J2" s="4">
        <v>0</v>
      </c>
      <c r="K2" s="4">
        <v>0</v>
      </c>
    </row>
    <row r="3" spans="1:11" ht="15.75" customHeight="1">
      <c r="A3" s="4" t="s">
        <v>9</v>
      </c>
      <c r="B3" s="4">
        <v>5</v>
      </c>
      <c r="C3" s="4">
        <v>2</v>
      </c>
      <c r="D3" s="4">
        <v>4</v>
      </c>
      <c r="E3" s="4">
        <v>0</v>
      </c>
      <c r="F3" s="4">
        <v>1</v>
      </c>
      <c r="G3" s="4">
        <v>0</v>
      </c>
      <c r="H3" s="4">
        <v>3</v>
      </c>
      <c r="I3" s="4">
        <v>0</v>
      </c>
      <c r="J3" s="4">
        <v>0</v>
      </c>
      <c r="K3" s="4">
        <v>0</v>
      </c>
    </row>
    <row r="4" spans="1:11" ht="15.75" customHeight="1">
      <c r="A4" s="4" t="s">
        <v>20</v>
      </c>
      <c r="B4" s="4">
        <v>4</v>
      </c>
      <c r="C4" s="4">
        <v>3</v>
      </c>
      <c r="D4" s="4">
        <v>3</v>
      </c>
      <c r="E4" s="4">
        <v>1</v>
      </c>
      <c r="F4" s="4">
        <v>0</v>
      </c>
      <c r="G4" s="4">
        <v>0</v>
      </c>
      <c r="H4" s="4">
        <v>2</v>
      </c>
      <c r="I4" s="4">
        <v>0</v>
      </c>
      <c r="J4" s="4">
        <v>0</v>
      </c>
      <c r="K4" s="4">
        <v>1</v>
      </c>
    </row>
    <row r="5" spans="1:11" ht="15.75" customHeight="1">
      <c r="A5" s="4" t="s">
        <v>12</v>
      </c>
      <c r="B5" s="4">
        <v>5</v>
      </c>
      <c r="C5" s="4">
        <v>3</v>
      </c>
      <c r="D5" s="4">
        <v>4</v>
      </c>
      <c r="E5" s="4">
        <v>1</v>
      </c>
      <c r="F5" s="4">
        <v>1</v>
      </c>
      <c r="G5" s="4">
        <v>1</v>
      </c>
      <c r="H5" s="4">
        <v>4</v>
      </c>
      <c r="I5" s="4">
        <v>0</v>
      </c>
      <c r="J5" s="4">
        <v>0</v>
      </c>
      <c r="K5" s="4">
        <v>0</v>
      </c>
    </row>
    <row r="6" spans="1:11" ht="15.75" customHeight="1">
      <c r="A6" s="4" t="s">
        <v>18</v>
      </c>
      <c r="B6" s="4">
        <v>4</v>
      </c>
      <c r="C6" s="4">
        <v>1</v>
      </c>
      <c r="D6" s="4">
        <v>3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0</v>
      </c>
      <c r="K6" s="4">
        <v>1</v>
      </c>
    </row>
    <row r="7" spans="1:11" ht="15.75" customHeight="1">
      <c r="A7" s="4" t="s">
        <v>10</v>
      </c>
      <c r="B7" s="4">
        <v>5</v>
      </c>
      <c r="C7" s="4">
        <v>1</v>
      </c>
      <c r="D7" s="4">
        <v>2</v>
      </c>
      <c r="E7" s="4">
        <v>0</v>
      </c>
      <c r="F7" s="4">
        <v>1</v>
      </c>
      <c r="G7" s="4">
        <v>0</v>
      </c>
      <c r="H7" s="4">
        <v>3</v>
      </c>
      <c r="I7" s="4">
        <v>0</v>
      </c>
      <c r="J7" s="4">
        <v>0</v>
      </c>
      <c r="K7" s="4">
        <v>0</v>
      </c>
    </row>
    <row r="8" spans="1:11" ht="15.75" customHeight="1">
      <c r="A8" s="4" t="s">
        <v>13</v>
      </c>
      <c r="B8" s="4">
        <v>5</v>
      </c>
      <c r="C8" s="4">
        <v>0</v>
      </c>
      <c r="D8" s="4">
        <v>2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0</v>
      </c>
    </row>
    <row r="9" spans="1:11" ht="15.75" customHeight="1">
      <c r="A9" s="4" t="s">
        <v>14</v>
      </c>
      <c r="B9" s="4">
        <v>4</v>
      </c>
      <c r="C9" s="4">
        <v>3</v>
      </c>
      <c r="D9" s="4">
        <v>3</v>
      </c>
      <c r="E9" s="4">
        <v>0</v>
      </c>
      <c r="F9" s="4">
        <v>0</v>
      </c>
      <c r="G9" s="4">
        <v>1</v>
      </c>
      <c r="H9" s="4">
        <v>1</v>
      </c>
      <c r="I9" s="4">
        <v>0</v>
      </c>
      <c r="J9" s="4">
        <v>0</v>
      </c>
      <c r="K9" s="4">
        <v>0</v>
      </c>
    </row>
    <row r="10" spans="1:11" ht="15.75" customHeight="1">
      <c r="A10" s="4" t="s">
        <v>15</v>
      </c>
      <c r="B10" s="4">
        <v>4</v>
      </c>
      <c r="C10" s="4">
        <v>1</v>
      </c>
      <c r="D10" s="4">
        <v>2</v>
      </c>
      <c r="E10" s="4">
        <v>1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</row>
    <row r="11" spans="1:11" ht="15.75" customHeight="1">
      <c r="A11" s="4" t="s">
        <v>16</v>
      </c>
      <c r="B11" s="4">
        <v>3</v>
      </c>
      <c r="C11" s="4">
        <v>3</v>
      </c>
      <c r="D11" s="4">
        <v>2</v>
      </c>
      <c r="E11" s="4">
        <v>0</v>
      </c>
      <c r="F11" s="4">
        <v>0</v>
      </c>
      <c r="G11" s="4">
        <v>0</v>
      </c>
      <c r="H11" s="4">
        <v>1</v>
      </c>
      <c r="I11" s="4">
        <v>1</v>
      </c>
      <c r="J11" s="4">
        <v>0</v>
      </c>
      <c r="K11" s="4">
        <v>0</v>
      </c>
    </row>
    <row r="12" spans="1:11" ht="15.75" customHeight="1">
      <c r="A12" s="2" t="s">
        <v>24</v>
      </c>
      <c r="B12" s="2">
        <f t="shared" ref="B12:K12" si="0">SUM(B2:B11)</f>
        <v>44</v>
      </c>
      <c r="C12" s="2">
        <f t="shared" si="0"/>
        <v>21</v>
      </c>
      <c r="D12" s="2">
        <f t="shared" si="0"/>
        <v>29</v>
      </c>
      <c r="E12" s="2">
        <f t="shared" si="0"/>
        <v>3</v>
      </c>
      <c r="F12" s="2">
        <f t="shared" si="0"/>
        <v>5</v>
      </c>
      <c r="G12" s="2">
        <f t="shared" si="0"/>
        <v>2</v>
      </c>
      <c r="H12" s="2">
        <f t="shared" si="0"/>
        <v>21</v>
      </c>
      <c r="I12" s="2">
        <f t="shared" si="0"/>
        <v>1</v>
      </c>
      <c r="J12" s="2">
        <f t="shared" si="0"/>
        <v>0</v>
      </c>
      <c r="K12" s="2">
        <f t="shared" si="0"/>
        <v>2</v>
      </c>
    </row>
    <row r="17" spans="6:6" ht="15.75" customHeight="1">
      <c r="F17" s="5"/>
    </row>
  </sheetData>
  <sortState ref="A2:L17">
    <sortCondition ref="A2:A17" customList="Andrew Burch,Oliver Patton,Qaiser Patel,Luke Heuer,Derek Bayes,Joe Edwards,Rich Squitieri,Nick Mirman,Nick Hanten,Charlie Henschen,Scott Richardson,Amory Meltzer,Gordon Walker,Andrew Scott,Brett Smith,Mike Fanelli"/>
  </sortState>
  <conditionalFormatting sqref="D2:D11">
    <cfRule type="expression" dxfId="1" priority="1">
      <formula>D2&lt;E2+F2+G2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18" sqref="J18"/>
    </sheetView>
  </sheetViews>
  <sheetFormatPr baseColWidth="10" defaultColWidth="14.5" defaultRowHeight="15.7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4</v>
      </c>
      <c r="I1" s="2" t="s">
        <v>8</v>
      </c>
      <c r="J1" s="2" t="s">
        <v>25</v>
      </c>
      <c r="K1" s="2" t="s">
        <v>26</v>
      </c>
    </row>
    <row r="2" spans="1:11" ht="15.75" customHeight="1">
      <c r="A2" s="4" t="s">
        <v>11</v>
      </c>
      <c r="B2" s="4">
        <v>4</v>
      </c>
      <c r="C2" s="4">
        <v>4</v>
      </c>
      <c r="D2" s="4">
        <v>3</v>
      </c>
      <c r="E2" s="4">
        <v>1</v>
      </c>
      <c r="F2" s="4">
        <v>1</v>
      </c>
      <c r="G2" s="4">
        <v>0</v>
      </c>
      <c r="H2" s="4">
        <v>2</v>
      </c>
      <c r="I2" s="4">
        <v>1</v>
      </c>
      <c r="J2" s="4">
        <v>0</v>
      </c>
      <c r="K2" s="4">
        <v>0</v>
      </c>
    </row>
    <row r="3" spans="1:11" ht="15.75" customHeight="1">
      <c r="A3" s="4" t="s">
        <v>9</v>
      </c>
      <c r="B3" s="4">
        <v>5</v>
      </c>
      <c r="C3" s="4">
        <v>4</v>
      </c>
      <c r="D3" s="4">
        <v>4</v>
      </c>
      <c r="E3" s="4">
        <v>3</v>
      </c>
      <c r="F3" s="4">
        <v>0</v>
      </c>
      <c r="G3" s="4">
        <v>0</v>
      </c>
      <c r="H3" s="4">
        <v>3</v>
      </c>
      <c r="I3" s="4">
        <v>0</v>
      </c>
      <c r="J3" s="4">
        <v>0</v>
      </c>
      <c r="K3" s="4">
        <v>0</v>
      </c>
    </row>
    <row r="4" spans="1:11" ht="15.75" customHeight="1">
      <c r="A4" s="4" t="s">
        <v>12</v>
      </c>
      <c r="B4" s="4">
        <v>4</v>
      </c>
      <c r="C4" s="4">
        <v>3</v>
      </c>
      <c r="D4" s="4">
        <v>3</v>
      </c>
      <c r="E4" s="4">
        <v>0</v>
      </c>
      <c r="F4" s="4">
        <v>2</v>
      </c>
      <c r="G4" s="4">
        <v>0</v>
      </c>
      <c r="H4" s="4">
        <v>3</v>
      </c>
      <c r="I4" s="4">
        <v>1</v>
      </c>
      <c r="J4" s="4">
        <v>0</v>
      </c>
      <c r="K4" s="4">
        <v>0</v>
      </c>
    </row>
    <row r="5" spans="1:11" ht="15.75" customHeight="1">
      <c r="A5" s="4" t="s">
        <v>18</v>
      </c>
      <c r="B5" s="4">
        <v>5</v>
      </c>
      <c r="C5" s="4">
        <v>3</v>
      </c>
      <c r="D5" s="4">
        <v>4</v>
      </c>
      <c r="E5" s="4">
        <v>2</v>
      </c>
      <c r="F5" s="4">
        <v>1</v>
      </c>
      <c r="G5" s="4">
        <v>0</v>
      </c>
      <c r="H5" s="4">
        <v>5</v>
      </c>
      <c r="I5" s="4">
        <v>0</v>
      </c>
      <c r="J5" s="4">
        <v>0</v>
      </c>
      <c r="K5" s="4">
        <v>0</v>
      </c>
    </row>
    <row r="6" spans="1:11" ht="15.75" customHeight="1">
      <c r="A6" s="4" t="s">
        <v>10</v>
      </c>
      <c r="B6" s="4">
        <v>2</v>
      </c>
      <c r="C6" s="4">
        <v>2</v>
      </c>
      <c r="D6" s="4">
        <v>2</v>
      </c>
      <c r="E6" s="4">
        <v>0</v>
      </c>
      <c r="F6" s="4">
        <v>0</v>
      </c>
      <c r="G6" s="4">
        <v>0</v>
      </c>
      <c r="H6" s="4">
        <v>3</v>
      </c>
      <c r="I6" s="4">
        <v>2</v>
      </c>
      <c r="J6" s="4">
        <v>0</v>
      </c>
      <c r="K6" s="4">
        <v>1</v>
      </c>
    </row>
    <row r="7" spans="1:11" ht="15.75" customHeight="1">
      <c r="A7" s="4" t="s">
        <v>13</v>
      </c>
      <c r="B7" s="4">
        <v>4</v>
      </c>
      <c r="C7" s="4">
        <v>2</v>
      </c>
      <c r="D7" s="4">
        <v>3</v>
      </c>
      <c r="E7" s="4">
        <v>0</v>
      </c>
      <c r="F7" s="4">
        <v>0</v>
      </c>
      <c r="G7" s="4">
        <v>0</v>
      </c>
      <c r="H7" s="4">
        <v>2</v>
      </c>
      <c r="I7" s="4">
        <v>1</v>
      </c>
      <c r="J7" s="4">
        <v>0</v>
      </c>
      <c r="K7" s="4">
        <v>0</v>
      </c>
    </row>
    <row r="8" spans="1:11" ht="15.75" customHeight="1">
      <c r="A8" s="4" t="s">
        <v>17</v>
      </c>
      <c r="B8" s="4">
        <v>4</v>
      </c>
      <c r="C8" s="4">
        <v>3</v>
      </c>
      <c r="D8" s="4">
        <v>4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</row>
    <row r="9" spans="1:11" ht="15.75" customHeight="1">
      <c r="A9" s="4" t="s">
        <v>14</v>
      </c>
      <c r="B9" s="4">
        <v>3</v>
      </c>
      <c r="C9" s="4">
        <v>2</v>
      </c>
      <c r="D9" s="4">
        <v>2</v>
      </c>
      <c r="E9" s="4">
        <v>0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</row>
    <row r="10" spans="1:11" ht="15.75" customHeight="1">
      <c r="A10" s="4" t="s">
        <v>15</v>
      </c>
      <c r="B10" s="4">
        <v>4</v>
      </c>
      <c r="C10" s="4">
        <v>2</v>
      </c>
      <c r="D10" s="4">
        <v>2</v>
      </c>
      <c r="E10" s="4">
        <v>1</v>
      </c>
      <c r="F10" s="4">
        <v>0</v>
      </c>
      <c r="G10" s="4">
        <v>0</v>
      </c>
      <c r="H10" s="4">
        <v>5</v>
      </c>
      <c r="I10" s="4">
        <v>0</v>
      </c>
      <c r="J10" s="4">
        <v>0</v>
      </c>
      <c r="K10" s="4">
        <v>0</v>
      </c>
    </row>
    <row r="11" spans="1:11" ht="15.75" customHeight="1">
      <c r="A11" s="4" t="s">
        <v>16</v>
      </c>
      <c r="B11" s="4">
        <v>4</v>
      </c>
      <c r="C11" s="4">
        <v>1</v>
      </c>
      <c r="D11" s="4">
        <v>2</v>
      </c>
      <c r="E11" s="4">
        <v>0</v>
      </c>
      <c r="F11" s="4">
        <v>0</v>
      </c>
      <c r="G11" s="4">
        <v>0</v>
      </c>
      <c r="H11" s="4">
        <v>2</v>
      </c>
      <c r="I11" s="4">
        <v>0</v>
      </c>
      <c r="J11" s="4">
        <v>0</v>
      </c>
      <c r="K11" s="4">
        <v>0</v>
      </c>
    </row>
    <row r="12" spans="1:11" ht="15.75" customHeight="1">
      <c r="A12" s="2" t="s">
        <v>24</v>
      </c>
      <c r="B12" s="2">
        <f t="shared" ref="B12:K12" si="0">SUM(B2:B11)</f>
        <v>39</v>
      </c>
      <c r="C12" s="2">
        <f t="shared" si="0"/>
        <v>26</v>
      </c>
      <c r="D12" s="2">
        <f t="shared" si="0"/>
        <v>29</v>
      </c>
      <c r="E12" s="2">
        <f t="shared" si="0"/>
        <v>7</v>
      </c>
      <c r="F12" s="2">
        <f t="shared" si="0"/>
        <v>4</v>
      </c>
      <c r="G12" s="2">
        <f t="shared" si="0"/>
        <v>0</v>
      </c>
      <c r="H12" s="2">
        <f t="shared" si="0"/>
        <v>26</v>
      </c>
      <c r="I12" s="2">
        <f t="shared" si="0"/>
        <v>7</v>
      </c>
      <c r="J12" s="2">
        <f t="shared" si="0"/>
        <v>0</v>
      </c>
      <c r="K12" s="2">
        <f t="shared" si="0"/>
        <v>1</v>
      </c>
    </row>
    <row r="17" spans="6:6" ht="15.75" customHeight="1">
      <c r="F17" s="5"/>
    </row>
  </sheetData>
  <sortState ref="A2:L17">
    <sortCondition ref="A2:A17" customList="Andrew Burch,Oliver Patton,Qaiser Patel,Luke Heuer,Derek Bayes,Joe Edwards,Rich Squitieri,Nick Mirman,Nick Hanten,Charlie Henschen,Scott Richardson,Amory Meltzer,Gordon Walker,Andrew Scott,Brett Smith,Mike Fanelli"/>
  </sortState>
  <conditionalFormatting sqref="D2:D11">
    <cfRule type="expression" dxfId="0" priority="1">
      <formula>D2&lt;E2+F2+G2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" sqref="B1:B1048576"/>
    </sheetView>
  </sheetViews>
  <sheetFormatPr baseColWidth="10" defaultColWidth="14.5" defaultRowHeight="15.7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</cols>
  <sheetData>
    <row r="1" spans="1:11" ht="15.75" customHeight="1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4</v>
      </c>
      <c r="I1" s="2" t="s">
        <v>8</v>
      </c>
      <c r="J1" s="2" t="s">
        <v>25</v>
      </c>
      <c r="K1" s="2" t="s">
        <v>26</v>
      </c>
    </row>
    <row r="2" spans="1:11" ht="15.75" customHeight="1">
      <c r="A2" s="4" t="s">
        <v>11</v>
      </c>
      <c r="B2" s="4">
        <f>4+3+3</f>
        <v>10</v>
      </c>
      <c r="C2" s="4">
        <f>1+1+2</f>
        <v>4</v>
      </c>
      <c r="D2" s="4">
        <f>2+2+3</f>
        <v>7</v>
      </c>
      <c r="E2" s="4">
        <v>0</v>
      </c>
      <c r="F2" s="4">
        <v>0</v>
      </c>
      <c r="G2" s="4">
        <f>1</f>
        <v>1</v>
      </c>
      <c r="H2" s="4">
        <f>2+1</f>
        <v>3</v>
      </c>
      <c r="I2" s="4">
        <f>1</f>
        <v>1</v>
      </c>
      <c r="J2" s="4">
        <v>0</v>
      </c>
      <c r="K2" s="4">
        <v>0</v>
      </c>
    </row>
    <row r="3" spans="1:11" ht="15.75" customHeight="1">
      <c r="A3" s="4" t="s">
        <v>13</v>
      </c>
      <c r="B3" s="4">
        <f>3+2+3</f>
        <v>8</v>
      </c>
      <c r="C3" s="4">
        <f>1+2+1</f>
        <v>4</v>
      </c>
      <c r="D3" s="4">
        <f>2+2+1</f>
        <v>5</v>
      </c>
      <c r="E3" s="4">
        <v>0</v>
      </c>
      <c r="F3" s="4">
        <v>0</v>
      </c>
      <c r="G3" s="4">
        <v>0</v>
      </c>
      <c r="H3" s="4">
        <v>0</v>
      </c>
      <c r="I3" s="4">
        <f>1+1</f>
        <v>2</v>
      </c>
      <c r="J3" s="4">
        <v>0</v>
      </c>
      <c r="K3" s="4">
        <v>0</v>
      </c>
    </row>
    <row r="4" spans="1:11" ht="15.75" customHeight="1">
      <c r="A4" s="4" t="s">
        <v>9</v>
      </c>
      <c r="B4" s="4">
        <f t="shared" ref="B4" si="0">3+3+3</f>
        <v>9</v>
      </c>
      <c r="C4" s="4">
        <f>1+1</f>
        <v>2</v>
      </c>
      <c r="D4" s="4">
        <f>2+2+3</f>
        <v>7</v>
      </c>
      <c r="E4" s="4">
        <f t="shared" ref="E4:E5" si="1">1</f>
        <v>1</v>
      </c>
      <c r="F4" s="4">
        <v>0</v>
      </c>
      <c r="G4" s="4">
        <f>1</f>
        <v>1</v>
      </c>
      <c r="H4" s="4">
        <f>3+2</f>
        <v>5</v>
      </c>
      <c r="I4" s="4">
        <v>0</v>
      </c>
      <c r="J4" s="4">
        <v>0</v>
      </c>
      <c r="K4" s="4">
        <v>0</v>
      </c>
    </row>
    <row r="5" spans="1:11" ht="15.75" customHeight="1">
      <c r="A5" s="4" t="s">
        <v>20</v>
      </c>
      <c r="B5" s="4">
        <f>4+3+3</f>
        <v>10</v>
      </c>
      <c r="C5" s="4">
        <v>0</v>
      </c>
      <c r="D5" s="4">
        <f>1+1+2</f>
        <v>4</v>
      </c>
      <c r="E5" s="4">
        <f t="shared" si="1"/>
        <v>1</v>
      </c>
      <c r="F5" s="4">
        <v>0</v>
      </c>
      <c r="G5" s="4">
        <v>0</v>
      </c>
      <c r="H5" s="4">
        <f t="shared" ref="H5:H6" si="2">1+1</f>
        <v>2</v>
      </c>
      <c r="I5" s="4">
        <v>0</v>
      </c>
      <c r="J5" s="4">
        <f t="shared" ref="J5:K5" si="3">1</f>
        <v>1</v>
      </c>
      <c r="K5" s="4">
        <f t="shared" si="3"/>
        <v>1</v>
      </c>
    </row>
    <row r="6" spans="1:11" ht="15.75" customHeight="1">
      <c r="A6" s="4" t="s">
        <v>19</v>
      </c>
      <c r="B6" s="4">
        <f t="shared" ref="B6" si="4">3+3+4</f>
        <v>10</v>
      </c>
      <c r="C6" s="4">
        <v>0</v>
      </c>
      <c r="D6" s="4">
        <f>2+2</f>
        <v>4</v>
      </c>
      <c r="E6" s="4">
        <v>0</v>
      </c>
      <c r="F6" s="4">
        <v>0</v>
      </c>
      <c r="G6" s="4">
        <v>0</v>
      </c>
      <c r="H6" s="4">
        <f t="shared" si="2"/>
        <v>2</v>
      </c>
      <c r="I6" s="4">
        <v>0</v>
      </c>
      <c r="J6" s="4">
        <v>0</v>
      </c>
      <c r="K6" s="4">
        <v>0</v>
      </c>
    </row>
    <row r="7" spans="1:11" ht="15.75" customHeight="1">
      <c r="A7" s="4" t="s">
        <v>18</v>
      </c>
      <c r="B7" s="4">
        <f t="shared" ref="B7:B8" si="5">3+3+3</f>
        <v>9</v>
      </c>
      <c r="C7" s="4">
        <f>2</f>
        <v>2</v>
      </c>
      <c r="D7" s="4">
        <f>1+2</f>
        <v>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ht="15.75" customHeight="1">
      <c r="A8" s="4" t="s">
        <v>28</v>
      </c>
      <c r="B8" s="4">
        <f t="shared" si="5"/>
        <v>9</v>
      </c>
      <c r="C8" s="4">
        <f>1</f>
        <v>1</v>
      </c>
      <c r="D8" s="4">
        <f>3+2+1</f>
        <v>6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ht="15.75" customHeight="1">
      <c r="A9" s="4" t="s">
        <v>17</v>
      </c>
      <c r="B9" s="4">
        <f t="shared" ref="B9" si="6">4+3+3</f>
        <v>10</v>
      </c>
      <c r="C9" s="4">
        <f t="shared" ref="C9:C10" si="7">1+1</f>
        <v>2</v>
      </c>
      <c r="D9" s="4">
        <f>2+3+1</f>
        <v>6</v>
      </c>
      <c r="E9" s="4">
        <v>0</v>
      </c>
      <c r="F9" s="4">
        <f t="shared" ref="F9:F10" si="8">1</f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ht="15.75" customHeight="1">
      <c r="A10" s="4" t="s">
        <v>15</v>
      </c>
      <c r="B10" s="4">
        <f>3+1+3</f>
        <v>7</v>
      </c>
      <c r="C10" s="4">
        <f t="shared" si="7"/>
        <v>2</v>
      </c>
      <c r="D10" s="4">
        <f>1+1+2</f>
        <v>4</v>
      </c>
      <c r="E10" s="4">
        <v>0</v>
      </c>
      <c r="F10" s="4">
        <f t="shared" si="8"/>
        <v>1</v>
      </c>
      <c r="G10" s="4">
        <v>0</v>
      </c>
      <c r="H10" s="4">
        <f>3+1</f>
        <v>4</v>
      </c>
      <c r="I10" s="4">
        <v>0</v>
      </c>
      <c r="J10" s="4">
        <v>0</v>
      </c>
      <c r="K10" s="4">
        <f>2</f>
        <v>2</v>
      </c>
    </row>
    <row r="11" spans="1:11" ht="15.75" customHeight="1">
      <c r="A11" s="4" t="s">
        <v>16</v>
      </c>
      <c r="B11" s="4">
        <f>3+3+3</f>
        <v>9</v>
      </c>
      <c r="C11" s="4">
        <f>1</f>
        <v>1</v>
      </c>
      <c r="D11" s="4">
        <f>2</f>
        <v>2</v>
      </c>
      <c r="E11" s="4">
        <v>0</v>
      </c>
      <c r="F11" s="4">
        <v>0</v>
      </c>
      <c r="G11" s="4">
        <v>0</v>
      </c>
      <c r="H11" s="4">
        <f t="shared" ref="H11:H12" si="9">1</f>
        <v>1</v>
      </c>
      <c r="I11" s="4">
        <v>0</v>
      </c>
      <c r="J11" s="4">
        <f>2</f>
        <v>2</v>
      </c>
      <c r="K11" s="4">
        <v>0</v>
      </c>
    </row>
    <row r="12" spans="1:11" ht="15.75" customHeight="1">
      <c r="A12" s="4" t="s">
        <v>14</v>
      </c>
      <c r="B12" s="4">
        <f t="shared" ref="B12" si="10">1</f>
        <v>1</v>
      </c>
      <c r="C12" s="4">
        <v>0</v>
      </c>
      <c r="D12" s="4">
        <f>1</f>
        <v>1</v>
      </c>
      <c r="E12" s="4">
        <v>0</v>
      </c>
      <c r="F12" s="4">
        <v>0</v>
      </c>
      <c r="G12" s="4">
        <v>0</v>
      </c>
      <c r="H12" s="4">
        <f t="shared" si="9"/>
        <v>1</v>
      </c>
      <c r="I12" s="4">
        <v>0</v>
      </c>
      <c r="J12" s="4">
        <v>0</v>
      </c>
      <c r="K12" s="4">
        <v>0</v>
      </c>
    </row>
    <row r="13" spans="1:11" ht="15.75" customHeight="1">
      <c r="A13" s="2" t="s">
        <v>24</v>
      </c>
      <c r="B13" s="2">
        <f t="shared" ref="B13:K13" si="11">SUM(B2:B12)</f>
        <v>92</v>
      </c>
      <c r="C13" s="2">
        <f t="shared" si="11"/>
        <v>18</v>
      </c>
      <c r="D13" s="2">
        <f t="shared" si="11"/>
        <v>49</v>
      </c>
      <c r="E13" s="2">
        <f t="shared" si="11"/>
        <v>2</v>
      </c>
      <c r="F13" s="2">
        <f t="shared" si="11"/>
        <v>2</v>
      </c>
      <c r="G13" s="2">
        <f t="shared" si="11"/>
        <v>2</v>
      </c>
      <c r="H13" s="2">
        <f t="shared" si="11"/>
        <v>18</v>
      </c>
      <c r="I13" s="2">
        <f t="shared" si="11"/>
        <v>3</v>
      </c>
      <c r="J13" s="2">
        <f t="shared" si="11"/>
        <v>3</v>
      </c>
      <c r="K13" s="2">
        <f t="shared" si="11"/>
        <v>3</v>
      </c>
    </row>
    <row r="18" spans="6:6" ht="15.75" customHeight="1">
      <c r="F18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Fall 2015 09.09</vt:lpstr>
      <vt:lpstr>Fall 2015 09.16</vt:lpstr>
      <vt:lpstr>Fall 2015 09.23</vt:lpstr>
      <vt:lpstr>Fall 2015 10.07</vt:lpstr>
      <vt:lpstr>Fall 2015 10.14</vt:lpstr>
      <vt:lpstr>Fall 2015 10.21</vt:lpstr>
      <vt:lpstr>Fall 2015 10.28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2016-04-02T21:55:16Z</dcterms:modified>
</cp:coreProperties>
</file>