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\Documents\My Dropbox\GitHub_TEMP\2400\resource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H6" i="1"/>
  <c r="I7" i="1"/>
  <c r="I8" i="1" s="1"/>
  <c r="J7" i="1"/>
  <c r="H7" i="1" l="1"/>
  <c r="G7" i="1"/>
  <c r="F7" i="1"/>
  <c r="E7" i="1"/>
  <c r="D7" i="1"/>
  <c r="R7" i="1"/>
  <c r="Q7" i="1"/>
  <c r="P7" i="1"/>
  <c r="O7" i="1"/>
  <c r="J8" i="1"/>
  <c r="J6" i="1"/>
  <c r="H8" i="1"/>
  <c r="R8" i="1"/>
  <c r="R6" i="1"/>
  <c r="Q6" i="1"/>
  <c r="G8" i="1"/>
  <c r="G6" i="1"/>
  <c r="G5" i="1"/>
  <c r="F5" i="1"/>
  <c r="P8" i="1"/>
  <c r="O5" i="1"/>
  <c r="Q5" i="1" s="1"/>
  <c r="R5" i="1" s="1"/>
  <c r="O6" i="1"/>
  <c r="P6" i="1" s="1"/>
  <c r="O8" i="1"/>
  <c r="Q8" i="1" s="1"/>
  <c r="D6" i="1"/>
  <c r="E6" i="1" s="1"/>
  <c r="D8" i="1"/>
  <c r="F8" i="1" s="1"/>
  <c r="D5" i="1"/>
  <c r="F6" i="1" l="1"/>
  <c r="E8" i="1"/>
</calcChain>
</file>

<file path=xl/sharedStrings.xml><?xml version="1.0" encoding="utf-8"?>
<sst xmlns="http://schemas.openxmlformats.org/spreadsheetml/2006/main" count="28" uniqueCount="19">
  <si>
    <t>Age</t>
  </si>
  <si>
    <t>e(x)</t>
  </si>
  <si>
    <t>Female</t>
  </si>
  <si>
    <t>Male</t>
  </si>
  <si>
    <t>Ontario</t>
  </si>
  <si>
    <t>Total</t>
  </si>
  <si>
    <t>Reward</t>
  </si>
  <si>
    <t>-</t>
  </si>
  <si>
    <t>Hours</t>
  </si>
  <si>
    <t>Remaining</t>
  </si>
  <si>
    <t>Lifetime SM</t>
  </si>
  <si>
    <t>days spent*</t>
  </si>
  <si>
    <t>*From age 15 to age 18 (inclusive) = 3 hrs/day; Age 19+ = 2 hrs/day</t>
  </si>
  <si>
    <t>Cumul days</t>
  </si>
  <si>
    <t>Spent</t>
  </si>
  <si>
    <t>%</t>
  </si>
  <si>
    <t>** Girls spend 32% more time than boys on SM http://kff.org/disparities-policy/press-release/daily-media-use-among-children-and-teens-up-dramatically-from-five-years-ago/</t>
  </si>
  <si>
    <t>2 hours per day is ~8%</t>
  </si>
  <si>
    <t xml:space="preserve">3 is 12.5%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</si>
</sst>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1" fillId="4" borderId="0" xfId="4" applyAlignment="1">
      <alignment horizontal="center"/>
    </xf>
    <xf numFmtId="0" fontId="3" fillId="3" borderId="0" xfId="3" applyAlignment="1">
      <alignment horizontal="center"/>
    </xf>
    <xf numFmtId="0" fontId="1" fillId="5" borderId="0" xfId="5" applyAlignment="1">
      <alignment horizontal="center"/>
    </xf>
    <xf numFmtId="165" fontId="0" fillId="0" borderId="0" xfId="1" applyNumberFormat="1" applyFont="1" applyAlignment="1">
      <alignment horizontal="center"/>
    </xf>
    <xf numFmtId="0" fontId="1" fillId="4" borderId="0" xfId="4"/>
    <xf numFmtId="0" fontId="0" fillId="4" borderId="0" xfId="4" quotePrefix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4" borderId="0" xfId="4" applyFont="1" applyAlignment="1">
      <alignment horizontal="center"/>
    </xf>
    <xf numFmtId="165" fontId="0" fillId="0" borderId="0" xfId="1" applyNumberFormat="1" applyFont="1"/>
    <xf numFmtId="0" fontId="1" fillId="4" borderId="0" xfId="4" applyAlignment="1">
      <alignment horizontal="center"/>
    </xf>
    <xf numFmtId="0" fontId="3" fillId="3" borderId="0" xfId="3" applyAlignment="1">
      <alignment horizontal="center"/>
    </xf>
    <xf numFmtId="0" fontId="2" fillId="2" borderId="0" xfId="2" applyAlignment="1">
      <alignment horizontal="center"/>
    </xf>
  </cellXfs>
  <cellStyles count="6">
    <cellStyle name="20% - Accent5" xfId="4" builtinId="46"/>
    <cellStyle name="20% - Accent6" xfId="5" builtinId="50"/>
    <cellStyle name="Bad" xfId="3" builtinId="27"/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7"/>
  <sheetViews>
    <sheetView tabSelected="1" workbookViewId="0">
      <selection activeCell="I7" sqref="I7"/>
    </sheetView>
  </sheetViews>
  <sheetFormatPr defaultRowHeight="15" x14ac:dyDescent="0.25"/>
  <cols>
    <col min="2" max="2" width="4.42578125" bestFit="1" customWidth="1"/>
    <col min="3" max="3" width="4.5703125" bestFit="1" customWidth="1"/>
    <col min="4" max="4" width="5.42578125" bestFit="1" customWidth="1"/>
    <col min="5" max="5" width="7.7109375" bestFit="1" customWidth="1"/>
    <col min="6" max="6" width="9" bestFit="1" customWidth="1"/>
    <col min="7" max="7" width="10.42578125" bestFit="1" customWidth="1"/>
    <col min="8" max="8" width="11.140625" bestFit="1" customWidth="1"/>
    <col min="9" max="9" width="11.5703125" bestFit="1" customWidth="1"/>
    <col min="10" max="10" width="4.5703125" bestFit="1" customWidth="1"/>
    <col min="11" max="11" width="8.5703125" bestFit="1" customWidth="1"/>
    <col min="12" max="12" width="8.7109375" bestFit="1" customWidth="1"/>
    <col min="14" max="14" width="4.5703125" bestFit="1" customWidth="1"/>
    <col min="15" max="15" width="5.42578125" bestFit="1" customWidth="1"/>
    <col min="16" max="16" width="7.7109375" bestFit="1" customWidth="1"/>
    <col min="17" max="17" width="9" bestFit="1" customWidth="1"/>
    <col min="18" max="18" width="10.42578125" bestFit="1" customWidth="1"/>
  </cols>
  <sheetData>
    <row r="2" spans="1:18" x14ac:dyDescent="0.25">
      <c r="C2" s="15" t="s">
        <v>4</v>
      </c>
      <c r="D2" s="15"/>
      <c r="E2" s="15"/>
      <c r="F2" s="15"/>
      <c r="G2" s="15"/>
      <c r="H2" s="15"/>
      <c r="I2" s="15"/>
      <c r="J2" s="15"/>
      <c r="K2" s="15"/>
      <c r="L2" s="15"/>
    </row>
    <row r="3" spans="1:18" x14ac:dyDescent="0.25">
      <c r="C3" s="13" t="s">
        <v>3</v>
      </c>
      <c r="D3" s="13"/>
      <c r="E3" s="13"/>
      <c r="F3" s="13"/>
      <c r="G3" s="13"/>
      <c r="H3" s="8" t="s">
        <v>13</v>
      </c>
      <c r="I3" s="11" t="s">
        <v>10</v>
      </c>
      <c r="J3" s="11"/>
      <c r="N3" s="14" t="s">
        <v>2</v>
      </c>
      <c r="O3" s="14"/>
      <c r="P3" s="14"/>
      <c r="Q3" s="14"/>
      <c r="R3" s="14"/>
    </row>
    <row r="4" spans="1:18" x14ac:dyDescent="0.25">
      <c r="B4" s="6" t="s">
        <v>0</v>
      </c>
      <c r="C4" s="4" t="s">
        <v>1</v>
      </c>
      <c r="D4" s="4" t="s">
        <v>5</v>
      </c>
      <c r="E4" s="4" t="s">
        <v>6</v>
      </c>
      <c r="F4" s="4" t="s">
        <v>8</v>
      </c>
      <c r="G4" s="4" t="s">
        <v>9</v>
      </c>
      <c r="H4" s="9" t="s">
        <v>14</v>
      </c>
      <c r="I4" s="11" t="s">
        <v>11</v>
      </c>
      <c r="J4" s="11" t="s">
        <v>15</v>
      </c>
      <c r="N4" s="5" t="s">
        <v>1</v>
      </c>
      <c r="O4" s="5" t="s">
        <v>5</v>
      </c>
      <c r="P4" s="5" t="s">
        <v>6</v>
      </c>
      <c r="Q4" s="5" t="s">
        <v>8</v>
      </c>
      <c r="R4" s="5" t="s">
        <v>9</v>
      </c>
    </row>
    <row r="5" spans="1:18" x14ac:dyDescent="0.25">
      <c r="B5" s="6">
        <v>0</v>
      </c>
      <c r="C5" s="3">
        <v>79.77</v>
      </c>
      <c r="D5" s="3">
        <f>C5+B5</f>
        <v>79.77</v>
      </c>
      <c r="E5" s="1" t="s">
        <v>7</v>
      </c>
      <c r="F5" s="7">
        <f>D5*52*7*24</f>
        <v>696870.72</v>
      </c>
      <c r="G5" s="7">
        <f>F5</f>
        <v>696870.72</v>
      </c>
      <c r="H5" s="10" t="s">
        <v>7</v>
      </c>
      <c r="I5" s="1" t="s">
        <v>7</v>
      </c>
      <c r="J5" s="10" t="s">
        <v>7</v>
      </c>
      <c r="N5" s="3">
        <v>83.92</v>
      </c>
      <c r="O5" s="3">
        <f>N5+B5</f>
        <v>83.92</v>
      </c>
      <c r="P5" s="1" t="s">
        <v>7</v>
      </c>
      <c r="Q5" s="7">
        <f>O5*52*7*24</f>
        <v>733125.12</v>
      </c>
      <c r="R5" s="7">
        <f>Q5</f>
        <v>733125.12</v>
      </c>
    </row>
    <row r="6" spans="1:18" x14ac:dyDescent="0.25">
      <c r="B6" s="6">
        <v>18</v>
      </c>
      <c r="C6" s="3">
        <v>62.38</v>
      </c>
      <c r="D6" s="3">
        <f t="shared" ref="D6:D8" si="0">C6+B6</f>
        <v>80.38</v>
      </c>
      <c r="E6" s="3">
        <f>D6-C$5</f>
        <v>0.60999999999999943</v>
      </c>
      <c r="F6" s="7">
        <f t="shared" ref="F6:F8" si="1">D6*52*7*24</f>
        <v>702199.67999999993</v>
      </c>
      <c r="G6" s="7">
        <f>C6*52*7*24</f>
        <v>544951.67999999993</v>
      </c>
      <c r="H6" s="10">
        <f>(G5-G6)/24</f>
        <v>6329.9600000000019</v>
      </c>
      <c r="I6" s="12">
        <f>3*7*52*5/24</f>
        <v>227.5</v>
      </c>
      <c r="J6" s="2">
        <f>I6/H6*100</f>
        <v>3.5940195514663591</v>
      </c>
      <c r="N6" s="3">
        <v>66.430000000000007</v>
      </c>
      <c r="O6" s="3">
        <f>N6+B6</f>
        <v>84.43</v>
      </c>
      <c r="P6" s="3">
        <f>O6-N$5</f>
        <v>0.51000000000000512</v>
      </c>
      <c r="Q6" s="7">
        <f t="shared" ref="Q6:Q8" si="2">O6*52*7*24</f>
        <v>737580.4800000001</v>
      </c>
      <c r="R6" s="7">
        <f>N6*52*7*24</f>
        <v>580332.4800000001</v>
      </c>
    </row>
    <row r="7" spans="1:18" x14ac:dyDescent="0.25">
      <c r="B7" s="6">
        <v>35</v>
      </c>
      <c r="C7" s="3">
        <v>46.9</v>
      </c>
      <c r="D7" s="3">
        <f t="shared" si="0"/>
        <v>81.900000000000006</v>
      </c>
      <c r="E7" s="3">
        <f>D7-C$5</f>
        <v>2.1300000000000097</v>
      </c>
      <c r="F7" s="7">
        <f t="shared" si="1"/>
        <v>715478.4</v>
      </c>
      <c r="G7" s="7">
        <f>C7*52*7*24</f>
        <v>409718.39999999997</v>
      </c>
      <c r="H7" s="10">
        <f>(G6-G7)/24</f>
        <v>5634.7199999999984</v>
      </c>
      <c r="I7" s="12">
        <f>I6+(2*7*52*(35-18)/24)</f>
        <v>743.16666666666663</v>
      </c>
      <c r="J7" s="2">
        <f>I7/H7*100</f>
        <v>13.189061154177436</v>
      </c>
      <c r="N7" s="3">
        <v>50.7</v>
      </c>
      <c r="O7" s="3">
        <f>N7+B7</f>
        <v>85.7</v>
      </c>
      <c r="P7" s="3">
        <f>O7-N$5</f>
        <v>1.7800000000000011</v>
      </c>
      <c r="Q7" s="7">
        <f t="shared" si="2"/>
        <v>748675.20000000007</v>
      </c>
      <c r="R7" s="7">
        <f>N7*52*7*24</f>
        <v>442915.19999999995</v>
      </c>
    </row>
    <row r="8" spans="1:18" x14ac:dyDescent="0.25">
      <c r="B8" s="6">
        <v>65</v>
      </c>
      <c r="C8" s="3">
        <v>19</v>
      </c>
      <c r="D8" s="3">
        <f t="shared" si="0"/>
        <v>84</v>
      </c>
      <c r="E8" s="3">
        <f>D8-C$5</f>
        <v>4.230000000000004</v>
      </c>
      <c r="F8" s="7">
        <f t="shared" si="1"/>
        <v>733824</v>
      </c>
      <c r="G8" s="7">
        <f>C8*52*7*24</f>
        <v>165984</v>
      </c>
      <c r="H8" s="10">
        <f>(G5-G8)/24</f>
        <v>22120.28</v>
      </c>
      <c r="I8" s="12">
        <f>I7+(2*7*52*(65-18)/24)</f>
        <v>2168.8333333333335</v>
      </c>
      <c r="J8" s="2">
        <f>I8/H8*100</f>
        <v>9.804728210191433</v>
      </c>
      <c r="N8" s="3">
        <v>21.89</v>
      </c>
      <c r="O8" s="3">
        <f>N8+B8</f>
        <v>86.89</v>
      </c>
      <c r="P8" s="3">
        <f>O8-N$5</f>
        <v>2.9699999999999989</v>
      </c>
      <c r="Q8" s="7">
        <f t="shared" si="2"/>
        <v>759071.04</v>
      </c>
      <c r="R8" s="7">
        <f>N8*52*7*24</f>
        <v>191231.04</v>
      </c>
    </row>
    <row r="11" spans="1:18" x14ac:dyDescent="0.25">
      <c r="A11" t="s">
        <v>12</v>
      </c>
    </row>
    <row r="13" spans="1:18" x14ac:dyDescent="0.25">
      <c r="A13" t="s">
        <v>16</v>
      </c>
    </row>
    <row r="16" spans="1:18" x14ac:dyDescent="0.25">
      <c r="E16" t="s">
        <v>17</v>
      </c>
    </row>
    <row r="17" spans="5:5" x14ac:dyDescent="0.25">
      <c r="E17" t="s">
        <v>18</v>
      </c>
    </row>
  </sheetData>
  <mergeCells count="3">
    <mergeCell ref="C3:G3"/>
    <mergeCell ref="N3:R3"/>
    <mergeCell ref="C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Riordan</dc:creator>
  <cp:lastModifiedBy>Robert Riordan</cp:lastModifiedBy>
  <dcterms:created xsi:type="dcterms:W3CDTF">2016-10-27T20:17:21Z</dcterms:created>
  <dcterms:modified xsi:type="dcterms:W3CDTF">2016-10-28T15:50:30Z</dcterms:modified>
</cp:coreProperties>
</file>