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sugo\OneDrive\Desktop\wat_u_looking_for\excel\project\"/>
    </mc:Choice>
  </mc:AlternateContent>
  <xr:revisionPtr revIDLastSave="0" documentId="13_ncr:1_{79E480D0-7D46-400D-80EB-0ABEAC318DD5}" xr6:coauthVersionLast="47" xr6:coauthVersionMax="47" xr10:uidLastSave="{00000000-0000-0000-0000-000000000000}"/>
  <bookViews>
    <workbookView xWindow="-108" yWindow="-108" windowWidth="23256" windowHeight="12456" activeTab="1" xr2:uid="{16B36898-040C-4E84-B17E-B1B9D3117165}"/>
  </bookViews>
  <sheets>
    <sheet name="Pivot Tables" sheetId="4" r:id="rId1"/>
    <sheet name="Budget Calculator" sheetId="2" r:id="rId2"/>
  </sheets>
  <calcPr calcId="191029"/>
  <pivotCaches>
    <pivotCache cacheId="26" r:id="rId3"/>
    <pivotCache cacheId="29" r:id="rId4"/>
    <pivotCache cacheId="32" r:id="rId5"/>
    <pivotCache cacheId="35" r:id="rId6"/>
    <pivotCache cacheId="38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6" i="2" l="1"/>
  <c r="B26" i="2"/>
  <c r="H16" i="2"/>
  <c r="D8" i="2"/>
  <c r="D24" i="2"/>
  <c r="D25" i="2"/>
  <c r="D23" i="2"/>
  <c r="H15" i="2"/>
  <c r="J4" i="2"/>
  <c r="J5" i="2"/>
  <c r="J6" i="2"/>
  <c r="J3" i="2"/>
  <c r="I7" i="2"/>
  <c r="H14" i="2" s="1"/>
  <c r="H7" i="2"/>
  <c r="D16" i="2"/>
  <c r="D17" i="2"/>
  <c r="D18" i="2"/>
  <c r="D15" i="2"/>
  <c r="C19" i="2"/>
  <c r="H13" i="2" s="1"/>
  <c r="B19" i="2"/>
  <c r="C11" i="2"/>
  <c r="H12" i="2" s="1"/>
  <c r="B11" i="2"/>
  <c r="D4" i="2"/>
  <c r="D5" i="2"/>
  <c r="D6" i="2"/>
  <c r="D7" i="2"/>
  <c r="D9" i="2"/>
  <c r="D10" i="2"/>
  <c r="D3" i="2"/>
</calcChain>
</file>

<file path=xl/sharedStrings.xml><?xml version="1.0" encoding="utf-8"?>
<sst xmlns="http://schemas.openxmlformats.org/spreadsheetml/2006/main" count="86" uniqueCount="35">
  <si>
    <t>Transport</t>
  </si>
  <si>
    <t>Rent</t>
  </si>
  <si>
    <t>Total</t>
  </si>
  <si>
    <t>Housing</t>
  </si>
  <si>
    <t>Electricity and water bills</t>
  </si>
  <si>
    <t>Wifi</t>
  </si>
  <si>
    <t>Groceries</t>
  </si>
  <si>
    <t>Phone</t>
  </si>
  <si>
    <t>Gas</t>
  </si>
  <si>
    <t>Repairs</t>
  </si>
  <si>
    <t>Others</t>
  </si>
  <si>
    <t>Ammount Planned</t>
  </si>
  <si>
    <t>Actual cost</t>
  </si>
  <si>
    <t>Taxi</t>
  </si>
  <si>
    <t>Metro</t>
  </si>
  <si>
    <t>Bus</t>
  </si>
  <si>
    <t xml:space="preserve">Train </t>
  </si>
  <si>
    <t>Entertainment</t>
  </si>
  <si>
    <t>Movie</t>
  </si>
  <si>
    <t>Arcade</t>
  </si>
  <si>
    <t>Restaurant</t>
  </si>
  <si>
    <t>others</t>
  </si>
  <si>
    <t>Loan</t>
  </si>
  <si>
    <t>Credit card Loans</t>
  </si>
  <si>
    <t>Student Loans</t>
  </si>
  <si>
    <t>Personal Loans</t>
  </si>
  <si>
    <t>Remaining</t>
  </si>
  <si>
    <t>Monthly Budget Planner</t>
  </si>
  <si>
    <t>Row Labels</t>
  </si>
  <si>
    <t>Grand Total</t>
  </si>
  <si>
    <t>Ammount</t>
  </si>
  <si>
    <t>Expernses</t>
  </si>
  <si>
    <t>Total Income</t>
  </si>
  <si>
    <t>Sum of Actual cost</t>
  </si>
  <si>
    <t>Sum of Ammount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</si>
</sst>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9">
    <xf numFmtId="0" fontId="0" fillId="0" borderId="0"/>
    <xf numFmtId="0" fontId="3" fillId="2" borderId="0" applyNumberFormat="0" applyBorder="0" applyAlignment="0" applyProtection="0"/>
    <xf numFmtId="0" fontId="4" fillId="3" borderId="3" applyNumberFormat="0" applyAlignment="0" applyProtection="0"/>
    <xf numFmtId="0" fontId="5" fillId="3" borderId="2" applyNumberFormat="0" applyAlignment="0" applyProtection="0"/>
    <xf numFmtId="0" fontId="6" fillId="4" borderId="4" applyNumberFormat="0" applyAlignment="0" applyProtection="0"/>
    <xf numFmtId="0" fontId="1" fillId="5" borderId="5" applyNumberFormat="0" applyFont="0" applyAlignment="0" applyProtection="0"/>
    <xf numFmtId="0" fontId="1" fillId="6" borderId="0" applyNumberFormat="0" applyBorder="0" applyAlignment="0" applyProtection="0"/>
    <xf numFmtId="0" fontId="7" fillId="7" borderId="0" applyNumberFormat="0" applyBorder="0" applyAlignment="0" applyProtection="0"/>
    <xf numFmtId="0" fontId="1" fillId="8" borderId="0" applyNumberFormat="0" applyBorder="0" applyAlignment="0" applyProtection="0"/>
  </cellStyleXfs>
  <cellXfs count="14">
    <xf numFmtId="0" fontId="0" fillId="0" borderId="0" xfId="0"/>
    <xf numFmtId="0" fontId="4" fillId="3" borderId="3" xfId="2"/>
    <xf numFmtId="0" fontId="5" fillId="3" borderId="2" xfId="3"/>
    <xf numFmtId="0" fontId="1" fillId="6" borderId="1" xfId="6" applyBorder="1"/>
    <xf numFmtId="0" fontId="2" fillId="5" borderId="5" xfId="5" applyFont="1"/>
    <xf numFmtId="0" fontId="3" fillId="2" borderId="0" xfId="1"/>
    <xf numFmtId="0" fontId="6" fillId="4" borderId="4" xfId="4"/>
    <xf numFmtId="0" fontId="0" fillId="9" borderId="0" xfId="0" applyFill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8" borderId="1" xfId="8" applyBorder="1"/>
    <xf numFmtId="0" fontId="1" fillId="8" borderId="3" xfId="8" applyBorder="1"/>
    <xf numFmtId="0" fontId="7" fillId="7" borderId="1" xfId="7" applyBorder="1"/>
  </cellXfs>
  <cellStyles count="9">
    <cellStyle name="20% - Accent5" xfId="8" builtinId="46"/>
    <cellStyle name="60% - Accent2" xfId="6" builtinId="36"/>
    <cellStyle name="Accent5" xfId="7" builtinId="45"/>
    <cellStyle name="Calculation" xfId="3" builtinId="22"/>
    <cellStyle name="Check Cell" xfId="4" builtinId="23"/>
    <cellStyle name="Good" xfId="1" builtinId="26"/>
    <cellStyle name="Normal" xfId="0" builtinId="0"/>
    <cellStyle name="Note" xfId="5" builtinId="10"/>
    <cellStyle name="Output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pivotCacheDefinition" Target="pivotCache/pivotCacheDefinition1.xml"/><Relationship Id="rId7" Type="http://schemas.openxmlformats.org/officeDocument/2006/relationships/pivotCacheDefinition" Target="pivotCache/pivotCacheDefinition5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4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3.xml"/><Relationship Id="rId10" Type="http://schemas.openxmlformats.org/officeDocument/2006/relationships/sharedStrings" Target="sharedStrings.xml"/><Relationship Id="rId4" Type="http://schemas.openxmlformats.org/officeDocument/2006/relationships/pivotCacheDefinition" Target="pivotCache/pivotCacheDefinition2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[Budget calculator.xlsx]Pivot Tables!PivotTable2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Housing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Tables'!$A$4:$A$12</c:f>
              <c:strCache>
                <c:ptCount val="8"/>
                <c:pt idx="0">
                  <c:v>Electricity and water bills</c:v>
                </c:pt>
                <c:pt idx="1">
                  <c:v>Gas</c:v>
                </c:pt>
                <c:pt idx="2">
                  <c:v>Groceries</c:v>
                </c:pt>
                <c:pt idx="3">
                  <c:v>Others</c:v>
                </c:pt>
                <c:pt idx="4">
                  <c:v>Phone</c:v>
                </c:pt>
                <c:pt idx="5">
                  <c:v>Rent</c:v>
                </c:pt>
                <c:pt idx="6">
                  <c:v>Repairs</c:v>
                </c:pt>
                <c:pt idx="7">
                  <c:v>Wifi</c:v>
                </c:pt>
              </c:strCache>
            </c:strRef>
          </c:cat>
          <c:val>
            <c:numRef>
              <c:f>'Pivot Tables'!$B$4:$B$12</c:f>
              <c:numCache>
                <c:formatCode>General</c:formatCode>
                <c:ptCount val="8"/>
                <c:pt idx="0">
                  <c:v>700</c:v>
                </c:pt>
                <c:pt idx="1">
                  <c:v>150</c:v>
                </c:pt>
                <c:pt idx="2">
                  <c:v>2000</c:v>
                </c:pt>
                <c:pt idx="3">
                  <c:v>300</c:v>
                </c:pt>
                <c:pt idx="4">
                  <c:v>150</c:v>
                </c:pt>
                <c:pt idx="5">
                  <c:v>5000</c:v>
                </c:pt>
                <c:pt idx="6">
                  <c:v>0</c:v>
                </c:pt>
                <c:pt idx="7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6B-4261-883E-9DC711F6AE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2502783"/>
        <c:axId val="2087632047"/>
      </c:barChart>
      <c:catAx>
        <c:axId val="1925027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7632047"/>
        <c:crosses val="autoZero"/>
        <c:auto val="1"/>
        <c:lblAlgn val="ctr"/>
        <c:lblOffset val="100"/>
        <c:noMultiLvlLbl val="0"/>
      </c:catAx>
      <c:valAx>
        <c:axId val="2087632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502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[Budget calculator.xlsx]Pivot Tables!PivotTable6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Entertainement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Tables'!$B$52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Tables'!$A$53:$A$57</c:f>
              <c:strCache>
                <c:ptCount val="4"/>
                <c:pt idx="0">
                  <c:v>Arcade</c:v>
                </c:pt>
                <c:pt idx="1">
                  <c:v>Movie</c:v>
                </c:pt>
                <c:pt idx="2">
                  <c:v>others</c:v>
                </c:pt>
                <c:pt idx="3">
                  <c:v>Restaurant</c:v>
                </c:pt>
              </c:strCache>
            </c:strRef>
          </c:cat>
          <c:val>
            <c:numRef>
              <c:f>'Pivot Tables'!$B$53:$B$57</c:f>
              <c:numCache>
                <c:formatCode>General</c:formatCode>
                <c:ptCount val="4"/>
                <c:pt idx="0">
                  <c:v>145</c:v>
                </c:pt>
                <c:pt idx="1">
                  <c:v>100</c:v>
                </c:pt>
                <c:pt idx="2">
                  <c:v>260</c:v>
                </c:pt>
                <c:pt idx="3">
                  <c:v>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63-49F9-86D0-C106C1480B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10194655"/>
        <c:axId val="103938991"/>
      </c:barChart>
      <c:catAx>
        <c:axId val="5101946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938991"/>
        <c:crosses val="autoZero"/>
        <c:auto val="1"/>
        <c:lblAlgn val="ctr"/>
        <c:lblOffset val="100"/>
        <c:noMultiLvlLbl val="0"/>
      </c:catAx>
      <c:valAx>
        <c:axId val="103938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194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[Budget calculator.xlsx]Pivot Tables!PivotTable3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Transport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Tables'!$B$20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Tables'!$A$21:$A$25</c:f>
              <c:strCache>
                <c:ptCount val="4"/>
                <c:pt idx="0">
                  <c:v>Bus</c:v>
                </c:pt>
                <c:pt idx="1">
                  <c:v>Metro</c:v>
                </c:pt>
                <c:pt idx="2">
                  <c:v>Taxi</c:v>
                </c:pt>
                <c:pt idx="3">
                  <c:v>Train </c:v>
                </c:pt>
              </c:strCache>
            </c:strRef>
          </c:cat>
          <c:val>
            <c:numRef>
              <c:f>'Pivot Tables'!$B$21:$B$25</c:f>
              <c:numCache>
                <c:formatCode>General</c:formatCode>
                <c:ptCount val="4"/>
                <c:pt idx="0">
                  <c:v>47</c:v>
                </c:pt>
                <c:pt idx="1">
                  <c:v>157</c:v>
                </c:pt>
                <c:pt idx="2">
                  <c:v>256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91-4A1D-8536-FEF31CAA1B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7472783"/>
        <c:axId val="102251391"/>
      </c:barChart>
      <c:catAx>
        <c:axId val="574727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251391"/>
        <c:crosses val="autoZero"/>
        <c:auto val="1"/>
        <c:lblAlgn val="ctr"/>
        <c:lblOffset val="100"/>
        <c:noMultiLvlLbl val="0"/>
      </c:catAx>
      <c:valAx>
        <c:axId val="102251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72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[Budget calculator.xlsx]Pivot Tables!PivotTable5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Loans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Tables'!$B$37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Tables'!$A$38:$A$41</c:f>
              <c:strCache>
                <c:ptCount val="3"/>
                <c:pt idx="0">
                  <c:v>Credit card Loans</c:v>
                </c:pt>
                <c:pt idx="1">
                  <c:v>Personal Loans</c:v>
                </c:pt>
                <c:pt idx="2">
                  <c:v>Student Loans</c:v>
                </c:pt>
              </c:strCache>
            </c:strRef>
          </c:cat>
          <c:val>
            <c:numRef>
              <c:f>'Pivot Tables'!$B$38:$B$41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81-426E-A800-3C651D26AA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7752255"/>
        <c:axId val="2026610783"/>
      </c:barChart>
      <c:catAx>
        <c:axId val="1977522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610783"/>
        <c:crosses val="autoZero"/>
        <c:auto val="1"/>
        <c:lblAlgn val="ctr"/>
        <c:lblOffset val="100"/>
        <c:noMultiLvlLbl val="0"/>
      </c:catAx>
      <c:valAx>
        <c:axId val="2026610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752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[Budget calculator.xlsx]Pivot Tables!PivotTable6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Entertainement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Tables'!$B$52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Tables'!$A$53:$A$57</c:f>
              <c:strCache>
                <c:ptCount val="4"/>
                <c:pt idx="0">
                  <c:v>Arcade</c:v>
                </c:pt>
                <c:pt idx="1">
                  <c:v>Movie</c:v>
                </c:pt>
                <c:pt idx="2">
                  <c:v>others</c:v>
                </c:pt>
                <c:pt idx="3">
                  <c:v>Restaurant</c:v>
                </c:pt>
              </c:strCache>
            </c:strRef>
          </c:cat>
          <c:val>
            <c:numRef>
              <c:f>'Pivot Tables'!$B$53:$B$57</c:f>
              <c:numCache>
                <c:formatCode>General</c:formatCode>
                <c:ptCount val="4"/>
                <c:pt idx="0">
                  <c:v>145</c:v>
                </c:pt>
                <c:pt idx="1">
                  <c:v>100</c:v>
                </c:pt>
                <c:pt idx="2">
                  <c:v>260</c:v>
                </c:pt>
                <c:pt idx="3">
                  <c:v>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4C-4980-A750-3C67DA6D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10194655"/>
        <c:axId val="103938991"/>
      </c:barChart>
      <c:catAx>
        <c:axId val="5101946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938991"/>
        <c:crosses val="autoZero"/>
        <c:auto val="1"/>
        <c:lblAlgn val="ctr"/>
        <c:lblOffset val="100"/>
        <c:noMultiLvlLbl val="0"/>
      </c:catAx>
      <c:valAx>
        <c:axId val="103938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194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[Budget calculator.xlsx]Pivot Tables!PivotTable7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Monthly Expenses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'Pivot Tables'!$B$68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'Pivot Tables'!$A$69:$A$73</c:f>
              <c:strCache>
                <c:ptCount val="4"/>
                <c:pt idx="0">
                  <c:v>Entertainment</c:v>
                </c:pt>
                <c:pt idx="1">
                  <c:v>Housing</c:v>
                </c:pt>
                <c:pt idx="2">
                  <c:v>Loan</c:v>
                </c:pt>
                <c:pt idx="3">
                  <c:v>Transport</c:v>
                </c:pt>
              </c:strCache>
            </c:strRef>
          </c:cat>
          <c:val>
            <c:numRef>
              <c:f>'Pivot Tables'!$B$69:$B$73</c:f>
              <c:numCache>
                <c:formatCode>General</c:formatCode>
                <c:ptCount val="4"/>
                <c:pt idx="0">
                  <c:v>3505</c:v>
                </c:pt>
                <c:pt idx="1">
                  <c:v>8600</c:v>
                </c:pt>
                <c:pt idx="2">
                  <c:v>0</c:v>
                </c:pt>
                <c:pt idx="3">
                  <c:v>460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AB-4CD9-AA1B-6D8878C5DE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[Budget calculator.xlsx]Pivot Tables!PivotTable2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Housing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Tables'!$A$4:$A$12</c:f>
              <c:strCache>
                <c:ptCount val="8"/>
                <c:pt idx="0">
                  <c:v>Electricity and water bills</c:v>
                </c:pt>
                <c:pt idx="1">
                  <c:v>Gas</c:v>
                </c:pt>
                <c:pt idx="2">
                  <c:v>Groceries</c:v>
                </c:pt>
                <c:pt idx="3">
                  <c:v>Others</c:v>
                </c:pt>
                <c:pt idx="4">
                  <c:v>Phone</c:v>
                </c:pt>
                <c:pt idx="5">
                  <c:v>Rent</c:v>
                </c:pt>
                <c:pt idx="6">
                  <c:v>Repairs</c:v>
                </c:pt>
                <c:pt idx="7">
                  <c:v>Wifi</c:v>
                </c:pt>
              </c:strCache>
            </c:strRef>
          </c:cat>
          <c:val>
            <c:numRef>
              <c:f>'Pivot Tables'!$B$4:$B$12</c:f>
              <c:numCache>
                <c:formatCode>General</c:formatCode>
                <c:ptCount val="8"/>
                <c:pt idx="0">
                  <c:v>700</c:v>
                </c:pt>
                <c:pt idx="1">
                  <c:v>150</c:v>
                </c:pt>
                <c:pt idx="2">
                  <c:v>2000</c:v>
                </c:pt>
                <c:pt idx="3">
                  <c:v>300</c:v>
                </c:pt>
                <c:pt idx="4">
                  <c:v>150</c:v>
                </c:pt>
                <c:pt idx="5">
                  <c:v>5000</c:v>
                </c:pt>
                <c:pt idx="6">
                  <c:v>0</c:v>
                </c:pt>
                <c:pt idx="7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87-4F97-8284-DB796A737F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2502783"/>
        <c:axId val="2087632047"/>
      </c:barChart>
      <c:catAx>
        <c:axId val="1925027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7632047"/>
        <c:crosses val="autoZero"/>
        <c:auto val="1"/>
        <c:lblAlgn val="ctr"/>
        <c:lblOffset val="100"/>
        <c:noMultiLvlLbl val="0"/>
      </c:catAx>
      <c:valAx>
        <c:axId val="2087632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502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[Budget calculator.xlsx]Pivot Tables!PivotTable3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Transport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Tables'!$B$20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Tables'!$A$21:$A$25</c:f>
              <c:strCache>
                <c:ptCount val="4"/>
                <c:pt idx="0">
                  <c:v>Bus</c:v>
                </c:pt>
                <c:pt idx="1">
                  <c:v>Metro</c:v>
                </c:pt>
                <c:pt idx="2">
                  <c:v>Taxi</c:v>
                </c:pt>
                <c:pt idx="3">
                  <c:v>Train </c:v>
                </c:pt>
              </c:strCache>
            </c:strRef>
          </c:cat>
          <c:val>
            <c:numRef>
              <c:f>'Pivot Tables'!$B$21:$B$25</c:f>
              <c:numCache>
                <c:formatCode>General</c:formatCode>
                <c:ptCount val="4"/>
                <c:pt idx="0">
                  <c:v>47</c:v>
                </c:pt>
                <c:pt idx="1">
                  <c:v>157</c:v>
                </c:pt>
                <c:pt idx="2">
                  <c:v>256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50-407F-9BC5-34B30EA9C1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7472783"/>
        <c:axId val="102251391"/>
      </c:barChart>
      <c:catAx>
        <c:axId val="574727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251391"/>
        <c:crosses val="autoZero"/>
        <c:auto val="1"/>
        <c:lblAlgn val="ctr"/>
        <c:lblOffset val="100"/>
        <c:noMultiLvlLbl val="0"/>
      </c:catAx>
      <c:valAx>
        <c:axId val="102251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72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[Budget calculator.xlsx]Pivot Tables!PivotTable7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Monthly Expenses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"/>
          <c:y val="0.31765388312506221"/>
          <c:w val="0.69216927351921043"/>
          <c:h val="0.51718828157514574"/>
        </c:manualLayout>
      </c:layout>
      <c:pie3DChart>
        <c:varyColors val="1"/>
        <c:ser>
          <c:idx val="0"/>
          <c:order val="0"/>
          <c:tx>
            <c:strRef>
              <c:f>'Pivot Tables'!$B$68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A0ED-47F6-841E-9871D7CDE8C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A0ED-47F6-841E-9871D7CDE8C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A0ED-47F6-841E-9871D7CDE8C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A0ED-47F6-841E-9871D7CDE8CC}"/>
              </c:ext>
            </c:extLst>
          </c:dPt>
          <c:cat>
            <c:strRef>
              <c:f>'Pivot Tables'!$A$69:$A$73</c:f>
              <c:strCache>
                <c:ptCount val="4"/>
                <c:pt idx="0">
                  <c:v>Entertainment</c:v>
                </c:pt>
                <c:pt idx="1">
                  <c:v>Housing</c:v>
                </c:pt>
                <c:pt idx="2">
                  <c:v>Loan</c:v>
                </c:pt>
                <c:pt idx="3">
                  <c:v>Transport</c:v>
                </c:pt>
              </c:strCache>
            </c:strRef>
          </c:cat>
          <c:val>
            <c:numRef>
              <c:f>'Pivot Tables'!$B$69:$B$73</c:f>
              <c:numCache>
                <c:formatCode>General</c:formatCode>
                <c:ptCount val="4"/>
                <c:pt idx="0">
                  <c:v>3505</c:v>
                </c:pt>
                <c:pt idx="1">
                  <c:v>8600</c:v>
                </c:pt>
                <c:pt idx="2">
                  <c:v>0</c:v>
                </c:pt>
                <c:pt idx="3">
                  <c:v>460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0ED-47F6-841E-9871D7CDE8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[Budget calculator.xlsx]Pivot Tables!PivotTable5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Loans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Tables'!$B$37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Tables'!$A$38:$A$41</c:f>
              <c:strCache>
                <c:ptCount val="3"/>
                <c:pt idx="0">
                  <c:v>Credit card Loans</c:v>
                </c:pt>
                <c:pt idx="1">
                  <c:v>Personal Loans</c:v>
                </c:pt>
                <c:pt idx="2">
                  <c:v>Student Loans</c:v>
                </c:pt>
              </c:strCache>
            </c:strRef>
          </c:cat>
          <c:val>
            <c:numRef>
              <c:f>'Pivot Tables'!$B$38:$B$41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B2-4E14-88E8-68262ADDAA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7752255"/>
        <c:axId val="2026610783"/>
      </c:barChart>
      <c:catAx>
        <c:axId val="1977522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610783"/>
        <c:crosses val="autoZero"/>
        <c:auto val="1"/>
        <c:lblAlgn val="ctr"/>
        <c:lblOffset val="100"/>
        <c:noMultiLvlLbl val="0"/>
      </c:catAx>
      <c:valAx>
        <c:axId val="2026610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752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2</xdr:row>
      <xdr:rowOff>30480</xdr:rowOff>
    </xdr:from>
    <xdr:to>
      <xdr:col>10</xdr:col>
      <xdr:colOff>342900</xdr:colOff>
      <xdr:row>17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62B4AB-4DB5-CAD9-12D1-2BDA2C7E1C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7620</xdr:colOff>
      <xdr:row>17</xdr:row>
      <xdr:rowOff>129540</xdr:rowOff>
    </xdr:from>
    <xdr:to>
      <xdr:col>10</xdr:col>
      <xdr:colOff>312420</xdr:colOff>
      <xdr:row>32</xdr:row>
      <xdr:rowOff>129540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FE86EE2-AE1D-6D98-13BC-A77CD7CBCE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594360</xdr:colOff>
      <xdr:row>33</xdr:row>
      <xdr:rowOff>114300</xdr:rowOff>
    </xdr:from>
    <xdr:to>
      <xdr:col>10</xdr:col>
      <xdr:colOff>289560</xdr:colOff>
      <xdr:row>48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FA489E-F42F-BB79-4930-7B72113BA0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541020</xdr:colOff>
      <xdr:row>50</xdr:row>
      <xdr:rowOff>15240</xdr:rowOff>
    </xdr:from>
    <xdr:to>
      <xdr:col>10</xdr:col>
      <xdr:colOff>236220</xdr:colOff>
      <xdr:row>65</xdr:row>
      <xdr:rowOff>15240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1FE1BAF-F666-D47E-7E3F-AEA2A1435D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510540</xdr:colOff>
      <xdr:row>66</xdr:row>
      <xdr:rowOff>125730</xdr:rowOff>
    </xdr:from>
    <xdr:to>
      <xdr:col>10</xdr:col>
      <xdr:colOff>205740</xdr:colOff>
      <xdr:row>81</xdr:row>
      <xdr:rowOff>125730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56D3421-5056-4002-8F80-273DA6E060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191589</xdr:colOff>
      <xdr:row>16</xdr:row>
      <xdr:rowOff>136070</xdr:rowOff>
    </xdr:from>
    <xdr:to>
      <xdr:col>9</xdr:col>
      <xdr:colOff>168729</xdr:colOff>
      <xdr:row>26</xdr:row>
      <xdr:rowOff>29390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B49D5E-9149-4A52-92F8-3EE53B2E0C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231867</xdr:colOff>
      <xdr:row>8</xdr:row>
      <xdr:rowOff>148045</xdr:rowOff>
    </xdr:from>
    <xdr:to>
      <xdr:col>12</xdr:col>
      <xdr:colOff>80555</xdr:colOff>
      <xdr:row>16</xdr:row>
      <xdr:rowOff>25036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CCE35D8-4C43-4A8B-95C6-25F4D8ABD7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185058</xdr:colOff>
      <xdr:row>16</xdr:row>
      <xdr:rowOff>108856</xdr:rowOff>
    </xdr:from>
    <xdr:to>
      <xdr:col>15</xdr:col>
      <xdr:colOff>598715</xdr:colOff>
      <xdr:row>27</xdr:row>
      <xdr:rowOff>174172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1E9550C-159F-4345-B7F4-9CD1018C0E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206829</xdr:colOff>
      <xdr:row>8</xdr:row>
      <xdr:rowOff>152400</xdr:rowOff>
    </xdr:from>
    <xdr:to>
      <xdr:col>16</xdr:col>
      <xdr:colOff>54428</xdr:colOff>
      <xdr:row>16</xdr:row>
      <xdr:rowOff>32656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BF11514-47FA-4CD3-8291-C858B75D3D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32656</xdr:colOff>
      <xdr:row>1</xdr:row>
      <xdr:rowOff>10884</xdr:rowOff>
    </xdr:from>
    <xdr:to>
      <xdr:col>16</xdr:col>
      <xdr:colOff>43542</xdr:colOff>
      <xdr:row>8</xdr:row>
      <xdr:rowOff>130627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65B872B-15F7-481B-B6E2-ED74D8803C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sugo" refreshedDate="44998.450500231484" createdVersion="8" refreshedVersion="8" minRefreshableVersion="3" recordCount="5" xr:uid="{9C35824A-FA04-4F88-9272-4B83A8329348}">
  <cacheSource type="worksheet">
    <worksheetSource ref="G10:H15" sheet="Budget Calculator"/>
  </cacheSource>
  <cacheFields count="2">
    <cacheField name="Expernses" numFmtId="0">
      <sharedItems count="5">
        <s v="Total Income"/>
        <s v="Housing"/>
        <s v="Transport"/>
        <s v="Entertainment"/>
        <s v="Loan"/>
      </sharedItems>
    </cacheField>
    <cacheField name="Ammount" numFmtId="0">
      <sharedItems containsSemiMixedTypes="0" containsString="0" containsNumber="1" containsInteger="1" minValue="0" maxValue="15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sugo" refreshedDate="44998.450500694446" createdVersion="8" refreshedVersion="8" minRefreshableVersion="3" recordCount="4" xr:uid="{ACDCF08D-B6A1-4A80-8897-44F4BCFBF453}">
  <cacheSource type="worksheet">
    <worksheetSource ref="G2:I6" sheet="Budget Calculator"/>
  </cacheSource>
  <cacheFields count="3">
    <cacheField name="Entertainment" numFmtId="0">
      <sharedItems count="4">
        <s v="Movie"/>
        <s v="Arcade"/>
        <s v="Restaurant"/>
        <s v="others"/>
      </sharedItems>
    </cacheField>
    <cacheField name="Ammount Planned" numFmtId="0">
      <sharedItems containsSemiMixedTypes="0" containsString="0" containsNumber="1" containsInteger="1" minValue="100" maxValue="3000"/>
    </cacheField>
    <cacheField name="Actual cost" numFmtId="0">
      <sharedItems containsSemiMixedTypes="0" containsString="0" containsNumber="1" containsInteger="1" minValue="100" maxValue="3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sugo" refreshedDate="44998.450501388892" createdVersion="8" refreshedVersion="8" minRefreshableVersion="3" recordCount="3" xr:uid="{E7A4BBFF-B0FE-415C-ACCC-0625604C51F8}">
  <cacheSource type="worksheet">
    <worksheetSource ref="A22:C25" sheet="Budget Calculator"/>
  </cacheSource>
  <cacheFields count="3">
    <cacheField name="Loan" numFmtId="0">
      <sharedItems count="3">
        <s v="Credit card Loans"/>
        <s v="Student Loans"/>
        <s v="Personal Loans"/>
      </sharedItems>
    </cacheField>
    <cacheField name="Ammount Planned" numFmtId="0">
      <sharedItems containsSemiMixedTypes="0" containsString="0" containsNumber="1" containsInteger="1" minValue="0" maxValue="0"/>
    </cacheField>
    <cacheField name="Actual cost" numFmtId="0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sugo" refreshedDate="44998.450501851854" createdVersion="8" refreshedVersion="8" minRefreshableVersion="3" recordCount="4" xr:uid="{4E90D67F-8E07-4D7C-8B40-44BCBCA00999}">
  <cacheSource type="worksheet">
    <worksheetSource ref="A14:D18" sheet="Budget Calculator"/>
  </cacheSource>
  <cacheFields count="4">
    <cacheField name="Transport" numFmtId="0">
      <sharedItems count="4">
        <s v="Taxi"/>
        <s v="Metro"/>
        <s v="Bus"/>
        <s v="Train "/>
      </sharedItems>
    </cacheField>
    <cacheField name="Ammount Planned" numFmtId="0">
      <sharedItems containsSemiMixedTypes="0" containsString="0" containsNumber="1" containsInteger="1" minValue="0" maxValue="400"/>
    </cacheField>
    <cacheField name="Actual cost" numFmtId="0">
      <sharedItems containsSemiMixedTypes="0" containsString="0" containsNumber="1" containsInteger="1" minValue="0" maxValue="256"/>
    </cacheField>
    <cacheField name="Total" numFmtId="0">
      <sharedItems containsMixedTypes="1" containsNumber="1" containsInteger="1" minValue="-56" maxValue="24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sugo" refreshedDate="44998.450502777778" createdVersion="8" refreshedVersion="8" minRefreshableVersion="3" recordCount="8" xr:uid="{F92F3B5E-572F-4FAA-907D-6AC013C7FB9A}">
  <cacheSource type="worksheet">
    <worksheetSource ref="A2:D10" sheet="Budget Calculator"/>
  </cacheSource>
  <cacheFields count="4">
    <cacheField name="Housing" numFmtId="0">
      <sharedItems count="8">
        <s v="Rent"/>
        <s v="Electricity and water bills"/>
        <s v="Gas"/>
        <s v="Wifi"/>
        <s v="Groceries"/>
        <s v="Phone"/>
        <s v="Repairs"/>
        <s v="Others"/>
      </sharedItems>
    </cacheField>
    <cacheField name="Ammount Planned" numFmtId="0">
      <sharedItems containsSemiMixedTypes="0" containsString="0" containsNumber="1" containsInteger="1" minValue="100" maxValue="5000"/>
    </cacheField>
    <cacheField name="Actual cost" numFmtId="0">
      <sharedItems containsSemiMixedTypes="0" containsString="0" containsNumber="1" containsInteger="1" minValue="0" maxValue="5000"/>
    </cacheField>
    <cacheField name="Total" numFmtId="0">
      <sharedItems containsSemiMixedTypes="0" containsString="0" containsNumber="1" containsInteger="1" minValue="-200" maxValue="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x v="0"/>
    <n v="15000"/>
  </r>
  <r>
    <x v="1"/>
    <n v="8600"/>
  </r>
  <r>
    <x v="2"/>
    <n v="460"/>
  </r>
  <r>
    <x v="3"/>
    <n v="3505"/>
  </r>
  <r>
    <x v="4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x v="0"/>
    <n v="100"/>
    <n v="100"/>
  </r>
  <r>
    <x v="1"/>
    <n v="200"/>
    <n v="145"/>
  </r>
  <r>
    <x v="2"/>
    <n v="3000"/>
    <n v="3000"/>
  </r>
  <r>
    <x v="3"/>
    <n v="500"/>
    <n v="26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">
  <r>
    <x v="0"/>
    <n v="0"/>
    <n v="0"/>
  </r>
  <r>
    <x v="1"/>
    <n v="0"/>
    <n v="0"/>
  </r>
  <r>
    <x v="2"/>
    <n v="0"/>
    <n v="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x v="0"/>
    <n v="200"/>
    <n v="256"/>
    <n v="-56"/>
  </r>
  <r>
    <x v="1"/>
    <n v="400"/>
    <n v="157"/>
    <n v="243"/>
  </r>
  <r>
    <x v="2"/>
    <n v="50"/>
    <n v="47"/>
    <n v="3"/>
  </r>
  <r>
    <x v="3"/>
    <n v="0"/>
    <n v="0"/>
    <s v=" 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">
  <r>
    <x v="0"/>
    <n v="5000"/>
    <n v="5000"/>
    <n v="0"/>
  </r>
  <r>
    <x v="1"/>
    <n v="700"/>
    <n v="700"/>
    <n v="0"/>
  </r>
  <r>
    <x v="2"/>
    <n v="150"/>
    <n v="150"/>
    <n v="0"/>
  </r>
  <r>
    <x v="3"/>
    <n v="300"/>
    <n v="300"/>
    <n v="0"/>
  </r>
  <r>
    <x v="4"/>
    <n v="2000"/>
    <n v="2000"/>
    <n v="0"/>
  </r>
  <r>
    <x v="5"/>
    <n v="150"/>
    <n v="150"/>
    <n v="0"/>
  </r>
  <r>
    <x v="6"/>
    <n v="100"/>
    <n v="0"/>
    <n v="100"/>
  </r>
  <r>
    <x v="7"/>
    <n v="100"/>
    <n v="300"/>
    <n v="-2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4BD689-2721-4D59-97D3-E61206D18BC1}" name="PivotTable7" cacheId="2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68:B73" firstHeaderRow="1" firstDataRow="1" firstDataCol="1"/>
  <pivotFields count="2">
    <pivotField axis="axisRow" showAll="0">
      <items count="6">
        <item x="3"/>
        <item x="1"/>
        <item x="4"/>
        <item h="1" x="0"/>
        <item x="2"/>
        <item t="default"/>
      </items>
    </pivotField>
    <pivotField dataField="1" showAll="0"/>
  </pivotFields>
  <rowFields count="1">
    <field x="0"/>
  </rowFields>
  <rowItems count="5">
    <i>
      <x/>
    </i>
    <i>
      <x v="1"/>
    </i>
    <i>
      <x v="2"/>
    </i>
    <i>
      <x v="4"/>
    </i>
    <i t="grand">
      <x/>
    </i>
  </rowItems>
  <colItems count="1">
    <i/>
  </colItems>
  <dataFields count="1">
    <dataField name="Sum of Ammount" fld="1" baseField="0" baseItem="0"/>
  </dataFields>
  <chartFormats count="6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4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4" format="10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98DC06-4F5A-4CD8-B014-CD0DAA4582D5}" name="PivotTable6" cacheId="2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52:B57" firstHeaderRow="1" firstDataRow="1" firstDataCol="1"/>
  <pivotFields count="3">
    <pivotField axis="axisRow" showAll="0">
      <items count="5">
        <item x="1"/>
        <item x="0"/>
        <item x="3"/>
        <item x="2"/>
        <item t="default"/>
      </items>
    </pivotField>
    <pivotField showAll="0"/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Actual cost" fld="2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4D54EC-C565-4958-9656-22891D759F0A}" name="PivotTable5" cacheId="3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7:B41" firstHeaderRow="1" firstDataRow="1" firstDataCol="1"/>
  <pivotFields count="3">
    <pivotField axis="axisRow" showAll="0">
      <items count="4">
        <item x="0"/>
        <item x="2"/>
        <item x="1"/>
        <item t="default"/>
      </items>
    </pivotField>
    <pivotField showAll="0"/>
    <pivotField dataField="1" showAl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Actual cost" fld="2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E5E64D-B16E-48E2-925D-CD43E36FEFBE}" name="PivotTable3" cacheId="3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20:B25" firstHeaderRow="1" firstDataRow="1" firstDataCol="1"/>
  <pivotFields count="4">
    <pivotField axis="axisRow" showAll="0">
      <items count="5">
        <item x="2"/>
        <item x="1"/>
        <item x="0"/>
        <item x="3"/>
        <item t="default"/>
      </items>
    </pivotField>
    <pivotField showAll="0"/>
    <pivotField dataField="1" showAll="0"/>
    <pivotField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Actual cost" fld="2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833EE3-9FEC-4330-BB82-D97A77B4D4AA}" name="PivotTable2" cacheId="3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B12" firstHeaderRow="1" firstDataRow="1" firstDataCol="1"/>
  <pivotFields count="4">
    <pivotField axis="axisRow" showAll="0">
      <items count="9">
        <item x="1"/>
        <item x="2"/>
        <item x="4"/>
        <item x="7"/>
        <item x="5"/>
        <item x="0"/>
        <item x="6"/>
        <item x="3"/>
        <item t="default"/>
      </items>
    </pivotField>
    <pivotField showAll="0"/>
    <pivotField dataField="1" showAll="0"/>
    <pivotField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um of Actual cost" fld="2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03127-3AF8-4103-A5AC-6E61BED5B1B7}">
  <dimension ref="A3:B73"/>
  <sheetViews>
    <sheetView topLeftCell="A49" workbookViewId="0">
      <selection activeCell="B68" sqref="B68"/>
    </sheetView>
  </sheetViews>
  <sheetFormatPr defaultRowHeight="14.4" x14ac:dyDescent="0.3"/>
  <cols>
    <col min="1" max="1" width="12.6640625" bestFit="1" customWidth="1"/>
    <col min="2" max="2" width="16.109375" bestFit="1" customWidth="1"/>
  </cols>
  <sheetData>
    <row r="3" spans="1:2" x14ac:dyDescent="0.3">
      <c r="A3" s="8" t="s">
        <v>28</v>
      </c>
      <c r="B3" t="s">
        <v>33</v>
      </c>
    </row>
    <row r="4" spans="1:2" x14ac:dyDescent="0.3">
      <c r="A4" s="9" t="s">
        <v>4</v>
      </c>
      <c r="B4" s="10">
        <v>700</v>
      </c>
    </row>
    <row r="5" spans="1:2" x14ac:dyDescent="0.3">
      <c r="A5" s="9" t="s">
        <v>8</v>
      </c>
      <c r="B5" s="10">
        <v>150</v>
      </c>
    </row>
    <row r="6" spans="1:2" x14ac:dyDescent="0.3">
      <c r="A6" s="9" t="s">
        <v>6</v>
      </c>
      <c r="B6" s="10">
        <v>2000</v>
      </c>
    </row>
    <row r="7" spans="1:2" x14ac:dyDescent="0.3">
      <c r="A7" s="9" t="s">
        <v>10</v>
      </c>
      <c r="B7" s="10">
        <v>300</v>
      </c>
    </row>
    <row r="8" spans="1:2" x14ac:dyDescent="0.3">
      <c r="A8" s="9" t="s">
        <v>7</v>
      </c>
      <c r="B8" s="10">
        <v>150</v>
      </c>
    </row>
    <row r="9" spans="1:2" x14ac:dyDescent="0.3">
      <c r="A9" s="9" t="s">
        <v>1</v>
      </c>
      <c r="B9" s="10">
        <v>5000</v>
      </c>
    </row>
    <row r="10" spans="1:2" x14ac:dyDescent="0.3">
      <c r="A10" s="9" t="s">
        <v>9</v>
      </c>
      <c r="B10" s="10">
        <v>0</v>
      </c>
    </row>
    <row r="11" spans="1:2" x14ac:dyDescent="0.3">
      <c r="A11" s="9" t="s">
        <v>5</v>
      </c>
      <c r="B11" s="10">
        <v>300</v>
      </c>
    </row>
    <row r="12" spans="1:2" x14ac:dyDescent="0.3">
      <c r="A12" s="9" t="s">
        <v>29</v>
      </c>
      <c r="B12" s="10">
        <v>8600</v>
      </c>
    </row>
    <row r="20" spans="1:2" x14ac:dyDescent="0.3">
      <c r="A20" s="8" t="s">
        <v>28</v>
      </c>
      <c r="B20" t="s">
        <v>33</v>
      </c>
    </row>
    <row r="21" spans="1:2" x14ac:dyDescent="0.3">
      <c r="A21" s="9" t="s">
        <v>15</v>
      </c>
      <c r="B21" s="10">
        <v>47</v>
      </c>
    </row>
    <row r="22" spans="1:2" x14ac:dyDescent="0.3">
      <c r="A22" s="9" t="s">
        <v>14</v>
      </c>
      <c r="B22" s="10">
        <v>157</v>
      </c>
    </row>
    <row r="23" spans="1:2" x14ac:dyDescent="0.3">
      <c r="A23" s="9" t="s">
        <v>13</v>
      </c>
      <c r="B23" s="10">
        <v>256</v>
      </c>
    </row>
    <row r="24" spans="1:2" x14ac:dyDescent="0.3">
      <c r="A24" s="9" t="s">
        <v>16</v>
      </c>
      <c r="B24" s="10">
        <v>0</v>
      </c>
    </row>
    <row r="25" spans="1:2" x14ac:dyDescent="0.3">
      <c r="A25" s="9" t="s">
        <v>29</v>
      </c>
      <c r="B25" s="10">
        <v>460</v>
      </c>
    </row>
    <row r="37" spans="1:2" x14ac:dyDescent="0.3">
      <c r="A37" s="8" t="s">
        <v>28</v>
      </c>
      <c r="B37" t="s">
        <v>33</v>
      </c>
    </row>
    <row r="38" spans="1:2" x14ac:dyDescent="0.3">
      <c r="A38" s="9" t="s">
        <v>23</v>
      </c>
      <c r="B38" s="10">
        <v>0</v>
      </c>
    </row>
    <row r="39" spans="1:2" x14ac:dyDescent="0.3">
      <c r="A39" s="9" t="s">
        <v>25</v>
      </c>
      <c r="B39" s="10">
        <v>0</v>
      </c>
    </row>
    <row r="40" spans="1:2" x14ac:dyDescent="0.3">
      <c r="A40" s="9" t="s">
        <v>24</v>
      </c>
      <c r="B40" s="10">
        <v>0</v>
      </c>
    </row>
    <row r="41" spans="1:2" x14ac:dyDescent="0.3">
      <c r="A41" s="9" t="s">
        <v>29</v>
      </c>
      <c r="B41" s="10">
        <v>0</v>
      </c>
    </row>
    <row r="52" spans="1:2" x14ac:dyDescent="0.3">
      <c r="A52" s="8" t="s">
        <v>28</v>
      </c>
      <c r="B52" t="s">
        <v>33</v>
      </c>
    </row>
    <row r="53" spans="1:2" x14ac:dyDescent="0.3">
      <c r="A53" s="9" t="s">
        <v>19</v>
      </c>
      <c r="B53" s="10">
        <v>145</v>
      </c>
    </row>
    <row r="54" spans="1:2" x14ac:dyDescent="0.3">
      <c r="A54" s="9" t="s">
        <v>18</v>
      </c>
      <c r="B54" s="10">
        <v>100</v>
      </c>
    </row>
    <row r="55" spans="1:2" x14ac:dyDescent="0.3">
      <c r="A55" s="9" t="s">
        <v>21</v>
      </c>
      <c r="B55" s="10">
        <v>260</v>
      </c>
    </row>
    <row r="56" spans="1:2" x14ac:dyDescent="0.3">
      <c r="A56" s="9" t="s">
        <v>20</v>
      </c>
      <c r="B56" s="10">
        <v>3000</v>
      </c>
    </row>
    <row r="57" spans="1:2" x14ac:dyDescent="0.3">
      <c r="A57" s="9" t="s">
        <v>29</v>
      </c>
      <c r="B57" s="10">
        <v>3505</v>
      </c>
    </row>
    <row r="68" spans="1:2" x14ac:dyDescent="0.3">
      <c r="A68" s="8" t="s">
        <v>28</v>
      </c>
      <c r="B68" t="s">
        <v>34</v>
      </c>
    </row>
    <row r="69" spans="1:2" x14ac:dyDescent="0.3">
      <c r="A69" s="9" t="s">
        <v>17</v>
      </c>
      <c r="B69" s="10">
        <v>3505</v>
      </c>
    </row>
    <row r="70" spans="1:2" x14ac:dyDescent="0.3">
      <c r="A70" s="9" t="s">
        <v>3</v>
      </c>
      <c r="B70" s="10">
        <v>8600</v>
      </c>
    </row>
    <row r="71" spans="1:2" x14ac:dyDescent="0.3">
      <c r="A71" s="9" t="s">
        <v>22</v>
      </c>
      <c r="B71" s="10">
        <v>0</v>
      </c>
    </row>
    <row r="72" spans="1:2" x14ac:dyDescent="0.3">
      <c r="A72" s="9" t="s">
        <v>0</v>
      </c>
      <c r="B72" s="10">
        <v>460</v>
      </c>
    </row>
    <row r="73" spans="1:2" x14ac:dyDescent="0.3">
      <c r="A73" s="9" t="s">
        <v>29</v>
      </c>
      <c r="B73" s="10">
        <v>12565</v>
      </c>
    </row>
  </sheetData>
  <pageMargins left="0.7" right="0.7" top="0.75" bottom="0.75" header="0.3" footer="0.3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E0873-D2A0-4476-9157-C320F314B737}">
  <dimension ref="A1:P26"/>
  <sheetViews>
    <sheetView showGridLines="0" tabSelected="1" zoomScale="70" zoomScaleNormal="70" workbookViewId="0">
      <selection activeCell="S21" sqref="S21"/>
    </sheetView>
  </sheetViews>
  <sheetFormatPr defaultRowHeight="14.4" x14ac:dyDescent="0.3"/>
  <cols>
    <col min="1" max="1" width="21.88671875" customWidth="1"/>
    <col min="2" max="2" width="17.44140625" customWidth="1"/>
    <col min="3" max="3" width="10.88671875" customWidth="1"/>
    <col min="5" max="5" width="6.44140625" customWidth="1"/>
    <col min="6" max="6" width="6.109375" customWidth="1"/>
    <col min="7" max="7" width="15.33203125" customWidth="1"/>
    <col min="8" max="8" width="16.44140625" customWidth="1"/>
    <col min="9" max="9" width="10.33203125" customWidth="1"/>
  </cols>
  <sheetData>
    <row r="1" spans="1:16" x14ac:dyDescent="0.3">
      <c r="A1" s="7" t="s">
        <v>27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</row>
    <row r="2" spans="1:16" ht="15" thickBot="1" x14ac:dyDescent="0.35">
      <c r="A2" s="13" t="s">
        <v>3</v>
      </c>
      <c r="B2" s="13" t="s">
        <v>11</v>
      </c>
      <c r="C2" s="13" t="s">
        <v>12</v>
      </c>
      <c r="D2" s="13" t="s">
        <v>2</v>
      </c>
      <c r="G2" s="3" t="s">
        <v>17</v>
      </c>
      <c r="H2" s="3" t="s">
        <v>11</v>
      </c>
      <c r="I2" s="3" t="s">
        <v>12</v>
      </c>
      <c r="J2" s="3" t="s">
        <v>2</v>
      </c>
    </row>
    <row r="3" spans="1:16" ht="15" thickBot="1" x14ac:dyDescent="0.35">
      <c r="A3" s="11" t="s">
        <v>1</v>
      </c>
      <c r="B3" s="11">
        <v>5000</v>
      </c>
      <c r="C3" s="11">
        <v>5000</v>
      </c>
      <c r="D3" s="11">
        <f>IF(B3&gt;0,B3-C3," ")</f>
        <v>0</v>
      </c>
      <c r="G3" s="2" t="s">
        <v>18</v>
      </c>
      <c r="H3" s="2">
        <v>100</v>
      </c>
      <c r="I3" s="2">
        <v>100</v>
      </c>
      <c r="J3" s="2">
        <f>IF(H3&gt;0,H3-I3," ")</f>
        <v>0</v>
      </c>
    </row>
    <row r="4" spans="1:16" ht="15" thickBot="1" x14ac:dyDescent="0.35">
      <c r="A4" s="11" t="s">
        <v>4</v>
      </c>
      <c r="B4" s="11">
        <v>700</v>
      </c>
      <c r="C4" s="11">
        <v>700</v>
      </c>
      <c r="D4" s="11">
        <f t="shared" ref="D4:D10" si="0">IF(B4&gt;0,B4-C4," ")</f>
        <v>0</v>
      </c>
      <c r="G4" s="2" t="s">
        <v>19</v>
      </c>
      <c r="H4" s="2">
        <v>200</v>
      </c>
      <c r="I4" s="2">
        <v>145</v>
      </c>
      <c r="J4" s="2">
        <f>IF(H4&gt;0,H4-I4," ")</f>
        <v>55</v>
      </c>
    </row>
    <row r="5" spans="1:16" ht="15" thickBot="1" x14ac:dyDescent="0.35">
      <c r="A5" s="11" t="s">
        <v>8</v>
      </c>
      <c r="B5" s="11">
        <v>150</v>
      </c>
      <c r="C5" s="11">
        <v>150</v>
      </c>
      <c r="D5" s="11">
        <f t="shared" si="0"/>
        <v>0</v>
      </c>
      <c r="G5" s="2" t="s">
        <v>20</v>
      </c>
      <c r="H5" s="2">
        <v>3000</v>
      </c>
      <c r="I5" s="2">
        <v>3000</v>
      </c>
      <c r="J5" s="2">
        <f>IF(H5&gt;0,H5-I5," ")</f>
        <v>0</v>
      </c>
    </row>
    <row r="6" spans="1:16" ht="15" thickBot="1" x14ac:dyDescent="0.35">
      <c r="A6" s="11" t="s">
        <v>5</v>
      </c>
      <c r="B6" s="11">
        <v>300</v>
      </c>
      <c r="C6" s="11">
        <v>300</v>
      </c>
      <c r="D6" s="11">
        <f t="shared" si="0"/>
        <v>0</v>
      </c>
      <c r="G6" s="2" t="s">
        <v>21</v>
      </c>
      <c r="H6" s="2">
        <v>500</v>
      </c>
      <c r="I6" s="2">
        <v>260</v>
      </c>
      <c r="J6" s="2">
        <f>IF(H6&gt;0,H6-I6," ")</f>
        <v>240</v>
      </c>
    </row>
    <row r="7" spans="1:16" ht="15" thickBot="1" x14ac:dyDescent="0.35">
      <c r="A7" s="11" t="s">
        <v>6</v>
      </c>
      <c r="B7" s="11">
        <v>2000</v>
      </c>
      <c r="C7" s="11">
        <v>2000</v>
      </c>
      <c r="D7" s="11">
        <f t="shared" si="0"/>
        <v>0</v>
      </c>
      <c r="G7" s="2" t="s">
        <v>2</v>
      </c>
      <c r="H7" s="2">
        <f>IF(H3&gt;0,SUM(H3:H6)," " )</f>
        <v>3800</v>
      </c>
      <c r="I7" s="2">
        <f>IF(I3&gt;0,SUM(I3:I6)," ")</f>
        <v>3505</v>
      </c>
      <c r="J7" s="2"/>
    </row>
    <row r="8" spans="1:16" ht="15" thickBot="1" x14ac:dyDescent="0.35">
      <c r="A8" s="11" t="s">
        <v>7</v>
      </c>
      <c r="B8" s="11">
        <v>150</v>
      </c>
      <c r="C8" s="11">
        <v>150</v>
      </c>
      <c r="D8" s="11">
        <f t="shared" si="0"/>
        <v>0</v>
      </c>
    </row>
    <row r="9" spans="1:16" ht="15" thickBot="1" x14ac:dyDescent="0.35">
      <c r="A9" s="11" t="s">
        <v>9</v>
      </c>
      <c r="B9" s="11">
        <v>100</v>
      </c>
      <c r="C9" s="11">
        <v>0</v>
      </c>
      <c r="D9" s="11">
        <f t="shared" si="0"/>
        <v>100</v>
      </c>
    </row>
    <row r="10" spans="1:16" ht="15.6" thickTop="1" thickBot="1" x14ac:dyDescent="0.35">
      <c r="A10" s="11" t="s">
        <v>10</v>
      </c>
      <c r="B10" s="11">
        <v>100</v>
      </c>
      <c r="C10" s="11">
        <v>300</v>
      </c>
      <c r="D10" s="11">
        <f t="shared" si="0"/>
        <v>-200</v>
      </c>
      <c r="G10" s="6" t="s">
        <v>31</v>
      </c>
      <c r="H10" s="6" t="s">
        <v>30</v>
      </c>
    </row>
    <row r="11" spans="1:16" ht="15.6" thickTop="1" thickBot="1" x14ac:dyDescent="0.35">
      <c r="A11" s="11" t="s">
        <v>2</v>
      </c>
      <c r="B11" s="12">
        <f>IF(B3&gt;0,SUM(B3:B10)," ")</f>
        <v>8500</v>
      </c>
      <c r="C11" s="12">
        <f>IF(C3&gt;0,SUM(C3:C10)," ")</f>
        <v>8600</v>
      </c>
      <c r="D11" s="12"/>
      <c r="G11" s="6" t="s">
        <v>32</v>
      </c>
      <c r="H11" s="6">
        <v>15000</v>
      </c>
    </row>
    <row r="12" spans="1:16" ht="15.6" thickTop="1" thickBot="1" x14ac:dyDescent="0.35">
      <c r="G12" s="6" t="s">
        <v>3</v>
      </c>
      <c r="H12" s="6">
        <f>C11</f>
        <v>8600</v>
      </c>
    </row>
    <row r="13" spans="1:16" ht="15.6" thickTop="1" thickBot="1" x14ac:dyDescent="0.35">
      <c r="G13" s="6" t="s">
        <v>0</v>
      </c>
      <c r="H13" s="6">
        <f>C19</f>
        <v>460</v>
      </c>
    </row>
    <row r="14" spans="1:16" ht="15.6" thickTop="1" thickBot="1" x14ac:dyDescent="0.35">
      <c r="A14" s="5" t="s">
        <v>0</v>
      </c>
      <c r="B14" s="5" t="s">
        <v>11</v>
      </c>
      <c r="C14" s="5" t="s">
        <v>12</v>
      </c>
      <c r="D14" s="5" t="s">
        <v>2</v>
      </c>
      <c r="G14" s="6" t="s">
        <v>17</v>
      </c>
      <c r="H14" s="6">
        <f>I7</f>
        <v>3505</v>
      </c>
    </row>
    <row r="15" spans="1:16" ht="15.6" thickTop="1" thickBot="1" x14ac:dyDescent="0.35">
      <c r="A15" s="1" t="s">
        <v>13</v>
      </c>
      <c r="B15" s="1">
        <v>200</v>
      </c>
      <c r="C15" s="1">
        <v>256</v>
      </c>
      <c r="D15" s="1">
        <f>IF(B15&gt;0,B15-C15," ")</f>
        <v>-56</v>
      </c>
      <c r="G15" s="6" t="s">
        <v>22</v>
      </c>
      <c r="H15" s="6">
        <f>C26</f>
        <v>0</v>
      </c>
    </row>
    <row r="16" spans="1:16" ht="15.6" thickTop="1" thickBot="1" x14ac:dyDescent="0.35">
      <c r="A16" s="1" t="s">
        <v>14</v>
      </c>
      <c r="B16" s="1">
        <v>400</v>
      </c>
      <c r="C16" s="1">
        <v>157</v>
      </c>
      <c r="D16" s="1">
        <f t="shared" ref="D16:D18" si="1">IF(B16&gt;0,B16-C16," ")</f>
        <v>243</v>
      </c>
      <c r="G16" s="6" t="s">
        <v>26</v>
      </c>
      <c r="H16" s="6">
        <f>IF(H11&gt;0,H11-H12-H13-H14-H15," ")</f>
        <v>2435</v>
      </c>
    </row>
    <row r="17" spans="1:4" ht="15" thickTop="1" x14ac:dyDescent="0.3">
      <c r="A17" s="1" t="s">
        <v>15</v>
      </c>
      <c r="B17" s="1">
        <v>50</v>
      </c>
      <c r="C17" s="1">
        <v>47</v>
      </c>
      <c r="D17" s="1">
        <f t="shared" si="1"/>
        <v>3</v>
      </c>
    </row>
    <row r="18" spans="1:4" x14ac:dyDescent="0.3">
      <c r="A18" s="1" t="s">
        <v>16</v>
      </c>
      <c r="B18" s="1">
        <v>0</v>
      </c>
      <c r="C18" s="1">
        <v>0</v>
      </c>
      <c r="D18" s="1" t="str">
        <f t="shared" si="1"/>
        <v xml:space="preserve"> </v>
      </c>
    </row>
    <row r="19" spans="1:4" x14ac:dyDescent="0.3">
      <c r="A19" s="1" t="s">
        <v>2</v>
      </c>
      <c r="B19" s="1">
        <f>IF(B15&gt;0,SUM(B15:B18)," ")</f>
        <v>650</v>
      </c>
      <c r="C19" s="1">
        <f>IF(C15&gt;0,SUM(C15:C18)," ")</f>
        <v>460</v>
      </c>
      <c r="D19" s="1"/>
    </row>
    <row r="22" spans="1:4" x14ac:dyDescent="0.3">
      <c r="A22" s="4" t="s">
        <v>22</v>
      </c>
      <c r="B22" s="4" t="s">
        <v>11</v>
      </c>
      <c r="C22" s="4" t="s">
        <v>12</v>
      </c>
      <c r="D22" s="4" t="s">
        <v>2</v>
      </c>
    </row>
    <row r="23" spans="1:4" x14ac:dyDescent="0.3">
      <c r="A23" s="4" t="s">
        <v>23</v>
      </c>
      <c r="B23" s="4">
        <v>0</v>
      </c>
      <c r="C23" s="4">
        <v>0</v>
      </c>
      <c r="D23" s="4" t="str">
        <f>IF(B23&gt;0,B23-C23," ")</f>
        <v xml:space="preserve"> </v>
      </c>
    </row>
    <row r="24" spans="1:4" x14ac:dyDescent="0.3">
      <c r="A24" s="4" t="s">
        <v>24</v>
      </c>
      <c r="B24" s="4">
        <v>0</v>
      </c>
      <c r="C24" s="4">
        <v>0</v>
      </c>
      <c r="D24" s="4" t="str">
        <f t="shared" ref="D24:D25" si="2">IF(B24&gt;0,B24-C24," ")</f>
        <v xml:space="preserve"> </v>
      </c>
    </row>
    <row r="25" spans="1:4" x14ac:dyDescent="0.3">
      <c r="A25" s="4" t="s">
        <v>25</v>
      </c>
      <c r="B25" s="4">
        <v>0</v>
      </c>
      <c r="C25" s="4">
        <v>0</v>
      </c>
      <c r="D25" s="4" t="str">
        <f t="shared" si="2"/>
        <v xml:space="preserve"> </v>
      </c>
    </row>
    <row r="26" spans="1:4" x14ac:dyDescent="0.3">
      <c r="A26" s="4" t="s">
        <v>2</v>
      </c>
      <c r="B26" s="4" t="str">
        <f>IF(B23&gt;0,SUM(B23:B25)," ")</f>
        <v xml:space="preserve"> </v>
      </c>
      <c r="C26" s="4">
        <f>IF(C23&gt;=0,SUM(C23:C25)," ")</f>
        <v>0</v>
      </c>
      <c r="D26" s="4"/>
    </row>
  </sheetData>
  <mergeCells count="1">
    <mergeCell ref="A1:P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 Tables</vt:lpstr>
      <vt:lpstr>Budget Calculator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jesugo</dc:creator>
  <cp:lastModifiedBy>jesugo</cp:lastModifiedBy>
  <dcterms:created xsi:type="dcterms:W3CDTF">2023-03-10T09:12:28Z</dcterms:created>
  <dcterms:modified xsi:type="dcterms:W3CDTF">2023-03-13T06:59:58Z</dcterms:modified>
</cp:coreProperties>
</file>