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7"/>
  <workbookPr defaultThemeVersion="202300"/>
  <mc:AlternateContent xmlns:mc="http://schemas.openxmlformats.org/markup-compatibility/2006">
    <mc:Choice Requires="x15">
      <x15ac:absPath xmlns:x15ac="http://schemas.microsoft.com/office/spreadsheetml/2010/11/ac" url="https://d.docs.live.net/081412F6372602FE/"/>
    </mc:Choice>
  </mc:AlternateContent>
  <xr:revisionPtr revIDLastSave="1977" documentId="8_{53CD7DA4-C521-4AED-BCD9-CFFA425766A6}" xr6:coauthVersionLast="47" xr6:coauthVersionMax="47" xr10:uidLastSave="{290FD0E7-120F-3F45-BD2B-852FB0CD489E}"/>
  <bookViews>
    <workbookView xWindow="-110" yWindow="-110" windowWidth="19420" windowHeight="10300" firstSheet="3" activeTab="7" xr2:uid="{B8D26B5C-078A-4AC8-872C-DB8D003454F9}"/>
  </bookViews>
  <sheets>
    <sheet name="user interface" sheetId="7" r:id="rId1"/>
    <sheet name="Chart Of Acounts" sheetId="1" r:id="rId2"/>
    <sheet name="Journal Entries" sheetId="2" r:id="rId3"/>
    <sheet name="Ledger" sheetId="4" r:id="rId4"/>
    <sheet name="Trial Balance" sheetId="5" r:id="rId5"/>
    <sheet name="Income Statement" sheetId="3" r:id="rId6"/>
    <sheet name="Balance sheet" sheetId="6" r:id="rId7"/>
    <sheet name="Cash Flow" sheetId="8" r:id="rId8"/>
    <sheet name="Sheet4" sheetId="9" r:id="rId9"/>
  </sheets>
  <definedNames>
    <definedName name="_xlnm._FilterDatabase" localSheetId="4" hidden="1">'Trial Balance'!$I$3:$I$16</definedName>
    <definedName name="Slicer_Account">#N/A</definedName>
  </definedNames>
  <calcPr calcId="191028"/>
  <pivotCaches>
    <pivotCache cacheId="0"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 i="8" l="1"/>
  <c r="C11" i="8"/>
  <c r="E6" i="6"/>
  <c r="I4" i="5"/>
  <c r="G16" i="3"/>
  <c r="G15" i="3"/>
  <c r="G14" i="3"/>
  <c r="G13" i="3"/>
  <c r="I7" i="5"/>
  <c r="F11" i="3"/>
  <c r="G8" i="3"/>
  <c r="G7" i="3"/>
  <c r="G6" i="3"/>
  <c r="H26" i="8"/>
  <c r="I27" i="8"/>
  <c r="H21" i="8"/>
  <c r="I22" i="8"/>
  <c r="I16" i="5"/>
  <c r="I15" i="5"/>
  <c r="I5" i="5"/>
  <c r="I6" i="5"/>
  <c r="I8" i="5"/>
  <c r="I9" i="5"/>
  <c r="I10" i="5"/>
  <c r="I11" i="5"/>
  <c r="I12" i="5"/>
  <c r="I13" i="5"/>
  <c r="I14" i="5"/>
  <c r="G12" i="8"/>
  <c r="C12" i="8"/>
  <c r="C13" i="8"/>
  <c r="C14" i="8"/>
  <c r="C15" i="8"/>
  <c r="G13" i="8"/>
  <c r="G14" i="8"/>
  <c r="G15" i="8"/>
  <c r="J11" i="6"/>
  <c r="J7" i="6"/>
  <c r="J6" i="6"/>
  <c r="K8" i="6"/>
  <c r="E13" i="6"/>
  <c r="E11" i="6"/>
  <c r="E12" i="6"/>
  <c r="E10" i="6"/>
  <c r="F14" i="6"/>
  <c r="F7" i="6"/>
  <c r="F17" i="6"/>
  <c r="F14" i="5"/>
  <c r="F15" i="5"/>
  <c r="F16" i="5"/>
  <c r="F12" i="3"/>
  <c r="F5" i="5"/>
  <c r="F6" i="5"/>
  <c r="F7" i="5"/>
  <c r="F8" i="5"/>
  <c r="F9" i="5"/>
  <c r="F10" i="5"/>
  <c r="F11" i="5"/>
  <c r="F12" i="5"/>
  <c r="F13" i="5"/>
  <c r="F4" i="5"/>
  <c r="C2" i="4"/>
  <c r="E2" i="4"/>
  <c r="H16" i="8"/>
  <c r="H8" i="8"/>
  <c r="I17" i="8"/>
  <c r="I31" i="8"/>
  <c r="J12" i="6"/>
  <c r="K13" i="6"/>
  <c r="K17" i="6"/>
</calcChain>
</file>

<file path=xl/sharedStrings.xml><?xml version="1.0" encoding="utf-8"?>
<sst xmlns="http://schemas.openxmlformats.org/spreadsheetml/2006/main" count="323" uniqueCount="126">
  <si>
    <t>Date</t>
  </si>
  <si>
    <t>Description</t>
  </si>
  <si>
    <t>Account</t>
  </si>
  <si>
    <t>Debit</t>
  </si>
  <si>
    <t>Cedit</t>
  </si>
  <si>
    <t>Comments</t>
  </si>
  <si>
    <t>Assets</t>
  </si>
  <si>
    <t>Liabilities</t>
  </si>
  <si>
    <t>Equity</t>
  </si>
  <si>
    <t>Expenses</t>
  </si>
  <si>
    <t>Revenue</t>
  </si>
  <si>
    <t>Current Assets</t>
  </si>
  <si>
    <t>Non current Assets</t>
  </si>
  <si>
    <t>Current Liabilities</t>
  </si>
  <si>
    <t>Non current Liabilities</t>
  </si>
  <si>
    <t>Accounts</t>
  </si>
  <si>
    <t>Sub Accounts</t>
  </si>
  <si>
    <t>Individual Accounts</t>
  </si>
  <si>
    <t>Establised a Businss</t>
  </si>
  <si>
    <t>Cash</t>
  </si>
  <si>
    <t>Equity -Amos</t>
  </si>
  <si>
    <t>Bank</t>
  </si>
  <si>
    <t>Cash deposited into Bank</t>
  </si>
  <si>
    <t>by Amos</t>
  </si>
  <si>
    <t>Inventory</t>
  </si>
  <si>
    <t>purchased inventory</t>
  </si>
  <si>
    <t>credit purchase</t>
  </si>
  <si>
    <t>bank purchase</t>
  </si>
  <si>
    <t>Sales</t>
  </si>
  <si>
    <t>cash sales</t>
  </si>
  <si>
    <t>Cost of Goods Sold</t>
  </si>
  <si>
    <t>credit sales</t>
  </si>
  <si>
    <t>Adjusted inventory  against COGS</t>
  </si>
  <si>
    <t>Electricity</t>
  </si>
  <si>
    <t>paid electricity</t>
  </si>
  <si>
    <t xml:space="preserve">Salary </t>
  </si>
  <si>
    <t>paid salary</t>
  </si>
  <si>
    <t xml:space="preserve"> Receiables - Emma</t>
  </si>
  <si>
    <t>Payables - Dave</t>
  </si>
  <si>
    <t>payment to creditor</t>
  </si>
  <si>
    <t>payment from debtor</t>
  </si>
  <si>
    <t>Grand Total</t>
  </si>
  <si>
    <t>Sum of Debit</t>
  </si>
  <si>
    <t>Sum of Cedit</t>
  </si>
  <si>
    <t>Sum of Balance</t>
  </si>
  <si>
    <t>Trial Balance</t>
  </si>
  <si>
    <t>NII HORNS LTD</t>
  </si>
  <si>
    <t>STATEMENT OF FINANCIAL PERFORANCE</t>
  </si>
  <si>
    <t>Financial statement</t>
  </si>
  <si>
    <t>balance sheet</t>
  </si>
  <si>
    <t>income statement</t>
  </si>
  <si>
    <t>Cost of Goods sold</t>
  </si>
  <si>
    <t>Gross Profit</t>
  </si>
  <si>
    <t>Operating Expenses</t>
  </si>
  <si>
    <t>ghc</t>
  </si>
  <si>
    <t>total operating expenses</t>
  </si>
  <si>
    <t>Operating Profit</t>
  </si>
  <si>
    <t>for the period 1st January  2024  to 31st March 2024</t>
  </si>
  <si>
    <t>tax (15%)</t>
  </si>
  <si>
    <t>Net Profit</t>
  </si>
  <si>
    <t>Tax</t>
  </si>
  <si>
    <t>GRA</t>
  </si>
  <si>
    <t>tax payment to GRA</t>
  </si>
  <si>
    <t>STATEMENT OF FINANCIAL POSITION</t>
  </si>
  <si>
    <t>AS AT  31st March 2024</t>
  </si>
  <si>
    <t>Shop</t>
  </si>
  <si>
    <t>acquired a shop by cash</t>
  </si>
  <si>
    <t>non current Asset</t>
  </si>
  <si>
    <t>gh</t>
  </si>
  <si>
    <t>Current Asset</t>
  </si>
  <si>
    <t>total Assets</t>
  </si>
  <si>
    <t>total Current Assets</t>
  </si>
  <si>
    <t>total Non Current  Assets</t>
  </si>
  <si>
    <t xml:space="preserve">liabilities </t>
  </si>
  <si>
    <t>total liabilities</t>
  </si>
  <si>
    <t>total Equity</t>
  </si>
  <si>
    <t>total liabilities &amp; Equity</t>
  </si>
  <si>
    <t>retain earning</t>
  </si>
  <si>
    <t xml:space="preserve"> </t>
  </si>
  <si>
    <t>STATEMENT OF CASH FLOW</t>
  </si>
  <si>
    <t>CASH FLOW FROM OPERATING ACTIVITIES:</t>
  </si>
  <si>
    <t>Net profit</t>
  </si>
  <si>
    <t>add back non cash expenses</t>
  </si>
  <si>
    <t>depreciation</t>
  </si>
  <si>
    <t xml:space="preserve">changes in working capital </t>
  </si>
  <si>
    <t>current  assets - current  liabilities</t>
  </si>
  <si>
    <t>working capital =</t>
  </si>
  <si>
    <t>conditions</t>
  </si>
  <si>
    <t>assets increased</t>
  </si>
  <si>
    <t>cash outflow</t>
  </si>
  <si>
    <t>minus</t>
  </si>
  <si>
    <t>assets decreased</t>
  </si>
  <si>
    <t>cash inflow</t>
  </si>
  <si>
    <t>addition</t>
  </si>
  <si>
    <t>liabilities increased</t>
  </si>
  <si>
    <t>liabilities decreased</t>
  </si>
  <si>
    <t>change=</t>
  </si>
  <si>
    <t>open bal - close bal</t>
  </si>
  <si>
    <t>changes in Working capital</t>
  </si>
  <si>
    <t>net changes in working capital</t>
  </si>
  <si>
    <t>except cash</t>
  </si>
  <si>
    <t xml:space="preserve"> NET CASH FLOW FROM OPERATING ACTIVITIES:</t>
  </si>
  <si>
    <t>CASH FLOW FROM INVESTMENT ACTIVITIES:</t>
  </si>
  <si>
    <t>CAPITAL EXPENDITURE /ACQUISION OF ASSETS</t>
  </si>
  <si>
    <t>outflow</t>
  </si>
  <si>
    <t>proceeds from sale of assets</t>
  </si>
  <si>
    <t>inflow</t>
  </si>
  <si>
    <t>add</t>
  </si>
  <si>
    <t>ACCOUNTS</t>
  </si>
  <si>
    <t>Acquisition of shop</t>
  </si>
  <si>
    <t>shop</t>
  </si>
  <si>
    <t>NET CASH FLOW FROM INVESTMENT ACTIVITIES:</t>
  </si>
  <si>
    <t>CASH FLOW FROM  FINANCING  ACTIVITIES:</t>
  </si>
  <si>
    <t>SOURCE OF FINANCING</t>
  </si>
  <si>
    <t>OWNERS EQUITY</t>
  </si>
  <si>
    <t>DEBT</t>
  </si>
  <si>
    <t>Equity increased</t>
  </si>
  <si>
    <t>equity decreased</t>
  </si>
  <si>
    <t>debt increased</t>
  </si>
  <si>
    <t>debt decreased</t>
  </si>
  <si>
    <t>financed by</t>
  </si>
  <si>
    <t>NET CASH FLOW FROM  FINANCING  ACTIVITIES:</t>
  </si>
  <si>
    <t>OPENING CASH BALANCE AS AT 1ST JAN 2024</t>
  </si>
  <si>
    <t>CLOSING CASH BALANCE AS AT 30TH MARCH 2024</t>
  </si>
  <si>
    <t>GHC</t>
  </si>
  <si>
    <t>Contra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</si>
</sst>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quot;GH¢&quot;* #,##0.00_);_(&quot;GH¢&quot;* \(#,##0.00\);_(&quot;GH¢&quot;* &quot;-&quot;??_);_(@_)"/>
    <numFmt numFmtId="165" formatCode="_(* #,##0_);_(* \(#,##0\);_(* &quot;-&quot;??_);_(@_)"/>
  </numFmts>
  <fonts count="14"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0"/>
      <name val="Aptos Narrow"/>
      <family val="2"/>
      <scheme val="minor"/>
    </font>
    <font>
      <sz val="22"/>
      <color theme="1"/>
      <name val="ADLaM Display"/>
    </font>
    <font>
      <sz val="20"/>
      <color theme="1"/>
      <name val="ADLaM Display"/>
    </font>
    <font>
      <b/>
      <i/>
      <sz val="12"/>
      <color theme="1"/>
      <name val="Aptos Narrow"/>
      <family val="2"/>
      <scheme val="minor"/>
    </font>
    <font>
      <b/>
      <sz val="14"/>
      <color theme="1"/>
      <name val="Aptos Narrow"/>
      <family val="2"/>
      <scheme val="minor"/>
    </font>
    <font>
      <b/>
      <sz val="12"/>
      <color theme="1"/>
      <name val="Aptos Narrow"/>
      <family val="2"/>
      <scheme val="minor"/>
    </font>
    <font>
      <b/>
      <u/>
      <sz val="11"/>
      <color theme="1"/>
      <name val="Aptos Narrow"/>
      <family val="2"/>
      <scheme val="minor"/>
    </font>
    <font>
      <u/>
      <sz val="11"/>
      <color theme="1"/>
      <name val="Aptos Narrow"/>
      <family val="2"/>
      <scheme val="minor"/>
    </font>
    <font>
      <b/>
      <i/>
      <sz val="11"/>
      <color theme="1"/>
      <name val="Aptos Narrow"/>
      <family val="2"/>
      <scheme val="minor"/>
    </font>
    <font>
      <b/>
      <i/>
      <u/>
      <sz val="11"/>
      <color theme="1"/>
      <name val="Aptos Narrow"/>
      <family val="2"/>
      <scheme val="minor"/>
    </font>
    <font>
      <i/>
      <sz val="11"/>
      <color theme="1"/>
      <name val="Aptos Narrow"/>
      <family val="2"/>
      <scheme val="minor"/>
    </font>
  </fonts>
  <fills count="5">
    <fill>
      <patternFill patternType="none"/>
    </fill>
    <fill>
      <patternFill patternType="gray125"/>
    </fill>
    <fill>
      <patternFill patternType="solid">
        <fgColor theme="6"/>
      </patternFill>
    </fill>
    <fill>
      <patternFill patternType="solid">
        <fgColor theme="0" tint="-0.14999847407452621"/>
        <bgColor theme="0" tint="-0.14999847407452621"/>
      </patternFill>
    </fill>
    <fill>
      <patternFill patternType="solid">
        <fgColor theme="0" tint="-4.9989318521683403E-2"/>
        <bgColor theme="0" tint="-4.9989318521683403E-2"/>
      </patternFill>
    </fill>
  </fills>
  <borders count="17">
    <border>
      <left/>
      <right/>
      <top/>
      <bottom/>
      <diagonal/>
    </border>
    <border>
      <left/>
      <right/>
      <top style="thin">
        <color theme="1"/>
      </top>
      <bottom style="thin">
        <color theme="1"/>
      </bottom>
      <diagonal/>
    </border>
    <border>
      <left style="thin">
        <color theme="0" tint="-0.14999847407452621"/>
      </left>
      <right style="thin">
        <color theme="0" tint="-0.14999847407452621"/>
      </right>
      <top/>
      <bottom/>
      <diagonal/>
    </border>
    <border>
      <left/>
      <right/>
      <top/>
      <bottom style="double">
        <color indexed="64"/>
      </bottom>
      <diagonal/>
    </border>
    <border>
      <left/>
      <right/>
      <top/>
      <bottom style="medium">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style="thin">
        <color indexed="64"/>
      </top>
      <bottom style="double">
        <color indexed="64"/>
      </bottom>
      <diagonal/>
    </border>
  </borders>
  <cellStyleXfs count="2">
    <xf numFmtId="0" fontId="0" fillId="0" borderId="0"/>
    <xf numFmtId="43" fontId="1" fillId="0" borderId="0" applyFont="0" applyFill="0" applyBorder="0" applyAlignment="0" applyProtection="0"/>
  </cellStyleXfs>
  <cellXfs count="81">
    <xf numFmtId="0" fontId="0" fillId="0" borderId="0" xfId="0"/>
    <xf numFmtId="0" fontId="0" fillId="3" borderId="1" xfId="0" applyFill="1" applyBorder="1"/>
    <xf numFmtId="15" fontId="0" fillId="0" borderId="0" xfId="0" applyNumberFormat="1"/>
    <xf numFmtId="0" fontId="0" fillId="0" borderId="1" xfId="0" applyBorder="1"/>
    <xf numFmtId="164" fontId="0" fillId="0" borderId="0" xfId="1" applyNumberFormat="1" applyFont="1"/>
    <xf numFmtId="0" fontId="2" fillId="0" borderId="0" xfId="0" applyFont="1"/>
    <xf numFmtId="3" fontId="0" fillId="0" borderId="0" xfId="0" applyNumberFormat="1"/>
    <xf numFmtId="41" fontId="0" fillId="0" borderId="0" xfId="0" applyNumberFormat="1"/>
    <xf numFmtId="0" fontId="4" fillId="0" borderId="0" xfId="0" applyFont="1"/>
    <xf numFmtId="0" fontId="3" fillId="2" borderId="0" xfId="0" applyFont="1" applyFill="1"/>
    <xf numFmtId="0" fontId="0" fillId="4" borderId="2" xfId="0" applyFill="1" applyBorder="1"/>
    <xf numFmtId="0" fontId="0" fillId="0" borderId="0" xfId="0" applyAlignment="1">
      <alignment horizontal="center"/>
    </xf>
    <xf numFmtId="165" fontId="0" fillId="0" borderId="0" xfId="0" applyNumberFormat="1"/>
    <xf numFmtId="0" fontId="0" fillId="0" borderId="2" xfId="0" applyBorder="1"/>
    <xf numFmtId="165" fontId="2" fillId="0" borderId="5" xfId="1" applyNumberFormat="1" applyFont="1" applyBorder="1" applyAlignment="1">
      <alignment horizontal="center" vertical="center"/>
    </xf>
    <xf numFmtId="165" fontId="2" fillId="0" borderId="3" xfId="0" applyNumberFormat="1" applyFont="1" applyBorder="1" applyAlignment="1">
      <alignment horizontal="center" vertical="center"/>
    </xf>
    <xf numFmtId="165" fontId="0" fillId="0" borderId="5" xfId="0" applyNumberFormat="1" applyBorder="1" applyAlignment="1">
      <alignment horizontal="center" vertical="center"/>
    </xf>
    <xf numFmtId="0" fontId="0" fillId="0" borderId="9" xfId="0" applyBorder="1"/>
    <xf numFmtId="0" fontId="0" fillId="0" borderId="0" xfId="0" applyAlignment="1">
      <alignment horizontal="center" vertical="center"/>
    </xf>
    <xf numFmtId="0" fontId="0" fillId="0" borderId="10" xfId="0" applyBorder="1"/>
    <xf numFmtId="165" fontId="2" fillId="0" borderId="0" xfId="1" applyNumberFormat="1" applyFont="1" applyBorder="1" applyAlignment="1">
      <alignment horizontal="center" vertical="center"/>
    </xf>
    <xf numFmtId="0" fontId="8" fillId="0" borderId="0" xfId="0" applyFont="1"/>
    <xf numFmtId="0" fontId="9" fillId="0" borderId="0" xfId="0" applyFont="1"/>
    <xf numFmtId="0" fontId="10" fillId="0" borderId="0" xfId="0" applyFont="1"/>
    <xf numFmtId="0" fontId="11" fillId="0" borderId="0" xfId="0" applyFont="1"/>
    <xf numFmtId="0" fontId="7" fillId="0" borderId="0" xfId="0" applyFont="1"/>
    <xf numFmtId="165" fontId="2" fillId="0" borderId="0" xfId="0" applyNumberFormat="1" applyFont="1" applyAlignment="1">
      <alignment horizontal="center" vertical="center"/>
    </xf>
    <xf numFmtId="0" fontId="0" fillId="0" borderId="11" xfId="0" applyBorder="1"/>
    <xf numFmtId="0" fontId="0" fillId="0" borderId="4" xfId="0" applyBorder="1"/>
    <xf numFmtId="0" fontId="0" fillId="0" borderId="12" xfId="0" applyBorder="1"/>
    <xf numFmtId="0" fontId="0" fillId="0" borderId="7" xfId="0" applyBorder="1"/>
    <xf numFmtId="0" fontId="0" fillId="0" borderId="8" xfId="0" applyBorder="1"/>
    <xf numFmtId="0" fontId="0" fillId="0" borderId="13" xfId="0" applyBorder="1"/>
    <xf numFmtId="0" fontId="2" fillId="0" borderId="9" xfId="0" applyFont="1" applyBorder="1"/>
    <xf numFmtId="0" fontId="0" fillId="0" borderId="15" xfId="0" applyBorder="1"/>
    <xf numFmtId="0" fontId="0" fillId="0" borderId="5" xfId="0" applyBorder="1"/>
    <xf numFmtId="165" fontId="0" fillId="0" borderId="5" xfId="1" applyNumberFormat="1" applyFont="1" applyBorder="1"/>
    <xf numFmtId="165" fontId="0" fillId="0" borderId="10" xfId="1" applyNumberFormat="1" applyFont="1" applyBorder="1"/>
    <xf numFmtId="165" fontId="0" fillId="0" borderId="0" xfId="1" applyNumberFormat="1" applyFont="1" applyBorder="1"/>
    <xf numFmtId="165" fontId="2" fillId="0" borderId="14" xfId="1" applyNumberFormat="1" applyFont="1" applyBorder="1"/>
    <xf numFmtId="165" fontId="2" fillId="0" borderId="16" xfId="1" applyNumberFormat="1" applyFont="1" applyBorder="1"/>
    <xf numFmtId="165" fontId="0" fillId="0" borderId="4" xfId="1" applyNumberFormat="1" applyFont="1" applyBorder="1"/>
    <xf numFmtId="165" fontId="0" fillId="0" borderId="12" xfId="1" applyNumberFormat="1" applyFont="1" applyBorder="1"/>
    <xf numFmtId="165" fontId="2" fillId="0" borderId="10" xfId="1" applyNumberFormat="1" applyFont="1" applyBorder="1"/>
    <xf numFmtId="0" fontId="2" fillId="0" borderId="7" xfId="0" applyFont="1" applyBorder="1"/>
    <xf numFmtId="0" fontId="2" fillId="0" borderId="15" xfId="0" applyFont="1" applyBorder="1"/>
    <xf numFmtId="0" fontId="0" fillId="0" borderId="9" xfId="0" applyBorder="1" applyAlignment="1">
      <alignment vertical="center"/>
    </xf>
    <xf numFmtId="0" fontId="11" fillId="0" borderId="0" xfId="0" applyFont="1" applyAlignment="1">
      <alignment vertical="center"/>
    </xf>
    <xf numFmtId="0" fontId="0" fillId="0" borderId="0" xfId="0" applyAlignment="1">
      <alignment vertical="center"/>
    </xf>
    <xf numFmtId="0" fontId="0" fillId="0" borderId="10" xfId="0" applyBorder="1" applyAlignment="1">
      <alignment vertical="center"/>
    </xf>
    <xf numFmtId="0" fontId="12" fillId="0" borderId="9" xfId="0" applyFont="1" applyBorder="1" applyAlignment="1">
      <alignment vertical="center"/>
    </xf>
    <xf numFmtId="0" fontId="2" fillId="0" borderId="0" xfId="0" applyFont="1" applyAlignment="1">
      <alignment vertical="center"/>
    </xf>
    <xf numFmtId="165" fontId="0" fillId="0" borderId="0" xfId="1" applyNumberFormat="1" applyFont="1" applyBorder="1" applyAlignment="1">
      <alignment vertical="center"/>
    </xf>
    <xf numFmtId="165" fontId="0" fillId="0" borderId="5" xfId="1" applyNumberFormat="1" applyFont="1" applyBorder="1" applyAlignment="1">
      <alignment vertical="center"/>
    </xf>
    <xf numFmtId="0" fontId="12" fillId="0" borderId="0" xfId="0" applyFont="1" applyAlignment="1">
      <alignment vertical="center"/>
    </xf>
    <xf numFmtId="0" fontId="9" fillId="0" borderId="9" xfId="0" applyFont="1" applyBorder="1" applyAlignment="1">
      <alignment vertical="center"/>
    </xf>
    <xf numFmtId="0" fontId="9" fillId="0" borderId="0" xfId="0" applyFont="1" applyAlignment="1">
      <alignment vertical="center"/>
    </xf>
    <xf numFmtId="165" fontId="0" fillId="0" borderId="10" xfId="1" applyNumberFormat="1" applyFont="1" applyBorder="1" applyAlignment="1">
      <alignment vertical="center"/>
    </xf>
    <xf numFmtId="0" fontId="4" fillId="0" borderId="0" xfId="0" applyFont="1" applyAlignment="1">
      <alignment horizontal="center"/>
    </xf>
    <xf numFmtId="0" fontId="3" fillId="2" borderId="0" xfId="0" applyFont="1" applyFill="1" applyAlignment="1">
      <alignment horizontal="center"/>
    </xf>
    <xf numFmtId="15" fontId="0" fillId="0" borderId="0" xfId="0" applyNumberFormat="1" applyAlignment="1">
      <alignment horizontal="center"/>
    </xf>
    <xf numFmtId="3" fontId="0" fillId="0" borderId="0" xfId="0" applyNumberFormat="1" applyAlignment="1">
      <alignment horizontal="center"/>
    </xf>
    <xf numFmtId="41" fontId="0" fillId="0" borderId="0" xfId="0" applyNumberFormat="1" applyAlignment="1">
      <alignment horizontal="center"/>
    </xf>
    <xf numFmtId="0" fontId="0" fillId="0" borderId="5" xfId="0" applyBorder="1" applyAlignment="1">
      <alignment horizontal="center" vertical="center"/>
    </xf>
    <xf numFmtId="165" fontId="13" fillId="0" borderId="5" xfId="1" applyNumberFormat="1" applyFont="1" applyBorder="1" applyAlignment="1">
      <alignment horizontal="center" vertical="center"/>
    </xf>
    <xf numFmtId="0" fontId="5" fillId="0" borderId="6" xfId="0" applyFont="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0" fontId="7" fillId="0" borderId="9" xfId="0" applyFont="1" applyBorder="1" applyAlignment="1">
      <alignment horizontal="center"/>
    </xf>
    <xf numFmtId="0" fontId="7" fillId="0" borderId="0" xfId="0" applyFont="1" applyAlignment="1">
      <alignment horizontal="center"/>
    </xf>
    <xf numFmtId="0" fontId="7" fillId="0" borderId="10" xfId="0" applyFont="1" applyBorder="1" applyAlignment="1">
      <alignment horizontal="center"/>
    </xf>
    <xf numFmtId="0" fontId="6" fillId="0" borderId="9" xfId="0" applyFont="1" applyBorder="1" applyAlignment="1">
      <alignment horizontal="center"/>
    </xf>
    <xf numFmtId="0" fontId="6" fillId="0" borderId="0" xfId="0" applyFont="1" applyAlignment="1">
      <alignment horizontal="center"/>
    </xf>
    <xf numFmtId="0" fontId="6" fillId="0" borderId="10" xfId="0" applyFont="1" applyBorder="1" applyAlignment="1">
      <alignment horizont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7" fillId="0" borderId="0" xfId="0" applyFont="1" applyAlignment="1">
      <alignment horizontal="center" vertical="center"/>
    </xf>
    <xf numFmtId="0" fontId="7" fillId="0" borderId="10" xfId="0" applyFont="1" applyBorder="1" applyAlignment="1">
      <alignment horizontal="center" vertical="center"/>
    </xf>
    <xf numFmtId="0" fontId="6" fillId="0" borderId="0" xfId="0" applyFont="1" applyAlignment="1">
      <alignment horizontal="center" vertical="center"/>
    </xf>
    <xf numFmtId="0" fontId="6" fillId="0" borderId="10" xfId="0" applyFont="1" applyBorder="1" applyAlignment="1">
      <alignment horizontal="center" vertical="center"/>
    </xf>
  </cellXfs>
  <cellStyles count="2">
    <cellStyle name="Comma" xfId="1" builtinId="3"/>
    <cellStyle name="Normal" xfId="0" builtinId="0"/>
  </cellStyles>
  <dxfs count="38">
    <dxf>
      <font>
        <b val="0"/>
        <i val="0"/>
        <strike val="0"/>
        <condense val="0"/>
        <extend val="0"/>
        <outline val="0"/>
        <shadow val="0"/>
        <u val="none"/>
        <vertAlign val="baseline"/>
        <sz val="11"/>
        <color theme="0"/>
        <name val="Aptos Narrow"/>
        <family val="2"/>
        <scheme val="minor"/>
      </font>
      <fill>
        <patternFill patternType="solid">
          <fgColor indexed="65"/>
          <bgColor theme="6"/>
        </patternFill>
      </fill>
    </dxf>
    <dxf>
      <font>
        <b val="0"/>
        <i val="0"/>
        <strike val="0"/>
        <condense val="0"/>
        <extend val="0"/>
        <outline val="0"/>
        <shadow val="0"/>
        <u val="none"/>
        <vertAlign val="baseline"/>
        <sz val="11"/>
        <color theme="0"/>
        <name val="Aptos Narrow"/>
        <family val="2"/>
        <scheme val="minor"/>
      </font>
      <fill>
        <patternFill patternType="solid">
          <fgColor indexed="65"/>
          <bgColor theme="6"/>
        </patternFill>
      </fill>
    </dxf>
    <dxf>
      <font>
        <b val="0"/>
        <i val="0"/>
        <strike val="0"/>
        <condense val="0"/>
        <extend val="0"/>
        <outline val="0"/>
        <shadow val="0"/>
        <u val="none"/>
        <vertAlign val="baseline"/>
        <sz val="11"/>
        <color theme="0"/>
        <name val="Aptos Narrow"/>
        <family val="2"/>
        <scheme val="minor"/>
      </font>
      <fill>
        <patternFill patternType="solid">
          <fgColor indexed="65"/>
          <bgColor theme="6"/>
        </patternFill>
      </fill>
    </dxf>
    <dxf>
      <font>
        <b val="0"/>
        <i val="0"/>
        <strike val="0"/>
        <condense val="0"/>
        <extend val="0"/>
        <outline val="0"/>
        <shadow val="0"/>
        <u val="none"/>
        <vertAlign val="baseline"/>
        <sz val="11"/>
        <color theme="0"/>
        <name val="Aptos Narrow"/>
        <family val="2"/>
        <scheme val="minor"/>
      </font>
      <fill>
        <patternFill patternType="solid">
          <fgColor indexed="65"/>
          <bgColor theme="6"/>
        </patternFill>
      </fill>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val="0"/>
        <i val="0"/>
        <strike val="0"/>
        <condense val="0"/>
        <extend val="0"/>
        <outline val="0"/>
        <shadow val="0"/>
        <u val="none"/>
        <vertAlign val="baseline"/>
        <sz val="11"/>
        <color theme="0"/>
        <name val="Aptos Narrow"/>
        <family val="2"/>
        <scheme val="minor"/>
      </font>
      <fill>
        <patternFill patternType="solid">
          <fgColor indexed="65"/>
          <bgColor theme="6"/>
        </patternFill>
      </fill>
    </dxf>
    <dxf>
      <font>
        <b val="0"/>
        <i val="0"/>
        <strike val="0"/>
        <condense val="0"/>
        <extend val="0"/>
        <outline val="0"/>
        <shadow val="0"/>
        <u val="none"/>
        <vertAlign val="baseline"/>
        <sz val="11"/>
        <color theme="0"/>
        <name val="Aptos Narrow"/>
        <family val="2"/>
        <scheme val="minor"/>
      </font>
      <fill>
        <patternFill patternType="solid">
          <fgColor indexed="65"/>
          <bgColor theme="6"/>
        </patternFill>
      </fill>
    </dxf>
    <dxf>
      <font>
        <b val="0"/>
        <i val="0"/>
        <strike val="0"/>
        <condense val="0"/>
        <extend val="0"/>
        <outline val="0"/>
        <shadow val="0"/>
        <u val="none"/>
        <vertAlign val="baseline"/>
        <sz val="11"/>
        <color theme="0"/>
        <name val="Aptos Narrow"/>
        <family val="2"/>
        <scheme val="minor"/>
      </font>
      <fill>
        <patternFill patternType="solid">
          <fgColor indexed="65"/>
          <bgColor theme="6"/>
        </patternFill>
      </fill>
    </dxf>
    <dxf>
      <font>
        <b val="0"/>
        <i val="0"/>
        <strike val="0"/>
        <condense val="0"/>
        <extend val="0"/>
        <outline val="0"/>
        <shadow val="0"/>
        <u val="none"/>
        <vertAlign val="baseline"/>
        <sz val="11"/>
        <color theme="0"/>
        <name val="Aptos Narrow"/>
        <family val="2"/>
        <scheme val="minor"/>
      </font>
      <fill>
        <patternFill patternType="solid">
          <fgColor indexed="65"/>
          <bgColor theme="6"/>
        </patternFill>
      </fill>
    </dxf>
    <dxf>
      <numFmt numFmtId="164" formatCode="_(&quot;GH¢&quot;* #,##0.00_);_(&quot;GH¢&quot;* \(#,##0.00\);_(&quot;GH¢&quot;* &quot;-&quot;??_);_(@_)"/>
    </dxf>
    <dxf>
      <numFmt numFmtId="164" formatCode="_(&quot;GH¢&quot;* #,##0.00_);_(&quot;GH¢&quot;* \(#,##0.00\);_(&quot;GH¢&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[MY ACCOUNTING SYSTEM.xlsx]Ledger!PivotTable1</c:name>
    <c:fmtId val="7"/>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
        <c:spPr>
          <a:solidFill>
            <a:schemeClr val="accent6"/>
          </a:solidFill>
          <a:ln>
            <a:noFill/>
          </a:ln>
          <a:effectLst>
            <a:outerShdw blurRad="254000" sx="102000" sy="102000" algn="ctr" rotWithShape="0">
              <a:prstClr val="black">
                <a:alpha val="20000"/>
              </a:prstClr>
            </a:outerShdw>
          </a:effectLst>
          <a:sp3d/>
        </c:spPr>
      </c:pivotFmt>
      <c:pivotFmt>
        <c:idx val="5"/>
        <c:spPr>
          <a:solidFill>
            <a:schemeClr val="accent6"/>
          </a:solidFill>
          <a:ln>
            <a:noFill/>
          </a:ln>
          <a:effectLst>
            <a:outerShdw blurRad="254000" sx="102000" sy="102000" algn="ctr" rotWithShape="0">
              <a:prstClr val="black">
                <a:alpha val="20000"/>
              </a:prstClr>
            </a:outerShdw>
          </a:effectLst>
          <a:sp3d/>
        </c:spPr>
      </c:pivotFmt>
      <c:pivotFmt>
        <c:idx val="6"/>
        <c:spPr>
          <a:solidFill>
            <a:schemeClr val="accent6"/>
          </a:solidFill>
          <a:ln>
            <a:noFill/>
          </a:ln>
          <a:effectLst>
            <a:outerShdw blurRad="254000" sx="102000" sy="102000" algn="ctr" rotWithShape="0">
              <a:prstClr val="black">
                <a:alpha val="20000"/>
              </a:prstClr>
            </a:outerShdw>
          </a:effectLst>
          <a:sp3d/>
        </c:spPr>
      </c:pivotFmt>
      <c:pivotFmt>
        <c:idx val="7"/>
        <c:spPr>
          <a:solidFill>
            <a:schemeClr val="accent6"/>
          </a:solidFill>
          <a:ln>
            <a:noFill/>
          </a:ln>
          <a:effectLst>
            <a:outerShdw blurRad="254000" sx="102000" sy="102000" algn="ctr" rotWithShape="0">
              <a:prstClr val="black">
                <a:alpha val="20000"/>
              </a:prstClr>
            </a:outerShdw>
          </a:effectLst>
          <a:sp3d/>
        </c:spPr>
      </c:pivotFmt>
      <c:pivotFmt>
        <c:idx val="8"/>
        <c:spPr>
          <a:solidFill>
            <a:schemeClr val="accent6"/>
          </a:solidFill>
          <a:ln>
            <a:noFill/>
          </a:ln>
          <a:effectLst>
            <a:outerShdw blurRad="254000" sx="102000" sy="102000" algn="ctr" rotWithShape="0">
              <a:prstClr val="black">
                <a:alpha val="20000"/>
              </a:prstClr>
            </a:outerShdw>
          </a:effectLst>
          <a:sp3d/>
        </c:spPr>
      </c:pivotFmt>
      <c:pivotFmt>
        <c:idx val="9"/>
        <c:spPr>
          <a:solidFill>
            <a:schemeClr val="accent6"/>
          </a:solidFill>
          <a:ln>
            <a:noFill/>
          </a:ln>
          <a:effectLst>
            <a:outerShdw blurRad="254000" sx="102000" sy="102000" algn="ctr" rotWithShape="0">
              <a:prstClr val="black">
                <a:alpha val="20000"/>
              </a:prstClr>
            </a:outerShdw>
          </a:effectLst>
          <a:sp3d/>
        </c:spPr>
      </c:pivotFmt>
      <c:pivotFmt>
        <c:idx val="10"/>
        <c:spPr>
          <a:solidFill>
            <a:schemeClr val="accent6"/>
          </a:solidFill>
          <a:ln>
            <a:noFill/>
          </a:ln>
          <a:effectLst>
            <a:outerShdw blurRad="254000" sx="102000" sy="102000" algn="ctr" rotWithShape="0">
              <a:prstClr val="black">
                <a:alpha val="20000"/>
              </a:prstClr>
            </a:outerShdw>
          </a:effectLst>
          <a:sp3d/>
        </c:spPr>
      </c:pivotFmt>
      <c:pivotFmt>
        <c:idx val="11"/>
        <c:spPr>
          <a:solidFill>
            <a:schemeClr val="accent6"/>
          </a:solidFill>
          <a:ln>
            <a:noFill/>
          </a:ln>
          <a:effectLst>
            <a:outerShdw blurRad="254000" sx="102000" sy="102000" algn="ctr" rotWithShape="0">
              <a:prstClr val="black">
                <a:alpha val="20000"/>
              </a:prstClr>
            </a:outerShdw>
          </a:effectLst>
          <a:sp3d/>
        </c:spPr>
      </c:pivotFmt>
      <c:pivotFmt>
        <c:idx val="12"/>
        <c:spPr>
          <a:solidFill>
            <a:schemeClr val="accent6"/>
          </a:solidFill>
          <a:ln>
            <a:noFill/>
          </a:ln>
          <a:effectLst>
            <a:outerShdw blurRad="254000" sx="102000" sy="102000" algn="ctr" rotWithShape="0">
              <a:prstClr val="black">
                <a:alpha val="20000"/>
              </a:prstClr>
            </a:outerShdw>
          </a:effectLst>
          <a:sp3d/>
        </c:spPr>
      </c:pivotFmt>
      <c:pivotFmt>
        <c:idx val="13"/>
        <c:spPr>
          <a:solidFill>
            <a:schemeClr val="accent6"/>
          </a:solidFill>
          <a:ln>
            <a:noFill/>
          </a:ln>
          <a:effectLst>
            <a:outerShdw blurRad="254000" sx="102000" sy="102000" algn="ctr" rotWithShape="0">
              <a:prstClr val="black">
                <a:alpha val="20000"/>
              </a:prstClr>
            </a:outerShdw>
          </a:effectLst>
          <a:sp3d/>
        </c:spPr>
      </c:pivotFmt>
      <c:pivotFmt>
        <c:idx val="14"/>
        <c:spPr>
          <a:solidFill>
            <a:schemeClr val="accent6"/>
          </a:solidFill>
          <a:ln>
            <a:noFill/>
          </a:ln>
          <a:effectLst>
            <a:outerShdw blurRad="254000" sx="102000" sy="102000" algn="ctr" rotWithShape="0">
              <a:prstClr val="black">
                <a:alpha val="20000"/>
              </a:prstClr>
            </a:outerShdw>
          </a:effectLst>
          <a:sp3d/>
        </c:spPr>
      </c:pivotFmt>
      <c:pivotFmt>
        <c:idx val="15"/>
        <c:spPr>
          <a:solidFill>
            <a:schemeClr val="accent6"/>
          </a:solidFill>
          <a:ln>
            <a:noFill/>
          </a:ln>
          <a:effectLst>
            <a:outerShdw blurRad="254000" sx="102000" sy="102000" algn="ctr" rotWithShape="0">
              <a:prstClr val="black">
                <a:alpha val="20000"/>
              </a:prstClr>
            </a:outerShdw>
          </a:effectLst>
          <a:sp3d/>
        </c:spPr>
      </c:pivotFmt>
      <c:pivotFmt>
        <c:idx val="16"/>
        <c:spPr>
          <a:solidFill>
            <a:schemeClr val="accent6"/>
          </a:solidFill>
          <a:ln>
            <a:noFill/>
          </a:ln>
          <a:effectLst>
            <a:outerShdw blurRad="254000" sx="102000" sy="102000" algn="ctr" rotWithShape="0">
              <a:prstClr val="black">
                <a:alpha val="20000"/>
              </a:prstClr>
            </a:outerShdw>
          </a:effectLst>
          <a:sp3d/>
        </c:spPr>
      </c:pivotFmt>
      <c:pivotFmt>
        <c:idx val="17"/>
        <c:spPr>
          <a:solidFill>
            <a:schemeClr val="accent6"/>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8"/>
        <c:spPr>
          <a:solidFill>
            <a:schemeClr val="accent6"/>
          </a:solidFill>
          <a:ln>
            <a:noFill/>
          </a:ln>
          <a:effectLst>
            <a:outerShdw blurRad="254000" sx="102000" sy="102000" algn="ctr" rotWithShape="0">
              <a:prstClr val="black">
                <a:alpha val="20000"/>
              </a:prstClr>
            </a:outerShdw>
          </a:effectLst>
          <a:sp3d/>
        </c:spPr>
      </c:pivotFmt>
      <c:pivotFmt>
        <c:idx val="19"/>
        <c:spPr>
          <a:solidFill>
            <a:schemeClr val="accent6"/>
          </a:solidFill>
          <a:ln>
            <a:noFill/>
          </a:ln>
          <a:effectLst>
            <a:outerShdw blurRad="254000" sx="102000" sy="102000" algn="ctr" rotWithShape="0">
              <a:prstClr val="black">
                <a:alpha val="20000"/>
              </a:prstClr>
            </a:outerShdw>
          </a:effectLst>
          <a:sp3d/>
        </c:spPr>
      </c:pivotFmt>
      <c:pivotFmt>
        <c:idx val="20"/>
        <c:spPr>
          <a:solidFill>
            <a:schemeClr val="accent6"/>
          </a:solidFill>
          <a:ln>
            <a:noFill/>
          </a:ln>
          <a:effectLst>
            <a:outerShdw blurRad="254000" sx="102000" sy="102000" algn="ctr" rotWithShape="0">
              <a:prstClr val="black">
                <a:alpha val="20000"/>
              </a:prstClr>
            </a:outerShdw>
          </a:effectLst>
          <a:sp3d/>
        </c:spPr>
      </c:pivotFmt>
      <c:pivotFmt>
        <c:idx val="21"/>
        <c:spPr>
          <a:solidFill>
            <a:schemeClr val="accent6"/>
          </a:solidFill>
          <a:ln>
            <a:noFill/>
          </a:ln>
          <a:effectLst>
            <a:outerShdw blurRad="254000" sx="102000" sy="102000" algn="ctr" rotWithShape="0">
              <a:prstClr val="black">
                <a:alpha val="20000"/>
              </a:prstClr>
            </a:outerShdw>
          </a:effectLst>
          <a:sp3d/>
        </c:spPr>
      </c:pivotFmt>
      <c:pivotFmt>
        <c:idx val="22"/>
        <c:spPr>
          <a:solidFill>
            <a:schemeClr val="accent6"/>
          </a:solidFill>
          <a:ln>
            <a:noFill/>
          </a:ln>
          <a:effectLst>
            <a:outerShdw blurRad="254000" sx="102000" sy="102000" algn="ctr" rotWithShape="0">
              <a:prstClr val="black">
                <a:alpha val="20000"/>
              </a:prstClr>
            </a:outerShdw>
          </a:effectLst>
          <a:sp3d/>
        </c:spPr>
      </c:pivotFmt>
      <c:pivotFmt>
        <c:idx val="23"/>
        <c:spPr>
          <a:solidFill>
            <a:schemeClr val="accent6"/>
          </a:solidFill>
          <a:ln>
            <a:noFill/>
          </a:ln>
          <a:effectLst>
            <a:outerShdw blurRad="254000" sx="102000" sy="102000" algn="ctr" rotWithShape="0">
              <a:prstClr val="black">
                <a:alpha val="20000"/>
              </a:prstClr>
            </a:outerShdw>
          </a:effectLst>
          <a:sp3d/>
        </c:spPr>
      </c:pivotFmt>
      <c:pivotFmt>
        <c:idx val="24"/>
        <c:spPr>
          <a:solidFill>
            <a:schemeClr val="accent6"/>
          </a:solidFill>
          <a:ln>
            <a:noFill/>
          </a:ln>
          <a:effectLst>
            <a:outerShdw blurRad="254000" sx="102000" sy="102000" algn="ctr" rotWithShape="0">
              <a:prstClr val="black">
                <a:alpha val="20000"/>
              </a:prstClr>
            </a:outerShdw>
          </a:effectLst>
          <a:sp3d/>
        </c:spPr>
      </c:pivotFmt>
      <c:pivotFmt>
        <c:idx val="25"/>
        <c:spPr>
          <a:solidFill>
            <a:schemeClr val="accent6"/>
          </a:solidFill>
          <a:ln>
            <a:noFill/>
          </a:ln>
          <a:effectLst>
            <a:outerShdw blurRad="254000" sx="102000" sy="102000" algn="ctr" rotWithShape="0">
              <a:prstClr val="black">
                <a:alpha val="20000"/>
              </a:prstClr>
            </a:outerShdw>
          </a:effectLst>
          <a:sp3d/>
        </c:spPr>
      </c:pivotFmt>
      <c:pivotFmt>
        <c:idx val="26"/>
        <c:spPr>
          <a:solidFill>
            <a:schemeClr val="accent6"/>
          </a:solidFill>
          <a:ln>
            <a:noFill/>
          </a:ln>
          <a:effectLst>
            <a:outerShdw blurRad="254000" sx="102000" sy="102000" algn="ctr" rotWithShape="0">
              <a:prstClr val="black">
                <a:alpha val="20000"/>
              </a:prstClr>
            </a:outerShdw>
          </a:effectLst>
          <a:sp3d/>
        </c:spPr>
      </c:pivotFmt>
      <c:pivotFmt>
        <c:idx val="27"/>
        <c:spPr>
          <a:solidFill>
            <a:schemeClr val="accent6"/>
          </a:solidFill>
          <a:ln>
            <a:noFill/>
          </a:ln>
          <a:effectLst>
            <a:outerShdw blurRad="254000" sx="102000" sy="102000" algn="ctr" rotWithShape="0">
              <a:prstClr val="black">
                <a:alpha val="20000"/>
              </a:prstClr>
            </a:outerShdw>
          </a:effectLst>
          <a:sp3d/>
        </c:spPr>
      </c:pivotFmt>
      <c:pivotFmt>
        <c:idx val="28"/>
        <c:spPr>
          <a:solidFill>
            <a:schemeClr val="accent6"/>
          </a:solidFill>
          <a:ln>
            <a:noFill/>
          </a:ln>
          <a:effectLst>
            <a:outerShdw blurRad="254000" sx="102000" sy="102000" algn="ctr" rotWithShape="0">
              <a:prstClr val="black">
                <a:alpha val="20000"/>
              </a:prstClr>
            </a:outerShdw>
          </a:effectLst>
          <a:sp3d/>
        </c:spPr>
      </c:pivotFmt>
      <c:pivotFmt>
        <c:idx val="29"/>
        <c:spPr>
          <a:solidFill>
            <a:schemeClr val="accent6"/>
          </a:solidFill>
          <a:ln>
            <a:noFill/>
          </a:ln>
          <a:effectLst>
            <a:outerShdw blurRad="254000" sx="102000" sy="102000" algn="ctr" rotWithShape="0">
              <a:prstClr val="black">
                <a:alpha val="20000"/>
              </a:prstClr>
            </a:outerShdw>
          </a:effectLst>
          <a:sp3d/>
        </c:spPr>
      </c:pivotFmt>
      <c:pivotFmt>
        <c:idx val="30"/>
        <c:spPr>
          <a:solidFill>
            <a:schemeClr val="accent6"/>
          </a:solidFill>
          <a:ln>
            <a:noFill/>
          </a:ln>
          <a:effectLst>
            <a:outerShdw blurRad="254000" sx="102000" sy="102000" algn="ctr" rotWithShape="0">
              <a:prstClr val="black">
                <a:alpha val="20000"/>
              </a:prstClr>
            </a:outerShdw>
          </a:effectLst>
          <a:sp3d/>
        </c:spPr>
      </c:pivotFmt>
      <c:pivotFmt>
        <c:idx val="31"/>
        <c:spPr>
          <a:solidFill>
            <a:schemeClr val="accent6"/>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2"/>
        <c:spPr>
          <a:solidFill>
            <a:schemeClr val="accent6"/>
          </a:solidFill>
          <a:ln>
            <a:noFill/>
          </a:ln>
          <a:effectLst>
            <a:outerShdw blurRad="254000" sx="102000" sy="102000" algn="ctr" rotWithShape="0">
              <a:prstClr val="black">
                <a:alpha val="20000"/>
              </a:prstClr>
            </a:outerShdw>
          </a:effectLst>
          <a:sp3d/>
        </c:spPr>
      </c:pivotFmt>
      <c:pivotFmt>
        <c:idx val="33"/>
        <c:spPr>
          <a:solidFill>
            <a:schemeClr val="accent6"/>
          </a:solidFill>
          <a:ln>
            <a:noFill/>
          </a:ln>
          <a:effectLst>
            <a:outerShdw blurRad="254000" sx="102000" sy="102000" algn="ctr" rotWithShape="0">
              <a:prstClr val="black">
                <a:alpha val="20000"/>
              </a:prstClr>
            </a:outerShdw>
          </a:effectLst>
          <a:sp3d/>
        </c:spPr>
      </c:pivotFmt>
      <c:pivotFmt>
        <c:idx val="34"/>
        <c:spPr>
          <a:solidFill>
            <a:schemeClr val="accent6"/>
          </a:solidFill>
          <a:ln>
            <a:noFill/>
          </a:ln>
          <a:effectLst>
            <a:outerShdw blurRad="254000" sx="102000" sy="102000" algn="ctr" rotWithShape="0">
              <a:prstClr val="black">
                <a:alpha val="20000"/>
              </a:prstClr>
            </a:outerShdw>
          </a:effectLst>
          <a:sp3d/>
        </c:spPr>
      </c:pivotFmt>
      <c:pivotFmt>
        <c:idx val="35"/>
        <c:spPr>
          <a:solidFill>
            <a:schemeClr val="accent6"/>
          </a:solidFill>
          <a:ln>
            <a:noFill/>
          </a:ln>
          <a:effectLst>
            <a:outerShdw blurRad="254000" sx="102000" sy="102000" algn="ctr" rotWithShape="0">
              <a:prstClr val="black">
                <a:alpha val="20000"/>
              </a:prstClr>
            </a:outerShdw>
          </a:effectLst>
          <a:sp3d/>
        </c:spPr>
      </c:pivotFmt>
      <c:pivotFmt>
        <c:idx val="36"/>
        <c:spPr>
          <a:solidFill>
            <a:schemeClr val="accent6"/>
          </a:solidFill>
          <a:ln>
            <a:noFill/>
          </a:ln>
          <a:effectLst>
            <a:outerShdw blurRad="254000" sx="102000" sy="102000" algn="ctr" rotWithShape="0">
              <a:prstClr val="black">
                <a:alpha val="20000"/>
              </a:prstClr>
            </a:outerShdw>
          </a:effectLst>
          <a:sp3d/>
        </c:spPr>
      </c:pivotFmt>
      <c:pivotFmt>
        <c:idx val="37"/>
        <c:spPr>
          <a:solidFill>
            <a:schemeClr val="accent6"/>
          </a:solidFill>
          <a:ln>
            <a:noFill/>
          </a:ln>
          <a:effectLst>
            <a:outerShdw blurRad="254000" sx="102000" sy="102000" algn="ctr" rotWithShape="0">
              <a:prstClr val="black">
                <a:alpha val="20000"/>
              </a:prstClr>
            </a:outerShdw>
          </a:effectLst>
          <a:sp3d/>
        </c:spPr>
      </c:pivotFmt>
      <c:pivotFmt>
        <c:idx val="38"/>
        <c:spPr>
          <a:solidFill>
            <a:schemeClr val="accent6"/>
          </a:solidFill>
          <a:ln>
            <a:noFill/>
          </a:ln>
          <a:effectLst>
            <a:outerShdw blurRad="254000" sx="102000" sy="102000" algn="ctr" rotWithShape="0">
              <a:prstClr val="black">
                <a:alpha val="20000"/>
              </a:prstClr>
            </a:outerShdw>
          </a:effectLst>
          <a:sp3d/>
        </c:spPr>
      </c:pivotFmt>
      <c:pivotFmt>
        <c:idx val="39"/>
        <c:spPr>
          <a:solidFill>
            <a:schemeClr val="accent6"/>
          </a:solidFill>
          <a:ln>
            <a:noFill/>
          </a:ln>
          <a:effectLst>
            <a:outerShdw blurRad="254000" sx="102000" sy="102000" algn="ctr" rotWithShape="0">
              <a:prstClr val="black">
                <a:alpha val="20000"/>
              </a:prstClr>
            </a:outerShdw>
          </a:effectLst>
          <a:sp3d/>
        </c:spPr>
      </c:pivotFmt>
      <c:pivotFmt>
        <c:idx val="40"/>
        <c:spPr>
          <a:solidFill>
            <a:schemeClr val="accent6"/>
          </a:solidFill>
          <a:ln>
            <a:noFill/>
          </a:ln>
          <a:effectLst>
            <a:outerShdw blurRad="254000" sx="102000" sy="102000" algn="ctr" rotWithShape="0">
              <a:prstClr val="black">
                <a:alpha val="20000"/>
              </a:prstClr>
            </a:outerShdw>
          </a:effectLst>
          <a:sp3d/>
        </c:spPr>
      </c:pivotFmt>
      <c:pivotFmt>
        <c:idx val="41"/>
        <c:spPr>
          <a:solidFill>
            <a:schemeClr val="accent6"/>
          </a:solidFill>
          <a:ln>
            <a:noFill/>
          </a:ln>
          <a:effectLst>
            <a:outerShdw blurRad="254000" sx="102000" sy="102000" algn="ctr" rotWithShape="0">
              <a:prstClr val="black">
                <a:alpha val="20000"/>
              </a:prstClr>
            </a:outerShdw>
          </a:effectLst>
          <a:sp3d/>
        </c:spPr>
      </c:pivotFmt>
      <c:pivotFmt>
        <c:idx val="42"/>
        <c:spPr>
          <a:solidFill>
            <a:schemeClr val="accent6"/>
          </a:solidFill>
          <a:ln>
            <a:noFill/>
          </a:ln>
          <a:effectLst>
            <a:outerShdw blurRad="254000" sx="102000" sy="102000" algn="ctr" rotWithShape="0">
              <a:prstClr val="black">
                <a:alpha val="20000"/>
              </a:prstClr>
            </a:outerShdw>
          </a:effectLst>
          <a:sp3d/>
        </c:spPr>
      </c:pivotFmt>
      <c:pivotFmt>
        <c:idx val="43"/>
        <c:spPr>
          <a:solidFill>
            <a:schemeClr val="accent6"/>
          </a:solidFill>
          <a:ln>
            <a:noFill/>
          </a:ln>
          <a:effectLst>
            <a:outerShdw blurRad="254000" sx="102000" sy="102000" algn="ctr" rotWithShape="0">
              <a:prstClr val="black">
                <a:alpha val="20000"/>
              </a:prstClr>
            </a:outerShdw>
          </a:effectLst>
          <a:sp3d/>
        </c:spPr>
      </c:pivotFmt>
      <c:pivotFmt>
        <c:idx val="44"/>
        <c:spPr>
          <a:solidFill>
            <a:schemeClr val="accent6"/>
          </a:solidFill>
          <a:ln>
            <a:noFill/>
          </a:ln>
          <a:effectLst>
            <a:outerShdw blurRad="254000" sx="102000" sy="102000" algn="ctr" rotWithShape="0">
              <a:prstClr val="black">
                <a:alpha val="20000"/>
              </a:prstClr>
            </a:outerShdw>
          </a:effectLst>
          <a:sp3d/>
        </c:spPr>
      </c:pivotFmt>
      <c:pivotFmt>
        <c:idx val="45"/>
        <c:spPr>
          <a:solidFill>
            <a:schemeClr val="accent6"/>
          </a:solidFill>
          <a:ln>
            <a:noFill/>
          </a:ln>
          <a:effectLst>
            <a:outerShdw blurRad="254000" sx="102000" sy="102000" algn="ctr" rotWithShape="0">
              <a:prstClr val="black">
                <a:alpha val="20000"/>
              </a:prstClr>
            </a:outerShdw>
          </a:effectLst>
          <a:sp3d/>
        </c:spPr>
      </c:pivotFmt>
      <c:pivotFmt>
        <c:idx val="46"/>
        <c:spPr>
          <a:solidFill>
            <a:schemeClr val="accent6"/>
          </a:solidFill>
          <a:ln>
            <a:noFill/>
          </a:ln>
          <a:effectLst>
            <a:outerShdw blurRad="254000" sx="102000" sy="102000" algn="ctr" rotWithShape="0">
              <a:prstClr val="black">
                <a:alpha val="20000"/>
              </a:prstClr>
            </a:outerShdw>
          </a:effectLst>
          <a:sp3d/>
        </c:spPr>
      </c:pivotFmt>
      <c:pivotFmt>
        <c:idx val="47"/>
        <c:spPr>
          <a:solidFill>
            <a:schemeClr val="accent6"/>
          </a:solidFill>
          <a:ln>
            <a:noFill/>
          </a:ln>
          <a:effectLst>
            <a:outerShdw blurRad="254000" sx="102000" sy="102000" algn="ctr" rotWithShape="0">
              <a:prstClr val="black">
                <a:alpha val="20000"/>
              </a:prstClr>
            </a:outerShdw>
          </a:effectLst>
          <a:sp3d/>
        </c:spPr>
      </c:pivotFmt>
      <c:pivotFmt>
        <c:idx val="48"/>
        <c:spPr>
          <a:solidFill>
            <a:schemeClr val="accent6"/>
          </a:solidFill>
          <a:ln>
            <a:noFill/>
          </a:ln>
          <a:effectLst>
            <a:outerShdw blurRad="254000" sx="102000" sy="102000" algn="ctr" rotWithShape="0">
              <a:prstClr val="black">
                <a:alpha val="20000"/>
              </a:prstClr>
            </a:outerShdw>
          </a:effectLst>
          <a:sp3d/>
        </c:spPr>
      </c:pivotFmt>
      <c:pivotFmt>
        <c:idx val="49"/>
        <c:spPr>
          <a:solidFill>
            <a:schemeClr val="accent6"/>
          </a:solidFill>
          <a:ln>
            <a:noFill/>
          </a:ln>
          <a:effectLst>
            <a:outerShdw blurRad="254000" sx="102000" sy="102000" algn="ctr" rotWithShape="0">
              <a:prstClr val="black">
                <a:alpha val="20000"/>
              </a:prstClr>
            </a:outerShdw>
          </a:effectLst>
          <a:sp3d/>
        </c:spPr>
      </c:pivotFmt>
      <c:pivotFmt>
        <c:idx val="50"/>
        <c:spPr>
          <a:solidFill>
            <a:schemeClr val="accent6"/>
          </a:solidFill>
          <a:ln>
            <a:noFill/>
          </a:ln>
          <a:effectLst>
            <a:outerShdw blurRad="254000" sx="102000" sy="102000" algn="ctr" rotWithShape="0">
              <a:prstClr val="black">
                <a:alpha val="20000"/>
              </a:prstClr>
            </a:outerShdw>
          </a:effectLst>
          <a:sp3d/>
        </c:spPr>
      </c:pivotFmt>
      <c:pivotFmt>
        <c:idx val="51"/>
        <c:spPr>
          <a:solidFill>
            <a:schemeClr val="accent6"/>
          </a:solidFill>
          <a:ln>
            <a:noFill/>
          </a:ln>
          <a:effectLst>
            <a:outerShdw blurRad="254000" sx="102000" sy="102000" algn="ctr" rotWithShape="0">
              <a:prstClr val="black">
                <a:alpha val="20000"/>
              </a:prstClr>
            </a:outerShdw>
          </a:effectLst>
          <a:sp3d/>
        </c:spPr>
      </c:pivotFmt>
      <c:pivotFmt>
        <c:idx val="52"/>
        <c:spPr>
          <a:solidFill>
            <a:schemeClr val="accent6"/>
          </a:solidFill>
          <a:ln>
            <a:noFill/>
          </a:ln>
          <a:effectLst>
            <a:outerShdw blurRad="254000" sx="102000" sy="102000" algn="ctr" rotWithShape="0">
              <a:prstClr val="black">
                <a:alpha val="20000"/>
              </a:prstClr>
            </a:outerShdw>
          </a:effectLst>
          <a:sp3d/>
        </c:spPr>
      </c:pivotFmt>
      <c:pivotFmt>
        <c:idx val="53"/>
        <c:spPr>
          <a:solidFill>
            <a:schemeClr val="accent6"/>
          </a:solidFill>
          <a:ln>
            <a:noFill/>
          </a:ln>
          <a:effectLst>
            <a:outerShdw blurRad="254000" sx="102000" sy="102000" algn="ctr" rotWithShape="0">
              <a:prstClr val="black">
                <a:alpha val="20000"/>
              </a:prstClr>
            </a:outerShdw>
          </a:effectLst>
          <a:sp3d/>
        </c:spPr>
      </c:pivotFmt>
      <c:pivotFmt>
        <c:idx val="54"/>
        <c:spPr>
          <a:solidFill>
            <a:schemeClr val="accent6"/>
          </a:solidFill>
          <a:ln>
            <a:noFill/>
          </a:ln>
          <a:effectLst>
            <a:outerShdw blurRad="254000" sx="102000" sy="102000" algn="ctr" rotWithShape="0">
              <a:prstClr val="black">
                <a:alpha val="20000"/>
              </a:prstClr>
            </a:outerShdw>
          </a:effectLst>
          <a:sp3d/>
        </c:spPr>
      </c:pivotFmt>
      <c:pivotFmt>
        <c:idx val="55"/>
        <c:spPr>
          <a:solidFill>
            <a:schemeClr val="accent6"/>
          </a:solidFill>
          <a:ln>
            <a:noFill/>
          </a:ln>
          <a:effectLst>
            <a:outerShdw blurRad="254000" sx="102000" sy="102000" algn="ctr" rotWithShape="0">
              <a:prstClr val="black">
                <a:alpha val="20000"/>
              </a:prstClr>
            </a:outerShdw>
          </a:effectLst>
          <a:sp3d/>
        </c:spPr>
      </c:pivotFmt>
      <c:pivotFmt>
        <c:idx val="56"/>
        <c:spPr>
          <a:solidFill>
            <a:schemeClr val="accent6"/>
          </a:solidFill>
          <a:ln>
            <a:noFill/>
          </a:ln>
          <a:effectLst>
            <a:outerShdw blurRad="254000" sx="102000" sy="102000" algn="ctr" rotWithShape="0">
              <a:prstClr val="black">
                <a:alpha val="20000"/>
              </a:prstClr>
            </a:outerShdw>
          </a:effectLst>
          <a:sp3d/>
        </c:spPr>
      </c:pivotFmt>
      <c:pivotFmt>
        <c:idx val="57"/>
        <c:spPr>
          <a:solidFill>
            <a:schemeClr val="accent6"/>
          </a:solidFill>
          <a:ln>
            <a:noFill/>
          </a:ln>
          <a:effectLst>
            <a:outerShdw blurRad="254000" sx="102000" sy="102000" algn="ctr" rotWithShape="0">
              <a:prstClr val="black">
                <a:alpha val="20000"/>
              </a:prstClr>
            </a:outerShdw>
          </a:effectLst>
          <a:sp3d/>
        </c:spPr>
      </c:pivotFmt>
      <c:pivotFmt>
        <c:idx val="58"/>
        <c:spPr>
          <a:solidFill>
            <a:schemeClr val="accent6"/>
          </a:solidFill>
          <a:ln>
            <a:noFill/>
          </a:ln>
          <a:effectLst>
            <a:outerShdw blurRad="254000" sx="102000" sy="102000" algn="ctr" rotWithShape="0">
              <a:prstClr val="black">
                <a:alpha val="20000"/>
              </a:prstClr>
            </a:outerShdw>
          </a:effectLst>
          <a:sp3d/>
        </c:spPr>
      </c:pivotFmt>
      <c:pivotFmt>
        <c:idx val="59"/>
        <c:spPr>
          <a:solidFill>
            <a:schemeClr val="accent6"/>
          </a:solidFill>
          <a:ln>
            <a:noFill/>
          </a:ln>
          <a:effectLst>
            <a:outerShdw blurRad="254000" sx="102000" sy="102000" algn="ctr" rotWithShape="0">
              <a:prstClr val="black">
                <a:alpha val="20000"/>
              </a:prstClr>
            </a:outerShdw>
          </a:effectLst>
          <a:sp3d/>
        </c:spPr>
      </c:pivotFmt>
      <c:pivotFmt>
        <c:idx val="60"/>
        <c:spPr>
          <a:solidFill>
            <a:schemeClr val="accent6"/>
          </a:solidFill>
          <a:ln>
            <a:noFill/>
          </a:ln>
          <a:effectLst>
            <a:outerShdw blurRad="254000" sx="102000" sy="102000" algn="ctr" rotWithShape="0">
              <a:prstClr val="black">
                <a:alpha val="20000"/>
              </a:prstClr>
            </a:outerShdw>
          </a:effectLst>
          <a:sp3d/>
        </c:spPr>
      </c:pivotFmt>
      <c:pivotFmt>
        <c:idx val="61"/>
        <c:spPr>
          <a:solidFill>
            <a:schemeClr val="accent6"/>
          </a:solidFill>
          <a:ln>
            <a:noFill/>
          </a:ln>
          <a:effectLst>
            <a:outerShdw blurRad="254000" sx="102000" sy="102000" algn="ctr" rotWithShape="0">
              <a:prstClr val="black">
                <a:alpha val="20000"/>
              </a:prstClr>
            </a:outerShdw>
          </a:effectLst>
          <a:sp3d/>
        </c:spPr>
      </c:pivotFmt>
      <c:pivotFmt>
        <c:idx val="62"/>
        <c:spPr>
          <a:solidFill>
            <a:schemeClr val="accent6"/>
          </a:solidFill>
          <a:ln>
            <a:noFill/>
          </a:ln>
          <a:effectLst>
            <a:outerShdw blurRad="254000" sx="102000" sy="102000" algn="ctr" rotWithShape="0">
              <a:prstClr val="black">
                <a:alpha val="20000"/>
              </a:prstClr>
            </a:outerShdw>
          </a:effectLst>
          <a:sp3d/>
        </c:spPr>
      </c:pivotFmt>
      <c:pivotFmt>
        <c:idx val="63"/>
        <c:spPr>
          <a:solidFill>
            <a:schemeClr val="accent6"/>
          </a:solidFill>
          <a:ln>
            <a:noFill/>
          </a:ln>
          <a:effectLst>
            <a:outerShdw blurRad="254000" sx="102000" sy="102000" algn="ctr" rotWithShape="0">
              <a:prstClr val="black">
                <a:alpha val="20000"/>
              </a:prstClr>
            </a:outerShdw>
          </a:effectLst>
          <a:sp3d/>
        </c:spPr>
      </c:pivotFmt>
      <c:pivotFmt>
        <c:idx val="64"/>
        <c:spPr>
          <a:solidFill>
            <a:schemeClr val="accent6"/>
          </a:solidFill>
          <a:ln>
            <a:noFill/>
          </a:ln>
          <a:effectLst>
            <a:outerShdw blurRad="254000" sx="102000" sy="102000" algn="ctr" rotWithShape="0">
              <a:prstClr val="black">
                <a:alpha val="20000"/>
              </a:prstClr>
            </a:outerShdw>
          </a:effectLst>
          <a:sp3d/>
        </c:spPr>
      </c:pivotFmt>
      <c:pivotFmt>
        <c:idx val="65"/>
        <c:spPr>
          <a:solidFill>
            <a:schemeClr val="accent6"/>
          </a:solidFill>
          <a:ln>
            <a:noFill/>
          </a:ln>
          <a:effectLst>
            <a:outerShdw blurRad="254000" sx="102000" sy="102000" algn="ctr" rotWithShape="0">
              <a:prstClr val="black">
                <a:alpha val="20000"/>
              </a:prstClr>
            </a:outerShdw>
          </a:effectLst>
          <a:sp3d/>
        </c:spPr>
      </c:pivotFmt>
      <c:pivotFmt>
        <c:idx val="66"/>
        <c:spPr>
          <a:solidFill>
            <a:schemeClr val="accent6"/>
          </a:solidFill>
          <a:ln>
            <a:noFill/>
          </a:ln>
          <a:effectLst>
            <a:outerShdw blurRad="254000" sx="102000" sy="102000" algn="ctr" rotWithShape="0">
              <a:prstClr val="black">
                <a:alpha val="20000"/>
              </a:prstClr>
            </a:outerShdw>
          </a:effectLst>
          <a:sp3d/>
        </c:spPr>
      </c:pivotFmt>
      <c:pivotFmt>
        <c:idx val="67"/>
        <c:spPr>
          <a:solidFill>
            <a:schemeClr val="accent6"/>
          </a:solidFill>
          <a:ln>
            <a:noFill/>
          </a:ln>
          <a:effectLst>
            <a:outerShdw blurRad="254000" sx="102000" sy="102000" algn="ctr" rotWithShape="0">
              <a:prstClr val="black">
                <a:alpha val="20000"/>
              </a:prstClr>
            </a:outerShdw>
          </a:effectLst>
          <a:sp3d/>
        </c:spPr>
      </c:pivotFmt>
      <c:pivotFmt>
        <c:idx val="68"/>
        <c:spPr>
          <a:solidFill>
            <a:schemeClr val="accent6"/>
          </a:solidFill>
          <a:ln>
            <a:noFill/>
          </a:ln>
          <a:effectLst>
            <a:outerShdw blurRad="254000" sx="102000" sy="102000" algn="ctr" rotWithShape="0">
              <a:prstClr val="black">
                <a:alpha val="20000"/>
              </a:prstClr>
            </a:outerShdw>
          </a:effectLst>
          <a:sp3d/>
        </c:spPr>
      </c:pivotFmt>
      <c:pivotFmt>
        <c:idx val="69"/>
        <c:spPr>
          <a:solidFill>
            <a:schemeClr val="accent6"/>
          </a:solidFill>
          <a:ln>
            <a:noFill/>
          </a:ln>
          <a:effectLst>
            <a:outerShdw blurRad="254000" sx="102000" sy="102000" algn="ctr" rotWithShape="0">
              <a:prstClr val="black">
                <a:alpha val="20000"/>
              </a:prstClr>
            </a:outerShdw>
          </a:effectLst>
          <a:sp3d/>
        </c:spPr>
      </c:pivotFmt>
      <c:pivotFmt>
        <c:idx val="70"/>
        <c:spPr>
          <a:solidFill>
            <a:schemeClr val="accent6"/>
          </a:solidFill>
          <a:ln>
            <a:noFill/>
          </a:ln>
          <a:effectLst>
            <a:outerShdw blurRad="254000" sx="102000" sy="102000" algn="ctr" rotWithShape="0">
              <a:prstClr val="black">
                <a:alpha val="20000"/>
              </a:prstClr>
            </a:outerShdw>
          </a:effectLst>
          <a:sp3d/>
        </c:spPr>
      </c:pivotFmt>
      <c:pivotFmt>
        <c:idx val="71"/>
        <c:spPr>
          <a:solidFill>
            <a:schemeClr val="accent6"/>
          </a:solidFill>
          <a:ln>
            <a:noFill/>
          </a:ln>
          <a:effectLst>
            <a:outerShdw blurRad="254000" sx="102000" sy="102000" algn="ctr" rotWithShape="0">
              <a:prstClr val="black">
                <a:alpha val="20000"/>
              </a:prstClr>
            </a:outerShdw>
          </a:effectLst>
          <a:sp3d/>
        </c:spPr>
      </c:pivotFmt>
      <c:pivotFmt>
        <c:idx val="72"/>
        <c:spPr>
          <a:solidFill>
            <a:schemeClr val="accent6"/>
          </a:solidFill>
          <a:ln>
            <a:noFill/>
          </a:ln>
          <a:effectLst>
            <a:outerShdw blurRad="254000" sx="102000" sy="102000" algn="ctr" rotWithShape="0">
              <a:prstClr val="black">
                <a:alpha val="20000"/>
              </a:prstClr>
            </a:outerShdw>
          </a:effectLst>
          <a:sp3d/>
        </c:spPr>
      </c:pivotFmt>
      <c:pivotFmt>
        <c:idx val="73"/>
        <c:spPr>
          <a:solidFill>
            <a:schemeClr val="accent6"/>
          </a:solidFill>
          <a:ln>
            <a:noFill/>
          </a:ln>
          <a:effectLst>
            <a:outerShdw blurRad="254000" sx="102000" sy="102000" algn="ctr" rotWithShape="0">
              <a:prstClr val="black">
                <a:alpha val="20000"/>
              </a:prstClr>
            </a:outerShdw>
          </a:effectLst>
          <a:sp3d/>
        </c:spPr>
      </c:pivotFmt>
      <c:pivotFmt>
        <c:idx val="74"/>
        <c:spPr>
          <a:solidFill>
            <a:schemeClr val="accent6"/>
          </a:solidFill>
          <a:ln>
            <a:noFill/>
          </a:ln>
          <a:effectLst>
            <a:outerShdw blurRad="254000" sx="102000" sy="102000" algn="ctr" rotWithShape="0">
              <a:prstClr val="black">
                <a:alpha val="20000"/>
              </a:prstClr>
            </a:outerShdw>
          </a:effectLst>
          <a:sp3d/>
        </c:spPr>
      </c:pivotFmt>
      <c:pivotFmt>
        <c:idx val="75"/>
        <c:spPr>
          <a:solidFill>
            <a:schemeClr val="accent6"/>
          </a:solidFill>
          <a:ln>
            <a:noFill/>
          </a:ln>
          <a:effectLst>
            <a:outerShdw blurRad="254000" sx="102000" sy="102000" algn="ctr" rotWithShape="0">
              <a:prstClr val="black">
                <a:alpha val="20000"/>
              </a:prstClr>
            </a:outerShdw>
          </a:effectLst>
          <a:sp3d/>
        </c:spPr>
      </c:pivotFmt>
      <c:pivotFmt>
        <c:idx val="76"/>
        <c:spPr>
          <a:solidFill>
            <a:schemeClr val="accent6"/>
          </a:solidFill>
          <a:ln>
            <a:noFill/>
          </a:ln>
          <a:effectLst>
            <a:outerShdw blurRad="254000" sx="102000" sy="102000" algn="ctr" rotWithShape="0">
              <a:prstClr val="black">
                <a:alpha val="20000"/>
              </a:prstClr>
            </a:outerShdw>
          </a:effectLst>
          <a:sp3d/>
        </c:spPr>
      </c:pivotFmt>
      <c:pivotFmt>
        <c:idx val="77"/>
        <c:spPr>
          <a:solidFill>
            <a:schemeClr val="accent6"/>
          </a:solidFill>
          <a:ln>
            <a:noFill/>
          </a:ln>
          <a:effectLst>
            <a:outerShdw blurRad="254000" sx="102000" sy="102000" algn="ctr" rotWithShape="0">
              <a:prstClr val="black">
                <a:alpha val="20000"/>
              </a:prstClr>
            </a:outerShdw>
          </a:effectLst>
          <a:sp3d/>
        </c:spPr>
      </c:pivotFmt>
      <c:pivotFmt>
        <c:idx val="78"/>
        <c:spPr>
          <a:solidFill>
            <a:schemeClr val="accent6"/>
          </a:solidFill>
          <a:ln>
            <a:noFill/>
          </a:ln>
          <a:effectLst>
            <a:outerShdw blurRad="254000" sx="102000" sy="102000" algn="ctr" rotWithShape="0">
              <a:prstClr val="black">
                <a:alpha val="20000"/>
              </a:prstClr>
            </a:outerShdw>
          </a:effectLst>
          <a:sp3d/>
        </c:spPr>
      </c:pivotFmt>
      <c:pivotFmt>
        <c:idx val="79"/>
        <c:spPr>
          <a:solidFill>
            <a:schemeClr val="accent6"/>
          </a:solidFill>
          <a:ln>
            <a:noFill/>
          </a:ln>
          <a:effectLst>
            <a:outerShdw blurRad="254000" sx="102000" sy="102000" algn="ctr" rotWithShape="0">
              <a:prstClr val="black">
                <a:alpha val="20000"/>
              </a:prstClr>
            </a:outerShdw>
          </a:effectLst>
          <a:sp3d/>
        </c:spPr>
      </c:pivotFmt>
      <c:pivotFmt>
        <c:idx val="80"/>
        <c:spPr>
          <a:solidFill>
            <a:schemeClr val="accent6"/>
          </a:solidFill>
          <a:ln>
            <a:noFill/>
          </a:ln>
          <a:effectLst>
            <a:outerShdw blurRad="254000" sx="102000" sy="102000" algn="ctr" rotWithShape="0">
              <a:prstClr val="black">
                <a:alpha val="20000"/>
              </a:prstClr>
            </a:outerShdw>
          </a:effectLst>
          <a:sp3d/>
        </c:spPr>
      </c:pivotFmt>
      <c:pivotFmt>
        <c:idx val="81"/>
        <c:spPr>
          <a:solidFill>
            <a:schemeClr val="accent6"/>
          </a:solidFill>
          <a:ln>
            <a:noFill/>
          </a:ln>
          <a:effectLst>
            <a:outerShdw blurRad="254000" sx="102000" sy="102000" algn="ctr" rotWithShape="0">
              <a:prstClr val="black">
                <a:alpha val="20000"/>
              </a:prstClr>
            </a:outerShdw>
          </a:effectLst>
          <a:sp3d/>
        </c:spPr>
      </c:pivotFmt>
      <c:pivotFmt>
        <c:idx val="82"/>
        <c:spPr>
          <a:solidFill>
            <a:schemeClr val="accent6"/>
          </a:solidFill>
          <a:ln>
            <a:noFill/>
          </a:ln>
          <a:effectLst>
            <a:outerShdw blurRad="254000" sx="102000" sy="102000" algn="ctr" rotWithShape="0">
              <a:prstClr val="black">
                <a:alpha val="20000"/>
              </a:prstClr>
            </a:outerShdw>
          </a:effectLst>
          <a:sp3d/>
        </c:spPr>
      </c:pivotFmt>
      <c:pivotFmt>
        <c:idx val="83"/>
        <c:spPr>
          <a:solidFill>
            <a:schemeClr val="accent6"/>
          </a:solidFill>
          <a:ln>
            <a:noFill/>
          </a:ln>
          <a:effectLst>
            <a:outerShdw blurRad="254000" sx="102000" sy="102000" algn="ctr" rotWithShape="0">
              <a:prstClr val="black">
                <a:alpha val="20000"/>
              </a:prstClr>
            </a:outerShdw>
          </a:effectLst>
          <a:sp3d/>
        </c:spPr>
      </c:pivotFmt>
      <c:pivotFmt>
        <c:idx val="84"/>
        <c:spPr>
          <a:solidFill>
            <a:schemeClr val="accent6"/>
          </a:solidFill>
          <a:ln>
            <a:noFill/>
          </a:ln>
          <a:effectLst>
            <a:outerShdw blurRad="254000" sx="102000" sy="102000" algn="ctr" rotWithShape="0">
              <a:prstClr val="black">
                <a:alpha val="20000"/>
              </a:prstClr>
            </a:outerShdw>
          </a:effectLst>
          <a:sp3d/>
        </c:spPr>
      </c:pivotFmt>
      <c:pivotFmt>
        <c:idx val="85"/>
        <c:spPr>
          <a:solidFill>
            <a:schemeClr val="accent6"/>
          </a:solidFill>
          <a:ln>
            <a:noFill/>
          </a:ln>
          <a:effectLst>
            <a:outerShdw blurRad="254000" sx="102000" sy="102000" algn="ctr" rotWithShape="0">
              <a:prstClr val="black">
                <a:alpha val="20000"/>
              </a:prstClr>
            </a:outerShdw>
          </a:effectLst>
          <a:sp3d/>
        </c:spPr>
      </c:pivotFmt>
      <c:pivotFmt>
        <c:idx val="86"/>
        <c:spPr>
          <a:solidFill>
            <a:schemeClr val="accent6"/>
          </a:solidFill>
          <a:ln>
            <a:noFill/>
          </a:ln>
          <a:effectLst>
            <a:outerShdw blurRad="254000" sx="102000" sy="102000" algn="ctr" rotWithShape="0">
              <a:prstClr val="black">
                <a:alpha val="20000"/>
              </a:prstClr>
            </a:outerShdw>
          </a:effectLst>
          <a:sp3d/>
        </c:spPr>
      </c:pivotFmt>
      <c:pivotFmt>
        <c:idx val="87"/>
        <c:spPr>
          <a:solidFill>
            <a:schemeClr val="accent6"/>
          </a:solidFill>
          <a:ln>
            <a:noFill/>
          </a:ln>
          <a:effectLst>
            <a:outerShdw blurRad="254000" sx="102000" sy="102000" algn="ctr" rotWithShape="0">
              <a:prstClr val="black">
                <a:alpha val="20000"/>
              </a:prstClr>
            </a:outerShdw>
          </a:effectLst>
          <a:sp3d/>
        </c:spPr>
      </c:pivotFmt>
      <c:pivotFmt>
        <c:idx val="88"/>
        <c:spPr>
          <a:solidFill>
            <a:schemeClr val="accent6"/>
          </a:solidFill>
          <a:ln>
            <a:noFill/>
          </a:ln>
          <a:effectLst>
            <a:outerShdw blurRad="254000" sx="102000" sy="102000" algn="ctr" rotWithShape="0">
              <a:prstClr val="black">
                <a:alpha val="20000"/>
              </a:prstClr>
            </a:outerShdw>
          </a:effectLst>
          <a:sp3d/>
        </c:spPr>
      </c:pivotFmt>
      <c:pivotFmt>
        <c:idx val="89"/>
        <c:spPr>
          <a:solidFill>
            <a:schemeClr val="accent6"/>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Ledger!$F$3</c:f>
              <c:strCache>
                <c:ptCount val="1"/>
                <c:pt idx="0">
                  <c:v>Sum of Debit</c:v>
                </c:pt>
              </c:strCache>
            </c:strRef>
          </c:tx>
          <c:dPt>
            <c:idx val="0"/>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82EA-4E83-A59B-91E5FF2AACAB}"/>
              </c:ext>
            </c:extLst>
          </c:dPt>
          <c:dPt>
            <c:idx val="1"/>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82EA-4E83-A59B-91E5FF2AACAB}"/>
              </c:ext>
            </c:extLst>
          </c:dPt>
          <c:dPt>
            <c:idx val="2"/>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82EA-4E83-A59B-91E5FF2AACAB}"/>
              </c:ext>
            </c:extLst>
          </c:dPt>
          <c:dPt>
            <c:idx val="3"/>
            <c:bubble3D val="0"/>
            <c:spPr>
              <a:solidFill>
                <a:schemeClr val="accent6">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82EA-4E83-A59B-91E5FF2AACAB}"/>
              </c:ext>
            </c:extLst>
          </c:dPt>
          <c:dPt>
            <c:idx val="4"/>
            <c:bubble3D val="0"/>
            <c:spPr>
              <a:solidFill>
                <a:schemeClr val="accent5">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82EA-4E83-A59B-91E5FF2AACAB}"/>
              </c:ext>
            </c:extLst>
          </c:dPt>
          <c:dPt>
            <c:idx val="5"/>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82EA-4E83-A59B-91E5FF2AACAB}"/>
              </c:ext>
            </c:extLst>
          </c:dPt>
          <c:dPt>
            <c:idx val="6"/>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82EA-4E83-A59B-91E5FF2AACAB}"/>
              </c:ext>
            </c:extLst>
          </c:dPt>
          <c:dPt>
            <c:idx val="7"/>
            <c:bubble3D val="0"/>
            <c:spPr>
              <a:solidFill>
                <a:schemeClr val="accent5">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82EA-4E83-A59B-91E5FF2AACAB}"/>
              </c:ext>
            </c:extLst>
          </c:dPt>
          <c:dPt>
            <c:idx val="8"/>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82EA-4E83-A59B-91E5FF2AACAB}"/>
              </c:ext>
            </c:extLst>
          </c:dPt>
          <c:dPt>
            <c:idx val="9"/>
            <c:bubble3D val="0"/>
            <c:spPr>
              <a:solidFill>
                <a:schemeClr val="accent6">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3-82EA-4E83-A59B-91E5FF2AACAB}"/>
              </c:ext>
            </c:extLst>
          </c:dPt>
          <c:dPt>
            <c:idx val="10"/>
            <c:bubble3D val="0"/>
            <c:spPr>
              <a:solidFill>
                <a:schemeClr val="accent5">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5-82EA-4E83-A59B-91E5FF2AACAB}"/>
              </c:ext>
            </c:extLst>
          </c:dPt>
          <c:dPt>
            <c:idx val="11"/>
            <c:bubble3D val="0"/>
            <c:spPr>
              <a:solidFill>
                <a:schemeClr val="accent4">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7-82EA-4E83-A59B-91E5FF2AACAB}"/>
              </c:ext>
            </c:extLst>
          </c:dPt>
          <c:dPt>
            <c:idx val="12"/>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9-82EA-4E83-A59B-91E5FF2AACAB}"/>
              </c:ext>
            </c:extLst>
          </c:dPt>
          <c:dPt>
            <c:idx val="13"/>
            <c:bubble3D val="0"/>
            <c:spPr>
              <a:solidFill>
                <a:schemeClr val="accent5">
                  <a:lumMod val="60000"/>
                  <a:lumOff val="40000"/>
                </a:schemeClr>
              </a:solidFill>
              <a:ln>
                <a:noFill/>
              </a:ln>
              <a:effectLst>
                <a:outerShdw blurRad="254000" sx="102000" sy="102000" algn="ctr" rotWithShape="0">
                  <a:prstClr val="black">
                    <a:alpha val="20000"/>
                  </a:prstClr>
                </a:outerShdw>
              </a:effectLst>
              <a:sp3d/>
            </c:spPr>
          </c:dPt>
          <c:dPt>
            <c:idx val="14"/>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dPt>
          <c:dPt>
            <c:idx val="15"/>
            <c:bubble3D val="0"/>
            <c:spPr>
              <a:solidFill>
                <a:schemeClr val="accent6">
                  <a:lumMod val="50000"/>
                </a:schemeClr>
              </a:solidFill>
              <a:ln>
                <a:noFill/>
              </a:ln>
              <a:effectLst>
                <a:outerShdw blurRad="254000" sx="102000" sy="102000" algn="ctr" rotWithShape="0">
                  <a:prstClr val="black">
                    <a:alpha val="20000"/>
                  </a:prstClr>
                </a:outerShdw>
              </a:effectLst>
              <a:sp3d/>
            </c:spPr>
          </c:dPt>
          <c:dPt>
            <c:idx val="16"/>
            <c:bubble3D val="0"/>
            <c:spPr>
              <a:solidFill>
                <a:schemeClr val="accent5">
                  <a:lumMod val="50000"/>
                </a:schemeClr>
              </a:solidFill>
              <a:ln>
                <a:noFill/>
              </a:ln>
              <a:effectLst>
                <a:outerShdw blurRad="254000" sx="102000" sy="102000" algn="ctr" rotWithShape="0">
                  <a:prstClr val="black">
                    <a:alpha val="20000"/>
                  </a:prstClr>
                </a:outerShdw>
              </a:effectLst>
              <a:sp3d/>
            </c:spPr>
          </c:dPt>
          <c:dPt>
            <c:idx val="17"/>
            <c:bubble3D val="0"/>
            <c:spPr>
              <a:solidFill>
                <a:schemeClr val="accent4">
                  <a:lumMod val="50000"/>
                </a:schemeClr>
              </a:solidFill>
              <a:ln>
                <a:noFill/>
              </a:ln>
              <a:effectLst>
                <a:outerShdw blurRad="254000" sx="102000" sy="102000" algn="ctr" rotWithShape="0">
                  <a:prstClr val="black">
                    <a:alpha val="20000"/>
                  </a:prstClr>
                </a:outerShdw>
              </a:effectLst>
              <a:sp3d/>
            </c:spPr>
          </c:dPt>
          <c:dPt>
            <c:idx val="18"/>
            <c:bubble3D val="0"/>
            <c:spPr>
              <a:solidFill>
                <a:schemeClr val="accent6">
                  <a:lumMod val="70000"/>
                  <a:lumOff val="30000"/>
                </a:schemeClr>
              </a:solidFill>
              <a:ln>
                <a:noFill/>
              </a:ln>
              <a:effectLst>
                <a:outerShdw blurRad="254000" sx="102000" sy="102000" algn="ctr" rotWithShape="0">
                  <a:prstClr val="black">
                    <a:alpha val="20000"/>
                  </a:prstClr>
                </a:outerShdw>
              </a:effectLst>
              <a:sp3d/>
            </c:spPr>
          </c:dPt>
          <c:dPt>
            <c:idx val="19"/>
            <c:bubble3D val="0"/>
            <c:spPr>
              <a:solidFill>
                <a:schemeClr val="accent5">
                  <a:lumMod val="70000"/>
                  <a:lumOff val="30000"/>
                </a:schemeClr>
              </a:solidFill>
              <a:ln>
                <a:noFill/>
              </a:ln>
              <a:effectLst>
                <a:outerShdw blurRad="254000" sx="102000" sy="102000" algn="ctr" rotWithShape="0">
                  <a:prstClr val="black">
                    <a:alpha val="20000"/>
                  </a:prstClr>
                </a:outerShdw>
              </a:effectLst>
              <a:sp3d/>
            </c:spPr>
          </c:dPt>
          <c:dPt>
            <c:idx val="20"/>
            <c:bubble3D val="0"/>
            <c:spPr>
              <a:solidFill>
                <a:schemeClr val="accent4">
                  <a:lumMod val="70000"/>
                  <a:lumOff val="30000"/>
                </a:schemeClr>
              </a:solidFill>
              <a:ln>
                <a:noFill/>
              </a:ln>
              <a:effectLst>
                <a:outerShdw blurRad="254000" sx="102000" sy="102000" algn="ctr" rotWithShape="0">
                  <a:prstClr val="black">
                    <a:alpha val="20000"/>
                  </a:prstClr>
                </a:outerShdw>
              </a:effectLst>
              <a:sp3d/>
            </c:spPr>
          </c:dPt>
          <c:dPt>
            <c:idx val="21"/>
            <c:bubble3D val="0"/>
            <c:spPr>
              <a:solidFill>
                <a:schemeClr val="accent6">
                  <a:lumMod val="70000"/>
                </a:schemeClr>
              </a:solidFill>
              <a:ln>
                <a:noFill/>
              </a:ln>
              <a:effectLst>
                <a:outerShdw blurRad="254000" sx="102000" sy="102000" algn="ctr" rotWithShape="0">
                  <a:prstClr val="black">
                    <a:alpha val="20000"/>
                  </a:prstClr>
                </a:outerShdw>
              </a:effectLst>
              <a:sp3d/>
            </c:spPr>
          </c:dPt>
          <c:dPt>
            <c:idx val="22"/>
            <c:bubble3D val="0"/>
            <c:spPr>
              <a:solidFill>
                <a:schemeClr val="accent5">
                  <a:lumMod val="70000"/>
                </a:schemeClr>
              </a:solidFill>
              <a:ln>
                <a:noFill/>
              </a:ln>
              <a:effectLst>
                <a:outerShdw blurRad="254000" sx="102000" sy="102000" algn="ctr" rotWithShape="0">
                  <a:prstClr val="black">
                    <a:alpha val="20000"/>
                  </a:prstClr>
                </a:outerShdw>
              </a:effectLst>
              <a:sp3d/>
            </c:spPr>
          </c:dPt>
          <c:dPt>
            <c:idx val="23"/>
            <c:bubble3D val="0"/>
            <c:spPr>
              <a:solidFill>
                <a:schemeClr val="accent4">
                  <a:lumMod val="70000"/>
                </a:schemeClr>
              </a:solidFill>
              <a:ln>
                <a:noFill/>
              </a:ln>
              <a:effectLst>
                <a:outerShdw blurRad="254000" sx="102000" sy="102000" algn="ctr" rotWithShape="0">
                  <a:prstClr val="black">
                    <a:alpha val="20000"/>
                  </a:prstClr>
                </a:outerShdw>
              </a:effectLst>
              <a:sp3d/>
            </c:spPr>
          </c:dPt>
          <c:dPt>
            <c:idx val="24"/>
            <c:bubble3D val="0"/>
            <c:spPr>
              <a:solidFill>
                <a:schemeClr val="accent6">
                  <a:lumMod val="50000"/>
                  <a:lumOff val="50000"/>
                </a:schemeClr>
              </a:solidFill>
              <a:ln>
                <a:noFill/>
              </a:ln>
              <a:effectLst>
                <a:outerShdw blurRad="254000" sx="102000" sy="102000" algn="ctr" rotWithShape="0">
                  <a:prstClr val="black">
                    <a:alpha val="20000"/>
                  </a:prstClr>
                </a:outerShdw>
              </a:effectLst>
              <a:sp3d/>
            </c:spPr>
          </c:dPt>
          <c:dPt>
            <c:idx val="25"/>
            <c:bubble3D val="0"/>
            <c:spPr>
              <a:solidFill>
                <a:schemeClr val="accent5">
                  <a:lumMod val="50000"/>
                  <a:lumOff val="50000"/>
                </a:schemeClr>
              </a:solidFill>
              <a:ln>
                <a:noFill/>
              </a:ln>
              <a:effectLst>
                <a:outerShdw blurRad="254000" sx="102000" sy="102000" algn="ctr" rotWithShape="0">
                  <a:prstClr val="black">
                    <a:alpha val="20000"/>
                  </a:prstClr>
                </a:outerShdw>
              </a:effectLst>
              <a:sp3d/>
            </c:spPr>
          </c:dPt>
          <c:dPt>
            <c:idx val="26"/>
            <c:bubble3D val="0"/>
            <c:spPr>
              <a:solidFill>
                <a:schemeClr val="accent4">
                  <a:lumMod val="50000"/>
                  <a:lumOff val="50000"/>
                </a:schemeClr>
              </a:solidFill>
              <a:ln>
                <a:noFill/>
              </a:ln>
              <a:effectLst>
                <a:outerShdw blurRad="254000" sx="102000" sy="102000" algn="ctr" rotWithShape="0">
                  <a:prstClr val="black">
                    <a:alpha val="20000"/>
                  </a:prstClr>
                </a:outerShdw>
              </a:effectLst>
              <a:sp3d/>
            </c:spPr>
          </c:dPt>
          <c:dPt>
            <c:idx val="27"/>
            <c:bubble3D val="0"/>
            <c:spPr>
              <a:solidFill>
                <a:schemeClr val="accent6"/>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multiLvlStrRef>
              <c:f>Ledger!$C$4:$E$32</c:f>
              <c:multiLvlStrCache>
                <c:ptCount val="28"/>
                <c:lvl>
                  <c:pt idx="0">
                    <c:v>Establised a Businss</c:v>
                  </c:pt>
                  <c:pt idx="1">
                    <c:v>Establised a Businss</c:v>
                  </c:pt>
                  <c:pt idx="2">
                    <c:v>Cash deposited into Bank</c:v>
                  </c:pt>
                  <c:pt idx="3">
                    <c:v>Cash deposited into Bank</c:v>
                  </c:pt>
                  <c:pt idx="4">
                    <c:v>acquired a shop by cash</c:v>
                  </c:pt>
                  <c:pt idx="5">
                    <c:v>acquired a shop by cash</c:v>
                  </c:pt>
                  <c:pt idx="6">
                    <c:v>purchased inventory</c:v>
                  </c:pt>
                  <c:pt idx="7">
                    <c:v>purchased inventory</c:v>
                  </c:pt>
                  <c:pt idx="8">
                    <c:v>purchased inventory</c:v>
                  </c:pt>
                  <c:pt idx="9">
                    <c:v>purchased inventory</c:v>
                  </c:pt>
                  <c:pt idx="10">
                    <c:v>cash sales</c:v>
                  </c:pt>
                  <c:pt idx="11">
                    <c:v>Adjusted inventory  against COGS</c:v>
                  </c:pt>
                  <c:pt idx="12">
                    <c:v>Adjusted inventory  against COGS</c:v>
                  </c:pt>
                  <c:pt idx="13">
                    <c:v>cash sales</c:v>
                  </c:pt>
                  <c:pt idx="14">
                    <c:v>credit sales</c:v>
                  </c:pt>
                  <c:pt idx="15">
                    <c:v>Adjusted inventory  against COGS</c:v>
                  </c:pt>
                  <c:pt idx="16">
                    <c:v>Adjusted inventory  against COGS</c:v>
                  </c:pt>
                  <c:pt idx="17">
                    <c:v>credit sales</c:v>
                  </c:pt>
                  <c:pt idx="18">
                    <c:v>paid electricity</c:v>
                  </c:pt>
                  <c:pt idx="19">
                    <c:v>paid electricity</c:v>
                  </c:pt>
                  <c:pt idx="20">
                    <c:v>paid salary</c:v>
                  </c:pt>
                  <c:pt idx="21">
                    <c:v>paid salary</c:v>
                  </c:pt>
                  <c:pt idx="22">
                    <c:v>payment to creditor</c:v>
                  </c:pt>
                  <c:pt idx="23">
                    <c:v>payment to creditor</c:v>
                  </c:pt>
                  <c:pt idx="24">
                    <c:v>payment from debtor</c:v>
                  </c:pt>
                  <c:pt idx="25">
                    <c:v>payment from debtor</c:v>
                  </c:pt>
                  <c:pt idx="26">
                    <c:v>tax payment to GRA</c:v>
                  </c:pt>
                  <c:pt idx="27">
                    <c:v>tax payment to GRA</c:v>
                  </c:pt>
                </c:lvl>
                <c:lvl>
                  <c:pt idx="0">
                    <c:v>Cash</c:v>
                  </c:pt>
                  <c:pt idx="1">
                    <c:v>Equity -Amos</c:v>
                  </c:pt>
                  <c:pt idx="2">
                    <c:v>Bank</c:v>
                  </c:pt>
                  <c:pt idx="3">
                    <c:v>Cash</c:v>
                  </c:pt>
                  <c:pt idx="5">
                    <c:v>Shop</c:v>
                  </c:pt>
                  <c:pt idx="6">
                    <c:v>Inventory</c:v>
                  </c:pt>
                  <c:pt idx="7">
                    <c:v>Payables - Dave</c:v>
                  </c:pt>
                  <c:pt idx="8">
                    <c:v>Bank</c:v>
                  </c:pt>
                  <c:pt idx="9">
                    <c:v>Inventory</c:v>
                  </c:pt>
                  <c:pt idx="10">
                    <c:v>Cash</c:v>
                  </c:pt>
                  <c:pt idx="11">
                    <c:v>Cost of Goods Sold</c:v>
                  </c:pt>
                  <c:pt idx="12">
                    <c:v>Inventory</c:v>
                  </c:pt>
                  <c:pt idx="13">
                    <c:v>Sales</c:v>
                  </c:pt>
                  <c:pt idx="14">
                    <c:v> Receiables - Emma</c:v>
                  </c:pt>
                  <c:pt idx="15">
                    <c:v>Cost of Goods Sold</c:v>
                  </c:pt>
                  <c:pt idx="16">
                    <c:v>Inventory</c:v>
                  </c:pt>
                  <c:pt idx="17">
                    <c:v>Sales</c:v>
                  </c:pt>
                  <c:pt idx="18">
                    <c:v>Bank</c:v>
                  </c:pt>
                  <c:pt idx="19">
                    <c:v>Electricity</c:v>
                  </c:pt>
                  <c:pt idx="20">
                    <c:v>Cash</c:v>
                  </c:pt>
                  <c:pt idx="21">
                    <c:v>Salary </c:v>
                  </c:pt>
                  <c:pt idx="22">
                    <c:v>Cash</c:v>
                  </c:pt>
                  <c:pt idx="23">
                    <c:v>Payables - Dave</c:v>
                  </c:pt>
                  <c:pt idx="24">
                    <c:v> Receiables - Emma</c:v>
                  </c:pt>
                  <c:pt idx="25">
                    <c:v>Bank</c:v>
                  </c:pt>
                  <c:pt idx="26">
                    <c:v>Tax</c:v>
                  </c:pt>
                  <c:pt idx="27">
                    <c:v>GRA</c:v>
                  </c:pt>
                </c:lvl>
                <c:lvl>
                  <c:pt idx="0">
                    <c:v>01-Jan-24</c:v>
                  </c:pt>
                  <c:pt idx="2">
                    <c:v>02-Jan-24</c:v>
                  </c:pt>
                  <c:pt idx="6">
                    <c:v>03-Jan-24</c:v>
                  </c:pt>
                  <c:pt idx="8">
                    <c:v>04-Jan-24</c:v>
                  </c:pt>
                  <c:pt idx="10">
                    <c:v>10-Jan-24</c:v>
                  </c:pt>
                  <c:pt idx="14">
                    <c:v>15-Jan-24</c:v>
                  </c:pt>
                  <c:pt idx="18">
                    <c:v>18-Jan-24</c:v>
                  </c:pt>
                  <c:pt idx="20">
                    <c:v>30-Jan-24</c:v>
                  </c:pt>
                  <c:pt idx="22">
                    <c:v>02-Feb-24</c:v>
                  </c:pt>
                  <c:pt idx="24">
                    <c:v>05-Feb-24</c:v>
                  </c:pt>
                  <c:pt idx="26">
                    <c:v>30-Mar-24</c:v>
                  </c:pt>
                </c:lvl>
              </c:multiLvlStrCache>
            </c:multiLvlStrRef>
          </c:cat>
          <c:val>
            <c:numRef>
              <c:f>Ledger!$F$4:$F$32</c:f>
              <c:numCache>
                <c:formatCode>#,##0</c:formatCode>
                <c:ptCount val="28"/>
                <c:pt idx="0">
                  <c:v>1000000</c:v>
                </c:pt>
                <c:pt idx="2">
                  <c:v>500000</c:v>
                </c:pt>
                <c:pt idx="5">
                  <c:v>100000</c:v>
                </c:pt>
                <c:pt idx="6">
                  <c:v>600000</c:v>
                </c:pt>
                <c:pt idx="9">
                  <c:v>200000</c:v>
                </c:pt>
                <c:pt idx="10">
                  <c:v>400000</c:v>
                </c:pt>
                <c:pt idx="11">
                  <c:v>300000</c:v>
                </c:pt>
                <c:pt idx="14">
                  <c:v>300000</c:v>
                </c:pt>
                <c:pt idx="15">
                  <c:v>150000</c:v>
                </c:pt>
                <c:pt idx="19">
                  <c:v>15000</c:v>
                </c:pt>
                <c:pt idx="21">
                  <c:v>100000</c:v>
                </c:pt>
                <c:pt idx="23">
                  <c:v>100000</c:v>
                </c:pt>
                <c:pt idx="25">
                  <c:v>150000</c:v>
                </c:pt>
                <c:pt idx="26">
                  <c:v>20250</c:v>
                </c:pt>
              </c:numCache>
            </c:numRef>
          </c:val>
          <c:extLst>
            <c:ext xmlns:c16="http://schemas.microsoft.com/office/drawing/2014/chart" uri="{C3380CC4-5D6E-409C-BE32-E72D297353CC}">
              <c16:uniqueId val="{0000001A-82EA-4E83-A59B-91E5FF2AACAB}"/>
            </c:ext>
          </c:extLst>
        </c:ser>
        <c:ser>
          <c:idx val="1"/>
          <c:order val="1"/>
          <c:tx>
            <c:strRef>
              <c:f>Ledger!$G$3</c:f>
              <c:strCache>
                <c:ptCount val="1"/>
                <c:pt idx="0">
                  <c:v>Sum of Cedit</c:v>
                </c:pt>
              </c:strCache>
            </c:strRef>
          </c:tx>
          <c:dPt>
            <c:idx val="0"/>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C-82EA-4E83-A59B-91E5FF2AACAB}"/>
              </c:ext>
            </c:extLst>
          </c:dPt>
          <c:dPt>
            <c:idx val="1"/>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E-82EA-4E83-A59B-91E5FF2AACAB}"/>
              </c:ext>
            </c:extLst>
          </c:dPt>
          <c:dPt>
            <c:idx val="2"/>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0-82EA-4E83-A59B-91E5FF2AACAB}"/>
              </c:ext>
            </c:extLst>
          </c:dPt>
          <c:dPt>
            <c:idx val="3"/>
            <c:bubble3D val="0"/>
            <c:spPr>
              <a:solidFill>
                <a:schemeClr val="accent6">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2-82EA-4E83-A59B-91E5FF2AACAB}"/>
              </c:ext>
            </c:extLst>
          </c:dPt>
          <c:dPt>
            <c:idx val="4"/>
            <c:bubble3D val="0"/>
            <c:spPr>
              <a:solidFill>
                <a:schemeClr val="accent5">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4-82EA-4E83-A59B-91E5FF2AACAB}"/>
              </c:ext>
            </c:extLst>
          </c:dPt>
          <c:dPt>
            <c:idx val="5"/>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6-82EA-4E83-A59B-91E5FF2AACAB}"/>
              </c:ext>
            </c:extLst>
          </c:dPt>
          <c:dPt>
            <c:idx val="6"/>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8-82EA-4E83-A59B-91E5FF2AACAB}"/>
              </c:ext>
            </c:extLst>
          </c:dPt>
          <c:dPt>
            <c:idx val="7"/>
            <c:bubble3D val="0"/>
            <c:spPr>
              <a:solidFill>
                <a:schemeClr val="accent5">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A-82EA-4E83-A59B-91E5FF2AACAB}"/>
              </c:ext>
            </c:extLst>
          </c:dPt>
          <c:dPt>
            <c:idx val="8"/>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C-82EA-4E83-A59B-91E5FF2AACAB}"/>
              </c:ext>
            </c:extLst>
          </c:dPt>
          <c:dPt>
            <c:idx val="9"/>
            <c:bubble3D val="0"/>
            <c:spPr>
              <a:solidFill>
                <a:schemeClr val="accent6">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E-82EA-4E83-A59B-91E5FF2AACAB}"/>
              </c:ext>
            </c:extLst>
          </c:dPt>
          <c:dPt>
            <c:idx val="10"/>
            <c:bubble3D val="0"/>
            <c:spPr>
              <a:solidFill>
                <a:schemeClr val="accent5">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0-82EA-4E83-A59B-91E5FF2AACAB}"/>
              </c:ext>
            </c:extLst>
          </c:dPt>
          <c:dPt>
            <c:idx val="11"/>
            <c:bubble3D val="0"/>
            <c:spPr>
              <a:solidFill>
                <a:schemeClr val="accent4">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2-82EA-4E83-A59B-91E5FF2AACAB}"/>
              </c:ext>
            </c:extLst>
          </c:dPt>
          <c:dPt>
            <c:idx val="12"/>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4-82EA-4E83-A59B-91E5FF2AACAB}"/>
              </c:ext>
            </c:extLst>
          </c:dPt>
          <c:dPt>
            <c:idx val="13"/>
            <c:bubble3D val="0"/>
            <c:spPr>
              <a:solidFill>
                <a:schemeClr val="accent5">
                  <a:lumMod val="60000"/>
                  <a:lumOff val="40000"/>
                </a:schemeClr>
              </a:solidFill>
              <a:ln>
                <a:noFill/>
              </a:ln>
              <a:effectLst>
                <a:outerShdw blurRad="254000" sx="102000" sy="102000" algn="ctr" rotWithShape="0">
                  <a:prstClr val="black">
                    <a:alpha val="20000"/>
                  </a:prstClr>
                </a:outerShdw>
              </a:effectLst>
              <a:sp3d/>
            </c:spPr>
          </c:dPt>
          <c:dPt>
            <c:idx val="14"/>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dPt>
          <c:dPt>
            <c:idx val="15"/>
            <c:bubble3D val="0"/>
            <c:spPr>
              <a:solidFill>
                <a:schemeClr val="accent6">
                  <a:lumMod val="50000"/>
                </a:schemeClr>
              </a:solidFill>
              <a:ln>
                <a:noFill/>
              </a:ln>
              <a:effectLst>
                <a:outerShdw blurRad="254000" sx="102000" sy="102000" algn="ctr" rotWithShape="0">
                  <a:prstClr val="black">
                    <a:alpha val="20000"/>
                  </a:prstClr>
                </a:outerShdw>
              </a:effectLst>
              <a:sp3d/>
            </c:spPr>
          </c:dPt>
          <c:dPt>
            <c:idx val="16"/>
            <c:bubble3D val="0"/>
            <c:spPr>
              <a:solidFill>
                <a:schemeClr val="accent5">
                  <a:lumMod val="50000"/>
                </a:schemeClr>
              </a:solidFill>
              <a:ln>
                <a:noFill/>
              </a:ln>
              <a:effectLst>
                <a:outerShdw blurRad="254000" sx="102000" sy="102000" algn="ctr" rotWithShape="0">
                  <a:prstClr val="black">
                    <a:alpha val="20000"/>
                  </a:prstClr>
                </a:outerShdw>
              </a:effectLst>
              <a:sp3d/>
            </c:spPr>
          </c:dPt>
          <c:dPt>
            <c:idx val="17"/>
            <c:bubble3D val="0"/>
            <c:spPr>
              <a:solidFill>
                <a:schemeClr val="accent4">
                  <a:lumMod val="50000"/>
                </a:schemeClr>
              </a:solidFill>
              <a:ln>
                <a:noFill/>
              </a:ln>
              <a:effectLst>
                <a:outerShdw blurRad="254000" sx="102000" sy="102000" algn="ctr" rotWithShape="0">
                  <a:prstClr val="black">
                    <a:alpha val="20000"/>
                  </a:prstClr>
                </a:outerShdw>
              </a:effectLst>
              <a:sp3d/>
            </c:spPr>
          </c:dPt>
          <c:dPt>
            <c:idx val="18"/>
            <c:bubble3D val="0"/>
            <c:spPr>
              <a:solidFill>
                <a:schemeClr val="accent6">
                  <a:lumMod val="70000"/>
                  <a:lumOff val="30000"/>
                </a:schemeClr>
              </a:solidFill>
              <a:ln>
                <a:noFill/>
              </a:ln>
              <a:effectLst>
                <a:outerShdw blurRad="254000" sx="102000" sy="102000" algn="ctr" rotWithShape="0">
                  <a:prstClr val="black">
                    <a:alpha val="20000"/>
                  </a:prstClr>
                </a:outerShdw>
              </a:effectLst>
              <a:sp3d/>
            </c:spPr>
          </c:dPt>
          <c:dPt>
            <c:idx val="19"/>
            <c:bubble3D val="0"/>
            <c:spPr>
              <a:solidFill>
                <a:schemeClr val="accent5">
                  <a:lumMod val="70000"/>
                  <a:lumOff val="30000"/>
                </a:schemeClr>
              </a:solidFill>
              <a:ln>
                <a:noFill/>
              </a:ln>
              <a:effectLst>
                <a:outerShdw blurRad="254000" sx="102000" sy="102000" algn="ctr" rotWithShape="0">
                  <a:prstClr val="black">
                    <a:alpha val="20000"/>
                  </a:prstClr>
                </a:outerShdw>
              </a:effectLst>
              <a:sp3d/>
            </c:spPr>
          </c:dPt>
          <c:dPt>
            <c:idx val="20"/>
            <c:bubble3D val="0"/>
            <c:spPr>
              <a:solidFill>
                <a:schemeClr val="accent4">
                  <a:lumMod val="70000"/>
                  <a:lumOff val="30000"/>
                </a:schemeClr>
              </a:solidFill>
              <a:ln>
                <a:noFill/>
              </a:ln>
              <a:effectLst>
                <a:outerShdw blurRad="254000" sx="102000" sy="102000" algn="ctr" rotWithShape="0">
                  <a:prstClr val="black">
                    <a:alpha val="20000"/>
                  </a:prstClr>
                </a:outerShdw>
              </a:effectLst>
              <a:sp3d/>
            </c:spPr>
          </c:dPt>
          <c:dPt>
            <c:idx val="21"/>
            <c:bubble3D val="0"/>
            <c:spPr>
              <a:solidFill>
                <a:schemeClr val="accent6">
                  <a:lumMod val="70000"/>
                </a:schemeClr>
              </a:solidFill>
              <a:ln>
                <a:noFill/>
              </a:ln>
              <a:effectLst>
                <a:outerShdw blurRad="254000" sx="102000" sy="102000" algn="ctr" rotWithShape="0">
                  <a:prstClr val="black">
                    <a:alpha val="20000"/>
                  </a:prstClr>
                </a:outerShdw>
              </a:effectLst>
              <a:sp3d/>
            </c:spPr>
          </c:dPt>
          <c:dPt>
            <c:idx val="22"/>
            <c:bubble3D val="0"/>
            <c:spPr>
              <a:solidFill>
                <a:schemeClr val="accent5">
                  <a:lumMod val="70000"/>
                </a:schemeClr>
              </a:solidFill>
              <a:ln>
                <a:noFill/>
              </a:ln>
              <a:effectLst>
                <a:outerShdw blurRad="254000" sx="102000" sy="102000" algn="ctr" rotWithShape="0">
                  <a:prstClr val="black">
                    <a:alpha val="20000"/>
                  </a:prstClr>
                </a:outerShdw>
              </a:effectLst>
              <a:sp3d/>
            </c:spPr>
          </c:dPt>
          <c:dPt>
            <c:idx val="23"/>
            <c:bubble3D val="0"/>
            <c:spPr>
              <a:solidFill>
                <a:schemeClr val="accent4">
                  <a:lumMod val="70000"/>
                </a:schemeClr>
              </a:solidFill>
              <a:ln>
                <a:noFill/>
              </a:ln>
              <a:effectLst>
                <a:outerShdw blurRad="254000" sx="102000" sy="102000" algn="ctr" rotWithShape="0">
                  <a:prstClr val="black">
                    <a:alpha val="20000"/>
                  </a:prstClr>
                </a:outerShdw>
              </a:effectLst>
              <a:sp3d/>
            </c:spPr>
          </c:dPt>
          <c:dPt>
            <c:idx val="24"/>
            <c:bubble3D val="0"/>
            <c:spPr>
              <a:solidFill>
                <a:schemeClr val="accent6">
                  <a:lumMod val="50000"/>
                  <a:lumOff val="50000"/>
                </a:schemeClr>
              </a:solidFill>
              <a:ln>
                <a:noFill/>
              </a:ln>
              <a:effectLst>
                <a:outerShdw blurRad="254000" sx="102000" sy="102000" algn="ctr" rotWithShape="0">
                  <a:prstClr val="black">
                    <a:alpha val="20000"/>
                  </a:prstClr>
                </a:outerShdw>
              </a:effectLst>
              <a:sp3d/>
            </c:spPr>
          </c:dPt>
          <c:dPt>
            <c:idx val="25"/>
            <c:bubble3D val="0"/>
            <c:spPr>
              <a:solidFill>
                <a:schemeClr val="accent5">
                  <a:lumMod val="50000"/>
                  <a:lumOff val="50000"/>
                </a:schemeClr>
              </a:solidFill>
              <a:ln>
                <a:noFill/>
              </a:ln>
              <a:effectLst>
                <a:outerShdw blurRad="254000" sx="102000" sy="102000" algn="ctr" rotWithShape="0">
                  <a:prstClr val="black">
                    <a:alpha val="20000"/>
                  </a:prstClr>
                </a:outerShdw>
              </a:effectLst>
              <a:sp3d/>
            </c:spPr>
          </c:dPt>
          <c:dPt>
            <c:idx val="26"/>
            <c:bubble3D val="0"/>
            <c:spPr>
              <a:solidFill>
                <a:schemeClr val="accent4">
                  <a:lumMod val="50000"/>
                  <a:lumOff val="50000"/>
                </a:schemeClr>
              </a:solidFill>
              <a:ln>
                <a:noFill/>
              </a:ln>
              <a:effectLst>
                <a:outerShdw blurRad="254000" sx="102000" sy="102000" algn="ctr" rotWithShape="0">
                  <a:prstClr val="black">
                    <a:alpha val="20000"/>
                  </a:prstClr>
                </a:outerShdw>
              </a:effectLst>
              <a:sp3d/>
            </c:spPr>
          </c:dPt>
          <c:dPt>
            <c:idx val="27"/>
            <c:bubble3D val="0"/>
            <c:spPr>
              <a:solidFill>
                <a:schemeClr val="accent6"/>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multiLvlStrRef>
              <c:f>Ledger!$C$4:$E$32</c:f>
              <c:multiLvlStrCache>
                <c:ptCount val="28"/>
                <c:lvl>
                  <c:pt idx="0">
                    <c:v>Establised a Businss</c:v>
                  </c:pt>
                  <c:pt idx="1">
                    <c:v>Establised a Businss</c:v>
                  </c:pt>
                  <c:pt idx="2">
                    <c:v>Cash deposited into Bank</c:v>
                  </c:pt>
                  <c:pt idx="3">
                    <c:v>Cash deposited into Bank</c:v>
                  </c:pt>
                  <c:pt idx="4">
                    <c:v>acquired a shop by cash</c:v>
                  </c:pt>
                  <c:pt idx="5">
                    <c:v>acquired a shop by cash</c:v>
                  </c:pt>
                  <c:pt idx="6">
                    <c:v>purchased inventory</c:v>
                  </c:pt>
                  <c:pt idx="7">
                    <c:v>purchased inventory</c:v>
                  </c:pt>
                  <c:pt idx="8">
                    <c:v>purchased inventory</c:v>
                  </c:pt>
                  <c:pt idx="9">
                    <c:v>purchased inventory</c:v>
                  </c:pt>
                  <c:pt idx="10">
                    <c:v>cash sales</c:v>
                  </c:pt>
                  <c:pt idx="11">
                    <c:v>Adjusted inventory  against COGS</c:v>
                  </c:pt>
                  <c:pt idx="12">
                    <c:v>Adjusted inventory  against COGS</c:v>
                  </c:pt>
                  <c:pt idx="13">
                    <c:v>cash sales</c:v>
                  </c:pt>
                  <c:pt idx="14">
                    <c:v>credit sales</c:v>
                  </c:pt>
                  <c:pt idx="15">
                    <c:v>Adjusted inventory  against COGS</c:v>
                  </c:pt>
                  <c:pt idx="16">
                    <c:v>Adjusted inventory  against COGS</c:v>
                  </c:pt>
                  <c:pt idx="17">
                    <c:v>credit sales</c:v>
                  </c:pt>
                  <c:pt idx="18">
                    <c:v>paid electricity</c:v>
                  </c:pt>
                  <c:pt idx="19">
                    <c:v>paid electricity</c:v>
                  </c:pt>
                  <c:pt idx="20">
                    <c:v>paid salary</c:v>
                  </c:pt>
                  <c:pt idx="21">
                    <c:v>paid salary</c:v>
                  </c:pt>
                  <c:pt idx="22">
                    <c:v>payment to creditor</c:v>
                  </c:pt>
                  <c:pt idx="23">
                    <c:v>payment to creditor</c:v>
                  </c:pt>
                  <c:pt idx="24">
                    <c:v>payment from debtor</c:v>
                  </c:pt>
                  <c:pt idx="25">
                    <c:v>payment from debtor</c:v>
                  </c:pt>
                  <c:pt idx="26">
                    <c:v>tax payment to GRA</c:v>
                  </c:pt>
                  <c:pt idx="27">
                    <c:v>tax payment to GRA</c:v>
                  </c:pt>
                </c:lvl>
                <c:lvl>
                  <c:pt idx="0">
                    <c:v>Cash</c:v>
                  </c:pt>
                  <c:pt idx="1">
                    <c:v>Equity -Amos</c:v>
                  </c:pt>
                  <c:pt idx="2">
                    <c:v>Bank</c:v>
                  </c:pt>
                  <c:pt idx="3">
                    <c:v>Cash</c:v>
                  </c:pt>
                  <c:pt idx="5">
                    <c:v>Shop</c:v>
                  </c:pt>
                  <c:pt idx="6">
                    <c:v>Inventory</c:v>
                  </c:pt>
                  <c:pt idx="7">
                    <c:v>Payables - Dave</c:v>
                  </c:pt>
                  <c:pt idx="8">
                    <c:v>Bank</c:v>
                  </c:pt>
                  <c:pt idx="9">
                    <c:v>Inventory</c:v>
                  </c:pt>
                  <c:pt idx="10">
                    <c:v>Cash</c:v>
                  </c:pt>
                  <c:pt idx="11">
                    <c:v>Cost of Goods Sold</c:v>
                  </c:pt>
                  <c:pt idx="12">
                    <c:v>Inventory</c:v>
                  </c:pt>
                  <c:pt idx="13">
                    <c:v>Sales</c:v>
                  </c:pt>
                  <c:pt idx="14">
                    <c:v> Receiables - Emma</c:v>
                  </c:pt>
                  <c:pt idx="15">
                    <c:v>Cost of Goods Sold</c:v>
                  </c:pt>
                  <c:pt idx="16">
                    <c:v>Inventory</c:v>
                  </c:pt>
                  <c:pt idx="17">
                    <c:v>Sales</c:v>
                  </c:pt>
                  <c:pt idx="18">
                    <c:v>Bank</c:v>
                  </c:pt>
                  <c:pt idx="19">
                    <c:v>Electricity</c:v>
                  </c:pt>
                  <c:pt idx="20">
                    <c:v>Cash</c:v>
                  </c:pt>
                  <c:pt idx="21">
                    <c:v>Salary </c:v>
                  </c:pt>
                  <c:pt idx="22">
                    <c:v>Cash</c:v>
                  </c:pt>
                  <c:pt idx="23">
                    <c:v>Payables - Dave</c:v>
                  </c:pt>
                  <c:pt idx="24">
                    <c:v> Receiables - Emma</c:v>
                  </c:pt>
                  <c:pt idx="25">
                    <c:v>Bank</c:v>
                  </c:pt>
                  <c:pt idx="26">
                    <c:v>Tax</c:v>
                  </c:pt>
                  <c:pt idx="27">
                    <c:v>GRA</c:v>
                  </c:pt>
                </c:lvl>
                <c:lvl>
                  <c:pt idx="0">
                    <c:v>01-Jan-24</c:v>
                  </c:pt>
                  <c:pt idx="2">
                    <c:v>02-Jan-24</c:v>
                  </c:pt>
                  <c:pt idx="6">
                    <c:v>03-Jan-24</c:v>
                  </c:pt>
                  <c:pt idx="8">
                    <c:v>04-Jan-24</c:v>
                  </c:pt>
                  <c:pt idx="10">
                    <c:v>10-Jan-24</c:v>
                  </c:pt>
                  <c:pt idx="14">
                    <c:v>15-Jan-24</c:v>
                  </c:pt>
                  <c:pt idx="18">
                    <c:v>18-Jan-24</c:v>
                  </c:pt>
                  <c:pt idx="20">
                    <c:v>30-Jan-24</c:v>
                  </c:pt>
                  <c:pt idx="22">
                    <c:v>02-Feb-24</c:v>
                  </c:pt>
                  <c:pt idx="24">
                    <c:v>05-Feb-24</c:v>
                  </c:pt>
                  <c:pt idx="26">
                    <c:v>30-Mar-24</c:v>
                  </c:pt>
                </c:lvl>
              </c:multiLvlStrCache>
            </c:multiLvlStrRef>
          </c:cat>
          <c:val>
            <c:numRef>
              <c:f>Ledger!$G$4:$G$32</c:f>
              <c:numCache>
                <c:formatCode>#,##0</c:formatCode>
                <c:ptCount val="28"/>
                <c:pt idx="1">
                  <c:v>1000000</c:v>
                </c:pt>
                <c:pt idx="3">
                  <c:v>500000</c:v>
                </c:pt>
                <c:pt idx="4">
                  <c:v>100000</c:v>
                </c:pt>
                <c:pt idx="7">
                  <c:v>600000</c:v>
                </c:pt>
                <c:pt idx="8">
                  <c:v>200000</c:v>
                </c:pt>
                <c:pt idx="12">
                  <c:v>300000</c:v>
                </c:pt>
                <c:pt idx="13">
                  <c:v>400000</c:v>
                </c:pt>
                <c:pt idx="16">
                  <c:v>150000</c:v>
                </c:pt>
                <c:pt idx="17">
                  <c:v>300000</c:v>
                </c:pt>
                <c:pt idx="18">
                  <c:v>15000</c:v>
                </c:pt>
                <c:pt idx="20">
                  <c:v>100000</c:v>
                </c:pt>
                <c:pt idx="22">
                  <c:v>100000</c:v>
                </c:pt>
                <c:pt idx="24">
                  <c:v>150000</c:v>
                </c:pt>
                <c:pt idx="27">
                  <c:v>20250</c:v>
                </c:pt>
              </c:numCache>
            </c:numRef>
          </c:val>
          <c:extLst>
            <c:ext xmlns:c16="http://schemas.microsoft.com/office/drawing/2014/chart" uri="{C3380CC4-5D6E-409C-BE32-E72D297353CC}">
              <c16:uniqueId val="{00000035-82EA-4E83-A59B-91E5FF2AACAB}"/>
            </c:ext>
          </c:extLst>
        </c:ser>
        <c:ser>
          <c:idx val="2"/>
          <c:order val="2"/>
          <c:tx>
            <c:strRef>
              <c:f>Ledger!$H$3</c:f>
              <c:strCache>
                <c:ptCount val="1"/>
                <c:pt idx="0">
                  <c:v>Sum of Balance</c:v>
                </c:pt>
              </c:strCache>
            </c:strRef>
          </c:tx>
          <c:dPt>
            <c:idx val="0"/>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7-82EA-4E83-A59B-91E5FF2AACAB}"/>
              </c:ext>
            </c:extLst>
          </c:dPt>
          <c:dPt>
            <c:idx val="1"/>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9-82EA-4E83-A59B-91E5FF2AACAB}"/>
              </c:ext>
            </c:extLst>
          </c:dPt>
          <c:dPt>
            <c:idx val="2"/>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B-82EA-4E83-A59B-91E5FF2AACAB}"/>
              </c:ext>
            </c:extLst>
          </c:dPt>
          <c:dPt>
            <c:idx val="3"/>
            <c:bubble3D val="0"/>
            <c:spPr>
              <a:solidFill>
                <a:schemeClr val="accent6">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D-82EA-4E83-A59B-91E5FF2AACAB}"/>
              </c:ext>
            </c:extLst>
          </c:dPt>
          <c:dPt>
            <c:idx val="4"/>
            <c:bubble3D val="0"/>
            <c:spPr>
              <a:solidFill>
                <a:schemeClr val="accent5">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F-82EA-4E83-A59B-91E5FF2AACAB}"/>
              </c:ext>
            </c:extLst>
          </c:dPt>
          <c:dPt>
            <c:idx val="5"/>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1-82EA-4E83-A59B-91E5FF2AACAB}"/>
              </c:ext>
            </c:extLst>
          </c:dPt>
          <c:dPt>
            <c:idx val="6"/>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3-82EA-4E83-A59B-91E5FF2AACAB}"/>
              </c:ext>
            </c:extLst>
          </c:dPt>
          <c:dPt>
            <c:idx val="7"/>
            <c:bubble3D val="0"/>
            <c:spPr>
              <a:solidFill>
                <a:schemeClr val="accent5">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5-82EA-4E83-A59B-91E5FF2AACAB}"/>
              </c:ext>
            </c:extLst>
          </c:dPt>
          <c:dPt>
            <c:idx val="8"/>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7-82EA-4E83-A59B-91E5FF2AACAB}"/>
              </c:ext>
            </c:extLst>
          </c:dPt>
          <c:dPt>
            <c:idx val="9"/>
            <c:bubble3D val="0"/>
            <c:spPr>
              <a:solidFill>
                <a:schemeClr val="accent6">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9-82EA-4E83-A59B-91E5FF2AACAB}"/>
              </c:ext>
            </c:extLst>
          </c:dPt>
          <c:dPt>
            <c:idx val="10"/>
            <c:bubble3D val="0"/>
            <c:spPr>
              <a:solidFill>
                <a:schemeClr val="accent5">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B-82EA-4E83-A59B-91E5FF2AACAB}"/>
              </c:ext>
            </c:extLst>
          </c:dPt>
          <c:dPt>
            <c:idx val="11"/>
            <c:bubble3D val="0"/>
            <c:spPr>
              <a:solidFill>
                <a:schemeClr val="accent4">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D-82EA-4E83-A59B-91E5FF2AACAB}"/>
              </c:ext>
            </c:extLst>
          </c:dPt>
          <c:dPt>
            <c:idx val="12"/>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F-82EA-4E83-A59B-91E5FF2AACAB}"/>
              </c:ext>
            </c:extLst>
          </c:dPt>
          <c:dPt>
            <c:idx val="13"/>
            <c:bubble3D val="0"/>
            <c:spPr>
              <a:solidFill>
                <a:schemeClr val="accent5">
                  <a:lumMod val="60000"/>
                  <a:lumOff val="40000"/>
                </a:schemeClr>
              </a:solidFill>
              <a:ln>
                <a:noFill/>
              </a:ln>
              <a:effectLst>
                <a:outerShdw blurRad="254000" sx="102000" sy="102000" algn="ctr" rotWithShape="0">
                  <a:prstClr val="black">
                    <a:alpha val="20000"/>
                  </a:prstClr>
                </a:outerShdw>
              </a:effectLst>
              <a:sp3d/>
            </c:spPr>
          </c:dPt>
          <c:dPt>
            <c:idx val="14"/>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dPt>
          <c:dPt>
            <c:idx val="15"/>
            <c:bubble3D val="0"/>
            <c:spPr>
              <a:solidFill>
                <a:schemeClr val="accent6">
                  <a:lumMod val="50000"/>
                </a:schemeClr>
              </a:solidFill>
              <a:ln>
                <a:noFill/>
              </a:ln>
              <a:effectLst>
                <a:outerShdw blurRad="254000" sx="102000" sy="102000" algn="ctr" rotWithShape="0">
                  <a:prstClr val="black">
                    <a:alpha val="20000"/>
                  </a:prstClr>
                </a:outerShdw>
              </a:effectLst>
              <a:sp3d/>
            </c:spPr>
          </c:dPt>
          <c:dPt>
            <c:idx val="16"/>
            <c:bubble3D val="0"/>
            <c:spPr>
              <a:solidFill>
                <a:schemeClr val="accent5">
                  <a:lumMod val="50000"/>
                </a:schemeClr>
              </a:solidFill>
              <a:ln>
                <a:noFill/>
              </a:ln>
              <a:effectLst>
                <a:outerShdw blurRad="254000" sx="102000" sy="102000" algn="ctr" rotWithShape="0">
                  <a:prstClr val="black">
                    <a:alpha val="20000"/>
                  </a:prstClr>
                </a:outerShdw>
              </a:effectLst>
              <a:sp3d/>
            </c:spPr>
          </c:dPt>
          <c:dPt>
            <c:idx val="17"/>
            <c:bubble3D val="0"/>
            <c:spPr>
              <a:solidFill>
                <a:schemeClr val="accent4">
                  <a:lumMod val="50000"/>
                </a:schemeClr>
              </a:solidFill>
              <a:ln>
                <a:noFill/>
              </a:ln>
              <a:effectLst>
                <a:outerShdw blurRad="254000" sx="102000" sy="102000" algn="ctr" rotWithShape="0">
                  <a:prstClr val="black">
                    <a:alpha val="20000"/>
                  </a:prstClr>
                </a:outerShdw>
              </a:effectLst>
              <a:sp3d/>
            </c:spPr>
          </c:dPt>
          <c:dPt>
            <c:idx val="18"/>
            <c:bubble3D val="0"/>
            <c:spPr>
              <a:solidFill>
                <a:schemeClr val="accent6">
                  <a:lumMod val="70000"/>
                  <a:lumOff val="30000"/>
                </a:schemeClr>
              </a:solidFill>
              <a:ln>
                <a:noFill/>
              </a:ln>
              <a:effectLst>
                <a:outerShdw blurRad="254000" sx="102000" sy="102000" algn="ctr" rotWithShape="0">
                  <a:prstClr val="black">
                    <a:alpha val="20000"/>
                  </a:prstClr>
                </a:outerShdw>
              </a:effectLst>
              <a:sp3d/>
            </c:spPr>
          </c:dPt>
          <c:dPt>
            <c:idx val="19"/>
            <c:bubble3D val="0"/>
            <c:spPr>
              <a:solidFill>
                <a:schemeClr val="accent5">
                  <a:lumMod val="70000"/>
                  <a:lumOff val="30000"/>
                </a:schemeClr>
              </a:solidFill>
              <a:ln>
                <a:noFill/>
              </a:ln>
              <a:effectLst>
                <a:outerShdw blurRad="254000" sx="102000" sy="102000" algn="ctr" rotWithShape="0">
                  <a:prstClr val="black">
                    <a:alpha val="20000"/>
                  </a:prstClr>
                </a:outerShdw>
              </a:effectLst>
              <a:sp3d/>
            </c:spPr>
          </c:dPt>
          <c:dPt>
            <c:idx val="20"/>
            <c:bubble3D val="0"/>
            <c:spPr>
              <a:solidFill>
                <a:schemeClr val="accent4">
                  <a:lumMod val="70000"/>
                  <a:lumOff val="30000"/>
                </a:schemeClr>
              </a:solidFill>
              <a:ln>
                <a:noFill/>
              </a:ln>
              <a:effectLst>
                <a:outerShdw blurRad="254000" sx="102000" sy="102000" algn="ctr" rotWithShape="0">
                  <a:prstClr val="black">
                    <a:alpha val="20000"/>
                  </a:prstClr>
                </a:outerShdw>
              </a:effectLst>
              <a:sp3d/>
            </c:spPr>
          </c:dPt>
          <c:dPt>
            <c:idx val="21"/>
            <c:bubble3D val="0"/>
            <c:spPr>
              <a:solidFill>
                <a:schemeClr val="accent6">
                  <a:lumMod val="70000"/>
                </a:schemeClr>
              </a:solidFill>
              <a:ln>
                <a:noFill/>
              </a:ln>
              <a:effectLst>
                <a:outerShdw blurRad="254000" sx="102000" sy="102000" algn="ctr" rotWithShape="0">
                  <a:prstClr val="black">
                    <a:alpha val="20000"/>
                  </a:prstClr>
                </a:outerShdw>
              </a:effectLst>
              <a:sp3d/>
            </c:spPr>
          </c:dPt>
          <c:dPt>
            <c:idx val="22"/>
            <c:bubble3D val="0"/>
            <c:spPr>
              <a:solidFill>
                <a:schemeClr val="accent5">
                  <a:lumMod val="70000"/>
                </a:schemeClr>
              </a:solidFill>
              <a:ln>
                <a:noFill/>
              </a:ln>
              <a:effectLst>
                <a:outerShdw blurRad="254000" sx="102000" sy="102000" algn="ctr" rotWithShape="0">
                  <a:prstClr val="black">
                    <a:alpha val="20000"/>
                  </a:prstClr>
                </a:outerShdw>
              </a:effectLst>
              <a:sp3d/>
            </c:spPr>
          </c:dPt>
          <c:dPt>
            <c:idx val="23"/>
            <c:bubble3D val="0"/>
            <c:spPr>
              <a:solidFill>
                <a:schemeClr val="accent4">
                  <a:lumMod val="70000"/>
                </a:schemeClr>
              </a:solidFill>
              <a:ln>
                <a:noFill/>
              </a:ln>
              <a:effectLst>
                <a:outerShdw blurRad="254000" sx="102000" sy="102000" algn="ctr" rotWithShape="0">
                  <a:prstClr val="black">
                    <a:alpha val="20000"/>
                  </a:prstClr>
                </a:outerShdw>
              </a:effectLst>
              <a:sp3d/>
            </c:spPr>
          </c:dPt>
          <c:dPt>
            <c:idx val="24"/>
            <c:bubble3D val="0"/>
            <c:spPr>
              <a:solidFill>
                <a:schemeClr val="accent6">
                  <a:lumMod val="50000"/>
                  <a:lumOff val="50000"/>
                </a:schemeClr>
              </a:solidFill>
              <a:ln>
                <a:noFill/>
              </a:ln>
              <a:effectLst>
                <a:outerShdw blurRad="254000" sx="102000" sy="102000" algn="ctr" rotWithShape="0">
                  <a:prstClr val="black">
                    <a:alpha val="20000"/>
                  </a:prstClr>
                </a:outerShdw>
              </a:effectLst>
              <a:sp3d/>
            </c:spPr>
          </c:dPt>
          <c:dPt>
            <c:idx val="25"/>
            <c:bubble3D val="0"/>
            <c:spPr>
              <a:solidFill>
                <a:schemeClr val="accent5">
                  <a:lumMod val="50000"/>
                  <a:lumOff val="50000"/>
                </a:schemeClr>
              </a:solidFill>
              <a:ln>
                <a:noFill/>
              </a:ln>
              <a:effectLst>
                <a:outerShdw blurRad="254000" sx="102000" sy="102000" algn="ctr" rotWithShape="0">
                  <a:prstClr val="black">
                    <a:alpha val="20000"/>
                  </a:prstClr>
                </a:outerShdw>
              </a:effectLst>
              <a:sp3d/>
            </c:spPr>
          </c:dPt>
          <c:dPt>
            <c:idx val="26"/>
            <c:bubble3D val="0"/>
            <c:spPr>
              <a:solidFill>
                <a:schemeClr val="accent4">
                  <a:lumMod val="50000"/>
                  <a:lumOff val="50000"/>
                </a:schemeClr>
              </a:solidFill>
              <a:ln>
                <a:noFill/>
              </a:ln>
              <a:effectLst>
                <a:outerShdw blurRad="254000" sx="102000" sy="102000" algn="ctr" rotWithShape="0">
                  <a:prstClr val="black">
                    <a:alpha val="20000"/>
                  </a:prstClr>
                </a:outerShdw>
              </a:effectLst>
              <a:sp3d/>
            </c:spPr>
          </c:dPt>
          <c:dPt>
            <c:idx val="27"/>
            <c:bubble3D val="0"/>
            <c:spPr>
              <a:solidFill>
                <a:schemeClr val="accent6"/>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multiLvlStrRef>
              <c:f>Ledger!$C$4:$E$32</c:f>
              <c:multiLvlStrCache>
                <c:ptCount val="28"/>
                <c:lvl>
                  <c:pt idx="0">
                    <c:v>Establised a Businss</c:v>
                  </c:pt>
                  <c:pt idx="1">
                    <c:v>Establised a Businss</c:v>
                  </c:pt>
                  <c:pt idx="2">
                    <c:v>Cash deposited into Bank</c:v>
                  </c:pt>
                  <c:pt idx="3">
                    <c:v>Cash deposited into Bank</c:v>
                  </c:pt>
                  <c:pt idx="4">
                    <c:v>acquired a shop by cash</c:v>
                  </c:pt>
                  <c:pt idx="5">
                    <c:v>acquired a shop by cash</c:v>
                  </c:pt>
                  <c:pt idx="6">
                    <c:v>purchased inventory</c:v>
                  </c:pt>
                  <c:pt idx="7">
                    <c:v>purchased inventory</c:v>
                  </c:pt>
                  <c:pt idx="8">
                    <c:v>purchased inventory</c:v>
                  </c:pt>
                  <c:pt idx="9">
                    <c:v>purchased inventory</c:v>
                  </c:pt>
                  <c:pt idx="10">
                    <c:v>cash sales</c:v>
                  </c:pt>
                  <c:pt idx="11">
                    <c:v>Adjusted inventory  against COGS</c:v>
                  </c:pt>
                  <c:pt idx="12">
                    <c:v>Adjusted inventory  against COGS</c:v>
                  </c:pt>
                  <c:pt idx="13">
                    <c:v>cash sales</c:v>
                  </c:pt>
                  <c:pt idx="14">
                    <c:v>credit sales</c:v>
                  </c:pt>
                  <c:pt idx="15">
                    <c:v>Adjusted inventory  against COGS</c:v>
                  </c:pt>
                  <c:pt idx="16">
                    <c:v>Adjusted inventory  against COGS</c:v>
                  </c:pt>
                  <c:pt idx="17">
                    <c:v>credit sales</c:v>
                  </c:pt>
                  <c:pt idx="18">
                    <c:v>paid electricity</c:v>
                  </c:pt>
                  <c:pt idx="19">
                    <c:v>paid electricity</c:v>
                  </c:pt>
                  <c:pt idx="20">
                    <c:v>paid salary</c:v>
                  </c:pt>
                  <c:pt idx="21">
                    <c:v>paid salary</c:v>
                  </c:pt>
                  <c:pt idx="22">
                    <c:v>payment to creditor</c:v>
                  </c:pt>
                  <c:pt idx="23">
                    <c:v>payment to creditor</c:v>
                  </c:pt>
                  <c:pt idx="24">
                    <c:v>payment from debtor</c:v>
                  </c:pt>
                  <c:pt idx="25">
                    <c:v>payment from debtor</c:v>
                  </c:pt>
                  <c:pt idx="26">
                    <c:v>tax payment to GRA</c:v>
                  </c:pt>
                  <c:pt idx="27">
                    <c:v>tax payment to GRA</c:v>
                  </c:pt>
                </c:lvl>
                <c:lvl>
                  <c:pt idx="0">
                    <c:v>Cash</c:v>
                  </c:pt>
                  <c:pt idx="1">
                    <c:v>Equity -Amos</c:v>
                  </c:pt>
                  <c:pt idx="2">
                    <c:v>Bank</c:v>
                  </c:pt>
                  <c:pt idx="3">
                    <c:v>Cash</c:v>
                  </c:pt>
                  <c:pt idx="5">
                    <c:v>Shop</c:v>
                  </c:pt>
                  <c:pt idx="6">
                    <c:v>Inventory</c:v>
                  </c:pt>
                  <c:pt idx="7">
                    <c:v>Payables - Dave</c:v>
                  </c:pt>
                  <c:pt idx="8">
                    <c:v>Bank</c:v>
                  </c:pt>
                  <c:pt idx="9">
                    <c:v>Inventory</c:v>
                  </c:pt>
                  <c:pt idx="10">
                    <c:v>Cash</c:v>
                  </c:pt>
                  <c:pt idx="11">
                    <c:v>Cost of Goods Sold</c:v>
                  </c:pt>
                  <c:pt idx="12">
                    <c:v>Inventory</c:v>
                  </c:pt>
                  <c:pt idx="13">
                    <c:v>Sales</c:v>
                  </c:pt>
                  <c:pt idx="14">
                    <c:v> Receiables - Emma</c:v>
                  </c:pt>
                  <c:pt idx="15">
                    <c:v>Cost of Goods Sold</c:v>
                  </c:pt>
                  <c:pt idx="16">
                    <c:v>Inventory</c:v>
                  </c:pt>
                  <c:pt idx="17">
                    <c:v>Sales</c:v>
                  </c:pt>
                  <c:pt idx="18">
                    <c:v>Bank</c:v>
                  </c:pt>
                  <c:pt idx="19">
                    <c:v>Electricity</c:v>
                  </c:pt>
                  <c:pt idx="20">
                    <c:v>Cash</c:v>
                  </c:pt>
                  <c:pt idx="21">
                    <c:v>Salary </c:v>
                  </c:pt>
                  <c:pt idx="22">
                    <c:v>Cash</c:v>
                  </c:pt>
                  <c:pt idx="23">
                    <c:v>Payables - Dave</c:v>
                  </c:pt>
                  <c:pt idx="24">
                    <c:v> Receiables - Emma</c:v>
                  </c:pt>
                  <c:pt idx="25">
                    <c:v>Bank</c:v>
                  </c:pt>
                  <c:pt idx="26">
                    <c:v>Tax</c:v>
                  </c:pt>
                  <c:pt idx="27">
                    <c:v>GRA</c:v>
                  </c:pt>
                </c:lvl>
                <c:lvl>
                  <c:pt idx="0">
                    <c:v>01-Jan-24</c:v>
                  </c:pt>
                  <c:pt idx="2">
                    <c:v>02-Jan-24</c:v>
                  </c:pt>
                  <c:pt idx="6">
                    <c:v>03-Jan-24</c:v>
                  </c:pt>
                  <c:pt idx="8">
                    <c:v>04-Jan-24</c:v>
                  </c:pt>
                  <c:pt idx="10">
                    <c:v>10-Jan-24</c:v>
                  </c:pt>
                  <c:pt idx="14">
                    <c:v>15-Jan-24</c:v>
                  </c:pt>
                  <c:pt idx="18">
                    <c:v>18-Jan-24</c:v>
                  </c:pt>
                  <c:pt idx="20">
                    <c:v>30-Jan-24</c:v>
                  </c:pt>
                  <c:pt idx="22">
                    <c:v>02-Feb-24</c:v>
                  </c:pt>
                  <c:pt idx="24">
                    <c:v>05-Feb-24</c:v>
                  </c:pt>
                  <c:pt idx="26">
                    <c:v>30-Mar-24</c:v>
                  </c:pt>
                </c:lvl>
              </c:multiLvlStrCache>
            </c:multiLvlStrRef>
          </c:cat>
          <c:val>
            <c:numRef>
              <c:f>Ledger!$H$4:$H$32</c:f>
              <c:numCache>
                <c:formatCode>_(* #,##0_);_(* \(#,##0\);_(* "-"_);_(@_)</c:formatCode>
                <c:ptCount val="28"/>
                <c:pt idx="0">
                  <c:v>1000000</c:v>
                </c:pt>
                <c:pt idx="1">
                  <c:v>-1000000</c:v>
                </c:pt>
                <c:pt idx="2">
                  <c:v>500000</c:v>
                </c:pt>
                <c:pt idx="3">
                  <c:v>-500000</c:v>
                </c:pt>
                <c:pt idx="4">
                  <c:v>-100000</c:v>
                </c:pt>
                <c:pt idx="5">
                  <c:v>100000</c:v>
                </c:pt>
                <c:pt idx="6">
                  <c:v>600000</c:v>
                </c:pt>
                <c:pt idx="7">
                  <c:v>-600000</c:v>
                </c:pt>
                <c:pt idx="8">
                  <c:v>-200000</c:v>
                </c:pt>
                <c:pt idx="9">
                  <c:v>200000</c:v>
                </c:pt>
                <c:pt idx="10">
                  <c:v>400000</c:v>
                </c:pt>
                <c:pt idx="11">
                  <c:v>300000</c:v>
                </c:pt>
                <c:pt idx="12">
                  <c:v>-300000</c:v>
                </c:pt>
                <c:pt idx="13">
                  <c:v>-400000</c:v>
                </c:pt>
                <c:pt idx="14">
                  <c:v>300000</c:v>
                </c:pt>
                <c:pt idx="15">
                  <c:v>150000</c:v>
                </c:pt>
                <c:pt idx="16">
                  <c:v>-150000</c:v>
                </c:pt>
                <c:pt idx="17">
                  <c:v>-300000</c:v>
                </c:pt>
                <c:pt idx="18">
                  <c:v>-15000</c:v>
                </c:pt>
                <c:pt idx="19">
                  <c:v>15000</c:v>
                </c:pt>
                <c:pt idx="20">
                  <c:v>-100000</c:v>
                </c:pt>
                <c:pt idx="21">
                  <c:v>100000</c:v>
                </c:pt>
                <c:pt idx="22">
                  <c:v>-100000</c:v>
                </c:pt>
                <c:pt idx="23">
                  <c:v>100000</c:v>
                </c:pt>
                <c:pt idx="24">
                  <c:v>-150000</c:v>
                </c:pt>
                <c:pt idx="25">
                  <c:v>150000</c:v>
                </c:pt>
                <c:pt idx="26">
                  <c:v>20250</c:v>
                </c:pt>
                <c:pt idx="27">
                  <c:v>-20250</c:v>
                </c:pt>
              </c:numCache>
            </c:numRef>
          </c:val>
          <c:extLst>
            <c:ext xmlns:c16="http://schemas.microsoft.com/office/drawing/2014/chart" uri="{C3380CC4-5D6E-409C-BE32-E72D297353CC}">
              <c16:uniqueId val="{00000050-82EA-4E83-A59B-91E5FF2AACAB}"/>
            </c:ext>
          </c:extLst>
        </c:ser>
        <c:dLbls>
          <c:dLblPos val="bestFit"/>
          <c:showLegendKey val="0"/>
          <c:showVal val="0"/>
          <c:showCatName val="0"/>
          <c:showSerName val="0"/>
          <c:showPercent val="0"/>
          <c:showBubbleSize val="0"/>
          <c:showLeaderLines val="0"/>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svg"/><Relationship Id="rId3" Type="http://schemas.openxmlformats.org/officeDocument/2006/relationships/hyperlink" Target="#'Income Statement'!A1"/><Relationship Id="rId7" Type="http://schemas.openxmlformats.org/officeDocument/2006/relationships/image" Target="../media/image2.svg"/><Relationship Id="rId2" Type="http://schemas.openxmlformats.org/officeDocument/2006/relationships/hyperlink" Target="#'Trial Balance'!A1"/><Relationship Id="rId1" Type="http://schemas.openxmlformats.org/officeDocument/2006/relationships/chart" Target="../charts/chart1.xml"/><Relationship Id="rId6" Type="http://schemas.openxmlformats.org/officeDocument/2006/relationships/image" Target="../media/image1.svg"/><Relationship Id="rId5" Type="http://schemas.openxmlformats.org/officeDocument/2006/relationships/hyperlink" Target="#'Balance sheet'!A1"/><Relationship Id="rId10" Type="http://schemas.openxmlformats.org/officeDocument/2006/relationships/hyperlink" Target="#'Journal Entries'!A1"/><Relationship Id="rId4" Type="http://schemas.openxmlformats.org/officeDocument/2006/relationships/hyperlink" Target="#'Cash Flow'!A1"/><Relationship Id="rId9" Type="http://schemas.openxmlformats.org/officeDocument/2006/relationships/image" Target="../media/image4.svg"/></Relationships>
</file>

<file path=xl/drawings/_rels/drawing2.xml.rels><?xml version="1.0" encoding="UTF-8" standalone="yes"?>
<Relationships xmlns="http://schemas.openxmlformats.org/package/2006/relationships"><Relationship Id="rId1" Type="http://schemas.openxmlformats.org/officeDocument/2006/relationships/hyperlink" Target="#'user interface'!A1"/></Relationships>
</file>

<file path=xl/drawings/_rels/drawing3.xml.rels><?xml version="1.0" encoding="UTF-8" standalone="yes"?>
<Relationships xmlns="http://schemas.openxmlformats.org/package/2006/relationships"><Relationship Id="rId1" Type="http://schemas.openxmlformats.org/officeDocument/2006/relationships/hyperlink" Target="#'user interface'!A1"/></Relationships>
</file>

<file path=xl/drawings/_rels/drawing4.xml.rels><?xml version="1.0" encoding="UTF-8" standalone="yes"?>
<Relationships xmlns="http://schemas.openxmlformats.org/package/2006/relationships"><Relationship Id="rId1" Type="http://schemas.openxmlformats.org/officeDocument/2006/relationships/hyperlink" Target="#'user interface'!A1"/></Relationships>
</file>

<file path=xl/drawings/_rels/drawing5.xml.rels><?xml version="1.0" encoding="UTF-8" standalone="yes"?>
<Relationships xmlns="http://schemas.openxmlformats.org/package/2006/relationships"><Relationship Id="rId1" Type="http://schemas.openxmlformats.org/officeDocument/2006/relationships/hyperlink" Target="#'user interface'!A1"/></Relationships>
</file>

<file path=xl/drawings/_rels/drawing6.xml.rels><?xml version="1.0" encoding="UTF-8" standalone="yes"?>
<Relationships xmlns="http://schemas.openxmlformats.org/package/2006/relationships"><Relationship Id="rId1" Type="http://schemas.openxmlformats.org/officeDocument/2006/relationships/hyperlink" Target="#'user interface'!A1"/></Relationships>
</file>

<file path=xl/drawings/_rels/drawing7.xml.rels><?xml version="1.0" encoding="UTF-8" standalone="yes"?>
<Relationships xmlns="http://schemas.openxmlformats.org/package/2006/relationships"><Relationship Id="rId1" Type="http://schemas.openxmlformats.org/officeDocument/2006/relationships/hyperlink" Target="#'user interface'!A1"/></Relationships>
</file>

<file path=xl/drawings/_rels/drawing8.xml.rels><?xml version="1.0" encoding="UTF-8" standalone="yes"?>
<Relationships xmlns="http://schemas.openxmlformats.org/package/2006/relationships"><Relationship Id="rId1" Type="http://schemas.openxmlformats.org/officeDocument/2006/relationships/hyperlink" Target="#'user interface'!A1"/></Relationships>
</file>

<file path=xl/drawings/drawing1.xml><?xml version="1.0" encoding="utf-8"?>
<xdr:wsDr xmlns:xdr="http://schemas.openxmlformats.org/drawingml/2006/spreadsheetDrawing" xmlns:a="http://schemas.openxmlformats.org/drawingml/2006/main">
  <xdr:twoCellAnchor>
    <xdr:from>
      <xdr:col>8</xdr:col>
      <xdr:colOff>209550</xdr:colOff>
      <xdr:row>2</xdr:row>
      <xdr:rowOff>95250</xdr:rowOff>
    </xdr:from>
    <xdr:to>
      <xdr:col>16</xdr:col>
      <xdr:colOff>228600</xdr:colOff>
      <xdr:row>19</xdr:row>
      <xdr:rowOff>66675</xdr:rowOff>
    </xdr:to>
    <xdr:graphicFrame macro="">
      <xdr:nvGraphicFramePr>
        <xdr:cNvPr id="27" name="Chart 8">
          <a:extLst>
            <a:ext uri="{FF2B5EF4-FFF2-40B4-BE49-F238E27FC236}">
              <a16:creationId xmlns:a16="http://schemas.microsoft.com/office/drawing/2014/main" id="{1CB6BFBC-2AE6-5E4C-9F3D-FA6CD22E41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17</xdr:col>
      <xdr:colOff>0</xdr:colOff>
      <xdr:row>1</xdr:row>
      <xdr:rowOff>142875</xdr:rowOff>
    </xdr:from>
    <xdr:to>
      <xdr:col>19</xdr:col>
      <xdr:colOff>542925</xdr:colOff>
      <xdr:row>11</xdr:row>
      <xdr:rowOff>127000</xdr:rowOff>
    </xdr:to>
    <mc:AlternateContent xmlns:mc="http://schemas.openxmlformats.org/markup-compatibility/2006" xmlns:a14="http://schemas.microsoft.com/office/drawing/2010/main">
      <mc:Choice Requires="a14">
        <xdr:graphicFrame macro="">
          <xdr:nvGraphicFramePr>
            <xdr:cNvPr id="28" name="Account 1">
              <a:extLst>
                <a:ext uri="{FF2B5EF4-FFF2-40B4-BE49-F238E27FC236}">
                  <a16:creationId xmlns:a16="http://schemas.microsoft.com/office/drawing/2014/main" id="{33400ACB-95A8-42F8-BF7A-1B1820E00950}"/>
                </a:ext>
                <a:ext uri="{147F2762-F138-4A5C-976F-8EAC2B608ADB}">
                  <a16:predDERef xmlns:a16="http://schemas.microsoft.com/office/drawing/2014/main" pred="{9B8AE09F-BFAD-C3FE-75B5-9C4C3940BBD1}"/>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Account 1"/>
            </a:graphicData>
          </a:graphic>
        </xdr:graphicFrame>
      </mc:Choice>
      <mc:Fallback xmlns="">
        <xdr:sp macro="" textlink="">
          <xdr:nvSpPr>
            <xdr:cNvPr id="0" name=""/>
            <xdr:cNvSpPr>
              <a:spLocks noTextEdit="1"/>
            </xdr:cNvSpPr>
          </xdr:nvSpPr>
          <xdr:spPr>
            <a:xfrm>
              <a:off x="10363200" y="333375"/>
              <a:ext cx="1762125" cy="1889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152400</xdr:colOff>
      <xdr:row>1</xdr:row>
      <xdr:rowOff>133350</xdr:rowOff>
    </xdr:from>
    <xdr:to>
      <xdr:col>7</xdr:col>
      <xdr:colOff>400049</xdr:colOff>
      <xdr:row>21</xdr:row>
      <xdr:rowOff>161926</xdr:rowOff>
    </xdr:to>
    <xdr:grpSp>
      <xdr:nvGrpSpPr>
        <xdr:cNvPr id="30" name="Group 29">
          <a:extLst>
            <a:ext uri="{FF2B5EF4-FFF2-40B4-BE49-F238E27FC236}">
              <a16:creationId xmlns:a16="http://schemas.microsoft.com/office/drawing/2014/main" id="{060EE8A2-F541-8356-9EC0-13839EBC8BA2}"/>
            </a:ext>
          </a:extLst>
        </xdr:cNvPr>
        <xdr:cNvGrpSpPr/>
      </xdr:nvGrpSpPr>
      <xdr:grpSpPr>
        <a:xfrm>
          <a:off x="152400" y="317500"/>
          <a:ext cx="4514849" cy="3711576"/>
          <a:chOff x="0" y="142875"/>
          <a:chExt cx="4514849" cy="3571874"/>
        </a:xfrm>
      </xdr:grpSpPr>
      <xdr:grpSp>
        <xdr:nvGrpSpPr>
          <xdr:cNvPr id="25" name="Group 24">
            <a:extLst>
              <a:ext uri="{FF2B5EF4-FFF2-40B4-BE49-F238E27FC236}">
                <a16:creationId xmlns:a16="http://schemas.microsoft.com/office/drawing/2014/main" id="{653B4016-88A6-5660-CB86-9D869F2DD98B}"/>
              </a:ext>
            </a:extLst>
          </xdr:cNvPr>
          <xdr:cNvGrpSpPr/>
        </xdr:nvGrpSpPr>
        <xdr:grpSpPr>
          <a:xfrm>
            <a:off x="0" y="142875"/>
            <a:ext cx="4514849" cy="3571874"/>
            <a:chOff x="38100" y="66676"/>
            <a:chExt cx="4514849" cy="3571874"/>
          </a:xfrm>
        </xdr:grpSpPr>
        <xdr:grpSp>
          <xdr:nvGrpSpPr>
            <xdr:cNvPr id="24" name="Group 23">
              <a:extLst>
                <a:ext uri="{FF2B5EF4-FFF2-40B4-BE49-F238E27FC236}">
                  <a16:creationId xmlns:a16="http://schemas.microsoft.com/office/drawing/2014/main" id="{421207BA-782C-7E77-B2FF-B06FEEAF855D}"/>
                </a:ext>
              </a:extLst>
            </xdr:cNvPr>
            <xdr:cNvGrpSpPr/>
          </xdr:nvGrpSpPr>
          <xdr:grpSpPr>
            <a:xfrm>
              <a:off x="38100" y="66676"/>
              <a:ext cx="4514849" cy="3571874"/>
              <a:chOff x="0" y="38101"/>
              <a:chExt cx="4514849" cy="3571874"/>
            </a:xfrm>
          </xdr:grpSpPr>
          <xdr:sp macro="" textlink="">
            <xdr:nvSpPr>
              <xdr:cNvPr id="2" name="Rectangle 1">
                <a:extLst>
                  <a:ext uri="{FF2B5EF4-FFF2-40B4-BE49-F238E27FC236}">
                    <a16:creationId xmlns:a16="http://schemas.microsoft.com/office/drawing/2014/main" id="{E49E340C-0D37-3E0F-9FC7-238652121264}"/>
                  </a:ext>
                </a:extLst>
              </xdr:cNvPr>
              <xdr:cNvSpPr/>
            </xdr:nvSpPr>
            <xdr:spPr>
              <a:xfrm>
                <a:off x="0" y="38101"/>
                <a:ext cx="4514849" cy="3571874"/>
              </a:xfrm>
              <a:prstGeom prst="rect">
                <a:avLst/>
              </a:prstGeom>
              <a:ln w="57150"/>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GB" sz="1100" kern="1200"/>
              </a:p>
            </xdr:txBody>
          </xdr:sp>
          <xdr:sp macro="" textlink="">
            <xdr:nvSpPr>
              <xdr:cNvPr id="3" name="Rectangle: Rounded Corners 2">
                <a:extLst>
                  <a:ext uri="{FF2B5EF4-FFF2-40B4-BE49-F238E27FC236}">
                    <a16:creationId xmlns:a16="http://schemas.microsoft.com/office/drawing/2014/main" id="{7CFE89BC-C00F-7DC4-ED6C-2F155797CAA5}"/>
                  </a:ext>
                </a:extLst>
              </xdr:cNvPr>
              <xdr:cNvSpPr/>
            </xdr:nvSpPr>
            <xdr:spPr>
              <a:xfrm>
                <a:off x="57150" y="47626"/>
                <a:ext cx="4400550" cy="1123950"/>
              </a:xfrm>
              <a:prstGeom prst="roundRect">
                <a:avLst/>
              </a:prstGeom>
              <a:solidFill>
                <a:schemeClr val="accent3">
                  <a:lumMod val="40000"/>
                  <a:lumOff val="60000"/>
                </a:schemeClr>
              </a:solidFill>
              <a:effectLst>
                <a:outerShdw blurRad="50800" dist="38100" dir="5400000" algn="t" rotWithShape="0">
                  <a:prstClr val="black">
                    <a:alpha val="40000"/>
                  </a:prstClr>
                </a:outerShdw>
              </a:effectLst>
              <a:scene3d>
                <a:camera prst="perspectiveAbove"/>
                <a:lightRig rig="threePt" dir="t"/>
              </a:scene3d>
            </xdr:spPr>
            <xdr:style>
              <a:lnRef idx="3">
                <a:schemeClr val="lt1"/>
              </a:lnRef>
              <a:fillRef idx="1">
                <a:schemeClr val="accent4"/>
              </a:fillRef>
              <a:effectRef idx="1">
                <a:schemeClr val="accent4"/>
              </a:effectRef>
              <a:fontRef idx="minor">
                <a:schemeClr val="lt1"/>
              </a:fontRef>
            </xdr:style>
            <xdr:txBody>
              <a:bodyPr vertOverflow="clip" horzOverflow="clip" rtlCol="0" anchor="b"/>
              <a:lstStyle/>
              <a:p>
                <a:pPr algn="ctr"/>
                <a:endParaRPr lang="en-GB" sz="1100" kern="1200"/>
              </a:p>
            </xdr:txBody>
          </xdr:sp>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DC9DB026-89E0-5470-97BF-BC39420B378A}"/>
                  </a:ext>
                </a:extLst>
              </xdr:cNvPr>
              <xdr:cNvSpPr/>
            </xdr:nvSpPr>
            <xdr:spPr>
              <a:xfrm>
                <a:off x="276225" y="1285876"/>
                <a:ext cx="2266950" cy="504824"/>
              </a:xfrm>
              <a:prstGeom prst="roundRect">
                <a:avLst/>
              </a:prstGeom>
              <a:effectLst>
                <a:outerShdw blurRad="50800" dist="38100" dir="5400000" algn="t" rotWithShape="0">
                  <a:prstClr val="black">
                    <a:alpha val="40000"/>
                  </a:prstClr>
                </a:outerShdw>
              </a:effectLst>
              <a:scene3d>
                <a:camera prst="perspectiveAbove"/>
                <a:lightRig rig="threePt" dir="t"/>
              </a:scene3d>
            </xdr:spPr>
            <xdr:style>
              <a:lnRef idx="3">
                <a:schemeClr val="lt1"/>
              </a:lnRef>
              <a:fillRef idx="1">
                <a:schemeClr val="accent4"/>
              </a:fillRef>
              <a:effectRef idx="1">
                <a:schemeClr val="accent4"/>
              </a:effectRef>
              <a:fontRef idx="minor">
                <a:schemeClr val="lt1"/>
              </a:fontRef>
            </xdr:style>
            <xdr:txBody>
              <a:bodyPr vertOverflow="clip" horzOverflow="clip" rtlCol="0" anchor="b"/>
              <a:lstStyle/>
              <a:p>
                <a:pPr algn="ctr"/>
                <a:r>
                  <a:rPr lang="en-GB" sz="1600" kern="1200">
                    <a:solidFill>
                      <a:schemeClr val="tx1">
                        <a:lumMod val="50000"/>
                        <a:lumOff val="50000"/>
                      </a:schemeClr>
                    </a:solidFill>
                    <a:latin typeface="Arial Black" panose="020B0A04020102020204" pitchFamily="34" charset="0"/>
                    <a:cs typeface="Courier New" panose="02070309020205020404" pitchFamily="49" charset="0"/>
                  </a:rPr>
                  <a:t>TRIAL</a:t>
                </a:r>
                <a:r>
                  <a:rPr lang="en-GB" sz="1600" kern="1200" baseline="0">
                    <a:solidFill>
                      <a:schemeClr val="tx1">
                        <a:lumMod val="50000"/>
                        <a:lumOff val="50000"/>
                      </a:schemeClr>
                    </a:solidFill>
                    <a:latin typeface="Arial Black" panose="020B0A04020102020204" pitchFamily="34" charset="0"/>
                    <a:cs typeface="Courier New" panose="02070309020205020404" pitchFamily="49" charset="0"/>
                  </a:rPr>
                  <a:t> BALANCE</a:t>
                </a:r>
                <a:endParaRPr lang="en-GB" sz="1600" kern="1200">
                  <a:solidFill>
                    <a:schemeClr val="tx1">
                      <a:lumMod val="50000"/>
                      <a:lumOff val="50000"/>
                    </a:schemeClr>
                  </a:solidFill>
                  <a:latin typeface="Arial Black" panose="020B0A04020102020204" pitchFamily="34" charset="0"/>
                  <a:cs typeface="Courier New" panose="02070309020205020404" pitchFamily="49" charset="0"/>
                </a:endParaRPr>
              </a:p>
            </xdr:txBody>
          </xdr:sp>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1998FBDB-FCA6-1AF0-04C3-7F1CA7F8BA8B}"/>
                  </a:ext>
                </a:extLst>
              </xdr:cNvPr>
              <xdr:cNvSpPr/>
            </xdr:nvSpPr>
            <xdr:spPr>
              <a:xfrm>
                <a:off x="200026" y="1847849"/>
                <a:ext cx="2352674" cy="466725"/>
              </a:xfrm>
              <a:prstGeom prst="roundRect">
                <a:avLst/>
              </a:prstGeom>
              <a:effectLst>
                <a:outerShdw blurRad="50800" dist="38100" dir="5400000" algn="t" rotWithShape="0">
                  <a:prstClr val="black">
                    <a:alpha val="40000"/>
                  </a:prstClr>
                </a:outerShdw>
              </a:effectLst>
              <a:scene3d>
                <a:camera prst="perspectiveAbove"/>
                <a:lightRig rig="threePt" dir="t"/>
              </a:scene3d>
            </xdr:spPr>
            <xdr:style>
              <a:lnRef idx="3">
                <a:schemeClr val="lt1"/>
              </a:lnRef>
              <a:fillRef idx="1">
                <a:schemeClr val="accent4"/>
              </a:fillRef>
              <a:effectRef idx="1">
                <a:schemeClr val="accent4"/>
              </a:effectRef>
              <a:fontRef idx="minor">
                <a:schemeClr val="lt1"/>
              </a:fontRef>
            </xdr:style>
            <xdr:txBody>
              <a:bodyPr vertOverflow="clip" horzOverflow="clip" rtlCol="0" anchor="b"/>
              <a:lstStyle/>
              <a:p>
                <a:pPr marL="0" indent="0" algn="ctr"/>
                <a:r>
                  <a:rPr lang="en-GB" sz="1200" kern="1200">
                    <a:solidFill>
                      <a:schemeClr val="tx1">
                        <a:lumMod val="50000"/>
                        <a:lumOff val="50000"/>
                      </a:schemeClr>
                    </a:solidFill>
                    <a:latin typeface="Arial Black" panose="020B0A04020102020204" pitchFamily="34" charset="0"/>
                    <a:ea typeface="+mn-ea"/>
                    <a:cs typeface="+mn-cs"/>
                  </a:rPr>
                  <a:t>INCOME STATEMENT</a:t>
                </a:r>
              </a:p>
            </xdr:txBody>
          </xdr:sp>
          <xdr:sp macro="" textlink="">
            <xdr:nvSpPr>
              <xdr:cNvPr id="7" name="Rectangle: Rounded Corners 6">
                <a:hlinkClick xmlns:r="http://schemas.openxmlformats.org/officeDocument/2006/relationships" r:id="rId4"/>
                <a:extLst>
                  <a:ext uri="{FF2B5EF4-FFF2-40B4-BE49-F238E27FC236}">
                    <a16:creationId xmlns:a16="http://schemas.microsoft.com/office/drawing/2014/main" id="{7A829DC5-9334-8467-27C3-4E87856CD0D0}"/>
                  </a:ext>
                </a:extLst>
              </xdr:cNvPr>
              <xdr:cNvSpPr/>
            </xdr:nvSpPr>
            <xdr:spPr>
              <a:xfrm>
                <a:off x="209550" y="2952750"/>
                <a:ext cx="2266950" cy="476250"/>
              </a:xfrm>
              <a:prstGeom prst="roundRect">
                <a:avLst/>
              </a:prstGeom>
              <a:effectLst>
                <a:outerShdw blurRad="50800" dist="38100" dir="5400000" algn="t" rotWithShape="0">
                  <a:prstClr val="black">
                    <a:alpha val="40000"/>
                  </a:prstClr>
                </a:outerShdw>
              </a:effectLst>
              <a:scene3d>
                <a:camera prst="perspectiveAbove"/>
                <a:lightRig rig="threePt" dir="t"/>
              </a:scene3d>
            </xdr:spPr>
            <xdr:style>
              <a:lnRef idx="3">
                <a:schemeClr val="lt1"/>
              </a:lnRef>
              <a:fillRef idx="1">
                <a:schemeClr val="accent4"/>
              </a:fillRef>
              <a:effectRef idx="1">
                <a:schemeClr val="accent4"/>
              </a:effectRef>
              <a:fontRef idx="minor">
                <a:schemeClr val="lt1"/>
              </a:fontRef>
            </xdr:style>
            <xdr:txBody>
              <a:bodyPr vertOverflow="clip" horzOverflow="clip" rtlCol="0" anchor="b"/>
              <a:lstStyle/>
              <a:p>
                <a:pPr algn="ctr"/>
                <a:r>
                  <a:rPr lang="en-GB" sz="1600" kern="1200">
                    <a:solidFill>
                      <a:schemeClr val="tx1">
                        <a:lumMod val="50000"/>
                        <a:lumOff val="50000"/>
                      </a:schemeClr>
                    </a:solidFill>
                    <a:latin typeface="Arial Black" panose="020B0A04020102020204" pitchFamily="34" charset="0"/>
                  </a:rPr>
                  <a:t>CASH</a:t>
                </a:r>
                <a:r>
                  <a:rPr lang="en-GB" sz="1600" kern="1200" baseline="0">
                    <a:solidFill>
                      <a:schemeClr val="tx1">
                        <a:lumMod val="50000"/>
                        <a:lumOff val="50000"/>
                      </a:schemeClr>
                    </a:solidFill>
                    <a:latin typeface="Arial Black" panose="020B0A04020102020204" pitchFamily="34" charset="0"/>
                  </a:rPr>
                  <a:t> FLOW</a:t>
                </a:r>
                <a:endParaRPr lang="en-GB" sz="1600" kern="1200">
                  <a:solidFill>
                    <a:schemeClr val="tx1">
                      <a:lumMod val="50000"/>
                      <a:lumOff val="50000"/>
                    </a:schemeClr>
                  </a:solidFill>
                  <a:latin typeface="Arial Black" panose="020B0A04020102020204" pitchFamily="34" charset="0"/>
                </a:endParaRPr>
              </a:p>
            </xdr:txBody>
          </xdr:sp>
          <xdr:sp macro="" textlink="">
            <xdr:nvSpPr>
              <xdr:cNvPr id="8" name="TextBox 7">
                <a:extLst>
                  <a:ext uri="{FF2B5EF4-FFF2-40B4-BE49-F238E27FC236}">
                    <a16:creationId xmlns:a16="http://schemas.microsoft.com/office/drawing/2014/main" id="{AAE8EEF1-7711-B958-E344-48F716BA419E}"/>
                  </a:ext>
                </a:extLst>
              </xdr:cNvPr>
              <xdr:cNvSpPr txBox="1"/>
            </xdr:nvSpPr>
            <xdr:spPr>
              <a:xfrm>
                <a:off x="838200" y="266700"/>
                <a:ext cx="2724150"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kern="1200">
                    <a:latin typeface="Algerian" panose="04020705040A02060702" pitchFamily="82" charset="0"/>
                  </a:rPr>
                  <a:t>ACCOUNTS</a:t>
                </a:r>
              </a:p>
            </xdr:txBody>
          </xdr:sp>
          <xdr:sp macro="" textlink="">
            <xdr:nvSpPr>
              <xdr:cNvPr id="13" name="Rectangle: Rounded Corners 12">
                <a:hlinkClick xmlns:r="http://schemas.openxmlformats.org/officeDocument/2006/relationships" r:id="rId5"/>
                <a:extLst>
                  <a:ext uri="{FF2B5EF4-FFF2-40B4-BE49-F238E27FC236}">
                    <a16:creationId xmlns:a16="http://schemas.microsoft.com/office/drawing/2014/main" id="{9163E0DB-62E5-9735-BC4B-1F63DF7215D0}"/>
                  </a:ext>
                </a:extLst>
              </xdr:cNvPr>
              <xdr:cNvSpPr/>
            </xdr:nvSpPr>
            <xdr:spPr>
              <a:xfrm>
                <a:off x="238124" y="2381250"/>
                <a:ext cx="2266951" cy="514350"/>
              </a:xfrm>
              <a:prstGeom prst="roundRect">
                <a:avLst/>
              </a:prstGeom>
              <a:effectLst>
                <a:outerShdw blurRad="50800" dist="38100" dir="5400000" algn="t" rotWithShape="0">
                  <a:prstClr val="black">
                    <a:alpha val="40000"/>
                  </a:prstClr>
                </a:outerShdw>
              </a:effectLst>
              <a:scene3d>
                <a:camera prst="perspectiveAbove"/>
                <a:lightRig rig="threePt" dir="t"/>
              </a:scene3d>
            </xdr:spPr>
            <xdr:style>
              <a:lnRef idx="3">
                <a:schemeClr val="lt1"/>
              </a:lnRef>
              <a:fillRef idx="1">
                <a:schemeClr val="accent4"/>
              </a:fillRef>
              <a:effectRef idx="1">
                <a:schemeClr val="accent4"/>
              </a:effectRef>
              <a:fontRef idx="minor">
                <a:schemeClr val="lt1"/>
              </a:fontRef>
            </xdr:style>
            <xdr:txBody>
              <a:bodyPr vertOverflow="clip" horzOverflow="clip" rtlCol="0" anchor="b"/>
              <a:lstStyle/>
              <a:p>
                <a:pPr algn="ctr"/>
                <a:r>
                  <a:rPr lang="en-GB" sz="1600" kern="1200">
                    <a:solidFill>
                      <a:schemeClr val="tx1">
                        <a:lumMod val="50000"/>
                        <a:lumOff val="50000"/>
                      </a:schemeClr>
                    </a:solidFill>
                    <a:latin typeface="Arial Black" panose="020B0A04020102020204" pitchFamily="34" charset="0"/>
                  </a:rPr>
                  <a:t>BALANCE SHEET</a:t>
                </a:r>
              </a:p>
            </xdr:txBody>
          </xdr:sp>
        </xdr:grpSp>
        <xdr:pic>
          <xdr:nvPicPr>
            <xdr:cNvPr id="16" name="Graphic 15" descr="Bank with solid fill">
              <a:extLst>
                <a:ext uri="{FF2B5EF4-FFF2-40B4-BE49-F238E27FC236}">
                  <a16:creationId xmlns:a16="http://schemas.microsoft.com/office/drawing/2014/main" id="{2B9CDB5D-DCD8-AFBB-2A15-D7681B3A51F9}"/>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6"/>
                </a:ext>
              </a:extLst>
            </a:blip>
            <a:stretch>
              <a:fillRect/>
            </a:stretch>
          </xdr:blipFill>
          <xdr:spPr>
            <a:xfrm>
              <a:off x="266699" y="381000"/>
              <a:ext cx="533401" cy="714375"/>
            </a:xfrm>
            <a:prstGeom prst="rect">
              <a:avLst/>
            </a:prstGeom>
          </xdr:spPr>
        </xdr:pic>
        <xdr:pic>
          <xdr:nvPicPr>
            <xdr:cNvPr id="18" name="Graphic 17" descr="Coins with solid fill">
              <a:extLst>
                <a:ext uri="{FF2B5EF4-FFF2-40B4-BE49-F238E27FC236}">
                  <a16:creationId xmlns:a16="http://schemas.microsoft.com/office/drawing/2014/main" id="{4EACE59D-0967-F0C2-4498-81107CD97A33}"/>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7"/>
                </a:ext>
              </a:extLst>
            </a:blip>
            <a:stretch>
              <a:fillRect/>
            </a:stretch>
          </xdr:blipFill>
          <xdr:spPr>
            <a:xfrm>
              <a:off x="2483626" y="711976"/>
              <a:ext cx="421499" cy="421499"/>
            </a:xfrm>
            <a:prstGeom prst="rect">
              <a:avLst/>
            </a:prstGeom>
          </xdr:spPr>
        </xdr:pic>
        <xdr:pic>
          <xdr:nvPicPr>
            <xdr:cNvPr id="22" name="Graphic 21" descr="Money with solid fill">
              <a:extLst>
                <a:ext uri="{FF2B5EF4-FFF2-40B4-BE49-F238E27FC236}">
                  <a16:creationId xmlns:a16="http://schemas.microsoft.com/office/drawing/2014/main" id="{997FB7EC-CA7E-0B98-90CA-45F4B518CB97}"/>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8"/>
                </a:ext>
              </a:extLst>
            </a:blip>
            <a:stretch>
              <a:fillRect/>
            </a:stretch>
          </xdr:blipFill>
          <xdr:spPr>
            <a:xfrm>
              <a:off x="1250102" y="705500"/>
              <a:ext cx="683473" cy="418029"/>
            </a:xfrm>
            <a:prstGeom prst="rect">
              <a:avLst/>
            </a:prstGeom>
          </xdr:spPr>
        </xdr:pic>
      </xdr:grpSp>
      <xdr:pic>
        <xdr:nvPicPr>
          <xdr:cNvPr id="20" name="Graphic 19" descr="Cent with solid fill">
            <a:extLst>
              <a:ext uri="{FF2B5EF4-FFF2-40B4-BE49-F238E27FC236}">
                <a16:creationId xmlns:a16="http://schemas.microsoft.com/office/drawing/2014/main" id="{21097364-7CE2-ECAC-D6BC-34F2E809372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9"/>
              </a:ext>
            </a:extLst>
          </a:blip>
          <a:stretch>
            <a:fillRect/>
          </a:stretch>
        </xdr:blipFill>
        <xdr:spPr>
          <a:xfrm>
            <a:off x="3595650" y="619125"/>
            <a:ext cx="509549" cy="509549"/>
          </a:xfrm>
          <a:prstGeom prst="rect">
            <a:avLst/>
          </a:prstGeom>
        </xdr:spPr>
      </xdr:pic>
      <xdr:sp macro="" textlink="">
        <xdr:nvSpPr>
          <xdr:cNvPr id="29" name="Oval 28">
            <a:hlinkClick xmlns:r="http://schemas.openxmlformats.org/officeDocument/2006/relationships" r:id="rId10"/>
            <a:extLst>
              <a:ext uri="{FF2B5EF4-FFF2-40B4-BE49-F238E27FC236}">
                <a16:creationId xmlns:a16="http://schemas.microsoft.com/office/drawing/2014/main" id="{E1BF4BE3-C1CB-5C58-FF23-AC1817BE9068}"/>
              </a:ext>
            </a:extLst>
          </xdr:cNvPr>
          <xdr:cNvSpPr>
            <a:spLocks noChangeAspect="1"/>
          </xdr:cNvSpPr>
        </xdr:nvSpPr>
        <xdr:spPr>
          <a:xfrm>
            <a:off x="3114675" y="2124075"/>
            <a:ext cx="1257300" cy="1276350"/>
          </a:xfrm>
          <a:prstGeom prst="ellipse">
            <a:avLst/>
          </a:prstGeom>
          <a:effectLst>
            <a:glow rad="139700">
              <a:schemeClr val="accent6">
                <a:satMod val="175000"/>
                <a:alpha val="40000"/>
              </a:schemeClr>
            </a:glo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lvl="0" algn="ctr"/>
            <a:r>
              <a:rPr lang="en-GB" sz="1400" kern="1200"/>
              <a:t>GENERAL</a:t>
            </a:r>
          </a:p>
          <a:p>
            <a:pPr lvl="0" algn="ctr"/>
            <a:r>
              <a:rPr lang="en-GB" sz="1400" kern="1200"/>
              <a:t>JOURNAL</a:t>
            </a:r>
          </a:p>
          <a:p>
            <a:pPr lvl="0" algn="ctr"/>
            <a:r>
              <a:rPr lang="en-GB" sz="1400" kern="1200"/>
              <a:t>ENTRIES</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0</xdr:colOff>
      <xdr:row>1</xdr:row>
      <xdr:rowOff>0</xdr:rowOff>
    </xdr:from>
    <xdr:to>
      <xdr:col>12</xdr:col>
      <xdr:colOff>9525</xdr:colOff>
      <xdr:row>2</xdr:row>
      <xdr:rowOff>161925</xdr:rowOff>
    </xdr:to>
    <xdr:sp macro="" textlink="">
      <xdr:nvSpPr>
        <xdr:cNvPr id="2" name="Arrow: Curved Left 1">
          <a:hlinkClick xmlns:r="http://schemas.openxmlformats.org/officeDocument/2006/relationships" r:id="rId1"/>
          <a:extLst>
            <a:ext uri="{FF2B5EF4-FFF2-40B4-BE49-F238E27FC236}">
              <a16:creationId xmlns:a16="http://schemas.microsoft.com/office/drawing/2014/main" id="{C4163062-9043-4734-BEBD-5FD4A0C43074}"/>
            </a:ext>
          </a:extLst>
        </xdr:cNvPr>
        <xdr:cNvSpPr/>
      </xdr:nvSpPr>
      <xdr:spPr>
        <a:xfrm>
          <a:off x="11544300" y="190500"/>
          <a:ext cx="619125" cy="352425"/>
        </a:xfrm>
        <a:prstGeom prst="curvedLeftArrow">
          <a:avLst/>
        </a:prstGeom>
        <a:solidFill>
          <a:schemeClr val="accent6">
            <a:lumMod val="40000"/>
            <a:lumOff val="60000"/>
          </a:schemeClr>
        </a:solidFill>
        <a:effectLst>
          <a:glow rad="101600">
            <a:schemeClr val="accent6">
              <a:satMod val="175000"/>
              <a:alpha val="40000"/>
            </a:schemeClr>
          </a:glow>
          <a:outerShdw blurRad="63500" sx="102000" sy="102000" algn="ctr" rotWithShape="0">
            <a:prstClr val="black">
              <a:alpha val="40000"/>
            </a:prstClr>
          </a:outerShdw>
          <a:reflection blurRad="6350" stA="50000" endA="300" endPos="5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4262</xdr:colOff>
      <xdr:row>0</xdr:row>
      <xdr:rowOff>133350</xdr:rowOff>
    </xdr:from>
    <xdr:to>
      <xdr:col>18</xdr:col>
      <xdr:colOff>19050</xdr:colOff>
      <xdr:row>17</xdr:row>
      <xdr:rowOff>123825</xdr:rowOff>
    </xdr:to>
    <xdr:sp macro="" textlink="">
      <xdr:nvSpPr>
        <xdr:cNvPr id="2" name="TextBox 1">
          <a:extLst>
            <a:ext uri="{FF2B5EF4-FFF2-40B4-BE49-F238E27FC236}">
              <a16:creationId xmlns:a16="http://schemas.microsoft.com/office/drawing/2014/main" id="{B1291171-A3C1-A305-56AA-F6807D1B7AE7}"/>
            </a:ext>
          </a:extLst>
        </xdr:cNvPr>
        <xdr:cNvSpPr txBox="1"/>
      </xdr:nvSpPr>
      <xdr:spPr>
        <a:xfrm rot="10800000" flipH="1" flipV="1">
          <a:off x="10043612" y="133350"/>
          <a:ext cx="4891588" cy="2847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kern="1200"/>
            <a:t>*establish a business by Amos , investing ghc 1 million in cash, on 1st jan 2024.</a:t>
          </a:r>
        </a:p>
        <a:p>
          <a:r>
            <a:rPr lang="en-GB" sz="1200" kern="1200"/>
            <a:t>* acquired a shop for ghc100000</a:t>
          </a:r>
        </a:p>
        <a:p>
          <a:r>
            <a:rPr lang="en-GB" sz="1200" kern="1200"/>
            <a:t>*half of the investment was deposited in the bank</a:t>
          </a:r>
          <a:r>
            <a:rPr lang="en-GB" sz="1200" kern="1200" baseline="0"/>
            <a:t> , on 2nd Jan24.</a:t>
          </a:r>
        </a:p>
        <a:p>
          <a:r>
            <a:rPr lang="en-GB" sz="1200" kern="1200" baseline="0"/>
            <a:t>*purchases Inventory of ghc 600000 on credit from Dave. on 3rd jan24.</a:t>
          </a:r>
        </a:p>
        <a:p>
          <a:r>
            <a:rPr lang="en-GB" sz="1200" kern="1200" baseline="0"/>
            <a:t>*purchased inventory   ghc 200000 from Jerica by cheque .on 4th jan 24.</a:t>
          </a:r>
        </a:p>
        <a:p>
          <a:r>
            <a:rPr lang="en-GB" sz="1200" kern="1200" baseline="0"/>
            <a:t>*sold inventory costing ghc 300000 for  ghc400000  by cash ,on 10th jan 24</a:t>
          </a:r>
        </a:p>
        <a:p>
          <a:r>
            <a:rPr lang="en-GB" sz="1200" kern="1200"/>
            <a:t>* sold inventory</a:t>
          </a:r>
          <a:r>
            <a:rPr lang="en-GB" sz="1200" kern="1200" baseline="0"/>
            <a:t> for ghc300000 on 15jan24 on credit to Emma. inventory cost 150000</a:t>
          </a:r>
        </a:p>
        <a:p>
          <a:r>
            <a:rPr lang="en-GB" sz="1200" kern="1200" baseline="0"/>
            <a:t>*paid electricity bill  ghc15000  by cheque on 18th jan24</a:t>
          </a:r>
        </a:p>
        <a:p>
          <a:r>
            <a:rPr lang="en-GB" sz="1200" kern="1200" baseline="0"/>
            <a:t>*paid salary by cash ghc100000 on 30th Jan 24</a:t>
          </a:r>
        </a:p>
        <a:p>
          <a:r>
            <a:rPr lang="en-GB" sz="1200" kern="1200" baseline="0"/>
            <a:t>*paid dave ghc100000 on 2nd feb 24 by cash.</a:t>
          </a:r>
        </a:p>
        <a:p>
          <a:r>
            <a:rPr lang="en-GB" sz="1200" kern="1200" baseline="0"/>
            <a:t>*emma  paid half of his debt to us by cheque on5th feb24.</a:t>
          </a:r>
        </a:p>
        <a:p>
          <a:r>
            <a:rPr lang="en-GB" sz="1200" kern="1200"/>
            <a:t>*</a:t>
          </a:r>
          <a:r>
            <a:rPr lang="en-GB" sz="1200" kern="1200" baseline="0"/>
            <a:t> tax to GRA  ghc 20250 on 30th march 2024</a:t>
          </a:r>
          <a:endParaRPr lang="en-GB" sz="1200" kern="1200"/>
        </a:p>
      </xdr:txBody>
    </xdr:sp>
    <xdr:clientData/>
  </xdr:twoCellAnchor>
  <xdr:twoCellAnchor>
    <xdr:from>
      <xdr:col>7</xdr:col>
      <xdr:colOff>38100</xdr:colOff>
      <xdr:row>1</xdr:row>
      <xdr:rowOff>9525</xdr:rowOff>
    </xdr:from>
    <xdr:to>
      <xdr:col>8</xdr:col>
      <xdr:colOff>352425</xdr:colOff>
      <xdr:row>2</xdr:row>
      <xdr:rowOff>171450</xdr:rowOff>
    </xdr:to>
    <xdr:sp macro="" textlink="">
      <xdr:nvSpPr>
        <xdr:cNvPr id="3" name="Arrow: Curved Left 2">
          <a:hlinkClick xmlns:r="http://schemas.openxmlformats.org/officeDocument/2006/relationships" r:id="rId1"/>
          <a:extLst>
            <a:ext uri="{FF2B5EF4-FFF2-40B4-BE49-F238E27FC236}">
              <a16:creationId xmlns:a16="http://schemas.microsoft.com/office/drawing/2014/main" id="{463C7A77-64ED-42C0-8B73-8B92F74D4AF8}"/>
            </a:ext>
          </a:extLst>
        </xdr:cNvPr>
        <xdr:cNvSpPr/>
      </xdr:nvSpPr>
      <xdr:spPr>
        <a:xfrm>
          <a:off x="9096375" y="200025"/>
          <a:ext cx="619125" cy="352425"/>
        </a:xfrm>
        <a:prstGeom prst="curvedLeftArrow">
          <a:avLst/>
        </a:prstGeom>
        <a:solidFill>
          <a:schemeClr val="accent6">
            <a:lumMod val="40000"/>
            <a:lumOff val="60000"/>
          </a:schemeClr>
        </a:solidFill>
        <a:effectLst>
          <a:glow rad="101600">
            <a:schemeClr val="accent6">
              <a:satMod val="175000"/>
              <a:alpha val="40000"/>
            </a:schemeClr>
          </a:glow>
          <a:outerShdw blurRad="63500" sx="102000" sy="102000" algn="ctr" rotWithShape="0">
            <a:prstClr val="black">
              <a:alpha val="40000"/>
            </a:prstClr>
          </a:outerShdw>
          <a:reflection blurRad="6350" stA="50000" endA="300" endPos="5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16</xdr:col>
      <xdr:colOff>485775</xdr:colOff>
      <xdr:row>0</xdr:row>
      <xdr:rowOff>114299</xdr:rowOff>
    </xdr:from>
    <xdr:to>
      <xdr:col>29</xdr:col>
      <xdr:colOff>171451</xdr:colOff>
      <xdr:row>24</xdr:row>
      <xdr:rowOff>28574</xdr:rowOff>
    </xdr:to>
    <xdr:sp macro="" textlink="">
      <xdr:nvSpPr>
        <xdr:cNvPr id="2" name="TextBox 1">
          <a:extLst>
            <a:ext uri="{FF2B5EF4-FFF2-40B4-BE49-F238E27FC236}">
              <a16:creationId xmlns:a16="http://schemas.microsoft.com/office/drawing/2014/main" id="{9B8AE09F-BFAD-C3FE-75B5-9C4C3940BBD1}"/>
            </a:ext>
          </a:extLst>
        </xdr:cNvPr>
        <xdr:cNvSpPr txBox="1"/>
      </xdr:nvSpPr>
      <xdr:spPr>
        <a:xfrm>
          <a:off x="10506075" y="114299"/>
          <a:ext cx="7610476" cy="448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kern="1200"/>
            <a:t>steps</a:t>
          </a:r>
        </a:p>
        <a:p>
          <a:r>
            <a:rPr lang="en-GB" sz="1100" kern="1200"/>
            <a:t>1. drag</a:t>
          </a:r>
          <a:r>
            <a:rPr lang="en-GB" sz="1100" kern="1200" baseline="0"/>
            <a:t> date to row. right click on the date table and select ungroup</a:t>
          </a:r>
        </a:p>
        <a:p>
          <a:r>
            <a:rPr lang="en-GB" sz="1100" kern="1200" baseline="0"/>
            <a:t>.2 drag account to row.put ur cursor  in the table and to to the pivot table analyse - design.click on report layout and select show in tabular form. &amp; repeat all label</a:t>
          </a:r>
        </a:p>
        <a:p>
          <a:r>
            <a:rPr lang="en-GB" sz="1100" kern="1200" baseline="0"/>
            <a:t>on subtotal - dont show subtotal</a:t>
          </a:r>
        </a:p>
        <a:p>
          <a:r>
            <a:rPr lang="en-GB" sz="1100" kern="1200" baseline="0"/>
            <a:t>3.drag  debit to value.. right click on sum of debit - value setttings- number format- number- use 1000 seprator 0 decimal- ok</a:t>
          </a:r>
        </a:p>
        <a:p>
          <a:r>
            <a:rPr lang="en-GB" sz="1100" kern="1200" baseline="0"/>
            <a:t>4.drag credit to value = same as dr.</a:t>
          </a:r>
        </a:p>
        <a:p>
          <a:endParaRPr lang="en-GB" sz="1100" kern="1200" baseline="0"/>
        </a:p>
        <a:p>
          <a:r>
            <a:rPr lang="en-GB" sz="1100" kern="1200" baseline="0"/>
            <a:t>5. put the cusor in the table . go to pivot table analyse-field item &amp; set-calculated fields . name it bal . formular = debt- credit add and ok.</a:t>
          </a:r>
        </a:p>
        <a:p>
          <a:endParaRPr lang="en-GB" sz="1100" kern="1200" baseline="0"/>
        </a:p>
        <a:p>
          <a:r>
            <a:rPr lang="en-GB" sz="1100" kern="1200" baseline="0"/>
            <a:t> 6.edit  sum of bal -number format- accounting</a:t>
          </a:r>
        </a:p>
        <a:p>
          <a:endParaRPr lang="en-GB" sz="1100" kern="1200" baseline="0"/>
        </a:p>
        <a:p>
          <a:r>
            <a:rPr lang="en-GB" sz="1100" kern="1200" baseline="0"/>
            <a:t>7. adjust your table well .-right click -pivot table option- untick autofix columm ..... ok</a:t>
          </a:r>
        </a:p>
        <a:p>
          <a:r>
            <a:rPr lang="en-GB" sz="1100" kern="1200" baseline="0"/>
            <a:t>8.prepare slicer on acccounts</a:t>
          </a:r>
        </a:p>
        <a:p>
          <a:r>
            <a:rPr lang="en-GB" sz="1100" kern="1200" baseline="0"/>
            <a:t>9. add description to row</a:t>
          </a:r>
        </a:p>
        <a:p>
          <a:r>
            <a:rPr lang="en-GB" sz="1100" kern="1200" baseline="0"/>
            <a:t>10. link topic to each account</a:t>
          </a:r>
        </a:p>
        <a:p>
          <a:r>
            <a:rPr lang="en-GB" sz="1100" kern="1200" baseline="0"/>
            <a:t>11. add vlookup to show the account  formular =vlookup (select the topic,go to theCOA, select individual &amp; sub a/c colum,2,0)</a:t>
          </a:r>
        </a:p>
        <a:p>
          <a:endParaRPr lang="en-GB" sz="1100" kern="1200" baseline="0"/>
        </a:p>
        <a:p>
          <a:r>
            <a:rPr lang="en-GB" sz="1100" kern="1200"/>
            <a:t>for trial balance</a:t>
          </a:r>
        </a:p>
        <a:p>
          <a:r>
            <a:rPr lang="en-GB" sz="1100" kern="1200"/>
            <a:t>steps</a:t>
          </a:r>
        </a:p>
        <a:p>
          <a:r>
            <a:rPr lang="en-GB" sz="1100" kern="1200"/>
            <a:t>copy</a:t>
          </a:r>
          <a:r>
            <a:rPr lang="en-GB" sz="1100" kern="1200" baseline="0"/>
            <a:t> the ledger sheet onto a new sheet </a:t>
          </a:r>
        </a:p>
        <a:p>
          <a:r>
            <a:rPr lang="en-GB" sz="1100" kern="1200" baseline="0"/>
            <a:t>edit it by removing everythn except accounts &amp; balance </a:t>
          </a:r>
        </a:p>
        <a:p>
          <a:r>
            <a:rPr lang="en-GB" sz="1100" kern="1200" baseline="0"/>
            <a:t>name it trial balance</a:t>
          </a:r>
        </a:p>
        <a:p>
          <a:endParaRPr lang="en-GB" sz="1100" kern="1200"/>
        </a:p>
      </xdr:txBody>
    </xdr:sp>
    <xdr:clientData/>
  </xdr:twoCellAnchor>
  <xdr:twoCellAnchor editAs="absolute">
    <xdr:from>
      <xdr:col>9</xdr:col>
      <xdr:colOff>257175</xdr:colOff>
      <xdr:row>3</xdr:row>
      <xdr:rowOff>114300</xdr:rowOff>
    </xdr:from>
    <xdr:to>
      <xdr:col>12</xdr:col>
      <xdr:colOff>190500</xdr:colOff>
      <xdr:row>13</xdr:row>
      <xdr:rowOff>127000</xdr:rowOff>
    </xdr:to>
    <mc:AlternateContent xmlns:mc="http://schemas.openxmlformats.org/markup-compatibility/2006" xmlns:a14="http://schemas.microsoft.com/office/drawing/2010/main">
      <mc:Choice Requires="a14">
        <xdr:graphicFrame macro="">
          <xdr:nvGraphicFramePr>
            <xdr:cNvPr id="5" name="Account">
              <a:extLst>
                <a:ext uri="{FF2B5EF4-FFF2-40B4-BE49-F238E27FC236}">
                  <a16:creationId xmlns:a16="http://schemas.microsoft.com/office/drawing/2014/main" id="{FF3BB336-D8A8-8D92-BD93-B22A13B138CF}"/>
                </a:ext>
                <a:ext uri="{147F2762-F138-4A5C-976F-8EAC2B608ADB}">
                  <a16:predDERef xmlns:a16="http://schemas.microsoft.com/office/drawing/2014/main" pred="{9B8AE09F-BFAD-C3FE-75B5-9C4C3940BBD1}"/>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Account"/>
            </a:graphicData>
          </a:graphic>
        </xdr:graphicFrame>
      </mc:Choice>
      <mc:Fallback xmlns="">
        <xdr:sp macro="" textlink="">
          <xdr:nvSpPr>
            <xdr:cNvPr id="0" name=""/>
            <xdr:cNvSpPr>
              <a:spLocks noTextEdit="1"/>
            </xdr:cNvSpPr>
          </xdr:nvSpPr>
          <xdr:spPr>
            <a:xfrm>
              <a:off x="10191750" y="876300"/>
              <a:ext cx="1762125" cy="1917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76200</xdr:colOff>
      <xdr:row>1</xdr:row>
      <xdr:rowOff>0</xdr:rowOff>
    </xdr:from>
    <xdr:to>
      <xdr:col>11</xdr:col>
      <xdr:colOff>85725</xdr:colOff>
      <xdr:row>1</xdr:row>
      <xdr:rowOff>352425</xdr:rowOff>
    </xdr:to>
    <xdr:sp macro="" textlink="">
      <xdr:nvSpPr>
        <xdr:cNvPr id="6" name="Arrow: Curved Left 5">
          <a:hlinkClick xmlns:r="http://schemas.openxmlformats.org/officeDocument/2006/relationships" r:id="rId1"/>
          <a:extLst>
            <a:ext uri="{FF2B5EF4-FFF2-40B4-BE49-F238E27FC236}">
              <a16:creationId xmlns:a16="http://schemas.microsoft.com/office/drawing/2014/main" id="{ED0DECEA-A008-47C8-A2FC-5BD0D60C5B52}"/>
            </a:ext>
          </a:extLst>
        </xdr:cNvPr>
        <xdr:cNvSpPr/>
      </xdr:nvSpPr>
      <xdr:spPr>
        <a:xfrm>
          <a:off x="10620375" y="190500"/>
          <a:ext cx="619125" cy="352425"/>
        </a:xfrm>
        <a:prstGeom prst="curvedLeftArrow">
          <a:avLst/>
        </a:prstGeom>
        <a:solidFill>
          <a:schemeClr val="accent6">
            <a:lumMod val="40000"/>
            <a:lumOff val="60000"/>
          </a:schemeClr>
        </a:solidFill>
        <a:effectLst>
          <a:glow rad="101600">
            <a:schemeClr val="accent6">
              <a:satMod val="175000"/>
              <a:alpha val="40000"/>
            </a:schemeClr>
          </a:glow>
          <a:outerShdw blurRad="63500" sx="102000" sy="102000" algn="ctr" rotWithShape="0">
            <a:prstClr val="black">
              <a:alpha val="40000"/>
            </a:prstClr>
          </a:outerShdw>
          <a:reflection blurRad="6350" stA="50000" endA="300" endPos="5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14</xdr:col>
      <xdr:colOff>485775</xdr:colOff>
      <xdr:row>0</xdr:row>
      <xdr:rowOff>114299</xdr:rowOff>
    </xdr:from>
    <xdr:to>
      <xdr:col>27</xdr:col>
      <xdr:colOff>171451</xdr:colOff>
      <xdr:row>24</xdr:row>
      <xdr:rowOff>28574</xdr:rowOff>
    </xdr:to>
    <xdr:sp macro="" textlink="">
      <xdr:nvSpPr>
        <xdr:cNvPr id="2" name="TextBox 1">
          <a:extLst>
            <a:ext uri="{FF2B5EF4-FFF2-40B4-BE49-F238E27FC236}">
              <a16:creationId xmlns:a16="http://schemas.microsoft.com/office/drawing/2014/main" id="{96499740-BBB1-48A3-8DEF-DD77B6B392EA}"/>
            </a:ext>
          </a:extLst>
        </xdr:cNvPr>
        <xdr:cNvSpPr txBox="1"/>
      </xdr:nvSpPr>
      <xdr:spPr>
        <a:xfrm>
          <a:off x="13877925" y="114299"/>
          <a:ext cx="7610476" cy="4676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kern="1200"/>
            <a:t>steps</a:t>
          </a:r>
        </a:p>
        <a:p>
          <a:r>
            <a:rPr lang="en-GB" sz="1100" kern="1200"/>
            <a:t>1. drag</a:t>
          </a:r>
          <a:r>
            <a:rPr lang="en-GB" sz="1100" kern="1200" baseline="0"/>
            <a:t> date to row. right click on the date table and select ungroup</a:t>
          </a:r>
        </a:p>
        <a:p>
          <a:r>
            <a:rPr lang="en-GB" sz="1100" kern="1200" baseline="0"/>
            <a:t>.2 drag account to row.put ur cursor  in the table and to to the pivot table analyse - design.click on report layout and select show in tabular form. &amp; repeat all label</a:t>
          </a:r>
        </a:p>
        <a:p>
          <a:r>
            <a:rPr lang="en-GB" sz="1100" kern="1200" baseline="0"/>
            <a:t>on subtotal - dont show subtotal</a:t>
          </a:r>
        </a:p>
        <a:p>
          <a:r>
            <a:rPr lang="en-GB" sz="1100" kern="1200" baseline="0"/>
            <a:t>3.drag  debit to value.. right click on sum of debit - value setttings- number format- number- use 1000 seprator 0 decimal- ok</a:t>
          </a:r>
        </a:p>
        <a:p>
          <a:r>
            <a:rPr lang="en-GB" sz="1100" kern="1200" baseline="0"/>
            <a:t>4.drag credit to value = same as dr.</a:t>
          </a:r>
        </a:p>
        <a:p>
          <a:endParaRPr lang="en-GB" sz="1100" kern="1200" baseline="0"/>
        </a:p>
        <a:p>
          <a:r>
            <a:rPr lang="en-GB" sz="1100" kern="1200" baseline="0"/>
            <a:t>5. put the cusor in the table . go to pivot table analyse-field item &amp; set-calculated fields . name it bal . formular = debt- credit add and ok.</a:t>
          </a:r>
        </a:p>
        <a:p>
          <a:endParaRPr lang="en-GB" sz="1100" kern="1200" baseline="0"/>
        </a:p>
        <a:p>
          <a:r>
            <a:rPr lang="en-GB" sz="1100" kern="1200" baseline="0"/>
            <a:t> 6.edit  sum of bal -number format- accounting</a:t>
          </a:r>
        </a:p>
        <a:p>
          <a:endParaRPr lang="en-GB" sz="1100" kern="1200" baseline="0"/>
        </a:p>
        <a:p>
          <a:r>
            <a:rPr lang="en-GB" sz="1100" kern="1200" baseline="0"/>
            <a:t>7. adjust your table well .-right click -pivot table option- untick autofix columm ..... ok</a:t>
          </a:r>
        </a:p>
        <a:p>
          <a:r>
            <a:rPr lang="en-GB" sz="1100" kern="1200" baseline="0"/>
            <a:t>8.prepare slicer on acccounts</a:t>
          </a:r>
        </a:p>
        <a:p>
          <a:r>
            <a:rPr lang="en-GB" sz="1100" kern="1200" baseline="0"/>
            <a:t>9. add description to row</a:t>
          </a:r>
        </a:p>
        <a:p>
          <a:r>
            <a:rPr lang="en-GB" sz="1100" kern="1200" baseline="0"/>
            <a:t>10. link topic to each account</a:t>
          </a:r>
        </a:p>
        <a:p>
          <a:r>
            <a:rPr lang="en-GB" sz="1100" kern="1200" baseline="0"/>
            <a:t>11. add vlookup to show the account  formular =vlookup (select the topic,go to theCOA, select individual &amp; sub a/c colum,2,0)</a:t>
          </a:r>
        </a:p>
        <a:p>
          <a:endParaRPr lang="en-GB" sz="1100" kern="1200" baseline="0"/>
        </a:p>
        <a:p>
          <a:r>
            <a:rPr lang="en-GB" sz="1100" kern="1200"/>
            <a:t>for trial balance</a:t>
          </a:r>
        </a:p>
        <a:p>
          <a:r>
            <a:rPr lang="en-GB" sz="1100" kern="1200"/>
            <a:t>steps</a:t>
          </a:r>
        </a:p>
        <a:p>
          <a:r>
            <a:rPr lang="en-GB" sz="1100" kern="1200"/>
            <a:t>copy</a:t>
          </a:r>
          <a:r>
            <a:rPr lang="en-GB" sz="1100" kern="1200" baseline="0"/>
            <a:t> the ledger sheet onto a new sheet </a:t>
          </a:r>
        </a:p>
        <a:p>
          <a:r>
            <a:rPr lang="en-GB" sz="1100" kern="1200" baseline="0"/>
            <a:t>edit it by removing everythn except accounts &amp; balance </a:t>
          </a:r>
        </a:p>
        <a:p>
          <a:r>
            <a:rPr lang="en-GB" sz="1100" kern="1200" baseline="0"/>
            <a:t>name it trial balance</a:t>
          </a:r>
        </a:p>
        <a:p>
          <a:endParaRPr lang="en-GB" sz="1100" kern="1200"/>
        </a:p>
      </xdr:txBody>
    </xdr:sp>
    <xdr:clientData/>
  </xdr:twoCellAnchor>
  <xdr:twoCellAnchor>
    <xdr:from>
      <xdr:col>6</xdr:col>
      <xdr:colOff>409575</xdr:colOff>
      <xdr:row>1</xdr:row>
      <xdr:rowOff>19050</xdr:rowOff>
    </xdr:from>
    <xdr:to>
      <xdr:col>6</xdr:col>
      <xdr:colOff>1028700</xdr:colOff>
      <xdr:row>1</xdr:row>
      <xdr:rowOff>371475</xdr:rowOff>
    </xdr:to>
    <xdr:sp macro="" textlink="">
      <xdr:nvSpPr>
        <xdr:cNvPr id="5" name="Arrow: Curved Left 4">
          <a:hlinkClick xmlns:r="http://schemas.openxmlformats.org/officeDocument/2006/relationships" r:id="rId1"/>
          <a:extLst>
            <a:ext uri="{FF2B5EF4-FFF2-40B4-BE49-F238E27FC236}">
              <a16:creationId xmlns:a16="http://schemas.microsoft.com/office/drawing/2014/main" id="{20973ACE-BA79-5C31-B7A9-C052CB87290B}"/>
            </a:ext>
          </a:extLst>
        </xdr:cNvPr>
        <xdr:cNvSpPr/>
      </xdr:nvSpPr>
      <xdr:spPr>
        <a:xfrm>
          <a:off x="7953375" y="209550"/>
          <a:ext cx="619125" cy="352425"/>
        </a:xfrm>
        <a:prstGeom prst="curvedLeftArrow">
          <a:avLst/>
        </a:prstGeom>
        <a:solidFill>
          <a:schemeClr val="accent6">
            <a:lumMod val="40000"/>
            <a:lumOff val="60000"/>
          </a:schemeClr>
        </a:solidFill>
        <a:effectLst>
          <a:glow rad="101600">
            <a:schemeClr val="accent6">
              <a:satMod val="175000"/>
              <a:alpha val="40000"/>
            </a:schemeClr>
          </a:glow>
          <a:outerShdw blurRad="63500" sx="102000" sy="102000" algn="ctr" rotWithShape="0">
            <a:prstClr val="black">
              <a:alpha val="40000"/>
            </a:prstClr>
          </a:outerShdw>
          <a:reflection blurRad="6350" stA="50000" endA="300" endPos="5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solidFill>
              <a:schemeClr val="tx1"/>
            </a:solidFill>
          </a:endParaRPr>
        </a:p>
      </xdr:txBody>
    </xdr:sp>
    <xdr:clientData/>
  </xdr:twoCellAnchor>
  <xdr:twoCellAnchor>
    <xdr:from>
      <xdr:col>6</xdr:col>
      <xdr:colOff>419100</xdr:colOff>
      <xdr:row>0</xdr:row>
      <xdr:rowOff>180975</xdr:rowOff>
    </xdr:from>
    <xdr:to>
      <xdr:col>6</xdr:col>
      <xdr:colOff>1038225</xdr:colOff>
      <xdr:row>1</xdr:row>
      <xdr:rowOff>342900</xdr:rowOff>
    </xdr:to>
    <xdr:sp macro="" textlink="">
      <xdr:nvSpPr>
        <xdr:cNvPr id="6" name="Arrow: Curved Left 5">
          <a:hlinkClick xmlns:r="http://schemas.openxmlformats.org/officeDocument/2006/relationships" r:id="rId1"/>
          <a:extLst>
            <a:ext uri="{FF2B5EF4-FFF2-40B4-BE49-F238E27FC236}">
              <a16:creationId xmlns:a16="http://schemas.microsoft.com/office/drawing/2014/main" id="{E23028EC-8A93-2082-7DDD-70CA720C15B2}"/>
            </a:ext>
          </a:extLst>
        </xdr:cNvPr>
        <xdr:cNvSpPr/>
      </xdr:nvSpPr>
      <xdr:spPr>
        <a:xfrm>
          <a:off x="7962900" y="180975"/>
          <a:ext cx="619125" cy="352425"/>
        </a:xfrm>
        <a:prstGeom prst="curvedLeftArrow">
          <a:avLst/>
        </a:prstGeom>
        <a:solidFill>
          <a:schemeClr val="accent6">
            <a:lumMod val="40000"/>
            <a:lumOff val="60000"/>
          </a:schemeClr>
        </a:solidFill>
        <a:effectLst>
          <a:glow rad="101600">
            <a:schemeClr val="accent6">
              <a:satMod val="175000"/>
              <a:alpha val="40000"/>
            </a:schemeClr>
          </a:glow>
          <a:outerShdw blurRad="63500" sx="102000" sy="102000" algn="ctr" rotWithShape="0">
            <a:prstClr val="black">
              <a:alpha val="40000"/>
            </a:prstClr>
          </a:outerShdw>
          <a:reflection blurRad="6350" stA="50000" endA="300" endPos="5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solidFill>
              <a:schemeClr val="tx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95250</xdr:colOff>
      <xdr:row>1</xdr:row>
      <xdr:rowOff>38100</xdr:rowOff>
    </xdr:from>
    <xdr:to>
      <xdr:col>13</xdr:col>
      <xdr:colOff>104775</xdr:colOff>
      <xdr:row>2</xdr:row>
      <xdr:rowOff>38100</xdr:rowOff>
    </xdr:to>
    <xdr:sp macro="" textlink="">
      <xdr:nvSpPr>
        <xdr:cNvPr id="2" name="Arrow: Curved Left 1">
          <a:hlinkClick xmlns:r="http://schemas.openxmlformats.org/officeDocument/2006/relationships" r:id="rId1"/>
          <a:extLst>
            <a:ext uri="{FF2B5EF4-FFF2-40B4-BE49-F238E27FC236}">
              <a16:creationId xmlns:a16="http://schemas.microsoft.com/office/drawing/2014/main" id="{35EA7749-37A2-4BA5-BB63-3DF48B9AB617}"/>
            </a:ext>
          </a:extLst>
        </xdr:cNvPr>
        <xdr:cNvSpPr/>
      </xdr:nvSpPr>
      <xdr:spPr>
        <a:xfrm>
          <a:off x="8372475" y="219075"/>
          <a:ext cx="619125" cy="352425"/>
        </a:xfrm>
        <a:prstGeom prst="curvedLeftArrow">
          <a:avLst/>
        </a:prstGeom>
        <a:solidFill>
          <a:schemeClr val="accent6">
            <a:lumMod val="40000"/>
            <a:lumOff val="60000"/>
          </a:schemeClr>
        </a:solidFill>
        <a:effectLst>
          <a:glow rad="101600">
            <a:schemeClr val="accent6">
              <a:satMod val="175000"/>
              <a:alpha val="40000"/>
            </a:schemeClr>
          </a:glow>
          <a:outerShdw blurRad="63500" sx="102000" sy="102000" algn="ctr" rotWithShape="0">
            <a:prstClr val="black">
              <a:alpha val="40000"/>
            </a:prstClr>
          </a:outerShdw>
          <a:reflection blurRad="6350" stA="50000" endA="300" endPos="5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0</xdr:colOff>
      <xdr:row>1</xdr:row>
      <xdr:rowOff>0</xdr:rowOff>
    </xdr:from>
    <xdr:to>
      <xdr:col>15</xdr:col>
      <xdr:colOff>9525</xdr:colOff>
      <xdr:row>2</xdr:row>
      <xdr:rowOff>0</xdr:rowOff>
    </xdr:to>
    <xdr:sp macro="" textlink="">
      <xdr:nvSpPr>
        <xdr:cNvPr id="2" name="Arrow: Curved Left 1">
          <a:hlinkClick xmlns:r="http://schemas.openxmlformats.org/officeDocument/2006/relationships" r:id="rId1"/>
          <a:extLst>
            <a:ext uri="{FF2B5EF4-FFF2-40B4-BE49-F238E27FC236}">
              <a16:creationId xmlns:a16="http://schemas.microsoft.com/office/drawing/2014/main" id="{57A7ACEA-34A3-4D20-99EA-4EBFD8BC89B7}"/>
            </a:ext>
          </a:extLst>
        </xdr:cNvPr>
        <xdr:cNvSpPr/>
      </xdr:nvSpPr>
      <xdr:spPr>
        <a:xfrm>
          <a:off x="9867900" y="200025"/>
          <a:ext cx="619125" cy="352425"/>
        </a:xfrm>
        <a:prstGeom prst="curvedLeftArrow">
          <a:avLst/>
        </a:prstGeom>
        <a:solidFill>
          <a:schemeClr val="accent6">
            <a:lumMod val="40000"/>
            <a:lumOff val="60000"/>
          </a:schemeClr>
        </a:solidFill>
        <a:effectLst>
          <a:glow rad="101600">
            <a:schemeClr val="accent6">
              <a:satMod val="175000"/>
              <a:alpha val="40000"/>
            </a:schemeClr>
          </a:glow>
          <a:outerShdw blurRad="63500" sx="102000" sy="102000" algn="ctr" rotWithShape="0">
            <a:prstClr val="black">
              <a:alpha val="40000"/>
            </a:prstClr>
          </a:outerShdw>
          <a:reflection blurRad="6350" stA="50000" endA="300" endPos="5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10</xdr:col>
      <xdr:colOff>581025</xdr:colOff>
      <xdr:row>1</xdr:row>
      <xdr:rowOff>0</xdr:rowOff>
    </xdr:from>
    <xdr:to>
      <xdr:col>11</xdr:col>
      <xdr:colOff>590550</xdr:colOff>
      <xdr:row>2</xdr:row>
      <xdr:rowOff>0</xdr:rowOff>
    </xdr:to>
    <xdr:sp macro="" textlink="">
      <xdr:nvSpPr>
        <xdr:cNvPr id="2" name="Arrow: Curved Left 1">
          <a:hlinkClick xmlns:r="http://schemas.openxmlformats.org/officeDocument/2006/relationships" r:id="rId1"/>
          <a:extLst>
            <a:ext uri="{FF2B5EF4-FFF2-40B4-BE49-F238E27FC236}">
              <a16:creationId xmlns:a16="http://schemas.microsoft.com/office/drawing/2014/main" id="{2C626E48-0994-4CC6-AE29-A5D4E54EF64B}"/>
            </a:ext>
          </a:extLst>
        </xdr:cNvPr>
        <xdr:cNvSpPr/>
      </xdr:nvSpPr>
      <xdr:spPr>
        <a:xfrm>
          <a:off x="9115425" y="200025"/>
          <a:ext cx="619125" cy="352425"/>
        </a:xfrm>
        <a:prstGeom prst="curvedLeftArrow">
          <a:avLst/>
        </a:prstGeom>
        <a:solidFill>
          <a:schemeClr val="accent6">
            <a:lumMod val="40000"/>
            <a:lumOff val="60000"/>
          </a:schemeClr>
        </a:solidFill>
        <a:effectLst>
          <a:glow rad="101600">
            <a:schemeClr val="accent6">
              <a:satMod val="175000"/>
              <a:alpha val="40000"/>
            </a:schemeClr>
          </a:glow>
          <a:outerShdw blurRad="63500" sx="102000" sy="102000" algn="ctr" rotWithShape="0">
            <a:prstClr val="black">
              <a:alpha val="40000"/>
            </a:prstClr>
          </a:outerShdw>
          <a:reflection blurRad="6350" stA="50000" endA="300" endPos="5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solidFill>
              <a:schemeClr val="tx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OS ARYEE" refreshedDate="45687.151990509257" createdVersion="8" refreshedVersion="8" minRefreshableVersion="3" recordCount="28" xr:uid="{1F19D88E-2F59-4192-9538-F4A2663B4FD1}">
  <cacheSource type="worksheet">
    <worksheetSource name="Table_Journal"/>
  </cacheSource>
  <cacheFields count="7">
    <cacheField name="Date" numFmtId="15">
      <sharedItems containsSemiMixedTypes="0" containsNonDate="0" containsDate="1" containsString="0" minDate="2024-01-01T00:00:00" maxDate="2024-03-31T00:00:00" count="11">
        <d v="2024-01-01T00:00:00"/>
        <d v="2024-01-02T00:00:00"/>
        <d v="2024-01-03T00:00:00"/>
        <d v="2024-01-04T00:00:00"/>
        <d v="2024-01-10T00:00:00"/>
        <d v="2024-01-15T00:00:00"/>
        <d v="2024-01-18T00:00:00"/>
        <d v="2024-01-30T00:00:00"/>
        <d v="2024-02-02T00:00:00"/>
        <d v="2024-02-05T00:00:00"/>
        <d v="2024-03-30T00:00:00"/>
      </sharedItems>
    </cacheField>
    <cacheField name="Description" numFmtId="0">
      <sharedItems count="12">
        <s v="Establised a Businss"/>
        <s v="acquired a shop by cash"/>
        <s v="Cash deposited into Bank"/>
        <s v="purchased inventory"/>
        <s v="cash sales"/>
        <s v="Adjusted inventory  against COGS"/>
        <s v="credit sales"/>
        <s v="paid electricity"/>
        <s v="paid salary"/>
        <s v="payment to creditor"/>
        <s v="payment from debtor"/>
        <s v="tax payment to GRA"/>
      </sharedItems>
    </cacheField>
    <cacheField name="Account" numFmtId="0">
      <sharedItems count="13">
        <s v="Cash"/>
        <s v="Equity -Amos"/>
        <s v="Shop"/>
        <s v="Bank"/>
        <s v="Inventory"/>
        <s v="Payables - Dave"/>
        <s v="Sales"/>
        <s v="Cost of Goods Sold"/>
        <s v=" Receiables - Emma"/>
        <s v="Electricity"/>
        <s v="Salary "/>
        <s v="Tax"/>
        <s v="GRA"/>
      </sharedItems>
    </cacheField>
    <cacheField name="Debit" numFmtId="164">
      <sharedItems containsString="0" containsBlank="1" containsNumber="1" containsInteger="1" minValue="15000" maxValue="1000000"/>
    </cacheField>
    <cacheField name="Cedit" numFmtId="164">
      <sharedItems containsString="0" containsBlank="1" containsNumber="1" containsInteger="1" minValue="15000" maxValue="1000000"/>
    </cacheField>
    <cacheField name="Comments" numFmtId="0">
      <sharedItems containsBlank="1"/>
    </cacheField>
    <cacheField name="Balance" numFmtId="0" formula="Debit-Cedit" databaseField="0"/>
  </cacheFields>
  <extLst>
    <ext xmlns:x14="http://schemas.microsoft.com/office/spreadsheetml/2009/9/main" uri="{725AE2AE-9491-48be-B2B4-4EB974FC3084}">
      <x14:pivotCacheDefinition pivotCacheId="8569852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x v="0"/>
    <x v="0"/>
    <n v="1000000"/>
    <m/>
    <s v="by Amos"/>
  </r>
  <r>
    <x v="0"/>
    <x v="0"/>
    <x v="1"/>
    <m/>
    <n v="1000000"/>
    <m/>
  </r>
  <r>
    <x v="1"/>
    <x v="1"/>
    <x v="2"/>
    <n v="100000"/>
    <m/>
    <m/>
  </r>
  <r>
    <x v="1"/>
    <x v="1"/>
    <x v="0"/>
    <m/>
    <n v="100000"/>
    <m/>
  </r>
  <r>
    <x v="1"/>
    <x v="2"/>
    <x v="3"/>
    <n v="500000"/>
    <m/>
    <s v="by Amos"/>
  </r>
  <r>
    <x v="1"/>
    <x v="2"/>
    <x v="0"/>
    <m/>
    <n v="500000"/>
    <m/>
  </r>
  <r>
    <x v="2"/>
    <x v="3"/>
    <x v="4"/>
    <n v="600000"/>
    <m/>
    <s v="credit purchase"/>
  </r>
  <r>
    <x v="2"/>
    <x v="3"/>
    <x v="5"/>
    <m/>
    <n v="600000"/>
    <m/>
  </r>
  <r>
    <x v="3"/>
    <x v="3"/>
    <x v="4"/>
    <n v="200000"/>
    <m/>
    <s v="bank purchase"/>
  </r>
  <r>
    <x v="3"/>
    <x v="3"/>
    <x v="3"/>
    <m/>
    <n v="200000"/>
    <m/>
  </r>
  <r>
    <x v="4"/>
    <x v="4"/>
    <x v="0"/>
    <n v="400000"/>
    <m/>
    <m/>
  </r>
  <r>
    <x v="4"/>
    <x v="4"/>
    <x v="6"/>
    <m/>
    <n v="400000"/>
    <m/>
  </r>
  <r>
    <x v="4"/>
    <x v="5"/>
    <x v="7"/>
    <n v="300000"/>
    <m/>
    <m/>
  </r>
  <r>
    <x v="4"/>
    <x v="5"/>
    <x v="4"/>
    <m/>
    <n v="300000"/>
    <m/>
  </r>
  <r>
    <x v="5"/>
    <x v="6"/>
    <x v="8"/>
    <n v="300000"/>
    <m/>
    <m/>
  </r>
  <r>
    <x v="5"/>
    <x v="6"/>
    <x v="6"/>
    <m/>
    <n v="300000"/>
    <m/>
  </r>
  <r>
    <x v="5"/>
    <x v="5"/>
    <x v="7"/>
    <n v="150000"/>
    <m/>
    <m/>
  </r>
  <r>
    <x v="5"/>
    <x v="5"/>
    <x v="4"/>
    <m/>
    <n v="150000"/>
    <m/>
  </r>
  <r>
    <x v="6"/>
    <x v="7"/>
    <x v="9"/>
    <n v="15000"/>
    <m/>
    <m/>
  </r>
  <r>
    <x v="6"/>
    <x v="7"/>
    <x v="3"/>
    <m/>
    <n v="15000"/>
    <m/>
  </r>
  <r>
    <x v="7"/>
    <x v="8"/>
    <x v="10"/>
    <n v="100000"/>
    <m/>
    <m/>
  </r>
  <r>
    <x v="7"/>
    <x v="8"/>
    <x v="0"/>
    <m/>
    <n v="100000"/>
    <m/>
  </r>
  <r>
    <x v="8"/>
    <x v="9"/>
    <x v="5"/>
    <n v="100000"/>
    <m/>
    <m/>
  </r>
  <r>
    <x v="8"/>
    <x v="9"/>
    <x v="0"/>
    <m/>
    <n v="100000"/>
    <m/>
  </r>
  <r>
    <x v="9"/>
    <x v="10"/>
    <x v="3"/>
    <n v="150000"/>
    <m/>
    <m/>
  </r>
  <r>
    <x v="9"/>
    <x v="10"/>
    <x v="8"/>
    <m/>
    <n v="150000"/>
    <m/>
  </r>
  <r>
    <x v="10"/>
    <x v="11"/>
    <x v="11"/>
    <n v="20250"/>
    <m/>
    <m/>
  </r>
  <r>
    <x v="10"/>
    <x v="11"/>
    <x v="12"/>
    <m/>
    <n v="2025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60607C-00BC-402B-AE22-906F038FB6D2}" name="PivotTable1" cacheId="0"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18">
  <location ref="C3:H32" firstHeaderRow="0" firstDataRow="1" firstDataCol="3"/>
  <pivotFields count="7">
    <pivotField axis="axisRow" compact="0" numFmtId="15" outline="0" showAll="0" defaultSubtotal="0">
      <items count="11">
        <item x="0"/>
        <item x="1"/>
        <item x="2"/>
        <item x="3"/>
        <item x="4"/>
        <item x="5"/>
        <item x="6"/>
        <item x="7"/>
        <item x="8"/>
        <item x="9"/>
        <item x="10"/>
      </items>
      <extLst>
        <ext xmlns:x14="http://schemas.microsoft.com/office/spreadsheetml/2009/9/main" uri="{2946ED86-A175-432a-8AC1-64E0C546D7DE}">
          <x14:pivotField fillDownLabels="1"/>
        </ext>
      </extLst>
    </pivotField>
    <pivotField axis="axisRow" compact="0" outline="0" showAll="0" defaultSubtotal="0">
      <items count="12">
        <item x="5"/>
        <item x="2"/>
        <item x="4"/>
        <item x="6"/>
        <item x="0"/>
        <item x="7"/>
        <item x="8"/>
        <item x="10"/>
        <item x="9"/>
        <item x="3"/>
        <item x="11"/>
        <item x="1"/>
      </items>
      <extLst>
        <ext xmlns:x14="http://schemas.microsoft.com/office/spreadsheetml/2009/9/main" uri="{2946ED86-A175-432a-8AC1-64E0C546D7DE}">
          <x14:pivotField fillDownLabels="1"/>
        </ext>
      </extLst>
    </pivotField>
    <pivotField axis="axisRow" compact="0" outline="0" showAll="0" defaultSubtotal="0">
      <items count="13">
        <item x="8"/>
        <item x="3"/>
        <item x="0"/>
        <item x="7"/>
        <item x="9"/>
        <item x="1"/>
        <item x="4"/>
        <item x="5"/>
        <item x="10"/>
        <item x="6"/>
        <item x="11"/>
        <item x="12"/>
        <item x="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ubtotalTop="0" dragToRow="0" dragToCol="0" dragToPage="0" showAll="0" defaultSubtotal="0">
      <extLst>
        <ext xmlns:x14="http://schemas.microsoft.com/office/spreadsheetml/2009/9/main" uri="{2946ED86-A175-432a-8AC1-64E0C546D7DE}">
          <x14:pivotField fillDownLabels="1"/>
        </ext>
      </extLst>
    </pivotField>
  </pivotFields>
  <rowFields count="3">
    <field x="0"/>
    <field x="2"/>
    <field x="1"/>
  </rowFields>
  <rowItems count="29">
    <i>
      <x/>
      <x v="2"/>
      <x v="4"/>
    </i>
    <i r="1">
      <x v="5"/>
      <x v="4"/>
    </i>
    <i>
      <x v="1"/>
      <x v="1"/>
      <x v="1"/>
    </i>
    <i r="1">
      <x v="2"/>
      <x v="1"/>
    </i>
    <i r="2">
      <x v="11"/>
    </i>
    <i r="1">
      <x v="12"/>
      <x v="11"/>
    </i>
    <i>
      <x v="2"/>
      <x v="6"/>
      <x v="9"/>
    </i>
    <i r="1">
      <x v="7"/>
      <x v="9"/>
    </i>
    <i>
      <x v="3"/>
      <x v="1"/>
      <x v="9"/>
    </i>
    <i r="1">
      <x v="6"/>
      <x v="9"/>
    </i>
    <i>
      <x v="4"/>
      <x v="2"/>
      <x v="2"/>
    </i>
    <i r="1">
      <x v="3"/>
      <x/>
    </i>
    <i r="1">
      <x v="6"/>
      <x/>
    </i>
    <i r="1">
      <x v="9"/>
      <x v="2"/>
    </i>
    <i>
      <x v="5"/>
      <x/>
      <x v="3"/>
    </i>
    <i r="1">
      <x v="3"/>
      <x/>
    </i>
    <i r="1">
      <x v="6"/>
      <x/>
    </i>
    <i r="1">
      <x v="9"/>
      <x v="3"/>
    </i>
    <i>
      <x v="6"/>
      <x v="1"/>
      <x v="5"/>
    </i>
    <i r="1">
      <x v="4"/>
      <x v="5"/>
    </i>
    <i>
      <x v="7"/>
      <x v="2"/>
      <x v="6"/>
    </i>
    <i r="1">
      <x v="8"/>
      <x v="6"/>
    </i>
    <i>
      <x v="8"/>
      <x v="2"/>
      <x v="8"/>
    </i>
    <i r="1">
      <x v="7"/>
      <x v="8"/>
    </i>
    <i>
      <x v="9"/>
      <x/>
      <x v="7"/>
    </i>
    <i r="1">
      <x v="1"/>
      <x v="7"/>
    </i>
    <i>
      <x v="10"/>
      <x v="10"/>
      <x v="10"/>
    </i>
    <i r="1">
      <x v="11"/>
      <x v="10"/>
    </i>
    <i t="grand">
      <x/>
    </i>
  </rowItems>
  <colFields count="1">
    <field x="-2"/>
  </colFields>
  <colItems count="3">
    <i>
      <x/>
    </i>
    <i i="1">
      <x v="1"/>
    </i>
    <i i="2">
      <x v="2"/>
    </i>
  </colItems>
  <dataFields count="3">
    <dataField name="Sum of Debit" fld="3" baseField="2" baseItem="5" numFmtId="3"/>
    <dataField name="Sum of Cedit" fld="4" baseField="2" baseItem="5" numFmtId="3"/>
    <dataField name="Sum of Balance" fld="6" baseField="2" baseItem="2" numFmtId="41"/>
  </dataFields>
  <formats count="32">
    <format dxfId="35">
      <pivotArea field="0" type="button" dataOnly="0" labelOnly="1" outline="0" axis="axisRow" fieldPosition="0"/>
    </format>
    <format dxfId="34">
      <pivotArea field="2" type="button" dataOnly="0" labelOnly="1" outline="0" axis="axisRow" fieldPosition="1"/>
    </format>
    <format dxfId="33">
      <pivotArea field="1" type="button" dataOnly="0" labelOnly="1" outline="0" axis="axisRow" fieldPosition="2"/>
    </format>
    <format dxfId="32">
      <pivotArea dataOnly="0" labelOnly="1" outline="0" fieldPosition="0">
        <references count="1">
          <reference field="4294967294" count="3">
            <x v="0"/>
            <x v="1"/>
            <x v="2"/>
          </reference>
        </references>
      </pivotArea>
    </format>
    <format dxfId="31">
      <pivotArea type="all" dataOnly="0" outline="0" fieldPosition="0"/>
    </format>
    <format dxfId="30">
      <pivotArea outline="0" collapsedLevelsAreSubtotals="1" fieldPosition="0"/>
    </format>
    <format dxfId="29">
      <pivotArea field="0" type="button" dataOnly="0" labelOnly="1" outline="0" axis="axisRow" fieldPosition="0"/>
    </format>
    <format dxfId="28">
      <pivotArea field="2" type="button" dataOnly="0" labelOnly="1" outline="0" axis="axisRow" fieldPosition="1"/>
    </format>
    <format dxfId="27">
      <pivotArea field="1" type="button" dataOnly="0" labelOnly="1" outline="0" axis="axisRow" fieldPosition="2"/>
    </format>
    <format dxfId="26">
      <pivotArea dataOnly="0" labelOnly="1" outline="0" fieldPosition="0">
        <references count="1">
          <reference field="0" count="5">
            <x v="0"/>
            <x v="1"/>
            <x v="4"/>
            <x v="7"/>
            <x v="8"/>
          </reference>
        </references>
      </pivotArea>
    </format>
    <format dxfId="25">
      <pivotArea dataOnly="0" labelOnly="1" grandRow="1" outline="0" fieldPosition="0"/>
    </format>
    <format dxfId="24">
      <pivotArea dataOnly="0" labelOnly="1" outline="0" fieldPosition="0">
        <references count="2">
          <reference field="0" count="1" selected="0">
            <x v="0"/>
          </reference>
          <reference field="2" count="0"/>
        </references>
      </pivotArea>
    </format>
    <format dxfId="23">
      <pivotArea dataOnly="0" labelOnly="1" outline="0" fieldPosition="0">
        <references count="3">
          <reference field="0" count="1" selected="0">
            <x v="0"/>
          </reference>
          <reference field="1" count="1">
            <x v="4"/>
          </reference>
          <reference field="2" count="0" selected="0"/>
        </references>
      </pivotArea>
    </format>
    <format dxfId="22">
      <pivotArea dataOnly="0" labelOnly="1" outline="0" fieldPosition="0">
        <references count="3">
          <reference field="0" count="1" selected="0">
            <x v="1"/>
          </reference>
          <reference field="1" count="2">
            <x v="1"/>
            <x v="11"/>
          </reference>
          <reference field="2" count="0" selected="0"/>
        </references>
      </pivotArea>
    </format>
    <format dxfId="21">
      <pivotArea dataOnly="0" labelOnly="1" outline="0" fieldPosition="0">
        <references count="3">
          <reference field="0" count="1" selected="0">
            <x v="4"/>
          </reference>
          <reference field="1" count="1">
            <x v="2"/>
          </reference>
          <reference field="2" count="0" selected="0"/>
        </references>
      </pivotArea>
    </format>
    <format dxfId="20">
      <pivotArea dataOnly="0" labelOnly="1" outline="0" fieldPosition="0">
        <references count="3">
          <reference field="0" count="1" selected="0">
            <x v="7"/>
          </reference>
          <reference field="1" count="1">
            <x v="6"/>
          </reference>
          <reference field="2" count="0" selected="0"/>
        </references>
      </pivotArea>
    </format>
    <format dxfId="19">
      <pivotArea dataOnly="0" labelOnly="1" outline="0" fieldPosition="0">
        <references count="3">
          <reference field="0" count="1" selected="0">
            <x v="8"/>
          </reference>
          <reference field="1" count="1">
            <x v="8"/>
          </reference>
          <reference field="2" count="0" selected="0"/>
        </references>
      </pivotArea>
    </format>
    <format dxfId="18">
      <pivotArea dataOnly="0" labelOnly="1" outline="0" fieldPosition="0">
        <references count="1">
          <reference field="4294967294" count="3">
            <x v="0"/>
            <x v="1"/>
            <x v="2"/>
          </reference>
        </references>
      </pivotArea>
    </format>
    <format dxfId="17">
      <pivotArea type="all" dataOnly="0" outline="0" fieldPosition="0"/>
    </format>
    <format dxfId="16">
      <pivotArea outline="0" collapsedLevelsAreSubtotals="1" fieldPosition="0"/>
    </format>
    <format dxfId="15">
      <pivotArea field="0" type="button" dataOnly="0" labelOnly="1" outline="0" axis="axisRow" fieldPosition="0"/>
    </format>
    <format dxfId="14">
      <pivotArea field="2" type="button" dataOnly="0" labelOnly="1" outline="0" axis="axisRow" fieldPosition="1"/>
    </format>
    <format dxfId="13">
      <pivotArea field="1" type="button" dataOnly="0" labelOnly="1" outline="0" axis="axisRow" fieldPosition="2"/>
    </format>
    <format dxfId="12">
      <pivotArea dataOnly="0" labelOnly="1" outline="0" fieldPosition="0">
        <references count="1">
          <reference field="0" count="5">
            <x v="0"/>
            <x v="1"/>
            <x v="4"/>
            <x v="7"/>
            <x v="8"/>
          </reference>
        </references>
      </pivotArea>
    </format>
    <format dxfId="11">
      <pivotArea dataOnly="0" labelOnly="1" grandRow="1" outline="0" fieldPosition="0"/>
    </format>
    <format dxfId="10">
      <pivotArea dataOnly="0" labelOnly="1" outline="0" fieldPosition="0">
        <references count="2">
          <reference field="0" count="1" selected="0">
            <x v="0"/>
          </reference>
          <reference field="2" count="0"/>
        </references>
      </pivotArea>
    </format>
    <format dxfId="9">
      <pivotArea dataOnly="0" labelOnly="1" outline="0" fieldPosition="0">
        <references count="3">
          <reference field="0" count="1" selected="0">
            <x v="0"/>
          </reference>
          <reference field="1" count="1">
            <x v="4"/>
          </reference>
          <reference field="2" count="0" selected="0"/>
        </references>
      </pivotArea>
    </format>
    <format dxfId="8">
      <pivotArea dataOnly="0" labelOnly="1" outline="0" fieldPosition="0">
        <references count="3">
          <reference field="0" count="1" selected="0">
            <x v="1"/>
          </reference>
          <reference field="1" count="2">
            <x v="1"/>
            <x v="11"/>
          </reference>
          <reference field="2" count="0" selected="0"/>
        </references>
      </pivotArea>
    </format>
    <format dxfId="7">
      <pivotArea dataOnly="0" labelOnly="1" outline="0" fieldPosition="0">
        <references count="3">
          <reference field="0" count="1" selected="0">
            <x v="4"/>
          </reference>
          <reference field="1" count="1">
            <x v="2"/>
          </reference>
          <reference field="2" count="0" selected="0"/>
        </references>
      </pivotArea>
    </format>
    <format dxfId="6">
      <pivotArea dataOnly="0" labelOnly="1" outline="0" fieldPosition="0">
        <references count="3">
          <reference field="0" count="1" selected="0">
            <x v="7"/>
          </reference>
          <reference field="1" count="1">
            <x v="6"/>
          </reference>
          <reference field="2" count="0" selected="0"/>
        </references>
      </pivotArea>
    </format>
    <format dxfId="5">
      <pivotArea dataOnly="0" labelOnly="1" outline="0" fieldPosition="0">
        <references count="3">
          <reference field="0" count="1" selected="0">
            <x v="8"/>
          </reference>
          <reference field="1" count="1">
            <x v="8"/>
          </reference>
          <reference field="2" count="0" selected="0"/>
        </references>
      </pivotArea>
    </format>
    <format dxfId="4">
      <pivotArea dataOnly="0" labelOnly="1" outline="0" fieldPosition="0">
        <references count="1">
          <reference field="4294967294" count="3">
            <x v="0"/>
            <x v="1"/>
            <x v="2"/>
          </reference>
        </references>
      </pivotArea>
    </format>
  </formats>
  <chartFormats count="87">
    <chartFormat chart="7" format="3" series="1">
      <pivotArea type="data" outline="0" fieldPosition="0">
        <references count="1">
          <reference field="4294967294" count="1" selected="0">
            <x v="0"/>
          </reference>
        </references>
      </pivotArea>
    </chartFormat>
    <chartFormat chart="7" format="4">
      <pivotArea type="data" outline="0" fieldPosition="0">
        <references count="4">
          <reference field="4294967294" count="1" selected="0">
            <x v="0"/>
          </reference>
          <reference field="0" count="1" selected="0">
            <x v="0"/>
          </reference>
          <reference field="1" count="1" selected="0">
            <x v="4"/>
          </reference>
          <reference field="2" count="1" selected="0">
            <x v="2"/>
          </reference>
        </references>
      </pivotArea>
    </chartFormat>
    <chartFormat chart="7" format="5">
      <pivotArea type="data" outline="0" fieldPosition="0">
        <references count="4">
          <reference field="4294967294" count="1" selected="0">
            <x v="0"/>
          </reference>
          <reference field="0" count="1" selected="0">
            <x v="0"/>
          </reference>
          <reference field="1" count="1" selected="0">
            <x v="4"/>
          </reference>
          <reference field="2" count="1" selected="0">
            <x v="5"/>
          </reference>
        </references>
      </pivotArea>
    </chartFormat>
    <chartFormat chart="7" format="6">
      <pivotArea type="data" outline="0" fieldPosition="0">
        <references count="4">
          <reference field="4294967294" count="1" selected="0">
            <x v="0"/>
          </reference>
          <reference field="0" count="1" selected="0">
            <x v="1"/>
          </reference>
          <reference field="1" count="1" selected="0">
            <x v="1"/>
          </reference>
          <reference field="2" count="1" selected="0">
            <x v="1"/>
          </reference>
        </references>
      </pivotArea>
    </chartFormat>
    <chartFormat chart="7" format="7">
      <pivotArea type="data" outline="0" fieldPosition="0">
        <references count="4">
          <reference field="4294967294" count="1" selected="0">
            <x v="0"/>
          </reference>
          <reference field="0" count="1" selected="0">
            <x v="1"/>
          </reference>
          <reference field="1" count="1" selected="0">
            <x v="1"/>
          </reference>
          <reference field="2" count="1" selected="0">
            <x v="2"/>
          </reference>
        </references>
      </pivotArea>
    </chartFormat>
    <chartFormat chart="7" format="8">
      <pivotArea type="data" outline="0" fieldPosition="0">
        <references count="4">
          <reference field="4294967294" count="1" selected="0">
            <x v="0"/>
          </reference>
          <reference field="0" count="1" selected="0">
            <x v="1"/>
          </reference>
          <reference field="1" count="1" selected="0">
            <x v="11"/>
          </reference>
          <reference field="2" count="1" selected="0">
            <x v="2"/>
          </reference>
        </references>
      </pivotArea>
    </chartFormat>
    <chartFormat chart="7" format="9">
      <pivotArea type="data" outline="0" fieldPosition="0">
        <references count="4">
          <reference field="4294967294" count="1" selected="0">
            <x v="0"/>
          </reference>
          <reference field="0" count="1" selected="0">
            <x v="3"/>
          </reference>
          <reference field="1" count="1" selected="0">
            <x v="9"/>
          </reference>
          <reference field="2" count="1" selected="0">
            <x v="1"/>
          </reference>
        </references>
      </pivotArea>
    </chartFormat>
    <chartFormat chart="7" format="10">
      <pivotArea type="data" outline="0" fieldPosition="0">
        <references count="4">
          <reference field="4294967294" count="1" selected="0">
            <x v="0"/>
          </reference>
          <reference field="0" count="1" selected="0">
            <x v="4"/>
          </reference>
          <reference field="1" count="1" selected="0">
            <x v="2"/>
          </reference>
          <reference field="2" count="1" selected="0">
            <x v="2"/>
          </reference>
        </references>
      </pivotArea>
    </chartFormat>
    <chartFormat chart="7" format="11">
      <pivotArea type="data" outline="0" fieldPosition="0">
        <references count="4">
          <reference field="4294967294" count="1" selected="0">
            <x v="0"/>
          </reference>
          <reference field="0" count="1" selected="0">
            <x v="4"/>
          </reference>
          <reference field="1" count="1" selected="0">
            <x v="0"/>
          </reference>
          <reference field="2" count="1" selected="0">
            <x v="3"/>
          </reference>
        </references>
      </pivotArea>
    </chartFormat>
    <chartFormat chart="7" format="12">
      <pivotArea type="data" outline="0" fieldPosition="0">
        <references count="4">
          <reference field="4294967294" count="1" selected="0">
            <x v="0"/>
          </reference>
          <reference field="0" count="1" selected="0">
            <x v="5"/>
          </reference>
          <reference field="1" count="1" selected="0">
            <x v="0"/>
          </reference>
          <reference field="2" count="1" selected="0">
            <x v="3"/>
          </reference>
        </references>
      </pivotArea>
    </chartFormat>
    <chartFormat chart="7" format="13">
      <pivotArea type="data" outline="0" fieldPosition="0">
        <references count="4">
          <reference field="4294967294" count="1" selected="0">
            <x v="0"/>
          </reference>
          <reference field="0" count="1" selected="0">
            <x v="6"/>
          </reference>
          <reference field="1" count="1" selected="0">
            <x v="5"/>
          </reference>
          <reference field="2" count="1" selected="0">
            <x v="1"/>
          </reference>
        </references>
      </pivotArea>
    </chartFormat>
    <chartFormat chart="7" format="14">
      <pivotArea type="data" outline="0" fieldPosition="0">
        <references count="4">
          <reference field="4294967294" count="1" selected="0">
            <x v="0"/>
          </reference>
          <reference field="0" count="1" selected="0">
            <x v="7"/>
          </reference>
          <reference field="1" count="1" selected="0">
            <x v="6"/>
          </reference>
          <reference field="2" count="1" selected="0">
            <x v="2"/>
          </reference>
        </references>
      </pivotArea>
    </chartFormat>
    <chartFormat chart="7" format="15">
      <pivotArea type="data" outline="0" fieldPosition="0">
        <references count="4">
          <reference field="4294967294" count="1" selected="0">
            <x v="0"/>
          </reference>
          <reference field="0" count="1" selected="0">
            <x v="8"/>
          </reference>
          <reference field="1" count="1" selected="0">
            <x v="8"/>
          </reference>
          <reference field="2" count="1" selected="0">
            <x v="2"/>
          </reference>
        </references>
      </pivotArea>
    </chartFormat>
    <chartFormat chart="7" format="16">
      <pivotArea type="data" outline="0" fieldPosition="0">
        <references count="4">
          <reference field="4294967294" count="1" selected="0">
            <x v="0"/>
          </reference>
          <reference field="0" count="1" selected="0">
            <x v="9"/>
          </reference>
          <reference field="1" count="1" selected="0">
            <x v="7"/>
          </reference>
          <reference field="2" count="1" selected="0">
            <x v="1"/>
          </reference>
        </references>
      </pivotArea>
    </chartFormat>
    <chartFormat chart="7" format="17" series="1">
      <pivotArea type="data" outline="0" fieldPosition="0">
        <references count="1">
          <reference field="4294967294" count="1" selected="0">
            <x v="1"/>
          </reference>
        </references>
      </pivotArea>
    </chartFormat>
    <chartFormat chart="7" format="18">
      <pivotArea type="data" outline="0" fieldPosition="0">
        <references count="4">
          <reference field="4294967294" count="1" selected="0">
            <x v="1"/>
          </reference>
          <reference field="0" count="1" selected="0">
            <x v="0"/>
          </reference>
          <reference field="1" count="1" selected="0">
            <x v="4"/>
          </reference>
          <reference field="2" count="1" selected="0">
            <x v="2"/>
          </reference>
        </references>
      </pivotArea>
    </chartFormat>
    <chartFormat chart="7" format="19">
      <pivotArea type="data" outline="0" fieldPosition="0">
        <references count="4">
          <reference field="4294967294" count="1" selected="0">
            <x v="1"/>
          </reference>
          <reference field="0" count="1" selected="0">
            <x v="0"/>
          </reference>
          <reference field="1" count="1" selected="0">
            <x v="4"/>
          </reference>
          <reference field="2" count="1" selected="0">
            <x v="5"/>
          </reference>
        </references>
      </pivotArea>
    </chartFormat>
    <chartFormat chart="7" format="20">
      <pivotArea type="data" outline="0" fieldPosition="0">
        <references count="4">
          <reference field="4294967294" count="1" selected="0">
            <x v="1"/>
          </reference>
          <reference field="0" count="1" selected="0">
            <x v="1"/>
          </reference>
          <reference field="1" count="1" selected="0">
            <x v="1"/>
          </reference>
          <reference field="2" count="1" selected="0">
            <x v="1"/>
          </reference>
        </references>
      </pivotArea>
    </chartFormat>
    <chartFormat chart="7" format="21">
      <pivotArea type="data" outline="0" fieldPosition="0">
        <references count="4">
          <reference field="4294967294" count="1" selected="0">
            <x v="1"/>
          </reference>
          <reference field="0" count="1" selected="0">
            <x v="1"/>
          </reference>
          <reference field="1" count="1" selected="0">
            <x v="1"/>
          </reference>
          <reference field="2" count="1" selected="0">
            <x v="2"/>
          </reference>
        </references>
      </pivotArea>
    </chartFormat>
    <chartFormat chart="7" format="22">
      <pivotArea type="data" outline="0" fieldPosition="0">
        <references count="4">
          <reference field="4294967294" count="1" selected="0">
            <x v="1"/>
          </reference>
          <reference field="0" count="1" selected="0">
            <x v="1"/>
          </reference>
          <reference field="1" count="1" selected="0">
            <x v="11"/>
          </reference>
          <reference field="2" count="1" selected="0">
            <x v="2"/>
          </reference>
        </references>
      </pivotArea>
    </chartFormat>
    <chartFormat chart="7" format="23">
      <pivotArea type="data" outline="0" fieldPosition="0">
        <references count="4">
          <reference field="4294967294" count="1" selected="0">
            <x v="1"/>
          </reference>
          <reference field="0" count="1" selected="0">
            <x v="3"/>
          </reference>
          <reference field="1" count="1" selected="0">
            <x v="9"/>
          </reference>
          <reference field="2" count="1" selected="0">
            <x v="1"/>
          </reference>
        </references>
      </pivotArea>
    </chartFormat>
    <chartFormat chart="7" format="24">
      <pivotArea type="data" outline="0" fieldPosition="0">
        <references count="4">
          <reference field="4294967294" count="1" selected="0">
            <x v="1"/>
          </reference>
          <reference field="0" count="1" selected="0">
            <x v="4"/>
          </reference>
          <reference field="1" count="1" selected="0">
            <x v="2"/>
          </reference>
          <reference field="2" count="1" selected="0">
            <x v="2"/>
          </reference>
        </references>
      </pivotArea>
    </chartFormat>
    <chartFormat chart="7" format="25">
      <pivotArea type="data" outline="0" fieldPosition="0">
        <references count="4">
          <reference field="4294967294" count="1" selected="0">
            <x v="1"/>
          </reference>
          <reference field="0" count="1" selected="0">
            <x v="4"/>
          </reference>
          <reference field="1" count="1" selected="0">
            <x v="0"/>
          </reference>
          <reference field="2" count="1" selected="0">
            <x v="3"/>
          </reference>
        </references>
      </pivotArea>
    </chartFormat>
    <chartFormat chart="7" format="26">
      <pivotArea type="data" outline="0" fieldPosition="0">
        <references count="4">
          <reference field="4294967294" count="1" selected="0">
            <x v="1"/>
          </reference>
          <reference field="0" count="1" selected="0">
            <x v="5"/>
          </reference>
          <reference field="1" count="1" selected="0">
            <x v="0"/>
          </reference>
          <reference field="2" count="1" selected="0">
            <x v="3"/>
          </reference>
        </references>
      </pivotArea>
    </chartFormat>
    <chartFormat chart="7" format="27">
      <pivotArea type="data" outline="0" fieldPosition="0">
        <references count="4">
          <reference field="4294967294" count="1" selected="0">
            <x v="1"/>
          </reference>
          <reference field="0" count="1" selected="0">
            <x v="6"/>
          </reference>
          <reference field="1" count="1" selected="0">
            <x v="5"/>
          </reference>
          <reference field="2" count="1" selected="0">
            <x v="1"/>
          </reference>
        </references>
      </pivotArea>
    </chartFormat>
    <chartFormat chart="7" format="28">
      <pivotArea type="data" outline="0" fieldPosition="0">
        <references count="4">
          <reference field="4294967294" count="1" selected="0">
            <x v="1"/>
          </reference>
          <reference field="0" count="1" selected="0">
            <x v="7"/>
          </reference>
          <reference field="1" count="1" selected="0">
            <x v="6"/>
          </reference>
          <reference field="2" count="1" selected="0">
            <x v="2"/>
          </reference>
        </references>
      </pivotArea>
    </chartFormat>
    <chartFormat chart="7" format="29">
      <pivotArea type="data" outline="0" fieldPosition="0">
        <references count="4">
          <reference field="4294967294" count="1" selected="0">
            <x v="1"/>
          </reference>
          <reference field="0" count="1" selected="0">
            <x v="8"/>
          </reference>
          <reference field="1" count="1" selected="0">
            <x v="8"/>
          </reference>
          <reference field="2" count="1" selected="0">
            <x v="2"/>
          </reference>
        </references>
      </pivotArea>
    </chartFormat>
    <chartFormat chart="7" format="30">
      <pivotArea type="data" outline="0" fieldPosition="0">
        <references count="4">
          <reference field="4294967294" count="1" selected="0">
            <x v="1"/>
          </reference>
          <reference field="0" count="1" selected="0">
            <x v="9"/>
          </reference>
          <reference field="1" count="1" selected="0">
            <x v="7"/>
          </reference>
          <reference field="2" count="1" selected="0">
            <x v="1"/>
          </reference>
        </references>
      </pivotArea>
    </chartFormat>
    <chartFormat chart="7" format="31" series="1">
      <pivotArea type="data" outline="0" fieldPosition="0">
        <references count="1">
          <reference field="4294967294" count="1" selected="0">
            <x v="2"/>
          </reference>
        </references>
      </pivotArea>
    </chartFormat>
    <chartFormat chart="7" format="32">
      <pivotArea type="data" outline="0" fieldPosition="0">
        <references count="4">
          <reference field="4294967294" count="1" selected="0">
            <x v="2"/>
          </reference>
          <reference field="0" count="1" selected="0">
            <x v="0"/>
          </reference>
          <reference field="1" count="1" selected="0">
            <x v="4"/>
          </reference>
          <reference field="2" count="1" selected="0">
            <x v="2"/>
          </reference>
        </references>
      </pivotArea>
    </chartFormat>
    <chartFormat chart="7" format="33">
      <pivotArea type="data" outline="0" fieldPosition="0">
        <references count="4">
          <reference field="4294967294" count="1" selected="0">
            <x v="2"/>
          </reference>
          <reference field="0" count="1" selected="0">
            <x v="0"/>
          </reference>
          <reference field="1" count="1" selected="0">
            <x v="4"/>
          </reference>
          <reference field="2" count="1" selected="0">
            <x v="5"/>
          </reference>
        </references>
      </pivotArea>
    </chartFormat>
    <chartFormat chart="7" format="34">
      <pivotArea type="data" outline="0" fieldPosition="0">
        <references count="4">
          <reference field="4294967294" count="1" selected="0">
            <x v="2"/>
          </reference>
          <reference field="0" count="1" selected="0">
            <x v="1"/>
          </reference>
          <reference field="1" count="1" selected="0">
            <x v="1"/>
          </reference>
          <reference field="2" count="1" selected="0">
            <x v="1"/>
          </reference>
        </references>
      </pivotArea>
    </chartFormat>
    <chartFormat chart="7" format="35">
      <pivotArea type="data" outline="0" fieldPosition="0">
        <references count="4">
          <reference field="4294967294" count="1" selected="0">
            <x v="2"/>
          </reference>
          <reference field="0" count="1" selected="0">
            <x v="1"/>
          </reference>
          <reference field="1" count="1" selected="0">
            <x v="1"/>
          </reference>
          <reference field="2" count="1" selected="0">
            <x v="2"/>
          </reference>
        </references>
      </pivotArea>
    </chartFormat>
    <chartFormat chart="7" format="36">
      <pivotArea type="data" outline="0" fieldPosition="0">
        <references count="4">
          <reference field="4294967294" count="1" selected="0">
            <x v="2"/>
          </reference>
          <reference field="0" count="1" selected="0">
            <x v="1"/>
          </reference>
          <reference field="1" count="1" selected="0">
            <x v="11"/>
          </reference>
          <reference field="2" count="1" selected="0">
            <x v="2"/>
          </reference>
        </references>
      </pivotArea>
    </chartFormat>
    <chartFormat chart="7" format="37">
      <pivotArea type="data" outline="0" fieldPosition="0">
        <references count="4">
          <reference field="4294967294" count="1" selected="0">
            <x v="2"/>
          </reference>
          <reference field="0" count="1" selected="0">
            <x v="3"/>
          </reference>
          <reference field="1" count="1" selected="0">
            <x v="9"/>
          </reference>
          <reference field="2" count="1" selected="0">
            <x v="1"/>
          </reference>
        </references>
      </pivotArea>
    </chartFormat>
    <chartFormat chart="7" format="38">
      <pivotArea type="data" outline="0" fieldPosition="0">
        <references count="4">
          <reference field="4294967294" count="1" selected="0">
            <x v="2"/>
          </reference>
          <reference field="0" count="1" selected="0">
            <x v="4"/>
          </reference>
          <reference field="1" count="1" selected="0">
            <x v="2"/>
          </reference>
          <reference field="2" count="1" selected="0">
            <x v="2"/>
          </reference>
        </references>
      </pivotArea>
    </chartFormat>
    <chartFormat chart="7" format="39">
      <pivotArea type="data" outline="0" fieldPosition="0">
        <references count="4">
          <reference field="4294967294" count="1" selected="0">
            <x v="2"/>
          </reference>
          <reference field="0" count="1" selected="0">
            <x v="4"/>
          </reference>
          <reference field="1" count="1" selected="0">
            <x v="0"/>
          </reference>
          <reference field="2" count="1" selected="0">
            <x v="3"/>
          </reference>
        </references>
      </pivotArea>
    </chartFormat>
    <chartFormat chart="7" format="40">
      <pivotArea type="data" outline="0" fieldPosition="0">
        <references count="4">
          <reference field="4294967294" count="1" selected="0">
            <x v="2"/>
          </reference>
          <reference field="0" count="1" selected="0">
            <x v="5"/>
          </reference>
          <reference field="1" count="1" selected="0">
            <x v="0"/>
          </reference>
          <reference field="2" count="1" selected="0">
            <x v="3"/>
          </reference>
        </references>
      </pivotArea>
    </chartFormat>
    <chartFormat chart="7" format="41">
      <pivotArea type="data" outline="0" fieldPosition="0">
        <references count="4">
          <reference field="4294967294" count="1" selected="0">
            <x v="2"/>
          </reference>
          <reference field="0" count="1" selected="0">
            <x v="6"/>
          </reference>
          <reference field="1" count="1" selected="0">
            <x v="5"/>
          </reference>
          <reference field="2" count="1" selected="0">
            <x v="1"/>
          </reference>
        </references>
      </pivotArea>
    </chartFormat>
    <chartFormat chart="7" format="42">
      <pivotArea type="data" outline="0" fieldPosition="0">
        <references count="4">
          <reference field="4294967294" count="1" selected="0">
            <x v="2"/>
          </reference>
          <reference field="0" count="1" selected="0">
            <x v="7"/>
          </reference>
          <reference field="1" count="1" selected="0">
            <x v="6"/>
          </reference>
          <reference field="2" count="1" selected="0">
            <x v="2"/>
          </reference>
        </references>
      </pivotArea>
    </chartFormat>
    <chartFormat chart="7" format="43">
      <pivotArea type="data" outline="0" fieldPosition="0">
        <references count="4">
          <reference field="4294967294" count="1" selected="0">
            <x v="2"/>
          </reference>
          <reference field="0" count="1" selected="0">
            <x v="8"/>
          </reference>
          <reference field="1" count="1" selected="0">
            <x v="8"/>
          </reference>
          <reference field="2" count="1" selected="0">
            <x v="2"/>
          </reference>
        </references>
      </pivotArea>
    </chartFormat>
    <chartFormat chart="7" format="44">
      <pivotArea type="data" outline="0" fieldPosition="0">
        <references count="4">
          <reference field="4294967294" count="1" selected="0">
            <x v="2"/>
          </reference>
          <reference field="0" count="1" selected="0">
            <x v="9"/>
          </reference>
          <reference field="1" count="1" selected="0">
            <x v="7"/>
          </reference>
          <reference field="2" count="1" selected="0">
            <x v="1"/>
          </reference>
        </references>
      </pivotArea>
    </chartFormat>
    <chartFormat chart="7" format="45">
      <pivotArea type="data" outline="0" fieldPosition="0">
        <references count="4">
          <reference field="4294967294" count="1" selected="0">
            <x v="0"/>
          </reference>
          <reference field="0" count="1" selected="0">
            <x v="1"/>
          </reference>
          <reference field="1" count="1" selected="0">
            <x v="11"/>
          </reference>
          <reference field="2" count="1" selected="0">
            <x v="12"/>
          </reference>
        </references>
      </pivotArea>
    </chartFormat>
    <chartFormat chart="7" format="46">
      <pivotArea type="data" outline="0" fieldPosition="0">
        <references count="4">
          <reference field="4294967294" count="1" selected="0">
            <x v="0"/>
          </reference>
          <reference field="0" count="1" selected="0">
            <x v="2"/>
          </reference>
          <reference field="1" count="1" selected="0">
            <x v="9"/>
          </reference>
          <reference field="2" count="1" selected="0">
            <x v="6"/>
          </reference>
        </references>
      </pivotArea>
    </chartFormat>
    <chartFormat chart="7" format="47">
      <pivotArea type="data" outline="0" fieldPosition="0">
        <references count="4">
          <reference field="4294967294" count="1" selected="0">
            <x v="0"/>
          </reference>
          <reference field="0" count="1" selected="0">
            <x v="2"/>
          </reference>
          <reference field="1" count="1" selected="0">
            <x v="9"/>
          </reference>
          <reference field="2" count="1" selected="0">
            <x v="7"/>
          </reference>
        </references>
      </pivotArea>
    </chartFormat>
    <chartFormat chart="7" format="48">
      <pivotArea type="data" outline="0" fieldPosition="0">
        <references count="4">
          <reference field="4294967294" count="1" selected="0">
            <x v="0"/>
          </reference>
          <reference field="0" count="1" selected="0">
            <x v="3"/>
          </reference>
          <reference field="1" count="1" selected="0">
            <x v="9"/>
          </reference>
          <reference field="2" count="1" selected="0">
            <x v="6"/>
          </reference>
        </references>
      </pivotArea>
    </chartFormat>
    <chartFormat chart="7" format="49">
      <pivotArea type="data" outline="0" fieldPosition="0">
        <references count="4">
          <reference field="4294967294" count="1" selected="0">
            <x v="0"/>
          </reference>
          <reference field="0" count="1" selected="0">
            <x v="4"/>
          </reference>
          <reference field="1" count="1" selected="0">
            <x v="0"/>
          </reference>
          <reference field="2" count="1" selected="0">
            <x v="6"/>
          </reference>
        </references>
      </pivotArea>
    </chartFormat>
    <chartFormat chart="7" format="50">
      <pivotArea type="data" outline="0" fieldPosition="0">
        <references count="4">
          <reference field="4294967294" count="1" selected="0">
            <x v="0"/>
          </reference>
          <reference field="0" count="1" selected="0">
            <x v="4"/>
          </reference>
          <reference field="1" count="1" selected="0">
            <x v="2"/>
          </reference>
          <reference field="2" count="1" selected="0">
            <x v="9"/>
          </reference>
        </references>
      </pivotArea>
    </chartFormat>
    <chartFormat chart="7" format="51">
      <pivotArea type="data" outline="0" fieldPosition="0">
        <references count="4">
          <reference field="4294967294" count="1" selected="0">
            <x v="0"/>
          </reference>
          <reference field="0" count="1" selected="0">
            <x v="5"/>
          </reference>
          <reference field="1" count="1" selected="0">
            <x v="3"/>
          </reference>
          <reference field="2" count="1" selected="0">
            <x v="0"/>
          </reference>
        </references>
      </pivotArea>
    </chartFormat>
    <chartFormat chart="7" format="52">
      <pivotArea type="data" outline="0" fieldPosition="0">
        <references count="4">
          <reference field="4294967294" count="1" selected="0">
            <x v="0"/>
          </reference>
          <reference field="0" count="1" selected="0">
            <x v="5"/>
          </reference>
          <reference field="1" count="1" selected="0">
            <x v="0"/>
          </reference>
          <reference field="2" count="1" selected="0">
            <x v="6"/>
          </reference>
        </references>
      </pivotArea>
    </chartFormat>
    <chartFormat chart="7" format="53">
      <pivotArea type="data" outline="0" fieldPosition="0">
        <references count="4">
          <reference field="4294967294" count="1" selected="0">
            <x v="0"/>
          </reference>
          <reference field="0" count="1" selected="0">
            <x v="5"/>
          </reference>
          <reference field="1" count="1" selected="0">
            <x v="3"/>
          </reference>
          <reference field="2" count="1" selected="0">
            <x v="9"/>
          </reference>
        </references>
      </pivotArea>
    </chartFormat>
    <chartFormat chart="7" format="54">
      <pivotArea type="data" outline="0" fieldPosition="0">
        <references count="4">
          <reference field="4294967294" count="1" selected="0">
            <x v="0"/>
          </reference>
          <reference field="0" count="1" selected="0">
            <x v="6"/>
          </reference>
          <reference field="1" count="1" selected="0">
            <x v="5"/>
          </reference>
          <reference field="2" count="1" selected="0">
            <x v="4"/>
          </reference>
        </references>
      </pivotArea>
    </chartFormat>
    <chartFormat chart="7" format="55">
      <pivotArea type="data" outline="0" fieldPosition="0">
        <references count="4">
          <reference field="4294967294" count="1" selected="0">
            <x v="0"/>
          </reference>
          <reference field="0" count="1" selected="0">
            <x v="7"/>
          </reference>
          <reference field="1" count="1" selected="0">
            <x v="6"/>
          </reference>
          <reference field="2" count="1" selected="0">
            <x v="8"/>
          </reference>
        </references>
      </pivotArea>
    </chartFormat>
    <chartFormat chart="7" format="56">
      <pivotArea type="data" outline="0" fieldPosition="0">
        <references count="4">
          <reference field="4294967294" count="1" selected="0">
            <x v="0"/>
          </reference>
          <reference field="0" count="1" selected="0">
            <x v="8"/>
          </reference>
          <reference field="1" count="1" selected="0">
            <x v="8"/>
          </reference>
          <reference field="2" count="1" selected="0">
            <x v="7"/>
          </reference>
        </references>
      </pivotArea>
    </chartFormat>
    <chartFormat chart="7" format="57">
      <pivotArea type="data" outline="0" fieldPosition="0">
        <references count="4">
          <reference field="4294967294" count="1" selected="0">
            <x v="0"/>
          </reference>
          <reference field="0" count="1" selected="0">
            <x v="9"/>
          </reference>
          <reference field="1" count="1" selected="0">
            <x v="7"/>
          </reference>
          <reference field="2" count="1" selected="0">
            <x v="0"/>
          </reference>
        </references>
      </pivotArea>
    </chartFormat>
    <chartFormat chart="7" format="58">
      <pivotArea type="data" outline="0" fieldPosition="0">
        <references count="4">
          <reference field="4294967294" count="1" selected="0">
            <x v="0"/>
          </reference>
          <reference field="0" count="1" selected="0">
            <x v="10"/>
          </reference>
          <reference field="1" count="1" selected="0">
            <x v="10"/>
          </reference>
          <reference field="2" count="1" selected="0">
            <x v="10"/>
          </reference>
        </references>
      </pivotArea>
    </chartFormat>
    <chartFormat chart="7" format="59">
      <pivotArea type="data" outline="0" fieldPosition="0">
        <references count="4">
          <reference field="4294967294" count="1" selected="0">
            <x v="0"/>
          </reference>
          <reference field="0" count="1" selected="0">
            <x v="10"/>
          </reference>
          <reference field="1" count="1" selected="0">
            <x v="10"/>
          </reference>
          <reference field="2" count="1" selected="0">
            <x v="11"/>
          </reference>
        </references>
      </pivotArea>
    </chartFormat>
    <chartFormat chart="7" format="60">
      <pivotArea type="data" outline="0" fieldPosition="0">
        <references count="4">
          <reference field="4294967294" count="1" selected="0">
            <x v="1"/>
          </reference>
          <reference field="0" count="1" selected="0">
            <x v="1"/>
          </reference>
          <reference field="1" count="1" selected="0">
            <x v="11"/>
          </reference>
          <reference field="2" count="1" selected="0">
            <x v="12"/>
          </reference>
        </references>
      </pivotArea>
    </chartFormat>
    <chartFormat chart="7" format="61">
      <pivotArea type="data" outline="0" fieldPosition="0">
        <references count="4">
          <reference field="4294967294" count="1" selected="0">
            <x v="1"/>
          </reference>
          <reference field="0" count="1" selected="0">
            <x v="2"/>
          </reference>
          <reference field="1" count="1" selected="0">
            <x v="9"/>
          </reference>
          <reference field="2" count="1" selected="0">
            <x v="6"/>
          </reference>
        </references>
      </pivotArea>
    </chartFormat>
    <chartFormat chart="7" format="62">
      <pivotArea type="data" outline="0" fieldPosition="0">
        <references count="4">
          <reference field="4294967294" count="1" selected="0">
            <x v="1"/>
          </reference>
          <reference field="0" count="1" selected="0">
            <x v="2"/>
          </reference>
          <reference field="1" count="1" selected="0">
            <x v="9"/>
          </reference>
          <reference field="2" count="1" selected="0">
            <x v="7"/>
          </reference>
        </references>
      </pivotArea>
    </chartFormat>
    <chartFormat chart="7" format="63">
      <pivotArea type="data" outline="0" fieldPosition="0">
        <references count="4">
          <reference field="4294967294" count="1" selected="0">
            <x v="1"/>
          </reference>
          <reference field="0" count="1" selected="0">
            <x v="3"/>
          </reference>
          <reference field="1" count="1" selected="0">
            <x v="9"/>
          </reference>
          <reference field="2" count="1" selected="0">
            <x v="6"/>
          </reference>
        </references>
      </pivotArea>
    </chartFormat>
    <chartFormat chart="7" format="64">
      <pivotArea type="data" outline="0" fieldPosition="0">
        <references count="4">
          <reference field="4294967294" count="1" selected="0">
            <x v="1"/>
          </reference>
          <reference field="0" count="1" selected="0">
            <x v="4"/>
          </reference>
          <reference field="1" count="1" selected="0">
            <x v="0"/>
          </reference>
          <reference field="2" count="1" selected="0">
            <x v="6"/>
          </reference>
        </references>
      </pivotArea>
    </chartFormat>
    <chartFormat chart="7" format="65">
      <pivotArea type="data" outline="0" fieldPosition="0">
        <references count="4">
          <reference field="4294967294" count="1" selected="0">
            <x v="1"/>
          </reference>
          <reference field="0" count="1" selected="0">
            <x v="4"/>
          </reference>
          <reference field="1" count="1" selected="0">
            <x v="2"/>
          </reference>
          <reference field="2" count="1" selected="0">
            <x v="9"/>
          </reference>
        </references>
      </pivotArea>
    </chartFormat>
    <chartFormat chart="7" format="66">
      <pivotArea type="data" outline="0" fieldPosition="0">
        <references count="4">
          <reference field="4294967294" count="1" selected="0">
            <x v="1"/>
          </reference>
          <reference field="0" count="1" selected="0">
            <x v="5"/>
          </reference>
          <reference field="1" count="1" selected="0">
            <x v="3"/>
          </reference>
          <reference field="2" count="1" selected="0">
            <x v="0"/>
          </reference>
        </references>
      </pivotArea>
    </chartFormat>
    <chartFormat chart="7" format="67">
      <pivotArea type="data" outline="0" fieldPosition="0">
        <references count="4">
          <reference field="4294967294" count="1" selected="0">
            <x v="1"/>
          </reference>
          <reference field="0" count="1" selected="0">
            <x v="5"/>
          </reference>
          <reference field="1" count="1" selected="0">
            <x v="0"/>
          </reference>
          <reference field="2" count="1" selected="0">
            <x v="6"/>
          </reference>
        </references>
      </pivotArea>
    </chartFormat>
    <chartFormat chart="7" format="68">
      <pivotArea type="data" outline="0" fieldPosition="0">
        <references count="4">
          <reference field="4294967294" count="1" selected="0">
            <x v="1"/>
          </reference>
          <reference field="0" count="1" selected="0">
            <x v="5"/>
          </reference>
          <reference field="1" count="1" selected="0">
            <x v="3"/>
          </reference>
          <reference field="2" count="1" selected="0">
            <x v="9"/>
          </reference>
        </references>
      </pivotArea>
    </chartFormat>
    <chartFormat chart="7" format="69">
      <pivotArea type="data" outline="0" fieldPosition="0">
        <references count="4">
          <reference field="4294967294" count="1" selected="0">
            <x v="1"/>
          </reference>
          <reference field="0" count="1" selected="0">
            <x v="6"/>
          </reference>
          <reference field="1" count="1" selected="0">
            <x v="5"/>
          </reference>
          <reference field="2" count="1" selected="0">
            <x v="4"/>
          </reference>
        </references>
      </pivotArea>
    </chartFormat>
    <chartFormat chart="7" format="70">
      <pivotArea type="data" outline="0" fieldPosition="0">
        <references count="4">
          <reference field="4294967294" count="1" selected="0">
            <x v="1"/>
          </reference>
          <reference field="0" count="1" selected="0">
            <x v="7"/>
          </reference>
          <reference field="1" count="1" selected="0">
            <x v="6"/>
          </reference>
          <reference field="2" count="1" selected="0">
            <x v="8"/>
          </reference>
        </references>
      </pivotArea>
    </chartFormat>
    <chartFormat chart="7" format="71">
      <pivotArea type="data" outline="0" fieldPosition="0">
        <references count="4">
          <reference field="4294967294" count="1" selected="0">
            <x v="1"/>
          </reference>
          <reference field="0" count="1" selected="0">
            <x v="8"/>
          </reference>
          <reference field="1" count="1" selected="0">
            <x v="8"/>
          </reference>
          <reference field="2" count="1" selected="0">
            <x v="7"/>
          </reference>
        </references>
      </pivotArea>
    </chartFormat>
    <chartFormat chart="7" format="72">
      <pivotArea type="data" outline="0" fieldPosition="0">
        <references count="4">
          <reference field="4294967294" count="1" selected="0">
            <x v="1"/>
          </reference>
          <reference field="0" count="1" selected="0">
            <x v="9"/>
          </reference>
          <reference field="1" count="1" selected="0">
            <x v="7"/>
          </reference>
          <reference field="2" count="1" selected="0">
            <x v="0"/>
          </reference>
        </references>
      </pivotArea>
    </chartFormat>
    <chartFormat chart="7" format="73">
      <pivotArea type="data" outline="0" fieldPosition="0">
        <references count="4">
          <reference field="4294967294" count="1" selected="0">
            <x v="1"/>
          </reference>
          <reference field="0" count="1" selected="0">
            <x v="10"/>
          </reference>
          <reference field="1" count="1" selected="0">
            <x v="10"/>
          </reference>
          <reference field="2" count="1" selected="0">
            <x v="10"/>
          </reference>
        </references>
      </pivotArea>
    </chartFormat>
    <chartFormat chart="7" format="74">
      <pivotArea type="data" outline="0" fieldPosition="0">
        <references count="4">
          <reference field="4294967294" count="1" selected="0">
            <x v="1"/>
          </reference>
          <reference field="0" count="1" selected="0">
            <x v="10"/>
          </reference>
          <reference field="1" count="1" selected="0">
            <x v="10"/>
          </reference>
          <reference field="2" count="1" selected="0">
            <x v="11"/>
          </reference>
        </references>
      </pivotArea>
    </chartFormat>
    <chartFormat chart="7" format="75">
      <pivotArea type="data" outline="0" fieldPosition="0">
        <references count="4">
          <reference field="4294967294" count="1" selected="0">
            <x v="2"/>
          </reference>
          <reference field="0" count="1" selected="0">
            <x v="1"/>
          </reference>
          <reference field="1" count="1" selected="0">
            <x v="11"/>
          </reference>
          <reference field="2" count="1" selected="0">
            <x v="12"/>
          </reference>
        </references>
      </pivotArea>
    </chartFormat>
    <chartFormat chart="7" format="76">
      <pivotArea type="data" outline="0" fieldPosition="0">
        <references count="4">
          <reference field="4294967294" count="1" selected="0">
            <x v="2"/>
          </reference>
          <reference field="0" count="1" selected="0">
            <x v="2"/>
          </reference>
          <reference field="1" count="1" selected="0">
            <x v="9"/>
          </reference>
          <reference field="2" count="1" selected="0">
            <x v="6"/>
          </reference>
        </references>
      </pivotArea>
    </chartFormat>
    <chartFormat chart="7" format="77">
      <pivotArea type="data" outline="0" fieldPosition="0">
        <references count="4">
          <reference field="4294967294" count="1" selected="0">
            <x v="2"/>
          </reference>
          <reference field="0" count="1" selected="0">
            <x v="2"/>
          </reference>
          <reference field="1" count="1" selected="0">
            <x v="9"/>
          </reference>
          <reference field="2" count="1" selected="0">
            <x v="7"/>
          </reference>
        </references>
      </pivotArea>
    </chartFormat>
    <chartFormat chart="7" format="78">
      <pivotArea type="data" outline="0" fieldPosition="0">
        <references count="4">
          <reference field="4294967294" count="1" selected="0">
            <x v="2"/>
          </reference>
          <reference field="0" count="1" selected="0">
            <x v="3"/>
          </reference>
          <reference field="1" count="1" selected="0">
            <x v="9"/>
          </reference>
          <reference field="2" count="1" selected="0">
            <x v="6"/>
          </reference>
        </references>
      </pivotArea>
    </chartFormat>
    <chartFormat chart="7" format="79">
      <pivotArea type="data" outline="0" fieldPosition="0">
        <references count="4">
          <reference field="4294967294" count="1" selected="0">
            <x v="2"/>
          </reference>
          <reference field="0" count="1" selected="0">
            <x v="4"/>
          </reference>
          <reference field="1" count="1" selected="0">
            <x v="0"/>
          </reference>
          <reference field="2" count="1" selected="0">
            <x v="6"/>
          </reference>
        </references>
      </pivotArea>
    </chartFormat>
    <chartFormat chart="7" format="80">
      <pivotArea type="data" outline="0" fieldPosition="0">
        <references count="4">
          <reference field="4294967294" count="1" selected="0">
            <x v="2"/>
          </reference>
          <reference field="0" count="1" selected="0">
            <x v="4"/>
          </reference>
          <reference field="1" count="1" selected="0">
            <x v="2"/>
          </reference>
          <reference field="2" count="1" selected="0">
            <x v="9"/>
          </reference>
        </references>
      </pivotArea>
    </chartFormat>
    <chartFormat chart="7" format="81">
      <pivotArea type="data" outline="0" fieldPosition="0">
        <references count="4">
          <reference field="4294967294" count="1" selected="0">
            <x v="2"/>
          </reference>
          <reference field="0" count="1" selected="0">
            <x v="5"/>
          </reference>
          <reference field="1" count="1" selected="0">
            <x v="3"/>
          </reference>
          <reference field="2" count="1" selected="0">
            <x v="0"/>
          </reference>
        </references>
      </pivotArea>
    </chartFormat>
    <chartFormat chart="7" format="82">
      <pivotArea type="data" outline="0" fieldPosition="0">
        <references count="4">
          <reference field="4294967294" count="1" selected="0">
            <x v="2"/>
          </reference>
          <reference field="0" count="1" selected="0">
            <x v="5"/>
          </reference>
          <reference field="1" count="1" selected="0">
            <x v="0"/>
          </reference>
          <reference field="2" count="1" selected="0">
            <x v="6"/>
          </reference>
        </references>
      </pivotArea>
    </chartFormat>
    <chartFormat chart="7" format="83">
      <pivotArea type="data" outline="0" fieldPosition="0">
        <references count="4">
          <reference field="4294967294" count="1" selected="0">
            <x v="2"/>
          </reference>
          <reference field="0" count="1" selected="0">
            <x v="5"/>
          </reference>
          <reference field="1" count="1" selected="0">
            <x v="3"/>
          </reference>
          <reference field="2" count="1" selected="0">
            <x v="9"/>
          </reference>
        </references>
      </pivotArea>
    </chartFormat>
    <chartFormat chart="7" format="84">
      <pivotArea type="data" outline="0" fieldPosition="0">
        <references count="4">
          <reference field="4294967294" count="1" selected="0">
            <x v="2"/>
          </reference>
          <reference field="0" count="1" selected="0">
            <x v="6"/>
          </reference>
          <reference field="1" count="1" selected="0">
            <x v="5"/>
          </reference>
          <reference field="2" count="1" selected="0">
            <x v="4"/>
          </reference>
        </references>
      </pivotArea>
    </chartFormat>
    <chartFormat chart="7" format="85">
      <pivotArea type="data" outline="0" fieldPosition="0">
        <references count="4">
          <reference field="4294967294" count="1" selected="0">
            <x v="2"/>
          </reference>
          <reference field="0" count="1" selected="0">
            <x v="7"/>
          </reference>
          <reference field="1" count="1" selected="0">
            <x v="6"/>
          </reference>
          <reference field="2" count="1" selected="0">
            <x v="8"/>
          </reference>
        </references>
      </pivotArea>
    </chartFormat>
    <chartFormat chart="7" format="86">
      <pivotArea type="data" outline="0" fieldPosition="0">
        <references count="4">
          <reference field="4294967294" count="1" selected="0">
            <x v="2"/>
          </reference>
          <reference field="0" count="1" selected="0">
            <x v="8"/>
          </reference>
          <reference field="1" count="1" selected="0">
            <x v="8"/>
          </reference>
          <reference field="2" count="1" selected="0">
            <x v="7"/>
          </reference>
        </references>
      </pivotArea>
    </chartFormat>
    <chartFormat chart="7" format="87">
      <pivotArea type="data" outline="0" fieldPosition="0">
        <references count="4">
          <reference field="4294967294" count="1" selected="0">
            <x v="2"/>
          </reference>
          <reference field="0" count="1" selected="0">
            <x v="9"/>
          </reference>
          <reference field="1" count="1" selected="0">
            <x v="7"/>
          </reference>
          <reference field="2" count="1" selected="0">
            <x v="0"/>
          </reference>
        </references>
      </pivotArea>
    </chartFormat>
    <chartFormat chart="7" format="88">
      <pivotArea type="data" outline="0" fieldPosition="0">
        <references count="4">
          <reference field="4294967294" count="1" selected="0">
            <x v="2"/>
          </reference>
          <reference field="0" count="1" selected="0">
            <x v="10"/>
          </reference>
          <reference field="1" count="1" selected="0">
            <x v="10"/>
          </reference>
          <reference field="2" count="1" selected="0">
            <x v="10"/>
          </reference>
        </references>
      </pivotArea>
    </chartFormat>
    <chartFormat chart="7" format="89">
      <pivotArea type="data" outline="0" fieldPosition="0">
        <references count="4">
          <reference field="4294967294" count="1" selected="0">
            <x v="2"/>
          </reference>
          <reference field="0" count="1" selected="0">
            <x v="10"/>
          </reference>
          <reference field="1" count="1" selected="0">
            <x v="10"/>
          </reference>
          <reference field="2" count="1" selected="0">
            <x v="11"/>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5BAD569-5B26-46E4-A3AD-11F1E16E54FA}" name="PivotTable1" cacheId="0" applyNumberFormats="0" applyBorderFormats="0" applyFontFormats="0" applyPatternFormats="0" applyAlignmentFormats="0" applyWidthHeightFormats="1" dataCaption="Values" updatedVersion="8" minRefreshableVersion="3" itemPrintTitles="1" createdVersion="8" indent="0" compact="0" compactData="0" multipleFieldFilters="0">
  <location ref="A3:D17" firstHeaderRow="0" firstDataRow="1" firstDataCol="1"/>
  <pivotFields count="7">
    <pivotField compact="0" numFmtId="15" outline="0" showAll="0" defaultSubtotal="0">
      <items count="11">
        <item x="0"/>
        <item x="1"/>
        <item x="2"/>
        <item x="3"/>
        <item x="4"/>
        <item x="5"/>
        <item x="6"/>
        <item x="7"/>
        <item x="8"/>
        <item x="9"/>
        <item x="10"/>
      </items>
      <extLst>
        <ext xmlns:x14="http://schemas.microsoft.com/office/spreadsheetml/2009/9/main" uri="{2946ED86-A175-432a-8AC1-64E0C546D7DE}">
          <x14:pivotField fillDownLabels="1"/>
        </ext>
      </extLst>
    </pivotField>
    <pivotField compact="0" outline="0" showAll="0" defaultSubtotal="0">
      <items count="12">
        <item x="5"/>
        <item x="2"/>
        <item x="4"/>
        <item x="6"/>
        <item x="0"/>
        <item x="7"/>
        <item x="8"/>
        <item x="10"/>
        <item x="9"/>
        <item x="3"/>
        <item x="11"/>
        <item x="1"/>
      </items>
      <extLst>
        <ext xmlns:x14="http://schemas.microsoft.com/office/spreadsheetml/2009/9/main" uri="{2946ED86-A175-432a-8AC1-64E0C546D7DE}">
          <x14:pivotField fillDownLabels="1"/>
        </ext>
      </extLst>
    </pivotField>
    <pivotField axis="axisRow" compact="0" outline="0" showAll="0" defaultSubtotal="0">
      <items count="13">
        <item x="8"/>
        <item x="3"/>
        <item x="0"/>
        <item x="7"/>
        <item x="9"/>
        <item x="1"/>
        <item x="4"/>
        <item x="5"/>
        <item x="10"/>
        <item x="6"/>
        <item x="11"/>
        <item x="12"/>
        <item x="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ubtotalTop="0" dragToRow="0" dragToCol="0" dragToPage="0" showAll="0" defaultSubtotal="0">
      <extLst>
        <ext xmlns:x14="http://schemas.microsoft.com/office/spreadsheetml/2009/9/main" uri="{2946ED86-A175-432a-8AC1-64E0C546D7DE}">
          <x14:pivotField fillDownLabels="1"/>
        </ext>
      </extLst>
    </pivotField>
  </pivotFields>
  <rowFields count="1">
    <field x="2"/>
  </rowFields>
  <rowItems count="14">
    <i>
      <x/>
    </i>
    <i>
      <x v="1"/>
    </i>
    <i>
      <x v="2"/>
    </i>
    <i>
      <x v="3"/>
    </i>
    <i>
      <x v="4"/>
    </i>
    <i>
      <x v="5"/>
    </i>
    <i>
      <x v="6"/>
    </i>
    <i>
      <x v="7"/>
    </i>
    <i>
      <x v="8"/>
    </i>
    <i>
      <x v="9"/>
    </i>
    <i>
      <x v="10"/>
    </i>
    <i>
      <x v="11"/>
    </i>
    <i>
      <x v="12"/>
    </i>
    <i t="grand">
      <x/>
    </i>
  </rowItems>
  <colFields count="1">
    <field x="-2"/>
  </colFields>
  <colItems count="3">
    <i>
      <x/>
    </i>
    <i i="1">
      <x v="1"/>
    </i>
    <i i="2">
      <x v="2"/>
    </i>
  </colItems>
  <dataFields count="3">
    <dataField name="Sum of Debit" fld="3" baseField="2" baseItem="5" numFmtId="3"/>
    <dataField name="Sum of Cedit" fld="4" baseField="2" baseItem="5" numFmtId="3"/>
    <dataField name="Sum of Balance" fld="6" baseField="2" baseItem="2" numFmtId="41"/>
  </dataFields>
  <formats count="4">
    <format dxfId="3">
      <pivotArea field="0" type="button" dataOnly="0" labelOnly="1" outline="0"/>
    </format>
    <format dxfId="2">
      <pivotArea field="2" type="button" dataOnly="0" labelOnly="1" outline="0" axis="axisRow" fieldPosition="0"/>
    </format>
    <format dxfId="1">
      <pivotArea field="1" type="button" dataOnly="0" labelOnly="1" outline="0"/>
    </format>
    <format dxfId="0">
      <pivotArea dataOnly="0" labelOnly="1" outline="0" fieldPosition="0">
        <references count="1">
          <reference field="4294967294" count="3">
            <x v="0"/>
            <x v="1"/>
            <x v="2"/>
          </reference>
        </references>
      </pivotArea>
    </format>
  </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 xr10:uid="{370C029F-0AA2-4BB6-A76B-6DC36C6EA82A}" sourceName="Account">
  <pivotTables>
    <pivotTable tabId="4" name="PivotTable1"/>
  </pivotTables>
  <data>
    <tabular pivotCacheId="856985279">
      <items count="13">
        <i x="8" s="1"/>
        <i x="3" s="1"/>
        <i x="0" s="1"/>
        <i x="7" s="1"/>
        <i x="9" s="1"/>
        <i x="1" s="1"/>
        <i x="12" s="1"/>
        <i x="4" s="1"/>
        <i x="5" s="1"/>
        <i x="10" s="1"/>
        <i x="6" s="1"/>
        <i x="2"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1" xr10:uid="{60C42931-3E03-4D2F-BD39-E25116377635}" cache="Slicer_Account" caption="Account" style="SlicerStyleLight3"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xr10:uid="{E5F7CB8D-1941-4DF8-B502-EE9F52BF5F6B}" cache="Slicer_Account" caption="Account" startItem="8" style="SlicerStyleLight3"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53E6F7-1ED7-4478-87F9-753232B45553}" name="Table_Journal" displayName="Table_Journal" ref="A1:F29" totalsRowShown="0">
  <autoFilter ref="A1:F29" xr:uid="{2A53E6F7-1ED7-4478-87F9-753232B45553}"/>
  <tableColumns count="6">
    <tableColumn id="1" xr3:uid="{A1C00211-D2C5-4EF6-AD3F-0AE8B997D079}" name="Date"/>
    <tableColumn id="2" xr3:uid="{EF26EB36-26D0-4CBE-AB73-42A6DB334B00}" name="Description"/>
    <tableColumn id="3" xr3:uid="{70C6D505-7630-46BF-AA55-2655EB1D36A3}" name="Account"/>
    <tableColumn id="4" xr3:uid="{A4389EE4-33FD-4875-AA6A-5730F1875FEF}" name="Debit" dataDxfId="37" dataCellStyle="Comma"/>
    <tableColumn id="5" xr3:uid="{12DF8BFF-0B41-4878-A1ED-C03A1C86712B}" name="Cedit" dataDxfId="36" dataCellStyle="Comma"/>
    <tableColumn id="6" xr3:uid="{A7DE1FE8-D9E9-4168-A416-7868E7037C1A}" name="Comments"/>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6C855-0E3A-48EB-9CCB-1B39DBC09D94}">
  <dimension ref="A1"/>
  <sheetViews>
    <sheetView showGridLines="0" showRowColHeaders="0" workbookViewId="0">
      <selection activeCell="O1" sqref="O1"/>
    </sheetView>
  </sheetViews>
  <sheetFormatPr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57CD8-6335-4D6A-BC35-9942251D70A8}">
  <dimension ref="A1:H14"/>
  <sheetViews>
    <sheetView workbookViewId="0">
      <selection activeCell="C1" sqref="C1"/>
    </sheetView>
  </sheetViews>
  <sheetFormatPr defaultRowHeight="15" x14ac:dyDescent="0.2"/>
  <cols>
    <col min="1" max="1" width="18.6953125" customWidth="1"/>
    <col min="3" max="3" width="12.23828125" customWidth="1"/>
    <col min="4" max="4" width="26.5" customWidth="1"/>
    <col min="5" max="5" width="22.734375" customWidth="1"/>
    <col min="7" max="7" width="28.25" customWidth="1"/>
    <col min="8" max="8" width="18.83203125" customWidth="1"/>
  </cols>
  <sheetData>
    <row r="1" spans="1:8" x14ac:dyDescent="0.2">
      <c r="A1" s="5" t="s">
        <v>15</v>
      </c>
      <c r="C1" s="5" t="s">
        <v>15</v>
      </c>
      <c r="D1" s="5" t="s">
        <v>16</v>
      </c>
      <c r="E1" s="5" t="s">
        <v>48</v>
      </c>
      <c r="G1" s="5" t="s">
        <v>17</v>
      </c>
      <c r="H1" s="5" t="s">
        <v>16</v>
      </c>
    </row>
    <row r="2" spans="1:8" x14ac:dyDescent="0.2">
      <c r="A2" t="s">
        <v>6</v>
      </c>
      <c r="C2" t="s">
        <v>6</v>
      </c>
      <c r="D2" t="s">
        <v>11</v>
      </c>
      <c r="E2" t="s">
        <v>49</v>
      </c>
      <c r="G2" s="1" t="s">
        <v>19</v>
      </c>
      <c r="H2" t="s">
        <v>11</v>
      </c>
    </row>
    <row r="3" spans="1:8" x14ac:dyDescent="0.2">
      <c r="A3" t="s">
        <v>7</v>
      </c>
      <c r="C3" t="s">
        <v>6</v>
      </c>
      <c r="D3" t="s">
        <v>12</v>
      </c>
      <c r="E3" t="s">
        <v>49</v>
      </c>
      <c r="G3" s="3" t="s">
        <v>20</v>
      </c>
      <c r="H3" t="s">
        <v>8</v>
      </c>
    </row>
    <row r="4" spans="1:8" x14ac:dyDescent="0.2">
      <c r="A4" t="s">
        <v>8</v>
      </c>
      <c r="C4" t="s">
        <v>7</v>
      </c>
      <c r="D4" t="s">
        <v>13</v>
      </c>
      <c r="E4" t="s">
        <v>49</v>
      </c>
      <c r="G4" t="s">
        <v>21</v>
      </c>
      <c r="H4" t="s">
        <v>11</v>
      </c>
    </row>
    <row r="5" spans="1:8" x14ac:dyDescent="0.2">
      <c r="A5" t="s">
        <v>9</v>
      </c>
      <c r="C5" t="s">
        <v>7</v>
      </c>
      <c r="D5" t="s">
        <v>14</v>
      </c>
      <c r="E5" t="s">
        <v>49</v>
      </c>
      <c r="G5" t="s">
        <v>24</v>
      </c>
      <c r="H5" t="s">
        <v>11</v>
      </c>
    </row>
    <row r="6" spans="1:8" x14ac:dyDescent="0.2">
      <c r="A6" t="s">
        <v>10</v>
      </c>
      <c r="C6" t="s">
        <v>8</v>
      </c>
      <c r="D6" t="s">
        <v>8</v>
      </c>
      <c r="E6" t="s">
        <v>49</v>
      </c>
      <c r="G6" t="s">
        <v>38</v>
      </c>
      <c r="H6" t="s">
        <v>13</v>
      </c>
    </row>
    <row r="7" spans="1:8" x14ac:dyDescent="0.2">
      <c r="C7" t="s">
        <v>9</v>
      </c>
      <c r="D7" t="s">
        <v>9</v>
      </c>
      <c r="E7" t="s">
        <v>50</v>
      </c>
      <c r="G7" t="s">
        <v>28</v>
      </c>
      <c r="H7" t="s">
        <v>10</v>
      </c>
    </row>
    <row r="8" spans="1:8" x14ac:dyDescent="0.2">
      <c r="C8" t="s">
        <v>10</v>
      </c>
      <c r="D8" t="s">
        <v>10</v>
      </c>
      <c r="E8" t="s">
        <v>50</v>
      </c>
      <c r="G8" t="s">
        <v>30</v>
      </c>
      <c r="H8" t="s">
        <v>9</v>
      </c>
    </row>
    <row r="9" spans="1:8" x14ac:dyDescent="0.2">
      <c r="C9" t="s">
        <v>10</v>
      </c>
      <c r="D9" t="s">
        <v>125</v>
      </c>
      <c r="E9" t="s">
        <v>50</v>
      </c>
      <c r="G9" t="s">
        <v>37</v>
      </c>
      <c r="H9" t="s">
        <v>11</v>
      </c>
    </row>
    <row r="10" spans="1:8" x14ac:dyDescent="0.2">
      <c r="G10" t="s">
        <v>33</v>
      </c>
      <c r="H10" t="s">
        <v>9</v>
      </c>
    </row>
    <row r="11" spans="1:8" x14ac:dyDescent="0.2">
      <c r="G11" t="s">
        <v>35</v>
      </c>
      <c r="H11" t="s">
        <v>9</v>
      </c>
    </row>
    <row r="12" spans="1:8" x14ac:dyDescent="0.2">
      <c r="G12" t="s">
        <v>60</v>
      </c>
      <c r="H12" t="s">
        <v>9</v>
      </c>
    </row>
    <row r="13" spans="1:8" x14ac:dyDescent="0.2">
      <c r="G13" t="s">
        <v>61</v>
      </c>
      <c r="H13" t="s">
        <v>13</v>
      </c>
    </row>
    <row r="14" spans="1:8" x14ac:dyDescent="0.2">
      <c r="G14" t="s">
        <v>65</v>
      </c>
      <c r="H14" t="s">
        <v>12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EAACC-4E09-467F-ABF8-AC703C63B8B1}">
  <dimension ref="A1:F29"/>
  <sheetViews>
    <sheetView showGridLines="0" showRowColHeaders="0" workbookViewId="0">
      <pane ySplit="1" topLeftCell="A2" activePane="bottomLeft" state="frozen"/>
      <selection pane="bottomLeft" activeCell="B12" sqref="B12"/>
    </sheetView>
  </sheetViews>
  <sheetFormatPr defaultRowHeight="15" x14ac:dyDescent="0.2"/>
  <cols>
    <col min="1" max="1" width="9.81640625" bestFit="1" customWidth="1"/>
    <col min="2" max="2" width="38.60546875" customWidth="1"/>
    <col min="3" max="3" width="22.46484375" customWidth="1"/>
    <col min="4" max="4" width="19.7734375" style="4" customWidth="1"/>
    <col min="5" max="5" width="19.234375" style="4" customWidth="1"/>
    <col min="6" max="6" width="20.71484375" customWidth="1"/>
    <col min="7" max="7" width="5.109375" customWidth="1"/>
    <col min="8" max="8" width="4.5703125" customWidth="1"/>
    <col min="10" max="10" width="1.4765625" customWidth="1"/>
  </cols>
  <sheetData>
    <row r="1" spans="1:6" x14ac:dyDescent="0.2">
      <c r="A1" t="s">
        <v>0</v>
      </c>
      <c r="B1" t="s">
        <v>1</v>
      </c>
      <c r="C1" t="s">
        <v>2</v>
      </c>
      <c r="D1" s="4" t="s">
        <v>3</v>
      </c>
      <c r="E1" s="4" t="s">
        <v>4</v>
      </c>
      <c r="F1" t="s">
        <v>5</v>
      </c>
    </row>
    <row r="2" spans="1:6" x14ac:dyDescent="0.2">
      <c r="A2" s="2">
        <v>45292</v>
      </c>
      <c r="B2" t="s">
        <v>18</v>
      </c>
      <c r="C2" t="s">
        <v>19</v>
      </c>
      <c r="D2" s="4">
        <v>1000000</v>
      </c>
      <c r="F2" t="s">
        <v>23</v>
      </c>
    </row>
    <row r="3" spans="1:6" x14ac:dyDescent="0.2">
      <c r="A3" s="2">
        <v>45292</v>
      </c>
      <c r="B3" t="s">
        <v>18</v>
      </c>
      <c r="C3" t="s">
        <v>20</v>
      </c>
      <c r="E3" s="4">
        <v>1000000</v>
      </c>
    </row>
    <row r="4" spans="1:6" x14ac:dyDescent="0.2">
      <c r="A4" s="2">
        <v>45293</v>
      </c>
      <c r="B4" t="s">
        <v>66</v>
      </c>
      <c r="C4" t="s">
        <v>65</v>
      </c>
      <c r="D4" s="4">
        <v>100000</v>
      </c>
    </row>
    <row r="5" spans="1:6" x14ac:dyDescent="0.2">
      <c r="A5" s="2">
        <v>45293</v>
      </c>
      <c r="B5" t="s">
        <v>66</v>
      </c>
      <c r="C5" t="s">
        <v>19</v>
      </c>
      <c r="E5" s="4">
        <v>100000</v>
      </c>
    </row>
    <row r="6" spans="1:6" x14ac:dyDescent="0.2">
      <c r="A6" s="2">
        <v>45293</v>
      </c>
      <c r="B6" t="s">
        <v>22</v>
      </c>
      <c r="C6" t="s">
        <v>21</v>
      </c>
      <c r="D6" s="4">
        <v>500000</v>
      </c>
      <c r="F6" t="s">
        <v>23</v>
      </c>
    </row>
    <row r="7" spans="1:6" x14ac:dyDescent="0.2">
      <c r="A7" s="2">
        <v>45293</v>
      </c>
      <c r="B7" t="s">
        <v>22</v>
      </c>
      <c r="C7" t="s">
        <v>19</v>
      </c>
      <c r="E7" s="4">
        <v>500000</v>
      </c>
    </row>
    <row r="8" spans="1:6" x14ac:dyDescent="0.2">
      <c r="A8" s="2">
        <v>45294</v>
      </c>
      <c r="B8" t="s">
        <v>25</v>
      </c>
      <c r="C8" t="s">
        <v>24</v>
      </c>
      <c r="D8" s="4">
        <v>600000</v>
      </c>
      <c r="F8" t="s">
        <v>26</v>
      </c>
    </row>
    <row r="9" spans="1:6" x14ac:dyDescent="0.2">
      <c r="A9" s="2">
        <v>45294</v>
      </c>
      <c r="B9" t="s">
        <v>25</v>
      </c>
      <c r="C9" t="s">
        <v>38</v>
      </c>
      <c r="E9" s="4">
        <v>600000</v>
      </c>
    </row>
    <row r="10" spans="1:6" x14ac:dyDescent="0.2">
      <c r="A10" s="2">
        <v>45295</v>
      </c>
      <c r="B10" t="s">
        <v>25</v>
      </c>
      <c r="C10" t="s">
        <v>24</v>
      </c>
      <c r="D10" s="4">
        <v>200000</v>
      </c>
      <c r="F10" t="s">
        <v>27</v>
      </c>
    </row>
    <row r="11" spans="1:6" x14ac:dyDescent="0.2">
      <c r="A11" s="2">
        <v>45295</v>
      </c>
      <c r="B11" t="s">
        <v>25</v>
      </c>
      <c r="C11" t="s">
        <v>21</v>
      </c>
      <c r="E11" s="4">
        <v>200000</v>
      </c>
    </row>
    <row r="12" spans="1:6" x14ac:dyDescent="0.2">
      <c r="A12" s="2">
        <v>45301</v>
      </c>
      <c r="B12" t="s">
        <v>29</v>
      </c>
      <c r="C12" t="s">
        <v>19</v>
      </c>
      <c r="D12" s="4">
        <v>400000</v>
      </c>
    </row>
    <row r="13" spans="1:6" x14ac:dyDescent="0.2">
      <c r="A13" s="2">
        <v>45301</v>
      </c>
      <c r="B13" t="s">
        <v>29</v>
      </c>
      <c r="C13" t="s">
        <v>28</v>
      </c>
      <c r="E13" s="4">
        <v>400000</v>
      </c>
    </row>
    <row r="14" spans="1:6" x14ac:dyDescent="0.2">
      <c r="A14" s="2">
        <v>45301</v>
      </c>
      <c r="B14" t="s">
        <v>32</v>
      </c>
      <c r="C14" t="s">
        <v>30</v>
      </c>
      <c r="D14" s="4">
        <v>300000</v>
      </c>
    </row>
    <row r="15" spans="1:6" x14ac:dyDescent="0.2">
      <c r="A15" s="2">
        <v>45301</v>
      </c>
      <c r="B15" t="s">
        <v>32</v>
      </c>
      <c r="C15" t="s">
        <v>24</v>
      </c>
      <c r="E15" s="4">
        <v>300000</v>
      </c>
    </row>
    <row r="16" spans="1:6" x14ac:dyDescent="0.2">
      <c r="A16" s="2">
        <v>45306</v>
      </c>
      <c r="B16" t="s">
        <v>31</v>
      </c>
      <c r="C16" t="s">
        <v>37</v>
      </c>
      <c r="D16" s="4">
        <v>300000</v>
      </c>
    </row>
    <row r="17" spans="1:5" x14ac:dyDescent="0.2">
      <c r="A17" s="2">
        <v>45306</v>
      </c>
      <c r="B17" t="s">
        <v>31</v>
      </c>
      <c r="C17" t="s">
        <v>28</v>
      </c>
      <c r="E17" s="4">
        <v>300000</v>
      </c>
    </row>
    <row r="18" spans="1:5" x14ac:dyDescent="0.2">
      <c r="A18" s="2">
        <v>45306</v>
      </c>
      <c r="B18" t="s">
        <v>32</v>
      </c>
      <c r="C18" t="s">
        <v>30</v>
      </c>
      <c r="D18" s="4">
        <v>150000</v>
      </c>
    </row>
    <row r="19" spans="1:5" x14ac:dyDescent="0.2">
      <c r="A19" s="2">
        <v>45306</v>
      </c>
      <c r="B19" t="s">
        <v>32</v>
      </c>
      <c r="C19" t="s">
        <v>24</v>
      </c>
      <c r="E19" s="4">
        <v>150000</v>
      </c>
    </row>
    <row r="20" spans="1:5" x14ac:dyDescent="0.2">
      <c r="A20" s="2">
        <v>45309</v>
      </c>
      <c r="B20" t="s">
        <v>34</v>
      </c>
      <c r="C20" t="s">
        <v>33</v>
      </c>
      <c r="D20" s="4">
        <v>15000</v>
      </c>
    </row>
    <row r="21" spans="1:5" x14ac:dyDescent="0.2">
      <c r="A21" s="2">
        <v>45309</v>
      </c>
      <c r="B21" t="s">
        <v>34</v>
      </c>
      <c r="C21" t="s">
        <v>21</v>
      </c>
      <c r="E21" s="4">
        <v>15000</v>
      </c>
    </row>
    <row r="22" spans="1:5" x14ac:dyDescent="0.2">
      <c r="A22" s="2">
        <v>45321</v>
      </c>
      <c r="B22" t="s">
        <v>36</v>
      </c>
      <c r="C22" t="s">
        <v>35</v>
      </c>
      <c r="D22" s="4">
        <v>100000</v>
      </c>
    </row>
    <row r="23" spans="1:5" x14ac:dyDescent="0.2">
      <c r="A23" s="2">
        <v>45321</v>
      </c>
      <c r="B23" t="s">
        <v>36</v>
      </c>
      <c r="C23" t="s">
        <v>19</v>
      </c>
      <c r="E23" s="4">
        <v>100000</v>
      </c>
    </row>
    <row r="24" spans="1:5" x14ac:dyDescent="0.2">
      <c r="A24" s="2">
        <v>45324</v>
      </c>
      <c r="B24" t="s">
        <v>39</v>
      </c>
      <c r="C24" t="s">
        <v>38</v>
      </c>
      <c r="D24" s="4">
        <v>100000</v>
      </c>
    </row>
    <row r="25" spans="1:5" x14ac:dyDescent="0.2">
      <c r="A25" s="2">
        <v>45324</v>
      </c>
      <c r="B25" t="s">
        <v>39</v>
      </c>
      <c r="C25" t="s">
        <v>19</v>
      </c>
      <c r="E25" s="4">
        <v>100000</v>
      </c>
    </row>
    <row r="26" spans="1:5" x14ac:dyDescent="0.2">
      <c r="A26" s="2">
        <v>45327</v>
      </c>
      <c r="B26" t="s">
        <v>40</v>
      </c>
      <c r="C26" t="s">
        <v>21</v>
      </c>
      <c r="D26" s="4">
        <v>150000</v>
      </c>
    </row>
    <row r="27" spans="1:5" x14ac:dyDescent="0.2">
      <c r="A27" s="2">
        <v>45327</v>
      </c>
      <c r="B27" t="s">
        <v>40</v>
      </c>
      <c r="C27" t="s">
        <v>37</v>
      </c>
      <c r="E27" s="4">
        <v>150000</v>
      </c>
    </row>
    <row r="28" spans="1:5" x14ac:dyDescent="0.2">
      <c r="A28" s="2">
        <v>45381</v>
      </c>
      <c r="B28" t="s">
        <v>62</v>
      </c>
      <c r="C28" t="s">
        <v>60</v>
      </c>
      <c r="D28" s="4">
        <v>20250</v>
      </c>
    </row>
    <row r="29" spans="1:5" x14ac:dyDescent="0.2">
      <c r="A29" s="2">
        <v>45381</v>
      </c>
      <c r="B29" t="s">
        <v>62</v>
      </c>
      <c r="C29" t="s">
        <v>61</v>
      </c>
      <c r="E29" s="4">
        <v>20250</v>
      </c>
    </row>
  </sheetData>
  <pageMargins left="0.7" right="0.7" top="0.75" bottom="0.75" header="0.3" footer="0.3"/>
  <ignoredErrors>
    <ignoredError sqref="C1" listDataValidation="1"/>
  </ignoredErrors>
  <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8EA512E5-AA12-400D-BFEA-6BB0F87A37A2}">
          <x14:formula1>
            <xm:f>'Chart Of Acounts'!$G$2:$G$49</xm:f>
          </x14:formula1>
          <xm:sqref>C1:C1048576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8AF9C-F338-47BB-8631-8E00008DF641}">
  <dimension ref="C2:S32"/>
  <sheetViews>
    <sheetView showGridLines="0" showRowColHeaders="0" topLeftCell="B1" workbookViewId="0">
      <selection activeCell="F3" sqref="F3"/>
    </sheetView>
  </sheetViews>
  <sheetFormatPr defaultColWidth="9.14453125" defaultRowHeight="15" x14ac:dyDescent="0.2"/>
  <cols>
    <col min="1" max="1" width="6.1875" style="11" customWidth="1"/>
    <col min="2" max="2" width="6.05078125" style="11" customWidth="1"/>
    <col min="3" max="3" width="16.54296875" style="11" customWidth="1"/>
    <col min="4" max="4" width="24.2109375" style="11" customWidth="1"/>
    <col min="5" max="5" width="35.2421875" style="11" customWidth="1"/>
    <col min="6" max="6" width="16.54296875" style="11" customWidth="1"/>
    <col min="7" max="7" width="18.0234375" style="11" customWidth="1"/>
    <col min="8" max="8" width="17.21875" style="11" customWidth="1"/>
    <col min="9" max="16384" width="9.14453125" style="11"/>
  </cols>
  <sheetData>
    <row r="2" spans="3:19" ht="30.75" x14ac:dyDescent="0.45">
      <c r="C2" s="58" t="str">
        <f>D4</f>
        <v>Cash</v>
      </c>
      <c r="E2" s="58" t="str">
        <f>VLOOKUP(C2,'Chart Of Acounts'!G:H,2,0)</f>
        <v>Current Assets</v>
      </c>
    </row>
    <row r="3" spans="3:19" x14ac:dyDescent="0.2">
      <c r="C3" s="59" t="s">
        <v>0</v>
      </c>
      <c r="D3" s="59" t="s">
        <v>2</v>
      </c>
      <c r="E3" s="59" t="s">
        <v>1</v>
      </c>
      <c r="F3" s="59" t="s">
        <v>42</v>
      </c>
      <c r="G3" s="59" t="s">
        <v>43</v>
      </c>
      <c r="H3" s="59" t="s">
        <v>44</v>
      </c>
    </row>
    <row r="4" spans="3:19" x14ac:dyDescent="0.2">
      <c r="C4" s="60">
        <v>45292</v>
      </c>
      <c r="D4" s="11" t="s">
        <v>19</v>
      </c>
      <c r="E4" s="11" t="s">
        <v>18</v>
      </c>
      <c r="F4" s="61">
        <v>1000000</v>
      </c>
      <c r="G4" s="61"/>
      <c r="H4" s="62">
        <v>1000000</v>
      </c>
    </row>
    <row r="5" spans="3:19" x14ac:dyDescent="0.2">
      <c r="C5" s="60">
        <v>45292</v>
      </c>
      <c r="D5" s="11" t="s">
        <v>20</v>
      </c>
      <c r="E5" s="11" t="s">
        <v>18</v>
      </c>
      <c r="F5" s="61"/>
      <c r="G5" s="61">
        <v>1000000</v>
      </c>
      <c r="H5" s="62">
        <v>-1000000</v>
      </c>
    </row>
    <row r="6" spans="3:19" x14ac:dyDescent="0.2">
      <c r="C6" s="60">
        <v>45293</v>
      </c>
      <c r="D6" s="11" t="s">
        <v>21</v>
      </c>
      <c r="E6" s="11" t="s">
        <v>22</v>
      </c>
      <c r="F6" s="61">
        <v>500000</v>
      </c>
      <c r="G6" s="61"/>
      <c r="H6" s="62">
        <v>500000</v>
      </c>
    </row>
    <row r="7" spans="3:19" x14ac:dyDescent="0.2">
      <c r="C7" s="60">
        <v>45293</v>
      </c>
      <c r="D7" s="11" t="s">
        <v>19</v>
      </c>
      <c r="E7" s="11" t="s">
        <v>22</v>
      </c>
      <c r="F7" s="61"/>
      <c r="G7" s="61">
        <v>500000</v>
      </c>
      <c r="H7" s="62">
        <v>-500000</v>
      </c>
    </row>
    <row r="8" spans="3:19" x14ac:dyDescent="0.2">
      <c r="C8" s="60">
        <v>45293</v>
      </c>
      <c r="D8" s="11" t="s">
        <v>19</v>
      </c>
      <c r="E8" s="11" t="s">
        <v>66</v>
      </c>
      <c r="F8" s="61"/>
      <c r="G8" s="61">
        <v>100000</v>
      </c>
      <c r="H8" s="62">
        <v>-100000</v>
      </c>
    </row>
    <row r="9" spans="3:19" x14ac:dyDescent="0.2">
      <c r="C9" s="60">
        <v>45293</v>
      </c>
      <c r="D9" s="11" t="s">
        <v>65</v>
      </c>
      <c r="E9" s="11" t="s">
        <v>66</v>
      </c>
      <c r="F9" s="61">
        <v>100000</v>
      </c>
      <c r="G9" s="61"/>
      <c r="H9" s="62">
        <v>100000</v>
      </c>
    </row>
    <row r="10" spans="3:19" x14ac:dyDescent="0.2">
      <c r="C10" s="60">
        <v>45294</v>
      </c>
      <c r="D10" s="11" t="s">
        <v>24</v>
      </c>
      <c r="E10" s="11" t="s">
        <v>25</v>
      </c>
      <c r="F10" s="61">
        <v>600000</v>
      </c>
      <c r="G10" s="61"/>
      <c r="H10" s="62">
        <v>600000</v>
      </c>
    </row>
    <row r="11" spans="3:19" x14ac:dyDescent="0.2">
      <c r="C11" s="60">
        <v>45294</v>
      </c>
      <c r="D11" s="11" t="s">
        <v>38</v>
      </c>
      <c r="E11" s="11" t="s">
        <v>25</v>
      </c>
      <c r="F11" s="61"/>
      <c r="G11" s="61">
        <v>600000</v>
      </c>
      <c r="H11" s="62">
        <v>-600000</v>
      </c>
    </row>
    <row r="12" spans="3:19" x14ac:dyDescent="0.2">
      <c r="C12" s="60">
        <v>45295</v>
      </c>
      <c r="D12" s="11" t="s">
        <v>21</v>
      </c>
      <c r="E12" s="11" t="s">
        <v>25</v>
      </c>
      <c r="F12" s="61"/>
      <c r="G12" s="61">
        <v>200000</v>
      </c>
      <c r="H12" s="62">
        <v>-200000</v>
      </c>
      <c r="S12" s="11" t="s">
        <v>78</v>
      </c>
    </row>
    <row r="13" spans="3:19" x14ac:dyDescent="0.2">
      <c r="C13" s="60">
        <v>45295</v>
      </c>
      <c r="D13" s="11" t="s">
        <v>24</v>
      </c>
      <c r="E13" s="11" t="s">
        <v>25</v>
      </c>
      <c r="F13" s="61">
        <v>200000</v>
      </c>
      <c r="G13" s="61"/>
      <c r="H13" s="62">
        <v>200000</v>
      </c>
    </row>
    <row r="14" spans="3:19" x14ac:dyDescent="0.2">
      <c r="C14" s="60">
        <v>45301</v>
      </c>
      <c r="D14" s="11" t="s">
        <v>19</v>
      </c>
      <c r="E14" s="11" t="s">
        <v>29</v>
      </c>
      <c r="F14" s="61">
        <v>400000</v>
      </c>
      <c r="G14" s="61"/>
      <c r="H14" s="62">
        <v>400000</v>
      </c>
    </row>
    <row r="15" spans="3:19" x14ac:dyDescent="0.2">
      <c r="C15" s="60">
        <v>45301</v>
      </c>
      <c r="D15" s="11" t="s">
        <v>30</v>
      </c>
      <c r="E15" s="11" t="s">
        <v>32</v>
      </c>
      <c r="F15" s="61">
        <v>300000</v>
      </c>
      <c r="G15" s="61"/>
      <c r="H15" s="62">
        <v>300000</v>
      </c>
    </row>
    <row r="16" spans="3:19" x14ac:dyDescent="0.2">
      <c r="C16" s="60">
        <v>45301</v>
      </c>
      <c r="D16" s="11" t="s">
        <v>24</v>
      </c>
      <c r="E16" s="11" t="s">
        <v>32</v>
      </c>
      <c r="F16" s="61"/>
      <c r="G16" s="61">
        <v>300000</v>
      </c>
      <c r="H16" s="62">
        <v>-300000</v>
      </c>
    </row>
    <row r="17" spans="3:8" x14ac:dyDescent="0.2">
      <c r="C17" s="60">
        <v>45301</v>
      </c>
      <c r="D17" s="11" t="s">
        <v>28</v>
      </c>
      <c r="E17" s="11" t="s">
        <v>29</v>
      </c>
      <c r="F17" s="61"/>
      <c r="G17" s="61">
        <v>400000</v>
      </c>
      <c r="H17" s="62">
        <v>-400000</v>
      </c>
    </row>
    <row r="18" spans="3:8" x14ac:dyDescent="0.2">
      <c r="C18" s="60">
        <v>45306</v>
      </c>
      <c r="D18" s="11" t="s">
        <v>37</v>
      </c>
      <c r="E18" s="11" t="s">
        <v>31</v>
      </c>
      <c r="F18" s="61">
        <v>300000</v>
      </c>
      <c r="G18" s="61"/>
      <c r="H18" s="62">
        <v>300000</v>
      </c>
    </row>
    <row r="19" spans="3:8" x14ac:dyDescent="0.2">
      <c r="C19" s="60">
        <v>45306</v>
      </c>
      <c r="D19" s="11" t="s">
        <v>30</v>
      </c>
      <c r="E19" s="11" t="s">
        <v>32</v>
      </c>
      <c r="F19" s="61">
        <v>150000</v>
      </c>
      <c r="G19" s="61"/>
      <c r="H19" s="62">
        <v>150000</v>
      </c>
    </row>
    <row r="20" spans="3:8" x14ac:dyDescent="0.2">
      <c r="C20" s="60">
        <v>45306</v>
      </c>
      <c r="D20" s="11" t="s">
        <v>24</v>
      </c>
      <c r="E20" s="11" t="s">
        <v>32</v>
      </c>
      <c r="F20" s="61"/>
      <c r="G20" s="61">
        <v>150000</v>
      </c>
      <c r="H20" s="62">
        <v>-150000</v>
      </c>
    </row>
    <row r="21" spans="3:8" x14ac:dyDescent="0.2">
      <c r="C21" s="60">
        <v>45306</v>
      </c>
      <c r="D21" s="11" t="s">
        <v>28</v>
      </c>
      <c r="E21" s="11" t="s">
        <v>31</v>
      </c>
      <c r="F21" s="61"/>
      <c r="G21" s="61">
        <v>300000</v>
      </c>
      <c r="H21" s="62">
        <v>-300000</v>
      </c>
    </row>
    <row r="22" spans="3:8" x14ac:dyDescent="0.2">
      <c r="C22" s="60">
        <v>45309</v>
      </c>
      <c r="D22" s="11" t="s">
        <v>21</v>
      </c>
      <c r="E22" s="11" t="s">
        <v>34</v>
      </c>
      <c r="F22" s="61"/>
      <c r="G22" s="61">
        <v>15000</v>
      </c>
      <c r="H22" s="62">
        <v>-15000</v>
      </c>
    </row>
    <row r="23" spans="3:8" x14ac:dyDescent="0.2">
      <c r="C23" s="60">
        <v>45309</v>
      </c>
      <c r="D23" s="11" t="s">
        <v>33</v>
      </c>
      <c r="E23" s="11" t="s">
        <v>34</v>
      </c>
      <c r="F23" s="61">
        <v>15000</v>
      </c>
      <c r="G23" s="61"/>
      <c r="H23" s="62">
        <v>15000</v>
      </c>
    </row>
    <row r="24" spans="3:8" x14ac:dyDescent="0.2">
      <c r="C24" s="60">
        <v>45321</v>
      </c>
      <c r="D24" s="11" t="s">
        <v>19</v>
      </c>
      <c r="E24" s="11" t="s">
        <v>36</v>
      </c>
      <c r="F24" s="61"/>
      <c r="G24" s="61">
        <v>100000</v>
      </c>
      <c r="H24" s="62">
        <v>-100000</v>
      </c>
    </row>
    <row r="25" spans="3:8" x14ac:dyDescent="0.2">
      <c r="C25" s="60">
        <v>45321</v>
      </c>
      <c r="D25" s="11" t="s">
        <v>35</v>
      </c>
      <c r="E25" s="11" t="s">
        <v>36</v>
      </c>
      <c r="F25" s="61">
        <v>100000</v>
      </c>
      <c r="G25" s="61"/>
      <c r="H25" s="62">
        <v>100000</v>
      </c>
    </row>
    <row r="26" spans="3:8" x14ac:dyDescent="0.2">
      <c r="C26" s="60">
        <v>45324</v>
      </c>
      <c r="D26" s="11" t="s">
        <v>19</v>
      </c>
      <c r="E26" s="11" t="s">
        <v>39</v>
      </c>
      <c r="F26" s="61"/>
      <c r="G26" s="61">
        <v>100000</v>
      </c>
      <c r="H26" s="62">
        <v>-100000</v>
      </c>
    </row>
    <row r="27" spans="3:8" x14ac:dyDescent="0.2">
      <c r="C27" s="60">
        <v>45324</v>
      </c>
      <c r="D27" s="11" t="s">
        <v>38</v>
      </c>
      <c r="E27" s="11" t="s">
        <v>39</v>
      </c>
      <c r="F27" s="61">
        <v>100000</v>
      </c>
      <c r="G27" s="61"/>
      <c r="H27" s="62">
        <v>100000</v>
      </c>
    </row>
    <row r="28" spans="3:8" x14ac:dyDescent="0.2">
      <c r="C28" s="60">
        <v>45327</v>
      </c>
      <c r="D28" s="11" t="s">
        <v>37</v>
      </c>
      <c r="E28" s="11" t="s">
        <v>40</v>
      </c>
      <c r="F28" s="61"/>
      <c r="G28" s="61">
        <v>150000</v>
      </c>
      <c r="H28" s="62">
        <v>-150000</v>
      </c>
    </row>
    <row r="29" spans="3:8" x14ac:dyDescent="0.2">
      <c r="C29" s="60">
        <v>45327</v>
      </c>
      <c r="D29" s="11" t="s">
        <v>21</v>
      </c>
      <c r="E29" s="11" t="s">
        <v>40</v>
      </c>
      <c r="F29" s="61">
        <v>150000</v>
      </c>
      <c r="G29" s="61"/>
      <c r="H29" s="62">
        <v>150000</v>
      </c>
    </row>
    <row r="30" spans="3:8" x14ac:dyDescent="0.2">
      <c r="C30" s="60">
        <v>45381</v>
      </c>
      <c r="D30" s="11" t="s">
        <v>60</v>
      </c>
      <c r="E30" s="11" t="s">
        <v>62</v>
      </c>
      <c r="F30" s="61">
        <v>20250</v>
      </c>
      <c r="G30" s="61"/>
      <c r="H30" s="62">
        <v>20250</v>
      </c>
    </row>
    <row r="31" spans="3:8" x14ac:dyDescent="0.2">
      <c r="C31" s="60">
        <v>45381</v>
      </c>
      <c r="D31" s="11" t="s">
        <v>61</v>
      </c>
      <c r="E31" s="11" t="s">
        <v>62</v>
      </c>
      <c r="F31" s="61"/>
      <c r="G31" s="61">
        <v>20250</v>
      </c>
      <c r="H31" s="62">
        <v>-20250</v>
      </c>
    </row>
    <row r="32" spans="3:8" x14ac:dyDescent="0.2">
      <c r="C32" s="60" t="s">
        <v>41</v>
      </c>
      <c r="F32" s="61">
        <v>3935250</v>
      </c>
      <c r="G32" s="61">
        <v>3935250</v>
      </c>
      <c r="H32" s="62">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C0148-C49B-4CF5-93E0-56E6B9388A70}">
  <dimension ref="A2:I17"/>
  <sheetViews>
    <sheetView showGridLines="0" workbookViewId="0">
      <selection activeCell="I5" sqref="I5"/>
    </sheetView>
  </sheetViews>
  <sheetFormatPr defaultRowHeight="15" x14ac:dyDescent="0.2"/>
  <cols>
    <col min="1" max="1" width="16.54296875" customWidth="1"/>
    <col min="2" max="2" width="24.2109375" customWidth="1"/>
    <col min="3" max="3" width="37.80078125" customWidth="1"/>
    <col min="4" max="4" width="16.54296875" customWidth="1"/>
    <col min="5" max="5" width="18.0234375" customWidth="1"/>
    <col min="6" max="6" width="17.21875" hidden="1" customWidth="1"/>
    <col min="7" max="7" width="17.75390625" customWidth="1"/>
    <col min="9" max="9" width="15.46875" customWidth="1"/>
  </cols>
  <sheetData>
    <row r="2" spans="1:9" ht="30.75" x14ac:dyDescent="0.45">
      <c r="A2" s="8" t="s">
        <v>45</v>
      </c>
      <c r="C2" s="8"/>
    </row>
    <row r="3" spans="1:9" x14ac:dyDescent="0.2">
      <c r="A3" s="9" t="s">
        <v>2</v>
      </c>
      <c r="B3" s="9" t="s">
        <v>42</v>
      </c>
      <c r="C3" s="9" t="s">
        <v>43</v>
      </c>
      <c r="D3" s="9" t="s">
        <v>44</v>
      </c>
      <c r="I3" t="s">
        <v>108</v>
      </c>
    </row>
    <row r="4" spans="1:9" x14ac:dyDescent="0.2">
      <c r="A4" t="s">
        <v>37</v>
      </c>
      <c r="B4" s="6">
        <v>300000</v>
      </c>
      <c r="C4" s="6">
        <v>150000</v>
      </c>
      <c r="D4" s="7">
        <v>150000</v>
      </c>
      <c r="F4" t="str">
        <f>VLOOKUP(A4,'Chart Of Acounts'!G:H,2,0)</f>
        <v>Current Assets</v>
      </c>
      <c r="I4" t="str">
        <f>VLOOKUP(A4,'Chart Of Acounts'!$G:$H,2,0)</f>
        <v>Current Assets</v>
      </c>
    </row>
    <row r="5" spans="1:9" x14ac:dyDescent="0.2">
      <c r="A5" t="s">
        <v>21</v>
      </c>
      <c r="B5" s="6">
        <v>650000</v>
      </c>
      <c r="C5" s="6">
        <v>215000</v>
      </c>
      <c r="D5" s="7">
        <v>435000</v>
      </c>
      <c r="F5" t="str">
        <f>VLOOKUP(A5,'Chart Of Acounts'!G:H,2,0)</f>
        <v>Current Assets</v>
      </c>
      <c r="I5" t="str">
        <f>VLOOKUP(A5,'Chart Of Acounts'!$G:$H,2,0)</f>
        <v>Current Assets</v>
      </c>
    </row>
    <row r="6" spans="1:9" x14ac:dyDescent="0.2">
      <c r="A6" t="s">
        <v>19</v>
      </c>
      <c r="B6" s="6">
        <v>1400000</v>
      </c>
      <c r="C6" s="6">
        <v>800000</v>
      </c>
      <c r="D6" s="7">
        <v>600000</v>
      </c>
      <c r="F6" t="str">
        <f>VLOOKUP(A6,'Chart Of Acounts'!G:H,2,0)</f>
        <v>Current Assets</v>
      </c>
      <c r="I6" t="str">
        <f>VLOOKUP(A6,'Chart Of Acounts'!$G:$H,2,0)</f>
        <v>Current Assets</v>
      </c>
    </row>
    <row r="7" spans="1:9" x14ac:dyDescent="0.2">
      <c r="A7" t="s">
        <v>30</v>
      </c>
      <c r="B7" s="6">
        <v>450000</v>
      </c>
      <c r="C7" s="6"/>
      <c r="D7" s="7">
        <v>450000</v>
      </c>
      <c r="F7" t="str">
        <f>VLOOKUP(A7,'Chart Of Acounts'!G:H,2,0)</f>
        <v>Expenses</v>
      </c>
      <c r="I7" t="str">
        <f>VLOOKUP(A7,'Chart Of Acounts'!$G:$H,2,0)</f>
        <v>Expenses</v>
      </c>
    </row>
    <row r="8" spans="1:9" x14ac:dyDescent="0.2">
      <c r="A8" t="s">
        <v>33</v>
      </c>
      <c r="B8" s="6">
        <v>15000</v>
      </c>
      <c r="C8" s="6"/>
      <c r="D8" s="7">
        <v>15000</v>
      </c>
      <c r="F8" t="str">
        <f>VLOOKUP(A8,'Chart Of Acounts'!G:H,2,0)</f>
        <v>Expenses</v>
      </c>
      <c r="I8" t="str">
        <f>VLOOKUP(A8,'Chart Of Acounts'!$G:$H,2,0)</f>
        <v>Expenses</v>
      </c>
    </row>
    <row r="9" spans="1:9" x14ac:dyDescent="0.2">
      <c r="A9" t="s">
        <v>20</v>
      </c>
      <c r="B9" s="6"/>
      <c r="C9" s="6">
        <v>1000000</v>
      </c>
      <c r="D9" s="7">
        <v>-1000000</v>
      </c>
      <c r="F9" t="str">
        <f>VLOOKUP(A9,'Chart Of Acounts'!G:H,2,0)</f>
        <v>Equity</v>
      </c>
      <c r="I9" t="str">
        <f>VLOOKUP(A9,'Chart Of Acounts'!$G:$H,2,0)</f>
        <v>Equity</v>
      </c>
    </row>
    <row r="10" spans="1:9" x14ac:dyDescent="0.2">
      <c r="A10" t="s">
        <v>24</v>
      </c>
      <c r="B10" s="6">
        <v>800000</v>
      </c>
      <c r="C10" s="6">
        <v>450000</v>
      </c>
      <c r="D10" s="7">
        <v>350000</v>
      </c>
      <c r="F10" t="str">
        <f>VLOOKUP(A10,'Chart Of Acounts'!G:H,2,0)</f>
        <v>Current Assets</v>
      </c>
      <c r="I10" t="str">
        <f>VLOOKUP(A10,'Chart Of Acounts'!$G:$H,2,0)</f>
        <v>Current Assets</v>
      </c>
    </row>
    <row r="11" spans="1:9" x14ac:dyDescent="0.2">
      <c r="A11" t="s">
        <v>38</v>
      </c>
      <c r="B11" s="6">
        <v>100000</v>
      </c>
      <c r="C11" s="6">
        <v>600000</v>
      </c>
      <c r="D11" s="7">
        <v>-500000</v>
      </c>
      <c r="F11" t="str">
        <f>VLOOKUP(A11,'Chart Of Acounts'!G:H,2,0)</f>
        <v>Current Liabilities</v>
      </c>
      <c r="I11" t="str">
        <f>VLOOKUP(A11,'Chart Of Acounts'!$G:$H,2,0)</f>
        <v>Current Liabilities</v>
      </c>
    </row>
    <row r="12" spans="1:9" x14ac:dyDescent="0.2">
      <c r="A12" t="s">
        <v>35</v>
      </c>
      <c r="B12" s="6">
        <v>100000</v>
      </c>
      <c r="C12" s="6"/>
      <c r="D12" s="7">
        <v>100000</v>
      </c>
      <c r="F12" t="str">
        <f>VLOOKUP(A12,'Chart Of Acounts'!G:H,2,0)</f>
        <v>Expenses</v>
      </c>
      <c r="I12" t="str">
        <f>VLOOKUP(A12,'Chart Of Acounts'!$G:$H,2,0)</f>
        <v>Expenses</v>
      </c>
    </row>
    <row r="13" spans="1:9" x14ac:dyDescent="0.2">
      <c r="A13" t="s">
        <v>28</v>
      </c>
      <c r="B13" s="6"/>
      <c r="C13" s="6">
        <v>700000</v>
      </c>
      <c r="D13" s="7">
        <v>-700000</v>
      </c>
      <c r="F13" t="str">
        <f>VLOOKUP(A13,'Chart Of Acounts'!G:H,2,0)</f>
        <v>Revenue</v>
      </c>
      <c r="I13" t="str">
        <f>VLOOKUP(A13,'Chart Of Acounts'!$G:$H,2,0)</f>
        <v>Revenue</v>
      </c>
    </row>
    <row r="14" spans="1:9" x14ac:dyDescent="0.2">
      <c r="A14" t="s">
        <v>60</v>
      </c>
      <c r="B14" s="6">
        <v>20250</v>
      </c>
      <c r="C14" s="6"/>
      <c r="D14" s="7">
        <v>20250</v>
      </c>
      <c r="F14" t="str">
        <f>VLOOKUP(A14,'Chart Of Acounts'!G:H,2,0)</f>
        <v>Expenses</v>
      </c>
      <c r="I14" t="str">
        <f>VLOOKUP(A14,'Chart Of Acounts'!$G:$H,2,0)</f>
        <v>Expenses</v>
      </c>
    </row>
    <row r="15" spans="1:9" x14ac:dyDescent="0.2">
      <c r="A15" t="s">
        <v>61</v>
      </c>
      <c r="B15" s="6"/>
      <c r="C15" s="6">
        <v>20250</v>
      </c>
      <c r="D15" s="7">
        <v>-20250</v>
      </c>
      <c r="F15" t="str">
        <f>VLOOKUP(A15,'Chart Of Acounts'!G:H,2,0)</f>
        <v>Current Liabilities</v>
      </c>
      <c r="I15" t="str">
        <f>VLOOKUP(A15,'Chart Of Acounts'!$G:$H,2,0)</f>
        <v>Current Liabilities</v>
      </c>
    </row>
    <row r="16" spans="1:9" x14ac:dyDescent="0.2">
      <c r="A16" t="s">
        <v>65</v>
      </c>
      <c r="B16" s="6">
        <v>100000</v>
      </c>
      <c r="C16" s="6"/>
      <c r="D16" s="7">
        <v>100000</v>
      </c>
      <c r="F16" t="str">
        <f>VLOOKUP(A16,'Chart Of Acounts'!G:H,2,0)</f>
        <v>Non current Assets</v>
      </c>
      <c r="I16" t="str">
        <f>VLOOKUP(A16,'Chart Of Acounts'!$G:$H,2,0)</f>
        <v>Non current Assets</v>
      </c>
    </row>
    <row r="17" spans="1:4" x14ac:dyDescent="0.2">
      <c r="A17" t="s">
        <v>41</v>
      </c>
      <c r="B17" s="6">
        <v>3935250</v>
      </c>
      <c r="C17" s="6">
        <v>3935250</v>
      </c>
      <c r="D17" s="7">
        <v>0</v>
      </c>
    </row>
  </sheetData>
  <autoFilter ref="I3:I16" xr:uid="{99BC0148-C49B-4CF5-93E0-56E6B9388A70}"/>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31730-BB1F-48CF-AAD8-F45251B858E9}">
  <dimension ref="B1:I28"/>
  <sheetViews>
    <sheetView showGridLines="0" workbookViewId="0">
      <selection activeCell="G17" sqref="G17"/>
    </sheetView>
  </sheetViews>
  <sheetFormatPr defaultRowHeight="15" x14ac:dyDescent="0.2"/>
  <cols>
    <col min="1" max="1" width="8.203125" customWidth="1"/>
    <col min="3" max="3" width="17.21875" customWidth="1"/>
    <col min="6" max="6" width="13.71875" customWidth="1"/>
    <col min="7" max="7" width="18.83203125" customWidth="1"/>
    <col min="8" max="8" width="6.58984375" customWidth="1"/>
    <col min="9" max="9" width="4.83984375" customWidth="1"/>
  </cols>
  <sheetData>
    <row r="1" spans="2:9" ht="14.25" customHeight="1" thickBot="1" x14ac:dyDescent="0.25"/>
    <row r="2" spans="2:9" ht="27.75" x14ac:dyDescent="0.4">
      <c r="B2" s="65" t="s">
        <v>46</v>
      </c>
      <c r="C2" s="66"/>
      <c r="D2" s="66"/>
      <c r="E2" s="66"/>
      <c r="F2" s="66"/>
      <c r="G2" s="66"/>
      <c r="H2" s="66"/>
      <c r="I2" s="67"/>
    </row>
    <row r="3" spans="2:9" ht="18.75" x14ac:dyDescent="0.25">
      <c r="B3" s="68" t="s">
        <v>47</v>
      </c>
      <c r="C3" s="69"/>
      <c r="D3" s="69"/>
      <c r="E3" s="69"/>
      <c r="F3" s="69"/>
      <c r="G3" s="69"/>
      <c r="H3" s="69"/>
      <c r="I3" s="70"/>
    </row>
    <row r="4" spans="2:9" ht="16.5" x14ac:dyDescent="0.25">
      <c r="B4" s="71" t="s">
        <v>57</v>
      </c>
      <c r="C4" s="72"/>
      <c r="D4" s="72"/>
      <c r="E4" s="72"/>
      <c r="F4" s="72"/>
      <c r="G4" s="72"/>
      <c r="H4" s="72"/>
      <c r="I4" s="73"/>
    </row>
    <row r="5" spans="2:9" ht="12.95" customHeight="1" x14ac:dyDescent="0.2">
      <c r="B5" s="17"/>
      <c r="E5" s="18"/>
      <c r="F5" s="18" t="s">
        <v>54</v>
      </c>
      <c r="G5" s="18" t="s">
        <v>54</v>
      </c>
      <c r="I5" s="19"/>
    </row>
    <row r="6" spans="2:9" ht="21.95" customHeight="1" x14ac:dyDescent="0.2">
      <c r="B6" s="17"/>
      <c r="C6" s="5" t="s">
        <v>28</v>
      </c>
      <c r="E6" s="18"/>
      <c r="F6" s="18"/>
      <c r="G6" s="20">
        <f>VLOOKUP(C6,'Trial Balance'!$A$4:$D$13,4,0)*-1</f>
        <v>700000</v>
      </c>
      <c r="I6" s="19"/>
    </row>
    <row r="7" spans="2:9" ht="21.95" customHeight="1" x14ac:dyDescent="0.2">
      <c r="B7" s="17"/>
      <c r="C7" s="5" t="s">
        <v>51</v>
      </c>
      <c r="D7" s="35"/>
      <c r="E7" s="63"/>
      <c r="F7" s="63"/>
      <c r="G7" s="64">
        <f>VLOOKUP(C7,'Trial Balance'!$A$4:$D$13,4,0)*-1</f>
        <v>-450000</v>
      </c>
      <c r="I7" s="19"/>
    </row>
    <row r="8" spans="2:9" ht="21.95" customHeight="1" x14ac:dyDescent="0.25">
      <c r="B8" s="17"/>
      <c r="C8" s="21" t="s">
        <v>52</v>
      </c>
      <c r="E8" s="18"/>
      <c r="F8" s="18"/>
      <c r="G8" s="26">
        <f>SUM(G6:G7)</f>
        <v>250000</v>
      </c>
      <c r="I8" s="19"/>
    </row>
    <row r="9" spans="2:9" ht="21.95" customHeight="1" x14ac:dyDescent="0.2">
      <c r="B9" s="17"/>
      <c r="E9" s="18"/>
      <c r="F9" s="18"/>
      <c r="G9" s="18"/>
      <c r="I9" s="19"/>
    </row>
    <row r="10" spans="2:9" ht="21.95" customHeight="1" x14ac:dyDescent="0.2">
      <c r="B10" s="17"/>
      <c r="C10" s="22" t="s">
        <v>53</v>
      </c>
      <c r="D10" s="23"/>
      <c r="E10" s="18"/>
      <c r="F10" s="18"/>
      <c r="G10" s="18"/>
      <c r="I10" s="19"/>
    </row>
    <row r="11" spans="2:9" ht="21.95" customHeight="1" x14ac:dyDescent="0.2">
      <c r="B11" s="17"/>
      <c r="C11" s="13" t="s">
        <v>35</v>
      </c>
      <c r="E11" s="18"/>
      <c r="F11" s="20">
        <f>VLOOKUP(C11,'Trial Balance'!$A$4:$D$13,4,0)*-1</f>
        <v>-100000</v>
      </c>
      <c r="G11" s="18"/>
      <c r="I11" s="19"/>
    </row>
    <row r="12" spans="2:9" ht="21.95" customHeight="1" x14ac:dyDescent="0.2">
      <c r="B12" s="17"/>
      <c r="C12" t="s">
        <v>33</v>
      </c>
      <c r="E12" s="18"/>
      <c r="F12" s="14">
        <f>VLOOKUP(C12,'Trial Balance'!$A$4:$D$13,4,0)*-1</f>
        <v>-15000</v>
      </c>
      <c r="G12" s="18"/>
      <c r="I12" s="19"/>
    </row>
    <row r="13" spans="2:9" ht="21.95" customHeight="1" x14ac:dyDescent="0.2">
      <c r="B13" s="17"/>
      <c r="C13" s="24" t="s">
        <v>55</v>
      </c>
      <c r="E13" s="18"/>
      <c r="F13" s="18"/>
      <c r="G13" s="16">
        <f>SUM(F11:F12)</f>
        <v>-115000</v>
      </c>
      <c r="I13" s="19"/>
    </row>
    <row r="14" spans="2:9" ht="21.95" customHeight="1" x14ac:dyDescent="0.25">
      <c r="B14" s="17"/>
      <c r="C14" s="25" t="s">
        <v>56</v>
      </c>
      <c r="E14" s="18"/>
      <c r="F14" s="18"/>
      <c r="G14" s="26">
        <f>G8+G13</f>
        <v>135000</v>
      </c>
      <c r="I14" s="19"/>
    </row>
    <row r="15" spans="2:9" ht="15.75" customHeight="1" x14ac:dyDescent="0.2">
      <c r="B15" s="17"/>
      <c r="C15" t="s">
        <v>58</v>
      </c>
      <c r="E15" s="18"/>
      <c r="F15" s="18"/>
      <c r="G15" s="16">
        <f>G14*0.15*-1</f>
        <v>-20250</v>
      </c>
      <c r="I15" s="19"/>
    </row>
    <row r="16" spans="2:9" ht="21.95" customHeight="1" thickBot="1" x14ac:dyDescent="0.3">
      <c r="B16" s="17"/>
      <c r="C16" s="25" t="s">
        <v>59</v>
      </c>
      <c r="E16" s="18"/>
      <c r="F16" s="18"/>
      <c r="G16" s="15">
        <f>SUM(G14:G15)</f>
        <v>114750</v>
      </c>
      <c r="I16" s="19"/>
    </row>
    <row r="17" spans="2:9" ht="21.95" customHeight="1" thickTop="1" x14ac:dyDescent="0.2">
      <c r="B17" s="17"/>
      <c r="E17" s="18"/>
      <c r="F17" s="18"/>
      <c r="G17" s="18"/>
      <c r="I17" s="19"/>
    </row>
    <row r="18" spans="2:9" ht="21.95" customHeight="1" thickBot="1" x14ac:dyDescent="0.25">
      <c r="B18" s="27"/>
      <c r="C18" s="28"/>
      <c r="D18" s="28"/>
      <c r="E18" s="28"/>
      <c r="F18" s="28"/>
      <c r="G18" s="28"/>
      <c r="H18" s="28"/>
      <c r="I18" s="29"/>
    </row>
    <row r="19" spans="2:9" ht="21.95" customHeight="1" x14ac:dyDescent="0.2"/>
    <row r="20" spans="2:9" ht="21.95" customHeight="1" x14ac:dyDescent="0.2"/>
    <row r="21" spans="2:9" ht="21.95" customHeight="1" x14ac:dyDescent="0.2"/>
    <row r="22" spans="2:9" ht="21.95" customHeight="1" x14ac:dyDescent="0.2"/>
    <row r="23" spans="2:9" ht="21.95" customHeight="1" x14ac:dyDescent="0.2"/>
    <row r="24" spans="2:9" ht="21.95" customHeight="1" x14ac:dyDescent="0.2"/>
    <row r="25" spans="2:9" ht="21.95" customHeight="1" x14ac:dyDescent="0.2"/>
    <row r="26" spans="2:9" ht="21.95" customHeight="1" x14ac:dyDescent="0.2"/>
    <row r="27" spans="2:9" ht="21.95" customHeight="1" x14ac:dyDescent="0.2"/>
    <row r="28" spans="2:9" ht="12.95" customHeight="1" x14ac:dyDescent="0.2"/>
  </sheetData>
  <mergeCells count="3">
    <mergeCell ref="B2:I2"/>
    <mergeCell ref="B3:I3"/>
    <mergeCell ref="B4:I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DB96A-13B1-4C5A-AD2A-DC0F56A7239A}">
  <dimension ref="B1:M19"/>
  <sheetViews>
    <sheetView showGridLines="0" workbookViewId="0">
      <selection activeCell="F14" sqref="F14"/>
    </sheetView>
  </sheetViews>
  <sheetFormatPr defaultRowHeight="15" x14ac:dyDescent="0.2"/>
  <cols>
    <col min="1" max="1" width="4.83984375" customWidth="1"/>
    <col min="5" max="6" width="14.52734375" customWidth="1"/>
    <col min="7" max="7" width="12.77734375" customWidth="1"/>
    <col min="10" max="10" width="14.52734375" customWidth="1"/>
    <col min="11" max="11" width="13.44921875" customWidth="1"/>
  </cols>
  <sheetData>
    <row r="1" spans="2:11" ht="15.75" thickBot="1" x14ac:dyDescent="0.25"/>
    <row r="2" spans="2:11" ht="27.75" x14ac:dyDescent="0.4">
      <c r="B2" s="65" t="s">
        <v>46</v>
      </c>
      <c r="C2" s="66"/>
      <c r="D2" s="66"/>
      <c r="E2" s="66"/>
      <c r="F2" s="66"/>
      <c r="G2" s="66"/>
      <c r="H2" s="66"/>
      <c r="I2" s="66"/>
      <c r="J2" s="66"/>
      <c r="K2" s="67"/>
    </row>
    <row r="3" spans="2:11" ht="18.75" x14ac:dyDescent="0.25">
      <c r="B3" s="68" t="s">
        <v>63</v>
      </c>
      <c r="C3" s="69"/>
      <c r="D3" s="69"/>
      <c r="E3" s="69"/>
      <c r="F3" s="69"/>
      <c r="G3" s="69"/>
      <c r="H3" s="69"/>
      <c r="I3" s="69"/>
      <c r="J3" s="69"/>
      <c r="K3" s="70"/>
    </row>
    <row r="4" spans="2:11" ht="17.25" thickBot="1" x14ac:dyDescent="0.3">
      <c r="B4" s="71" t="s">
        <v>64</v>
      </c>
      <c r="C4" s="72"/>
      <c r="D4" s="72"/>
      <c r="E4" s="72"/>
      <c r="F4" s="72"/>
      <c r="G4" s="72"/>
      <c r="H4" s="72"/>
      <c r="I4" s="72"/>
      <c r="J4" s="72"/>
      <c r="K4" s="73"/>
    </row>
    <row r="5" spans="2:11" x14ac:dyDescent="0.2">
      <c r="B5" s="32" t="s">
        <v>67</v>
      </c>
      <c r="C5" s="30"/>
      <c r="D5" s="30"/>
      <c r="E5" s="30" t="s">
        <v>68</v>
      </c>
      <c r="F5" s="31" t="s">
        <v>68</v>
      </c>
      <c r="G5" s="44" t="s">
        <v>73</v>
      </c>
      <c r="H5" s="30"/>
      <c r="I5" s="30"/>
      <c r="J5" s="30" t="s">
        <v>54</v>
      </c>
      <c r="K5" s="31" t="s">
        <v>54</v>
      </c>
    </row>
    <row r="6" spans="2:11" x14ac:dyDescent="0.2">
      <c r="B6" s="17" t="s">
        <v>65</v>
      </c>
      <c r="E6" s="36">
        <f>VLOOKUP(B6,'Trial Balance'!$A$4:$D$16,4,0)</f>
        <v>100000</v>
      </c>
      <c r="F6" s="37"/>
      <c r="G6" t="s">
        <v>38</v>
      </c>
      <c r="J6" s="38">
        <f>VLOOKUP(G6,'Trial Balance'!$A$4:$D$16,4,0)*-1</f>
        <v>500000</v>
      </c>
      <c r="K6" s="37"/>
    </row>
    <row r="7" spans="2:11" x14ac:dyDescent="0.2">
      <c r="B7" s="33" t="s">
        <v>72</v>
      </c>
      <c r="E7" s="38"/>
      <c r="F7" s="39">
        <f>SUM(E6)</f>
        <v>100000</v>
      </c>
      <c r="G7" t="s">
        <v>61</v>
      </c>
      <c r="J7" s="36">
        <f>VLOOKUP(G7,'Trial Balance'!$A$4:$D$16,4,0)*-1</f>
        <v>20250</v>
      </c>
      <c r="K7" s="37"/>
    </row>
    <row r="8" spans="2:11" x14ac:dyDescent="0.2">
      <c r="B8" s="17"/>
      <c r="E8" s="38"/>
      <c r="F8" s="37"/>
      <c r="G8" s="5" t="s">
        <v>74</v>
      </c>
      <c r="J8" s="38"/>
      <c r="K8" s="43">
        <f>SUM(J6:J7)</f>
        <v>520250</v>
      </c>
    </row>
    <row r="9" spans="2:11" x14ac:dyDescent="0.2">
      <c r="B9" s="34" t="s">
        <v>69</v>
      </c>
      <c r="E9" s="38"/>
      <c r="F9" s="37"/>
      <c r="J9" s="38"/>
      <c r="K9" s="37"/>
    </row>
    <row r="10" spans="2:11" x14ac:dyDescent="0.2">
      <c r="B10" s="17" t="s">
        <v>37</v>
      </c>
      <c r="E10" s="38">
        <f>VLOOKUP(B10,'Trial Balance'!$A$4:$D$16,4,0)</f>
        <v>150000</v>
      </c>
      <c r="F10" s="37"/>
      <c r="G10" s="45" t="s">
        <v>8</v>
      </c>
      <c r="J10" s="38"/>
      <c r="K10" s="37"/>
    </row>
    <row r="11" spans="2:11" x14ac:dyDescent="0.2">
      <c r="B11" s="17" t="s">
        <v>21</v>
      </c>
      <c r="E11" s="38">
        <f>VLOOKUP(B11,'Trial Balance'!$A$4:$D$16,4,0)</f>
        <v>435000</v>
      </c>
      <c r="F11" s="37"/>
      <c r="G11" t="s">
        <v>20</v>
      </c>
      <c r="J11" s="38">
        <f>VLOOKUP(G11,'Trial Balance'!$A$4:$D$16,4,0)*-1</f>
        <v>1000000</v>
      </c>
      <c r="K11" s="37"/>
    </row>
    <row r="12" spans="2:11" x14ac:dyDescent="0.2">
      <c r="B12" s="17" t="s">
        <v>19</v>
      </c>
      <c r="E12" s="38">
        <f>VLOOKUP(B12,'Trial Balance'!$A$4:$D$16,4,0)</f>
        <v>600000</v>
      </c>
      <c r="F12" s="37"/>
      <c r="G12" t="s">
        <v>77</v>
      </c>
      <c r="J12" s="35">
        <f>'Income Statement'!G16</f>
        <v>114750</v>
      </c>
      <c r="K12" s="19"/>
    </row>
    <row r="13" spans="2:11" x14ac:dyDescent="0.2">
      <c r="B13" s="17" t="s">
        <v>24</v>
      </c>
      <c r="E13" s="36">
        <f>VLOOKUP(B13,'Trial Balance'!$A$4:$D$16,4,0)</f>
        <v>350000</v>
      </c>
      <c r="F13" s="37"/>
      <c r="G13" t="s">
        <v>75</v>
      </c>
      <c r="J13" s="38"/>
      <c r="K13" s="43">
        <f>SUM(J11:J12)</f>
        <v>1114750</v>
      </c>
    </row>
    <row r="14" spans="2:11" x14ac:dyDescent="0.2">
      <c r="B14" s="33" t="s">
        <v>71</v>
      </c>
      <c r="E14" s="38"/>
      <c r="F14" s="43">
        <f>SUM(E10:E13)</f>
        <v>1535000</v>
      </c>
      <c r="J14" s="38"/>
      <c r="K14" s="37"/>
    </row>
    <row r="15" spans="2:11" x14ac:dyDescent="0.2">
      <c r="B15" s="17"/>
      <c r="E15" s="38"/>
      <c r="F15" s="37"/>
      <c r="J15" s="38"/>
      <c r="K15" s="37"/>
    </row>
    <row r="16" spans="2:11" x14ac:dyDescent="0.2">
      <c r="B16" s="17"/>
      <c r="E16" s="38"/>
      <c r="F16" s="37"/>
      <c r="J16" s="38"/>
      <c r="K16" s="37"/>
    </row>
    <row r="17" spans="2:13" ht="15.75" thickBot="1" x14ac:dyDescent="0.25">
      <c r="B17" s="33" t="s">
        <v>70</v>
      </c>
      <c r="E17" s="38"/>
      <c r="F17" s="40">
        <f>F7+F14</f>
        <v>1635000</v>
      </c>
      <c r="G17" s="5" t="s">
        <v>76</v>
      </c>
      <c r="J17" s="38"/>
      <c r="K17" s="40">
        <f>K8+K13</f>
        <v>1635000</v>
      </c>
      <c r="M17" s="12"/>
    </row>
    <row r="18" spans="2:13" ht="15.75" thickTop="1" x14ac:dyDescent="0.2">
      <c r="B18" s="17"/>
      <c r="E18" s="38"/>
      <c r="F18" s="37"/>
      <c r="J18" s="38"/>
      <c r="K18" s="37"/>
    </row>
    <row r="19" spans="2:13" ht="15.75" thickBot="1" x14ac:dyDescent="0.25">
      <c r="B19" s="27"/>
      <c r="C19" s="28"/>
      <c r="D19" s="28"/>
      <c r="E19" s="41"/>
      <c r="F19" s="42"/>
      <c r="G19" s="28"/>
      <c r="H19" s="28"/>
      <c r="I19" s="28"/>
      <c r="J19" s="41"/>
      <c r="K19" s="42"/>
    </row>
  </sheetData>
  <mergeCells count="3">
    <mergeCell ref="B2:K2"/>
    <mergeCell ref="B3:K3"/>
    <mergeCell ref="B4:K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E99AC-EE20-4851-B0DD-B38DADC9D1B1}">
  <sheetPr>
    <pageSetUpPr autoPageBreaks="0"/>
  </sheetPr>
  <dimension ref="B1:S34"/>
  <sheetViews>
    <sheetView showGridLines="0" tabSelected="1" showWhiteSpace="0" topLeftCell="K7" zoomScaleNormal="100" zoomScalePageLayoutView="86" workbookViewId="0">
      <selection activeCell="Q26" sqref="Q26"/>
    </sheetView>
  </sheetViews>
  <sheetFormatPr defaultRowHeight="15" x14ac:dyDescent="0.2"/>
  <cols>
    <col min="2" max="9" width="13.71875" customWidth="1"/>
    <col min="17" max="17" width="12.64453125" customWidth="1"/>
    <col min="18" max="18" width="11.97265625" customWidth="1"/>
  </cols>
  <sheetData>
    <row r="1" spans="2:19" ht="15.75" thickBot="1" x14ac:dyDescent="0.25"/>
    <row r="2" spans="2:19" ht="27.75" x14ac:dyDescent="0.2">
      <c r="B2" s="74" t="s">
        <v>46</v>
      </c>
      <c r="C2" s="75"/>
      <c r="D2" s="75"/>
      <c r="E2" s="75"/>
      <c r="F2" s="75"/>
      <c r="G2" s="75"/>
      <c r="H2" s="75"/>
      <c r="I2" s="76"/>
      <c r="N2" s="54" t="s">
        <v>80</v>
      </c>
    </row>
    <row r="3" spans="2:19" ht="18.75" x14ac:dyDescent="0.2">
      <c r="B3" s="46"/>
      <c r="C3" s="77" t="s">
        <v>79</v>
      </c>
      <c r="D3" s="77"/>
      <c r="E3" s="77"/>
      <c r="F3" s="77"/>
      <c r="G3" s="77"/>
      <c r="H3" s="77"/>
      <c r="I3" s="78"/>
      <c r="O3" s="5" t="s">
        <v>82</v>
      </c>
    </row>
    <row r="4" spans="2:19" ht="16.5" x14ac:dyDescent="0.2">
      <c r="B4" s="46"/>
      <c r="C4" s="79" t="s">
        <v>57</v>
      </c>
      <c r="D4" s="79"/>
      <c r="E4" s="79"/>
      <c r="F4" s="79"/>
      <c r="G4" s="79"/>
      <c r="H4" s="79"/>
      <c r="I4" s="80"/>
      <c r="N4">
        <v>1</v>
      </c>
      <c r="O4" s="5" t="s">
        <v>83</v>
      </c>
    </row>
    <row r="5" spans="2:19" x14ac:dyDescent="0.2">
      <c r="B5" s="46"/>
      <c r="C5" s="47"/>
      <c r="D5" s="47"/>
      <c r="E5" s="47"/>
      <c r="F5" s="48"/>
      <c r="G5" s="48" t="s">
        <v>124</v>
      </c>
      <c r="H5" s="48" t="s">
        <v>124</v>
      </c>
      <c r="I5" s="49" t="s">
        <v>124</v>
      </c>
    </row>
    <row r="6" spans="2:19" x14ac:dyDescent="0.2">
      <c r="B6" s="50" t="s">
        <v>80</v>
      </c>
      <c r="C6" s="48"/>
      <c r="D6" s="48"/>
      <c r="E6" s="48"/>
      <c r="F6" s="48"/>
      <c r="G6" s="52"/>
      <c r="H6" s="52"/>
      <c r="I6" s="57"/>
      <c r="R6" t="s">
        <v>96</v>
      </c>
      <c r="S6" t="s">
        <v>97</v>
      </c>
    </row>
    <row r="7" spans="2:19" x14ac:dyDescent="0.2">
      <c r="B7" s="46"/>
      <c r="C7" s="48"/>
      <c r="D7" s="48"/>
      <c r="E7" s="48"/>
      <c r="F7" s="48"/>
      <c r="G7" s="52"/>
      <c r="H7" s="52"/>
      <c r="I7" s="57"/>
      <c r="N7">
        <v>2</v>
      </c>
      <c r="O7" s="5" t="s">
        <v>84</v>
      </c>
    </row>
    <row r="8" spans="2:19" x14ac:dyDescent="0.2">
      <c r="B8" s="46"/>
      <c r="C8" s="51" t="s">
        <v>81</v>
      </c>
      <c r="D8" s="48"/>
      <c r="E8" s="48"/>
      <c r="F8" s="48"/>
      <c r="G8" s="52"/>
      <c r="H8" s="52">
        <f>'Income Statement'!G16</f>
        <v>114750</v>
      </c>
      <c r="I8" s="37"/>
      <c r="O8" t="s">
        <v>86</v>
      </c>
      <c r="Q8" t="s">
        <v>85</v>
      </c>
    </row>
    <row r="9" spans="2:19" x14ac:dyDescent="0.2">
      <c r="B9" s="46"/>
      <c r="C9" s="48"/>
      <c r="D9" s="48"/>
      <c r="E9" s="48"/>
      <c r="F9" s="48"/>
      <c r="G9" s="52"/>
      <c r="H9" s="52"/>
      <c r="I9" s="37"/>
    </row>
    <row r="10" spans="2:19" x14ac:dyDescent="0.2">
      <c r="B10" s="46"/>
      <c r="C10" s="51" t="s">
        <v>98</v>
      </c>
      <c r="D10" s="48"/>
      <c r="E10" s="48"/>
      <c r="F10" s="48"/>
      <c r="G10" s="52"/>
      <c r="H10" s="52"/>
      <c r="I10" s="37"/>
    </row>
    <row r="11" spans="2:19" x14ac:dyDescent="0.2">
      <c r="B11" s="46"/>
      <c r="C11" s="48" t="str">
        <f>"changes in" &amp; E11</f>
        <v>changes in Receiables - Emma</v>
      </c>
      <c r="D11" s="48"/>
      <c r="E11" s="48" t="s">
        <v>37</v>
      </c>
      <c r="F11" s="48"/>
      <c r="G11" s="52">
        <f>VLOOKUP(E11,'Trial Balance'!$A$4:$D$16,4,0)*-1</f>
        <v>-150000</v>
      </c>
      <c r="H11" s="52"/>
      <c r="I11" s="37"/>
      <c r="N11" s="5" t="s">
        <v>87</v>
      </c>
    </row>
    <row r="12" spans="2:19" x14ac:dyDescent="0.2">
      <c r="B12" s="46"/>
      <c r="C12" s="48" t="str">
        <f t="shared" ref="C12" si="0">"changes in" &amp; E12</f>
        <v>changes inBank</v>
      </c>
      <c r="D12" s="48"/>
      <c r="E12" s="48" t="s">
        <v>21</v>
      </c>
      <c r="F12" s="48"/>
      <c r="G12" s="52">
        <f>VLOOKUP(E12,'Trial Balance'!$A$4:$D$16,4,0)*-1</f>
        <v>-435000</v>
      </c>
      <c r="H12" s="52"/>
      <c r="I12" s="37"/>
      <c r="N12" t="s">
        <v>88</v>
      </c>
      <c r="P12" t="s">
        <v>89</v>
      </c>
      <c r="R12" t="s">
        <v>90</v>
      </c>
      <c r="S12" s="5" t="s">
        <v>100</v>
      </c>
    </row>
    <row r="13" spans="2:19" x14ac:dyDescent="0.2">
      <c r="B13" s="46"/>
      <c r="C13" s="48" t="str">
        <f>"changes in" &amp; E13</f>
        <v>changes inInventory</v>
      </c>
      <c r="D13" s="48"/>
      <c r="E13" s="48" t="s">
        <v>24</v>
      </c>
      <c r="F13" s="48"/>
      <c r="G13" s="52">
        <f>VLOOKUP(E13,'Trial Balance'!$A$4:$D$16,4,0)*-1</f>
        <v>-350000</v>
      </c>
      <c r="H13" s="52"/>
      <c r="I13" s="37"/>
      <c r="N13" t="s">
        <v>91</v>
      </c>
      <c r="P13" t="s">
        <v>92</v>
      </c>
      <c r="R13" t="s">
        <v>93</v>
      </c>
    </row>
    <row r="14" spans="2:19" x14ac:dyDescent="0.2">
      <c r="B14" s="46"/>
      <c r="C14" s="48" t="str">
        <f>"changes in" &amp; E14</f>
        <v>changes inPayables - Dave</v>
      </c>
      <c r="D14" s="48"/>
      <c r="E14" s="48" t="s">
        <v>38</v>
      </c>
      <c r="F14" s="48"/>
      <c r="G14" s="52">
        <f>VLOOKUP(E14,'Trial Balance'!$A$4:$D$16,4,0)*-1</f>
        <v>500000</v>
      </c>
      <c r="H14" s="52"/>
      <c r="I14" s="37"/>
    </row>
    <row r="15" spans="2:19" x14ac:dyDescent="0.2">
      <c r="B15" s="46"/>
      <c r="C15" s="48" t="str">
        <f>"changes in" &amp; E15</f>
        <v>changes inGRA</v>
      </c>
      <c r="D15" s="48"/>
      <c r="E15" s="48" t="s">
        <v>61</v>
      </c>
      <c r="F15" s="48"/>
      <c r="G15" s="53">
        <f>VLOOKUP(E15,'Trial Balance'!$A$4:$D$16,4,0)*-1</f>
        <v>20250</v>
      </c>
      <c r="H15" s="52"/>
      <c r="I15" s="37"/>
      <c r="N15" t="s">
        <v>94</v>
      </c>
      <c r="P15" t="s">
        <v>92</v>
      </c>
      <c r="R15" t="s">
        <v>93</v>
      </c>
    </row>
    <row r="16" spans="2:19" x14ac:dyDescent="0.2">
      <c r="B16" s="46"/>
      <c r="C16" s="51" t="s">
        <v>99</v>
      </c>
      <c r="D16" s="48"/>
      <c r="E16" s="48"/>
      <c r="F16" s="48"/>
      <c r="G16" s="52"/>
      <c r="H16" s="53">
        <f>SUM(G11:G15)</f>
        <v>-414750</v>
      </c>
      <c r="I16" s="37"/>
      <c r="N16" t="s">
        <v>95</v>
      </c>
      <c r="P16" t="s">
        <v>89</v>
      </c>
      <c r="R16" t="s">
        <v>90</v>
      </c>
    </row>
    <row r="17" spans="2:19" x14ac:dyDescent="0.2">
      <c r="B17" s="46"/>
      <c r="C17" s="54" t="s">
        <v>101</v>
      </c>
      <c r="D17" s="48"/>
      <c r="E17" s="48"/>
      <c r="F17" s="48"/>
      <c r="G17" s="52"/>
      <c r="H17" s="38"/>
      <c r="I17" s="57">
        <f>H8+H16</f>
        <v>-300000</v>
      </c>
    </row>
    <row r="18" spans="2:19" x14ac:dyDescent="0.2">
      <c r="B18" s="46"/>
      <c r="C18" s="48"/>
      <c r="D18" s="48"/>
      <c r="E18" s="48"/>
      <c r="F18" s="48"/>
      <c r="G18" s="52"/>
      <c r="H18" s="52"/>
      <c r="I18" s="57"/>
    </row>
    <row r="19" spans="2:19" x14ac:dyDescent="0.2">
      <c r="B19" s="55" t="s">
        <v>102</v>
      </c>
      <c r="C19" s="48"/>
      <c r="D19" s="48"/>
      <c r="E19" s="48"/>
      <c r="F19" s="48"/>
      <c r="G19" s="52"/>
      <c r="H19" s="52"/>
      <c r="I19" s="57"/>
      <c r="N19" s="56" t="s">
        <v>102</v>
      </c>
    </row>
    <row r="20" spans="2:19" x14ac:dyDescent="0.2">
      <c r="B20" s="46"/>
      <c r="C20" s="48"/>
      <c r="D20" s="48"/>
      <c r="E20" s="48"/>
      <c r="F20" s="48"/>
      <c r="G20" s="52"/>
      <c r="H20" s="52"/>
      <c r="I20" s="57"/>
    </row>
    <row r="21" spans="2:19" x14ac:dyDescent="0.2">
      <c r="B21" s="46"/>
      <c r="C21" s="48" t="s">
        <v>109</v>
      </c>
      <c r="D21" s="48"/>
      <c r="E21" s="48" t="s">
        <v>110</v>
      </c>
      <c r="F21" s="48"/>
      <c r="G21" s="38"/>
      <c r="H21" s="53">
        <f>VLOOKUP(E21,'Trial Balance'!$A$4:$D$16,4,0)*-1</f>
        <v>-100000</v>
      </c>
      <c r="I21" s="57"/>
      <c r="N21" t="s">
        <v>103</v>
      </c>
      <c r="R21" t="s">
        <v>104</v>
      </c>
      <c r="S21" t="s">
        <v>90</v>
      </c>
    </row>
    <row r="22" spans="2:19" x14ac:dyDescent="0.2">
      <c r="B22" s="46"/>
      <c r="C22" s="56" t="s">
        <v>111</v>
      </c>
      <c r="D22" s="48"/>
      <c r="E22" s="48"/>
      <c r="F22" s="48"/>
      <c r="G22" s="52"/>
      <c r="H22" s="52"/>
      <c r="I22" s="57">
        <f>H21</f>
        <v>-100000</v>
      </c>
      <c r="N22" t="s">
        <v>105</v>
      </c>
      <c r="R22" t="s">
        <v>106</v>
      </c>
      <c r="S22" t="s">
        <v>107</v>
      </c>
    </row>
    <row r="23" spans="2:19" x14ac:dyDescent="0.2">
      <c r="B23" s="46"/>
      <c r="C23" s="48"/>
      <c r="D23" s="48"/>
      <c r="E23" s="48"/>
      <c r="F23" s="48"/>
      <c r="G23" s="52"/>
      <c r="H23" s="52"/>
      <c r="I23" s="57"/>
    </row>
    <row r="24" spans="2:19" x14ac:dyDescent="0.2">
      <c r="B24" s="55" t="s">
        <v>112</v>
      </c>
      <c r="G24" s="38"/>
      <c r="H24" s="38"/>
      <c r="I24" s="37"/>
    </row>
    <row r="25" spans="2:19" x14ac:dyDescent="0.2">
      <c r="B25" s="17"/>
      <c r="C25" t="s">
        <v>120</v>
      </c>
      <c r="G25" s="38"/>
      <c r="H25" s="38"/>
      <c r="I25" s="37"/>
    </row>
    <row r="26" spans="2:19" x14ac:dyDescent="0.2">
      <c r="B26" s="17"/>
      <c r="C26" t="s">
        <v>20</v>
      </c>
      <c r="E26" s="10" t="s">
        <v>20</v>
      </c>
      <c r="G26" s="38"/>
      <c r="H26" s="53">
        <f>VLOOKUP(E26,'Trial Balance'!$A$4:$D$16,4,0)*-1</f>
        <v>1000000</v>
      </c>
      <c r="I26" s="37"/>
      <c r="N26" t="s">
        <v>113</v>
      </c>
    </row>
    <row r="27" spans="2:19" x14ac:dyDescent="0.2">
      <c r="B27" s="17"/>
      <c r="C27" s="56" t="s">
        <v>121</v>
      </c>
      <c r="G27" s="38"/>
      <c r="H27" s="38"/>
      <c r="I27" s="37">
        <f>H26</f>
        <v>1000000</v>
      </c>
      <c r="N27">
        <v>1</v>
      </c>
      <c r="O27" t="s">
        <v>114</v>
      </c>
    </row>
    <row r="28" spans="2:19" x14ac:dyDescent="0.2">
      <c r="B28" s="17"/>
      <c r="G28" s="38"/>
      <c r="H28" s="38"/>
      <c r="I28" s="37"/>
      <c r="N28">
        <v>2</v>
      </c>
      <c r="O28" t="s">
        <v>115</v>
      </c>
    </row>
    <row r="29" spans="2:19" x14ac:dyDescent="0.2">
      <c r="B29" s="33" t="s">
        <v>122</v>
      </c>
      <c r="G29" s="38"/>
      <c r="H29" s="38"/>
      <c r="I29" s="37">
        <v>0</v>
      </c>
    </row>
    <row r="30" spans="2:19" x14ac:dyDescent="0.2">
      <c r="B30" s="17"/>
      <c r="G30" s="38"/>
      <c r="H30" s="38"/>
      <c r="I30" s="37"/>
    </row>
    <row r="31" spans="2:19" ht="15.75" thickBot="1" x14ac:dyDescent="0.25">
      <c r="B31" s="33" t="s">
        <v>123</v>
      </c>
      <c r="G31" s="38"/>
      <c r="H31" s="38"/>
      <c r="I31" s="40">
        <f>SUM(I8:I30)</f>
        <v>600000</v>
      </c>
      <c r="N31" t="s">
        <v>116</v>
      </c>
      <c r="P31" t="s">
        <v>106</v>
      </c>
      <c r="Q31" t="s">
        <v>107</v>
      </c>
    </row>
    <row r="32" spans="2:19" ht="16.5" thickTop="1" thickBot="1" x14ac:dyDescent="0.25">
      <c r="B32" s="27"/>
      <c r="C32" s="28"/>
      <c r="D32" s="28"/>
      <c r="E32" s="28"/>
      <c r="F32" s="28"/>
      <c r="G32" s="28"/>
      <c r="H32" s="28"/>
      <c r="I32" s="29"/>
      <c r="N32" t="s">
        <v>117</v>
      </c>
      <c r="P32" t="s">
        <v>104</v>
      </c>
      <c r="Q32" t="s">
        <v>90</v>
      </c>
    </row>
    <row r="33" spans="14:17" x14ac:dyDescent="0.2">
      <c r="N33" t="s">
        <v>118</v>
      </c>
      <c r="P33" t="s">
        <v>106</v>
      </c>
      <c r="Q33" t="s">
        <v>107</v>
      </c>
    </row>
    <row r="34" spans="14:17" x14ac:dyDescent="0.2">
      <c r="N34" t="s">
        <v>119</v>
      </c>
      <c r="P34" t="s">
        <v>104</v>
      </c>
      <c r="Q34" t="s">
        <v>90</v>
      </c>
    </row>
  </sheetData>
  <mergeCells count="3">
    <mergeCell ref="B2:I2"/>
    <mergeCell ref="C3:I3"/>
    <mergeCell ref="C4:I4"/>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6DD6E-1987-4B30-B818-193F2FADB82E}">
  <dimension ref="A1"/>
  <sheetViews>
    <sheetView workbookViewId="0"/>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9</vt:i4>
      </vt:variant>
    </vt:vector>
  </HeadingPairs>
  <TitlesOfParts>
    <vt:vector size="9" baseType="lpstr">
      <vt:lpstr>user interface</vt:lpstr>
      <vt:lpstr>Chart Of Acounts</vt:lpstr>
      <vt:lpstr>Journal Entries</vt:lpstr>
      <vt:lpstr>Ledger</vt:lpstr>
      <vt:lpstr>Trial Balance</vt:lpstr>
      <vt:lpstr>Income Statement</vt:lpstr>
      <vt:lpstr>Balance sheet</vt:lpstr>
      <vt:lpstr>Cash Flow</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AMOS ARYEE</dc:creator>
  <cp:lastModifiedBy>AMOS ARYEE</cp:lastModifiedBy>
  <dcterms:created xsi:type="dcterms:W3CDTF">2025-01-28T06:31:51Z</dcterms:created>
  <dcterms:modified xsi:type="dcterms:W3CDTF">2025-09-02T02:31:54Z</dcterms:modified>
</cp:coreProperties>
</file>